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2" i="1" l="1"/>
  <c r="H41" i="1"/>
  <c r="H40" i="1"/>
  <c r="H39" i="1"/>
  <c r="X10" i="1"/>
  <c r="W10" i="1"/>
  <c r="V10" i="1"/>
  <c r="U10" i="1"/>
  <c r="X7" i="1"/>
  <c r="W7" i="1"/>
  <c r="V7" i="1"/>
  <c r="U7" i="1"/>
  <c r="T7" i="1"/>
  <c r="X6" i="1"/>
  <c r="W6" i="1"/>
  <c r="V6" i="1"/>
  <c r="U6" i="1"/>
  <c r="T6" i="1"/>
  <c r="X3" i="1"/>
  <c r="W3" i="1"/>
  <c r="V3" i="1"/>
</calcChain>
</file>

<file path=xl/sharedStrings.xml><?xml version="1.0" encoding="utf-8"?>
<sst xmlns="http://schemas.openxmlformats.org/spreadsheetml/2006/main" count="276" uniqueCount="69">
  <si>
    <t>Year</t>
  </si>
  <si>
    <t>Site_N</t>
  </si>
  <si>
    <t>Point</t>
  </si>
  <si>
    <t>Survey</t>
  </si>
  <si>
    <t>Type_near2nd</t>
  </si>
  <si>
    <t>2015</t>
  </si>
  <si>
    <t>A33-08</t>
  </si>
  <si>
    <t>8</t>
  </si>
  <si>
    <t>1</t>
  </si>
  <si>
    <t>竹林</t>
  </si>
  <si>
    <t>竹闊混淆林</t>
  </si>
  <si>
    <t>3</t>
  </si>
  <si>
    <t>闊葉樹林型</t>
  </si>
  <si>
    <t>2</t>
  </si>
  <si>
    <t>2016</t>
  </si>
  <si>
    <t>5</t>
  </si>
  <si>
    <t>2017</t>
  </si>
  <si>
    <t>4</t>
  </si>
  <si>
    <t>A33-37</t>
  </si>
  <si>
    <t>B33-01</t>
  </si>
  <si>
    <t>2018</t>
  </si>
  <si>
    <t>7</t>
  </si>
  <si>
    <t>C37-05</t>
  </si>
  <si>
    <t>2019</t>
  </si>
  <si>
    <t>A24-01</t>
  </si>
  <si>
    <t>9</t>
  </si>
  <si>
    <t>A33-28</t>
  </si>
  <si>
    <t>A33-32</t>
  </si>
  <si>
    <t>最近的森林</t>
    <phoneticPr fontId="2" type="noConversion"/>
  </si>
  <si>
    <t>竹林</t>
    <phoneticPr fontId="2" type="noConversion"/>
  </si>
  <si>
    <t>n</t>
  </si>
  <si>
    <t>第2近的</t>
    <phoneticPr fontId="2" type="noConversion"/>
  </si>
  <si>
    <t>最近的闊葉林</t>
    <phoneticPr fontId="2" type="noConversion"/>
  </si>
  <si>
    <t>Type_near2nd</t>
    <phoneticPr fontId="2" type="noConversion"/>
  </si>
  <si>
    <t>Dist_near2nd</t>
  </si>
  <si>
    <t>n</t>
    <phoneticPr fontId="2" type="noConversion"/>
  </si>
  <si>
    <t>mean</t>
  </si>
  <si>
    <t>mean</t>
    <phoneticPr fontId="2" type="noConversion"/>
  </si>
  <si>
    <t>sd</t>
  </si>
  <si>
    <t>sd</t>
    <phoneticPr fontId="2" type="noConversion"/>
  </si>
  <si>
    <t>min</t>
  </si>
  <si>
    <t>min</t>
    <phoneticPr fontId="2" type="noConversion"/>
  </si>
  <si>
    <t>max</t>
  </si>
  <si>
    <t>max</t>
    <phoneticPr fontId="2" type="noConversion"/>
  </si>
  <si>
    <t>組界</t>
  </si>
  <si>
    <t>頻率</t>
  </si>
  <si>
    <t>闊葉樹林型</t>
    <phoneticPr fontId="2" type="noConversion"/>
  </si>
  <si>
    <t>C37-05</t>
    <phoneticPr fontId="2" type="noConversion"/>
  </si>
  <si>
    <t>TypeName</t>
    <phoneticPr fontId="2" type="noConversion"/>
  </si>
  <si>
    <t>Type_near1st</t>
  </si>
  <si>
    <t>Type_near1st</t>
    <phoneticPr fontId="2" type="noConversion"/>
  </si>
  <si>
    <t>闊葉林</t>
  </si>
  <si>
    <t>Dist_Broadleaf</t>
    <phoneticPr fontId="2" type="noConversion"/>
  </si>
  <si>
    <r>
      <t>竹林面積(km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</si>
  <si>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t>-</t>
    <phoneticPr fontId="2" type="noConversion"/>
  </si>
  <si>
    <t>Type_near2nd*</t>
    <phoneticPr fontId="2" type="noConversion"/>
  </si>
  <si>
    <t>*只所屬的竹林以外，距離最近的混淆林及闊葉林</t>
    <phoneticPr fontId="2" type="noConversion"/>
  </si>
  <si>
    <t>**C37-05-1及C37-05-3其實第2近的是針葉林，第3近的才是闊葉林</t>
    <phoneticPr fontId="2" type="noConversion"/>
  </si>
  <si>
    <t>-</t>
    <phoneticPr fontId="2" type="noConversion"/>
  </si>
  <si>
    <t>Distance (m)</t>
    <phoneticPr fontId="2" type="noConversion"/>
  </si>
  <si>
    <t>Dist_near2nd (m)</t>
    <phoneticPr fontId="2" type="noConversion"/>
  </si>
  <si>
    <t>Dist_Broadleaf (m)</t>
    <phoneticPr fontId="2" type="noConversion"/>
  </si>
  <si>
    <t>竹林 (m)</t>
    <phoneticPr fontId="2" type="noConversion"/>
  </si>
  <si>
    <t>竹闊混淆林 (m)</t>
    <phoneticPr fontId="2" type="noConversion"/>
  </si>
  <si>
    <t>闊葉樹林型 (m)</t>
    <phoneticPr fontId="2" type="noConversion"/>
  </si>
  <si>
    <t>最近的闊葉林 (m)</t>
    <phoneticPr fontId="2" type="noConversion"/>
  </si>
  <si>
    <r>
      <t>Area
(km</t>
    </r>
    <r>
      <rPr>
        <b/>
        <vertAlign val="superscript"/>
        <sz val="11"/>
        <color theme="1"/>
        <rFont val="新細明體"/>
        <family val="1"/>
        <charset val="136"/>
        <scheme val="minor"/>
      </rPr>
      <t>2</t>
    </r>
    <r>
      <rPr>
        <b/>
        <sz val="11"/>
        <color theme="1"/>
        <rFont val="新細明體"/>
        <family val="2"/>
        <scheme val="minor"/>
      </rPr>
      <t>)</t>
    </r>
    <phoneticPr fontId="2" type="noConversion"/>
  </si>
  <si>
    <t>&lt;190</t>
    <phoneticPr fontId="2" type="noConversion"/>
  </si>
  <si>
    <t>&lt;190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</si>
</sst>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vertAlign val="superscript"/>
      <sz val="11"/>
      <color theme="1"/>
      <name val="新細明體"/>
      <family val="1"/>
      <charset val="136"/>
      <scheme val="minor"/>
    </font>
    <font>
      <vertAlign val="superscript"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176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2" fontId="0" fillId="0" borderId="0" xfId="0" applyNumberFormat="1" applyBorder="1"/>
    <xf numFmtId="2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Sheet1!$AC$16</c:f>
              <c:strCache>
                <c:ptCount val="1"/>
                <c:pt idx="0">
                  <c:v>竹闊混淆林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Sheet1!$AB$17:$AB$36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&lt;190</c:v>
                </c:pt>
              </c:strCache>
            </c:strRef>
          </c:cat>
          <c:val>
            <c:numRef>
              <c:f>Sheet1!$AC$17:$AC$36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E-454F-99EF-DEAC42C4E8B1}"/>
            </c:ext>
          </c:extLst>
        </c:ser>
        <c:ser>
          <c:idx val="1"/>
          <c:order val="1"/>
          <c:tx>
            <c:strRef>
              <c:f>Sheet1!$AD$16</c:f>
              <c:strCache>
                <c:ptCount val="1"/>
                <c:pt idx="0">
                  <c:v>闊葉樹林型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Sheet1!$AB$17:$AB$36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&lt;190</c:v>
                </c:pt>
              </c:strCache>
            </c:strRef>
          </c:cat>
          <c:val>
            <c:numRef>
              <c:f>Sheet1!$AD$17:$AD$36</c:f>
              <c:numCache>
                <c:formatCode>General</c:formatCode>
                <c:ptCount val="20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8">
                  <c:v>2</c:v>
                </c:pt>
                <c:pt idx="10">
                  <c:v>1</c:v>
                </c:pt>
                <c:pt idx="12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E-454F-99EF-DEAC42C4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14448"/>
        <c:axId val="464513200"/>
      </c:barChart>
      <c:catAx>
        <c:axId val="464514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3200"/>
        <c:crosses val="autoZero"/>
        <c:auto val="1"/>
        <c:lblAlgn val="ctr"/>
        <c:lblOffset val="100"/>
        <c:noMultiLvlLbl val="0"/>
      </c:catAx>
      <c:valAx>
        <c:axId val="46451320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68049719173708E-2"/>
          <c:y val="7.6236624268120348E-2"/>
          <c:w val="0.88370493519916227"/>
          <c:h val="0.68831516252776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Sheet1!$AC$16</c:f>
              <c:strCache>
                <c:ptCount val="1"/>
                <c:pt idx="0">
                  <c:v>竹闊混淆林</c:v>
                </c:pt>
              </c:strCache>
            </c:strRef>
          </c:tx>
          <c:spPr>
            <a:noFill/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Sheet1!$AB$17:$AB$36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&lt;190</c:v>
                </c:pt>
              </c:strCache>
            </c:strRef>
          </c:cat>
          <c:val>
            <c:numRef>
              <c:f>Sheet1!$AC$17:$AC$36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0-4466-8F05-11F5BB9EC70D}"/>
            </c:ext>
          </c:extLst>
        </c:ser>
        <c:ser>
          <c:idx val="1"/>
          <c:order val="1"/>
          <c:tx>
            <c:strRef>
              <c:f>Sheet1!$AD$16</c:f>
              <c:strCache>
                <c:ptCount val="1"/>
                <c:pt idx="0">
                  <c:v>闊葉樹林型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Sheet1!$AB$17:$AB$36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&lt;190</c:v>
                </c:pt>
              </c:strCache>
            </c:strRef>
          </c:cat>
          <c:val>
            <c:numRef>
              <c:f>Sheet1!$AD$17:$AD$36</c:f>
              <c:numCache>
                <c:formatCode>General</c:formatCode>
                <c:ptCount val="20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8">
                  <c:v>2</c:v>
                </c:pt>
                <c:pt idx="10">
                  <c:v>1</c:v>
                </c:pt>
                <c:pt idx="12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0-4466-8F05-11F5BB9E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14448"/>
        <c:axId val="464513200"/>
      </c:barChart>
      <c:catAx>
        <c:axId val="464514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3200"/>
        <c:crosses val="autoZero"/>
        <c:auto val="1"/>
        <c:lblAlgn val="ctr"/>
        <c:lblOffset val="100"/>
        <c:noMultiLvlLbl val="0"/>
      </c:catAx>
      <c:valAx>
        <c:axId val="46451320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23668001095822"/>
          <c:y val="7.6372484689413878E-2"/>
          <c:w val="0.41199711467937172"/>
          <c:h val="0.25083777834222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Sheet1!$AF$17:$AF$36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&lt;190</c:v>
                </c:pt>
              </c:strCache>
            </c:strRef>
          </c:cat>
          <c:val>
            <c:numRef>
              <c:f>Sheet1!$AG$17:$AG$36</c:f>
              <c:numCache>
                <c:formatCode>General</c:formatCode>
                <c:ptCount val="20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2">
                  <c:v>1</c:v>
                </c:pt>
                <c:pt idx="15">
                  <c:v>3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C-46FE-A2CE-FB12A527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14448"/>
        <c:axId val="464513200"/>
      </c:barChart>
      <c:catAx>
        <c:axId val="46451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距離</a:t>
                </a:r>
                <a:r>
                  <a:rPr lang="en-US" altLang="zh-TW"/>
                  <a:t>(m)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3200"/>
        <c:crosses val="autoZero"/>
        <c:auto val="1"/>
        <c:lblAlgn val="ctr"/>
        <c:lblOffset val="100"/>
        <c:noMultiLvlLbl val="0"/>
      </c:catAx>
      <c:valAx>
        <c:axId val="46451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頻度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44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8946609661215"/>
          <c:y val="5.6420980164364698E-2"/>
          <c:w val="0.79783560859923952"/>
          <c:h val="0.598654517412127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Sheet1!$AF$17:$AF$36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&lt;190</c:v>
                </c:pt>
              </c:strCache>
            </c:strRef>
          </c:cat>
          <c:val>
            <c:numRef>
              <c:f>Sheet1!$AG$17:$AG$36</c:f>
              <c:numCache>
                <c:formatCode>General</c:formatCode>
                <c:ptCount val="20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2">
                  <c:v>1</c:v>
                </c:pt>
                <c:pt idx="15">
                  <c:v>3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5-42CC-9DE5-7190FE2B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14448"/>
        <c:axId val="464513200"/>
      </c:barChart>
      <c:catAx>
        <c:axId val="46451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距離</a:t>
                </a:r>
                <a:r>
                  <a:rPr lang="en-US" altLang="zh-TW"/>
                  <a:t>(m)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3200"/>
        <c:crosses val="autoZero"/>
        <c:auto val="1"/>
        <c:lblAlgn val="ctr"/>
        <c:lblOffset val="100"/>
        <c:noMultiLvlLbl val="0"/>
      </c:catAx>
      <c:valAx>
        <c:axId val="46451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5144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11</xdr:row>
      <xdr:rowOff>118110</xdr:rowOff>
    </xdr:from>
    <xdr:to>
      <xdr:col>23</xdr:col>
      <xdr:colOff>518160</xdr:colOff>
      <xdr:row>25</xdr:row>
      <xdr:rowOff>186690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45</xdr:row>
      <xdr:rowOff>60960</xdr:rowOff>
    </xdr:from>
    <xdr:to>
      <xdr:col>6</xdr:col>
      <xdr:colOff>358140</xdr:colOff>
      <xdr:row>52</xdr:row>
      <xdr:rowOff>114300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57150</xdr:colOff>
      <xdr:row>37</xdr:row>
      <xdr:rowOff>262890</xdr:rowOff>
    </xdr:from>
    <xdr:to>
      <xdr:col>32</xdr:col>
      <xdr:colOff>194310</xdr:colOff>
      <xdr:row>51</xdr:row>
      <xdr:rowOff>110490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45</xdr:row>
      <xdr:rowOff>45720</xdr:rowOff>
    </xdr:from>
    <xdr:to>
      <xdr:col>12</xdr:col>
      <xdr:colOff>678180</xdr:colOff>
      <xdr:row>53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0.64917</cdr:x>
      <cdr:y>0.04861</cdr:y>
    </cdr:from>
    <cdr:to>
      <cdr:x>0.9675</cdr:x>
      <cdr:y>0.15417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967990" y="133350"/>
          <a:ext cx="145542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TW" altLang="en-US" sz="1400" b="1"/>
            <a:t>與闊葉林的距離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0.50452</cdr:x>
      <cdr:y>0.065</cdr:y>
    </cdr:from>
    <cdr:to>
      <cdr:x>0.91824</cdr:x>
      <cdr:y>0.29381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645408" y="96094"/>
          <a:ext cx="1349300" cy="338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TW" altLang="en-US" sz="1400" b="1"/>
            <a:t>與闊葉林的距離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48"/>
  <sheetViews>
    <sheetView tabSelected="1" topLeftCell="A28" zoomScaleNormal="100" workbookViewId="0">
      <selection activeCell="P49" sqref="P49"/>
    </sheetView>
  </sheetViews>
  <sheetFormatPr defaultRowHeight="15" x14ac:dyDescent="0.3"/>
  <cols>
    <col min="1" max="1" width="6.5" bestFit="1" customWidth="1"/>
    <col min="2" max="2" width="8.375" bestFit="1" customWidth="1"/>
    <col min="3" max="3" width="6.75" bestFit="1" customWidth="1"/>
    <col min="4" max="4" width="8.375" bestFit="1" customWidth="1"/>
    <col min="5" max="5" width="1.125" customWidth="1"/>
    <col min="6" max="6" width="11.625" customWidth="1"/>
    <col min="7" max="7" width="10.375" bestFit="1" customWidth="1"/>
    <col min="8" max="8" width="10.125" customWidth="1"/>
    <col min="9" max="9" width="0.875" customWidth="1"/>
    <col min="10" max="10" width="15.75" bestFit="1" customWidth="1"/>
    <col min="11" max="11" width="15.125" bestFit="1" customWidth="1"/>
    <col min="12" max="12" width="1.125" customWidth="1"/>
    <col min="13" max="13" width="16.25" customWidth="1"/>
    <col min="17" max="17" width="9.625" customWidth="1"/>
    <col min="19" max="19" width="15.75" bestFit="1" customWidth="1"/>
    <col min="22" max="22" width="13.5" customWidth="1"/>
    <col min="29" max="29" width="14.5" customWidth="1"/>
    <col min="30" max="30" width="13.25" customWidth="1"/>
  </cols>
  <sheetData>
    <row r="2" spans="1:33" x14ac:dyDescent="0.3">
      <c r="A2" s="21"/>
      <c r="B2" s="21"/>
      <c r="C2" s="21"/>
      <c r="D2" s="21"/>
      <c r="E2" s="21"/>
      <c r="F2" s="30" t="s">
        <v>28</v>
      </c>
      <c r="G2" s="30"/>
      <c r="H2" s="30"/>
      <c r="I2" s="21"/>
      <c r="J2" s="30" t="s">
        <v>31</v>
      </c>
      <c r="K2" s="30"/>
      <c r="L2" s="21"/>
      <c r="M2" s="20" t="s">
        <v>32</v>
      </c>
      <c r="S2" s="7" t="s">
        <v>50</v>
      </c>
      <c r="T2" s="8" t="s">
        <v>35</v>
      </c>
      <c r="U2" s="8" t="s">
        <v>37</v>
      </c>
      <c r="V2" s="8" t="s">
        <v>39</v>
      </c>
      <c r="W2" s="8" t="s">
        <v>41</v>
      </c>
      <c r="X2" s="8" t="s">
        <v>43</v>
      </c>
    </row>
    <row r="3" spans="1:33" s="1" customFormat="1" ht="33" x14ac:dyDescent="0.3">
      <c r="A3" s="27" t="s">
        <v>0</v>
      </c>
      <c r="B3" s="27" t="s">
        <v>1</v>
      </c>
      <c r="C3" s="27" t="s">
        <v>2</v>
      </c>
      <c r="D3" s="27" t="s">
        <v>3</v>
      </c>
      <c r="E3" s="27"/>
      <c r="F3" s="28" t="s">
        <v>48</v>
      </c>
      <c r="G3" s="28" t="s">
        <v>59</v>
      </c>
      <c r="H3" s="28" t="s">
        <v>66</v>
      </c>
      <c r="I3" s="28"/>
      <c r="J3" s="28" t="s">
        <v>33</v>
      </c>
      <c r="K3" s="28" t="s">
        <v>60</v>
      </c>
      <c r="L3" s="27"/>
      <c r="M3" s="28" t="s">
        <v>61</v>
      </c>
      <c r="S3" s="1" t="s">
        <v>9</v>
      </c>
      <c r="T3" s="14">
        <v>31</v>
      </c>
      <c r="U3" s="15">
        <v>0.6176009262831289</v>
      </c>
      <c r="V3" s="15">
        <f>_xlfn.STDEV.P(G4:G34)</f>
        <v>1.4282512783253227</v>
      </c>
      <c r="W3" s="14">
        <f>MIN(G4:G34)</f>
        <v>0</v>
      </c>
      <c r="X3" s="15">
        <f>MAX(G4:G34)</f>
        <v>7.1590186871890076</v>
      </c>
    </row>
    <row r="4" spans="1:33" x14ac:dyDescent="0.3">
      <c r="A4" s="17" t="s">
        <v>5</v>
      </c>
      <c r="B4" s="17" t="s">
        <v>6</v>
      </c>
      <c r="C4" s="17" t="s">
        <v>7</v>
      </c>
      <c r="D4" s="17" t="s">
        <v>8</v>
      </c>
      <c r="E4" s="17"/>
      <c r="F4" s="17" t="s">
        <v>29</v>
      </c>
      <c r="G4" s="17">
        <v>0</v>
      </c>
      <c r="H4" s="26">
        <v>15.4267</v>
      </c>
      <c r="I4" s="17"/>
      <c r="J4" s="17" t="s">
        <v>10</v>
      </c>
      <c r="K4" s="24">
        <v>24.20043894793643</v>
      </c>
      <c r="L4" s="24"/>
      <c r="M4" s="24">
        <v>93.807595630225592</v>
      </c>
      <c r="S4" s="1"/>
      <c r="T4" s="1"/>
      <c r="U4" s="1"/>
      <c r="V4" s="1"/>
      <c r="W4" s="1"/>
      <c r="X4" s="1"/>
    </row>
    <row r="5" spans="1:33" x14ac:dyDescent="0.3">
      <c r="A5" s="17" t="s">
        <v>5</v>
      </c>
      <c r="B5" s="17" t="s">
        <v>6</v>
      </c>
      <c r="C5" s="17" t="s">
        <v>11</v>
      </c>
      <c r="D5" s="17" t="s">
        <v>8</v>
      </c>
      <c r="E5" s="17"/>
      <c r="F5" s="17" t="s">
        <v>9</v>
      </c>
      <c r="G5" s="17">
        <v>0</v>
      </c>
      <c r="H5" s="18">
        <v>16.668900000000001</v>
      </c>
      <c r="I5" s="17"/>
      <c r="J5" s="17" t="s">
        <v>12</v>
      </c>
      <c r="K5" s="24">
        <v>6.6382604975110571</v>
      </c>
      <c r="L5" s="24"/>
      <c r="M5" s="24">
        <v>6.6382604975110571</v>
      </c>
      <c r="S5" s="7" t="s">
        <v>33</v>
      </c>
      <c r="T5" s="8" t="s">
        <v>35</v>
      </c>
      <c r="U5" s="8" t="s">
        <v>37</v>
      </c>
      <c r="V5" s="8" t="s">
        <v>39</v>
      </c>
      <c r="W5" s="8" t="s">
        <v>41</v>
      </c>
      <c r="X5" s="8" t="s">
        <v>43</v>
      </c>
    </row>
    <row r="6" spans="1:33" x14ac:dyDescent="0.3">
      <c r="A6" s="17" t="s">
        <v>5</v>
      </c>
      <c r="B6" s="17" t="s">
        <v>6</v>
      </c>
      <c r="C6" s="17" t="s">
        <v>7</v>
      </c>
      <c r="D6" s="17" t="s">
        <v>13</v>
      </c>
      <c r="E6" s="17"/>
      <c r="F6" s="17" t="s">
        <v>9</v>
      </c>
      <c r="G6" s="17">
        <v>0</v>
      </c>
      <c r="H6" s="18">
        <v>15.4267</v>
      </c>
      <c r="I6" s="17"/>
      <c r="J6" s="17" t="s">
        <v>10</v>
      </c>
      <c r="K6" s="24">
        <v>24.20043894793643</v>
      </c>
      <c r="L6" s="24"/>
      <c r="M6" s="24">
        <v>93.807595630225592</v>
      </c>
      <c r="S6" s="8" t="s">
        <v>10</v>
      </c>
      <c r="T6" s="8">
        <f>COUNTIF($J$4:$J$34,S6)</f>
        <v>10</v>
      </c>
      <c r="U6" s="9">
        <f>AVERAGE(V18:V27)</f>
        <v>27.810242162044915</v>
      </c>
      <c r="V6" s="9">
        <f>_xlfn.STDEV.P(V18:V27)</f>
        <v>14.295854232262188</v>
      </c>
      <c r="W6" s="8">
        <f>MIN(V18:V27)</f>
        <v>2.1618432146549562</v>
      </c>
      <c r="X6" s="8">
        <f>MAX(V18:V27)</f>
        <v>47.117886329114206</v>
      </c>
    </row>
    <row r="7" spans="1:33" x14ac:dyDescent="0.3">
      <c r="A7" s="17" t="s">
        <v>14</v>
      </c>
      <c r="B7" s="17" t="s">
        <v>6</v>
      </c>
      <c r="C7" s="17" t="s">
        <v>7</v>
      </c>
      <c r="D7" s="17" t="s">
        <v>13</v>
      </c>
      <c r="E7" s="17"/>
      <c r="F7" s="17" t="s">
        <v>9</v>
      </c>
      <c r="G7" s="17">
        <v>0</v>
      </c>
      <c r="H7" s="18">
        <v>15.4267</v>
      </c>
      <c r="I7" s="17"/>
      <c r="J7" s="17" t="s">
        <v>10</v>
      </c>
      <c r="K7" s="24">
        <v>24.20043894793643</v>
      </c>
      <c r="L7" s="24"/>
      <c r="M7" s="24">
        <v>93.807595630225592</v>
      </c>
      <c r="S7" s="8" t="s">
        <v>12</v>
      </c>
      <c r="T7" s="8">
        <f>COUNTIF($J$4:$J$34,S7)</f>
        <v>21</v>
      </c>
      <c r="U7" s="9">
        <f>AVERAGE(W18:W38)</f>
        <v>47.497385928946954</v>
      </c>
      <c r="V7" s="9">
        <f>_xlfn.STDEV.P(W18:W38)</f>
        <v>72.62361699328676</v>
      </c>
      <c r="W7" s="8">
        <f>MIN(W18:W38)</f>
        <v>2.9718473121164779</v>
      </c>
      <c r="X7" s="8">
        <f>MAX(W18:W38)</f>
        <v>282.82020578332532</v>
      </c>
    </row>
    <row r="8" spans="1:33" x14ac:dyDescent="0.3">
      <c r="A8" s="17" t="s">
        <v>14</v>
      </c>
      <c r="B8" s="17" t="s">
        <v>6</v>
      </c>
      <c r="C8" s="17" t="s">
        <v>11</v>
      </c>
      <c r="D8" s="17" t="s">
        <v>13</v>
      </c>
      <c r="E8" s="17"/>
      <c r="F8" s="17" t="s">
        <v>9</v>
      </c>
      <c r="G8" s="17">
        <v>0</v>
      </c>
      <c r="H8" s="18">
        <v>16.668900000000001</v>
      </c>
      <c r="I8" s="17"/>
      <c r="J8" s="17" t="s">
        <v>12</v>
      </c>
      <c r="K8" s="24">
        <v>6.6382604975110571</v>
      </c>
      <c r="L8" s="24"/>
      <c r="M8" s="24">
        <v>6.6382604975110571</v>
      </c>
      <c r="W8" s="8"/>
      <c r="X8" s="8"/>
    </row>
    <row r="9" spans="1:33" x14ac:dyDescent="0.3">
      <c r="A9" s="17" t="s">
        <v>14</v>
      </c>
      <c r="B9" s="17" t="s">
        <v>6</v>
      </c>
      <c r="C9" s="17" t="s">
        <v>15</v>
      </c>
      <c r="D9" s="17" t="s">
        <v>13</v>
      </c>
      <c r="E9" s="17"/>
      <c r="F9" s="17" t="s">
        <v>9</v>
      </c>
      <c r="G9" s="24">
        <v>1.1271825058288809</v>
      </c>
      <c r="H9" s="18">
        <v>20.072800000000001</v>
      </c>
      <c r="I9" s="17"/>
      <c r="J9" s="17" t="s">
        <v>12</v>
      </c>
      <c r="K9" s="24">
        <v>2.9718473121164779</v>
      </c>
      <c r="L9" s="24"/>
      <c r="M9" s="24">
        <v>2.9718473121164779</v>
      </c>
      <c r="S9" s="7" t="s">
        <v>52</v>
      </c>
      <c r="U9" s="8" t="s">
        <v>37</v>
      </c>
      <c r="V9" s="8" t="s">
        <v>39</v>
      </c>
      <c r="W9" s="8"/>
      <c r="X9" s="8"/>
    </row>
    <row r="10" spans="1:33" x14ac:dyDescent="0.3">
      <c r="A10" s="17" t="s">
        <v>16</v>
      </c>
      <c r="B10" s="17" t="s">
        <v>6</v>
      </c>
      <c r="C10" s="17" t="s">
        <v>15</v>
      </c>
      <c r="D10" s="17" t="s">
        <v>8</v>
      </c>
      <c r="E10" s="17"/>
      <c r="F10" s="17" t="s">
        <v>9</v>
      </c>
      <c r="G10" s="24">
        <v>1.1271825058288809</v>
      </c>
      <c r="H10" s="18">
        <v>20.072800000000001</v>
      </c>
      <c r="I10" s="17"/>
      <c r="J10" s="17" t="s">
        <v>12</v>
      </c>
      <c r="K10" s="24">
        <v>2.9718473121164779</v>
      </c>
      <c r="L10" s="24"/>
      <c r="M10" s="24">
        <v>2.9718473121164779</v>
      </c>
      <c r="S10" t="s">
        <v>51</v>
      </c>
      <c r="U10" s="5">
        <f>AVERAGE(M4:M34)</f>
        <v>64.436976551206868</v>
      </c>
      <c r="V10" s="5">
        <f>_xlfn.STDEV.P(M4:M34)</f>
        <v>68.659602270252535</v>
      </c>
      <c r="W10" s="8">
        <f>MIN(M4:M34)</f>
        <v>2.9718473121164779</v>
      </c>
      <c r="X10" s="8">
        <f>MAX(M4:M34)</f>
        <v>282.82020578332532</v>
      </c>
    </row>
    <row r="11" spans="1:33" x14ac:dyDescent="0.3">
      <c r="A11" s="17" t="s">
        <v>16</v>
      </c>
      <c r="B11" s="17" t="s">
        <v>6</v>
      </c>
      <c r="C11" s="17" t="s">
        <v>11</v>
      </c>
      <c r="D11" s="17" t="s">
        <v>13</v>
      </c>
      <c r="E11" s="17"/>
      <c r="F11" s="17" t="s">
        <v>9</v>
      </c>
      <c r="G11" s="17">
        <v>0</v>
      </c>
      <c r="H11" s="18">
        <v>16.668900000000001</v>
      </c>
      <c r="I11" s="17"/>
      <c r="J11" s="17" t="s">
        <v>12</v>
      </c>
      <c r="K11" s="24">
        <v>6.6382604975110571</v>
      </c>
      <c r="L11" s="24"/>
      <c r="M11" s="24">
        <v>6.6382604975110571</v>
      </c>
    </row>
    <row r="12" spans="1:33" x14ac:dyDescent="0.3">
      <c r="A12" s="17" t="s">
        <v>16</v>
      </c>
      <c r="B12" s="17" t="s">
        <v>6</v>
      </c>
      <c r="C12" s="17" t="s">
        <v>17</v>
      </c>
      <c r="D12" s="17" t="s">
        <v>13</v>
      </c>
      <c r="E12" s="17"/>
      <c r="F12" s="17" t="s">
        <v>9</v>
      </c>
      <c r="G12" s="17">
        <v>0</v>
      </c>
      <c r="H12" s="18">
        <v>16.668900000000001</v>
      </c>
      <c r="I12" s="17"/>
      <c r="J12" s="17" t="s">
        <v>10</v>
      </c>
      <c r="K12" s="24">
        <v>47.117886329114206</v>
      </c>
      <c r="L12" s="24"/>
      <c r="M12" s="24">
        <v>152.14008045211929</v>
      </c>
    </row>
    <row r="13" spans="1:33" x14ac:dyDescent="0.3">
      <c r="A13" s="17" t="s">
        <v>16</v>
      </c>
      <c r="B13" s="17" t="s">
        <v>18</v>
      </c>
      <c r="C13" s="17" t="s">
        <v>8</v>
      </c>
      <c r="D13" s="17" t="s">
        <v>13</v>
      </c>
      <c r="E13" s="17"/>
      <c r="F13" s="17" t="s">
        <v>9</v>
      </c>
      <c r="G13" s="24">
        <v>7.1590186871890076</v>
      </c>
      <c r="H13" s="18">
        <v>24.921700000000001</v>
      </c>
      <c r="I13" s="17"/>
      <c r="J13" s="17" t="s">
        <v>12</v>
      </c>
      <c r="K13" s="24">
        <v>23.875167513483682</v>
      </c>
      <c r="L13" s="24"/>
      <c r="M13" s="24">
        <v>23.875167513483682</v>
      </c>
    </row>
    <row r="14" spans="1:33" x14ac:dyDescent="0.3">
      <c r="A14" s="17" t="s">
        <v>16</v>
      </c>
      <c r="B14" s="17" t="s">
        <v>19</v>
      </c>
      <c r="C14" s="17" t="s">
        <v>8</v>
      </c>
      <c r="D14" s="17" t="s">
        <v>13</v>
      </c>
      <c r="E14" s="17"/>
      <c r="F14" s="17" t="s">
        <v>9</v>
      </c>
      <c r="G14" s="24">
        <v>1.335745337982613</v>
      </c>
      <c r="H14" s="18">
        <v>116.404</v>
      </c>
      <c r="I14" s="17"/>
      <c r="J14" s="17" t="s">
        <v>12</v>
      </c>
      <c r="K14" s="24">
        <v>17.039981638631751</v>
      </c>
      <c r="L14" s="24"/>
      <c r="M14" s="24">
        <v>17.039981638631751</v>
      </c>
    </row>
    <row r="15" spans="1:33" ht="15.6" thickBot="1" x14ac:dyDescent="0.35">
      <c r="A15" s="17" t="s">
        <v>20</v>
      </c>
      <c r="B15" s="17" t="s">
        <v>6</v>
      </c>
      <c r="C15" s="17" t="s">
        <v>11</v>
      </c>
      <c r="D15" s="17" t="s">
        <v>8</v>
      </c>
      <c r="E15" s="17"/>
      <c r="F15" s="17" t="s">
        <v>9</v>
      </c>
      <c r="G15" s="17">
        <v>0</v>
      </c>
      <c r="H15" s="18">
        <v>16.668900000000001</v>
      </c>
      <c r="I15" s="17"/>
      <c r="J15" s="17" t="s">
        <v>12</v>
      </c>
      <c r="K15" s="24">
        <v>6.6382604975110571</v>
      </c>
      <c r="L15" s="24"/>
      <c r="M15" s="24">
        <v>6.6382604975110571</v>
      </c>
    </row>
    <row r="16" spans="1:33" x14ac:dyDescent="0.3">
      <c r="A16" s="17" t="s">
        <v>20</v>
      </c>
      <c r="B16" s="17" t="s">
        <v>6</v>
      </c>
      <c r="C16" s="17" t="s">
        <v>21</v>
      </c>
      <c r="D16" s="17" t="s">
        <v>13</v>
      </c>
      <c r="E16" s="17"/>
      <c r="F16" s="17" t="s">
        <v>9</v>
      </c>
      <c r="G16" s="17">
        <v>0</v>
      </c>
      <c r="H16" s="18">
        <v>16.668900000000001</v>
      </c>
      <c r="I16" s="17"/>
      <c r="J16" s="17" t="s">
        <v>10</v>
      </c>
      <c r="K16" s="24">
        <v>2.1618432146549562</v>
      </c>
      <c r="L16" s="24"/>
      <c r="M16" s="24">
        <v>21.585036140616602</v>
      </c>
      <c r="AB16" s="13" t="s">
        <v>44</v>
      </c>
      <c r="AC16" t="s">
        <v>10</v>
      </c>
      <c r="AD16" s="13" t="s">
        <v>12</v>
      </c>
      <c r="AF16" s="13" t="s">
        <v>44</v>
      </c>
      <c r="AG16" s="13" t="s">
        <v>45</v>
      </c>
    </row>
    <row r="17" spans="1:33" x14ac:dyDescent="0.3">
      <c r="A17" s="17" t="s">
        <v>20</v>
      </c>
      <c r="B17" s="17" t="s">
        <v>6</v>
      </c>
      <c r="C17" s="17" t="s">
        <v>11</v>
      </c>
      <c r="D17" s="17" t="s">
        <v>13</v>
      </c>
      <c r="E17" s="17"/>
      <c r="F17" s="17" t="s">
        <v>9</v>
      </c>
      <c r="G17" s="17">
        <v>0</v>
      </c>
      <c r="H17" s="18">
        <v>16.668900000000001</v>
      </c>
      <c r="I17" s="17"/>
      <c r="J17" s="17" t="s">
        <v>12</v>
      </c>
      <c r="K17" s="24">
        <v>6.6382604975110571</v>
      </c>
      <c r="L17" s="24"/>
      <c r="M17" s="24">
        <v>6.6382604975110571</v>
      </c>
      <c r="S17" t="s">
        <v>4</v>
      </c>
      <c r="T17" t="s">
        <v>34</v>
      </c>
      <c r="V17" t="s">
        <v>10</v>
      </c>
      <c r="W17" t="s">
        <v>46</v>
      </c>
      <c r="Z17">
        <v>0</v>
      </c>
      <c r="AB17" s="10">
        <v>10</v>
      </c>
      <c r="AC17" s="11">
        <v>1</v>
      </c>
      <c r="AD17" s="11">
        <v>12</v>
      </c>
      <c r="AF17" s="10">
        <v>10</v>
      </c>
      <c r="AG17" s="11">
        <v>12</v>
      </c>
    </row>
    <row r="18" spans="1:33" x14ac:dyDescent="0.3">
      <c r="A18" s="17" t="s">
        <v>20</v>
      </c>
      <c r="B18" s="17" t="s">
        <v>6</v>
      </c>
      <c r="C18" s="17" t="s">
        <v>15</v>
      </c>
      <c r="D18" s="17" t="s">
        <v>13</v>
      </c>
      <c r="E18" s="17"/>
      <c r="F18" s="17" t="s">
        <v>9</v>
      </c>
      <c r="G18" s="24">
        <v>1.1271825058288809</v>
      </c>
      <c r="H18" s="18">
        <v>20.072800000000001</v>
      </c>
      <c r="I18" s="17"/>
      <c r="J18" s="17" t="s">
        <v>12</v>
      </c>
      <c r="K18" s="24">
        <v>2.9718473121164779</v>
      </c>
      <c r="L18" s="24"/>
      <c r="M18" s="24">
        <v>2.9718473121164779</v>
      </c>
      <c r="S18" t="s">
        <v>10</v>
      </c>
      <c r="T18">
        <v>24.20043894793643</v>
      </c>
      <c r="V18">
        <v>24.20043894793643</v>
      </c>
      <c r="W18">
        <v>6.6382604975110571</v>
      </c>
      <c r="Z18">
        <v>10</v>
      </c>
      <c r="AB18" s="10">
        <v>20</v>
      </c>
      <c r="AC18" s="11">
        <v>1</v>
      </c>
      <c r="AD18" s="11">
        <v>2</v>
      </c>
      <c r="AF18" s="10">
        <v>20</v>
      </c>
      <c r="AG18" s="11">
        <v>2</v>
      </c>
    </row>
    <row r="19" spans="1:33" x14ac:dyDescent="0.3">
      <c r="A19" s="17" t="s">
        <v>20</v>
      </c>
      <c r="B19" s="17" t="s">
        <v>6</v>
      </c>
      <c r="C19" s="17" t="s">
        <v>17</v>
      </c>
      <c r="D19" s="17" t="s">
        <v>13</v>
      </c>
      <c r="E19" s="17"/>
      <c r="F19" s="17" t="s">
        <v>9</v>
      </c>
      <c r="G19" s="17">
        <v>0</v>
      </c>
      <c r="H19" s="18">
        <v>16.668900000000001</v>
      </c>
      <c r="I19" s="17"/>
      <c r="J19" s="17" t="s">
        <v>10</v>
      </c>
      <c r="K19" s="24">
        <v>47.117886329114206</v>
      </c>
      <c r="L19" s="24"/>
      <c r="M19" s="24">
        <v>152.14008045211929</v>
      </c>
      <c r="S19" t="s">
        <v>12</v>
      </c>
      <c r="T19">
        <v>6.6382604975110571</v>
      </c>
      <c r="V19">
        <v>24.20043894793643</v>
      </c>
      <c r="W19">
        <v>6.6382604975110571</v>
      </c>
      <c r="Z19">
        <v>20</v>
      </c>
      <c r="AB19" s="10">
        <v>30</v>
      </c>
      <c r="AC19" s="11">
        <v>5</v>
      </c>
      <c r="AD19" s="11">
        <v>1</v>
      </c>
      <c r="AF19" s="10">
        <v>30</v>
      </c>
      <c r="AG19" s="11">
        <v>2</v>
      </c>
    </row>
    <row r="20" spans="1:33" x14ac:dyDescent="0.3">
      <c r="A20" s="17" t="s">
        <v>20</v>
      </c>
      <c r="B20" s="17" t="s">
        <v>22</v>
      </c>
      <c r="C20" s="17" t="s">
        <v>8</v>
      </c>
      <c r="D20" s="17" t="s">
        <v>8</v>
      </c>
      <c r="E20" s="17"/>
      <c r="F20" s="17" t="s">
        <v>9</v>
      </c>
      <c r="G20" s="17">
        <v>0</v>
      </c>
      <c r="H20" s="18">
        <v>24.921700000000001</v>
      </c>
      <c r="I20" s="17"/>
      <c r="J20" s="17" t="s">
        <v>12</v>
      </c>
      <c r="K20" s="24">
        <v>86.802795313836498</v>
      </c>
      <c r="L20" s="24"/>
      <c r="M20" s="24">
        <v>86.802795313836498</v>
      </c>
      <c r="S20" t="s">
        <v>10</v>
      </c>
      <c r="T20">
        <v>24.20043894793643</v>
      </c>
      <c r="V20">
        <v>24.20043894793643</v>
      </c>
      <c r="W20">
        <v>2.9718473121164779</v>
      </c>
      <c r="Z20">
        <v>30</v>
      </c>
      <c r="AB20" s="10">
        <v>40</v>
      </c>
      <c r="AC20" s="11"/>
      <c r="AD20" s="11"/>
      <c r="AF20" s="10">
        <v>40</v>
      </c>
      <c r="AG20" s="11"/>
    </row>
    <row r="21" spans="1:33" x14ac:dyDescent="0.3">
      <c r="A21" s="17" t="s">
        <v>23</v>
      </c>
      <c r="B21" s="17" t="s">
        <v>24</v>
      </c>
      <c r="C21" s="17" t="s">
        <v>17</v>
      </c>
      <c r="D21" s="17" t="s">
        <v>13</v>
      </c>
      <c r="E21" s="17"/>
      <c r="F21" s="17" t="s">
        <v>9</v>
      </c>
      <c r="G21" s="24">
        <v>2.7751123328044138</v>
      </c>
      <c r="H21" s="18">
        <v>26.828600000000002</v>
      </c>
      <c r="I21" s="17"/>
      <c r="J21" s="17" t="s">
        <v>12</v>
      </c>
      <c r="K21" s="24">
        <v>8.3492933218957237</v>
      </c>
      <c r="L21" s="24"/>
      <c r="M21" s="24">
        <v>8.3492933218957237</v>
      </c>
      <c r="S21" t="s">
        <v>10</v>
      </c>
      <c r="T21">
        <v>24.20043894793643</v>
      </c>
      <c r="V21">
        <v>47.117886329114206</v>
      </c>
      <c r="W21">
        <v>2.9718473121164779</v>
      </c>
      <c r="Z21">
        <v>40</v>
      </c>
      <c r="AB21" s="10">
        <v>50</v>
      </c>
      <c r="AC21" s="11">
        <v>3</v>
      </c>
      <c r="AD21" s="11"/>
      <c r="AF21" s="10">
        <v>50</v>
      </c>
      <c r="AG21" s="11"/>
    </row>
    <row r="22" spans="1:33" x14ac:dyDescent="0.3">
      <c r="A22" s="17" t="s">
        <v>23</v>
      </c>
      <c r="B22" s="17" t="s">
        <v>6</v>
      </c>
      <c r="C22" s="17" t="s">
        <v>7</v>
      </c>
      <c r="D22" s="17" t="s">
        <v>8</v>
      </c>
      <c r="E22" s="17"/>
      <c r="F22" s="17" t="s">
        <v>9</v>
      </c>
      <c r="G22" s="17">
        <v>0</v>
      </c>
      <c r="H22" s="18">
        <v>15.4267</v>
      </c>
      <c r="I22" s="17"/>
      <c r="J22" s="17" t="s">
        <v>10</v>
      </c>
      <c r="K22" s="24">
        <v>24.20043894793643</v>
      </c>
      <c r="L22" s="24"/>
      <c r="M22" s="24">
        <v>93.807595630225592</v>
      </c>
      <c r="S22" t="s">
        <v>12</v>
      </c>
      <c r="T22">
        <v>6.6382604975110571</v>
      </c>
      <c r="V22">
        <v>2.1618432146549562</v>
      </c>
      <c r="W22">
        <v>6.6382604975110571</v>
      </c>
      <c r="Z22">
        <v>50</v>
      </c>
      <c r="AB22" s="10">
        <v>60</v>
      </c>
      <c r="AC22" s="11"/>
      <c r="AD22" s="11"/>
      <c r="AF22" s="10">
        <v>60</v>
      </c>
      <c r="AG22" s="11">
        <v>1</v>
      </c>
    </row>
    <row r="23" spans="1:33" x14ac:dyDescent="0.3">
      <c r="A23" s="17" t="s">
        <v>23</v>
      </c>
      <c r="B23" s="17" t="s">
        <v>6</v>
      </c>
      <c r="C23" s="17" t="s">
        <v>11</v>
      </c>
      <c r="D23" s="17" t="s">
        <v>8</v>
      </c>
      <c r="E23" s="17"/>
      <c r="F23" s="17" t="s">
        <v>9</v>
      </c>
      <c r="G23" s="17">
        <v>0</v>
      </c>
      <c r="H23" s="18">
        <v>16.668900000000001</v>
      </c>
      <c r="I23" s="17"/>
      <c r="J23" s="17" t="s">
        <v>12</v>
      </c>
      <c r="K23" s="24">
        <v>6.6382604975110571</v>
      </c>
      <c r="L23" s="24"/>
      <c r="M23" s="24">
        <v>6.6382604975110571</v>
      </c>
      <c r="S23" t="s">
        <v>12</v>
      </c>
      <c r="T23">
        <v>2.9718473121164779</v>
      </c>
      <c r="V23">
        <v>47.117886329114206</v>
      </c>
      <c r="W23">
        <v>23.875167513483682</v>
      </c>
      <c r="Z23">
        <v>60</v>
      </c>
      <c r="AB23" s="10">
        <v>70</v>
      </c>
      <c r="AC23" s="11"/>
      <c r="AD23" s="11"/>
      <c r="AF23" s="10">
        <v>70</v>
      </c>
      <c r="AG23" s="11"/>
    </row>
    <row r="24" spans="1:33" x14ac:dyDescent="0.3">
      <c r="A24" s="17" t="s">
        <v>23</v>
      </c>
      <c r="B24" s="17" t="s">
        <v>6</v>
      </c>
      <c r="C24" s="17" t="s">
        <v>11</v>
      </c>
      <c r="D24" s="17" t="s">
        <v>13</v>
      </c>
      <c r="E24" s="17"/>
      <c r="F24" s="17" t="s">
        <v>9</v>
      </c>
      <c r="G24" s="17">
        <v>0</v>
      </c>
      <c r="H24" s="18">
        <v>16.668900000000001</v>
      </c>
      <c r="I24" s="17"/>
      <c r="J24" s="17" t="s">
        <v>12</v>
      </c>
      <c r="K24" s="24">
        <v>6.6382604975110571</v>
      </c>
      <c r="L24" s="24"/>
      <c r="M24" s="24">
        <v>6.6382604975110571</v>
      </c>
      <c r="S24" t="s">
        <v>12</v>
      </c>
      <c r="T24">
        <v>2.9718473121164779</v>
      </c>
      <c r="V24">
        <v>24.20043894793643</v>
      </c>
      <c r="W24">
        <v>17.039981638631751</v>
      </c>
      <c r="Z24">
        <v>70</v>
      </c>
      <c r="AB24" s="10">
        <v>80</v>
      </c>
      <c r="AC24" s="11"/>
      <c r="AD24" s="11"/>
      <c r="AF24" s="10">
        <v>80</v>
      </c>
      <c r="AG24" s="11"/>
    </row>
    <row r="25" spans="1:33" x14ac:dyDescent="0.3">
      <c r="A25" s="17" t="s">
        <v>23</v>
      </c>
      <c r="B25" s="17" t="s">
        <v>6</v>
      </c>
      <c r="C25" s="17" t="s">
        <v>7</v>
      </c>
      <c r="D25" s="17" t="s">
        <v>13</v>
      </c>
      <c r="E25" s="17"/>
      <c r="F25" s="17" t="s">
        <v>9</v>
      </c>
      <c r="G25" s="17">
        <v>0</v>
      </c>
      <c r="H25" s="18">
        <v>15.4267</v>
      </c>
      <c r="I25" s="17"/>
      <c r="J25" s="17" t="s">
        <v>10</v>
      </c>
      <c r="K25" s="24">
        <v>24.20043894793643</v>
      </c>
      <c r="L25" s="24"/>
      <c r="M25" s="24">
        <v>93.807595630225592</v>
      </c>
      <c r="S25" t="s">
        <v>12</v>
      </c>
      <c r="T25">
        <v>6.6382604975110571</v>
      </c>
      <c r="V25">
        <v>24.20043894793643</v>
      </c>
      <c r="W25">
        <v>6.6382604975110571</v>
      </c>
      <c r="Z25">
        <v>80</v>
      </c>
      <c r="AB25" s="10">
        <v>90</v>
      </c>
      <c r="AC25" s="11"/>
      <c r="AD25" s="11">
        <v>2</v>
      </c>
      <c r="AF25" s="10">
        <v>90</v>
      </c>
      <c r="AG25" s="11">
        <v>2</v>
      </c>
    </row>
    <row r="26" spans="1:33" x14ac:dyDescent="0.3">
      <c r="A26" s="17" t="s">
        <v>23</v>
      </c>
      <c r="B26" s="17" t="s">
        <v>6</v>
      </c>
      <c r="C26" s="17" t="s">
        <v>25</v>
      </c>
      <c r="D26" s="17" t="s">
        <v>13</v>
      </c>
      <c r="E26" s="17"/>
      <c r="F26" s="17" t="s">
        <v>9</v>
      </c>
      <c r="G26" s="24">
        <v>2.7019313761614732</v>
      </c>
      <c r="H26" s="18">
        <v>20.072800000000001</v>
      </c>
      <c r="I26" s="17"/>
      <c r="J26" s="17" t="s">
        <v>10</v>
      </c>
      <c r="K26" s="24">
        <v>13.584724678769449</v>
      </c>
      <c r="L26" s="24"/>
      <c r="M26" s="24">
        <v>53.057912931424497</v>
      </c>
      <c r="S26" t="s">
        <v>10</v>
      </c>
      <c r="T26">
        <v>47.117886329114206</v>
      </c>
      <c r="V26">
        <v>13.584724678769449</v>
      </c>
      <c r="W26">
        <v>6.6382604975110571</v>
      </c>
      <c r="Z26">
        <v>90</v>
      </c>
      <c r="AB26" s="10">
        <v>100</v>
      </c>
      <c r="AC26" s="11"/>
      <c r="AD26" s="11"/>
      <c r="AF26" s="10">
        <v>100</v>
      </c>
      <c r="AG26" s="11">
        <v>5</v>
      </c>
    </row>
    <row r="27" spans="1:33" x14ac:dyDescent="0.3">
      <c r="A27" s="17" t="s">
        <v>23</v>
      </c>
      <c r="B27" s="17" t="s">
        <v>6</v>
      </c>
      <c r="C27" s="17" t="s">
        <v>17</v>
      </c>
      <c r="D27" s="17" t="s">
        <v>13</v>
      </c>
      <c r="E27" s="17"/>
      <c r="F27" s="17" t="s">
        <v>9</v>
      </c>
      <c r="G27" s="17">
        <v>0</v>
      </c>
      <c r="H27" s="18">
        <v>16.668900000000001</v>
      </c>
      <c r="I27" s="17"/>
      <c r="J27" s="17" t="s">
        <v>10</v>
      </c>
      <c r="K27" s="24">
        <v>47.117886329114206</v>
      </c>
      <c r="L27" s="24"/>
      <c r="M27" s="24">
        <v>152.14008045211929</v>
      </c>
      <c r="S27" t="s">
        <v>12</v>
      </c>
      <c r="T27">
        <v>23.875167513483682</v>
      </c>
      <c r="V27">
        <v>47.117886329114206</v>
      </c>
      <c r="W27">
        <v>2.9718473121164779</v>
      </c>
      <c r="Z27">
        <v>100</v>
      </c>
      <c r="AB27" s="10">
        <v>110</v>
      </c>
      <c r="AC27" s="11"/>
      <c r="AD27" s="11">
        <v>1</v>
      </c>
      <c r="AF27" s="10">
        <v>110</v>
      </c>
      <c r="AG27" s="11">
        <v>1</v>
      </c>
    </row>
    <row r="28" spans="1:33" x14ac:dyDescent="0.3">
      <c r="A28" s="17" t="s">
        <v>23</v>
      </c>
      <c r="B28" s="17" t="s">
        <v>26</v>
      </c>
      <c r="C28" s="17" t="s">
        <v>11</v>
      </c>
      <c r="D28" s="17" t="s">
        <v>13</v>
      </c>
      <c r="E28" s="17"/>
      <c r="F28" s="17" t="s">
        <v>9</v>
      </c>
      <c r="G28" s="17">
        <v>0</v>
      </c>
      <c r="H28" s="18">
        <v>16.668900000000001</v>
      </c>
      <c r="I28" s="17"/>
      <c r="J28" s="17" t="s">
        <v>12</v>
      </c>
      <c r="K28" s="24">
        <v>8.1306472520736595</v>
      </c>
      <c r="L28" s="24"/>
      <c r="M28" s="24">
        <v>8.1306472520736595</v>
      </c>
      <c r="S28" t="s">
        <v>12</v>
      </c>
      <c r="T28">
        <v>17.039981638631751</v>
      </c>
      <c r="W28">
        <v>86.802795313836498</v>
      </c>
      <c r="Z28">
        <v>110</v>
      </c>
      <c r="AB28" s="10">
        <v>120</v>
      </c>
      <c r="AC28" s="11"/>
      <c r="AD28" s="11"/>
      <c r="AF28" s="10">
        <v>120</v>
      </c>
      <c r="AG28" s="11"/>
    </row>
    <row r="29" spans="1:33" x14ac:dyDescent="0.3">
      <c r="A29" s="17" t="s">
        <v>23</v>
      </c>
      <c r="B29" s="17" t="s">
        <v>27</v>
      </c>
      <c r="C29" s="17" t="s">
        <v>17</v>
      </c>
      <c r="D29" s="17" t="s">
        <v>13</v>
      </c>
      <c r="E29" s="17"/>
      <c r="F29" s="17" t="s">
        <v>9</v>
      </c>
      <c r="G29" s="17">
        <v>0</v>
      </c>
      <c r="H29" s="18">
        <v>90.866699999999994</v>
      </c>
      <c r="I29" s="17"/>
      <c r="J29" s="17" t="s">
        <v>12</v>
      </c>
      <c r="K29" s="24">
        <v>186.24894063791359</v>
      </c>
      <c r="L29" s="24"/>
      <c r="M29" s="24">
        <v>186.24894063791359</v>
      </c>
      <c r="S29" t="s">
        <v>12</v>
      </c>
      <c r="T29">
        <v>6.6382604975110571</v>
      </c>
      <c r="W29">
        <v>8.3492933218957237</v>
      </c>
      <c r="Z29">
        <v>120</v>
      </c>
      <c r="AB29" s="10">
        <v>130</v>
      </c>
      <c r="AC29" s="11"/>
      <c r="AD29" s="11">
        <v>1</v>
      </c>
      <c r="AF29" s="10">
        <v>130</v>
      </c>
      <c r="AG29" s="11">
        <v>1</v>
      </c>
    </row>
    <row r="30" spans="1:33" x14ac:dyDescent="0.3">
      <c r="A30" s="17" t="s">
        <v>23</v>
      </c>
      <c r="B30" s="17" t="s">
        <v>27</v>
      </c>
      <c r="C30" s="17" t="s">
        <v>15</v>
      </c>
      <c r="D30" s="17" t="s">
        <v>13</v>
      </c>
      <c r="E30" s="17"/>
      <c r="F30" s="17" t="s">
        <v>9</v>
      </c>
      <c r="G30" s="17">
        <v>0</v>
      </c>
      <c r="H30" s="18">
        <v>73.285200000000003</v>
      </c>
      <c r="I30" s="17"/>
      <c r="J30" s="17" t="s">
        <v>12</v>
      </c>
      <c r="K30" s="24">
        <v>123.09374599311241</v>
      </c>
      <c r="L30" s="24"/>
      <c r="M30" s="24">
        <v>123.09374599311241</v>
      </c>
      <c r="S30" t="s">
        <v>10</v>
      </c>
      <c r="T30">
        <v>2.1618432146549562</v>
      </c>
      <c r="W30">
        <v>6.6382604975110571</v>
      </c>
      <c r="Z30">
        <v>130</v>
      </c>
      <c r="AB30" s="10">
        <v>140</v>
      </c>
      <c r="AC30" s="11"/>
      <c r="AD30" s="11"/>
      <c r="AF30" s="10">
        <v>140</v>
      </c>
      <c r="AG30" s="11"/>
    </row>
    <row r="31" spans="1:33" x14ac:dyDescent="0.3">
      <c r="A31" s="17" t="s">
        <v>23</v>
      </c>
      <c r="B31" s="17" t="s">
        <v>27</v>
      </c>
      <c r="C31" s="17" t="s">
        <v>21</v>
      </c>
      <c r="D31" s="17" t="s">
        <v>13</v>
      </c>
      <c r="E31" s="17"/>
      <c r="F31" s="17" t="s">
        <v>9</v>
      </c>
      <c r="G31" s="17">
        <v>0</v>
      </c>
      <c r="H31" s="18">
        <v>26.828600000000002</v>
      </c>
      <c r="I31" s="17"/>
      <c r="J31" s="17" t="s">
        <v>12</v>
      </c>
      <c r="K31" s="24">
        <v>282.82020578332532</v>
      </c>
      <c r="L31" s="24"/>
      <c r="M31" s="24">
        <v>282.82020578332532</v>
      </c>
      <c r="S31" t="s">
        <v>12</v>
      </c>
      <c r="T31">
        <v>6.6382604975110571</v>
      </c>
      <c r="W31">
        <v>6.6382604975110571</v>
      </c>
      <c r="Z31">
        <v>140</v>
      </c>
      <c r="AB31" s="10">
        <v>150</v>
      </c>
      <c r="AC31" s="11"/>
      <c r="AD31" s="11"/>
      <c r="AF31" s="10">
        <v>150</v>
      </c>
      <c r="AG31" s="11"/>
    </row>
    <row r="32" spans="1:33" x14ac:dyDescent="0.3">
      <c r="A32" s="17" t="s">
        <v>23</v>
      </c>
      <c r="B32" s="17" t="s">
        <v>18</v>
      </c>
      <c r="C32" s="17" t="s">
        <v>11</v>
      </c>
      <c r="D32" s="17" t="s">
        <v>13</v>
      </c>
      <c r="E32" s="17"/>
      <c r="F32" s="17" t="s">
        <v>9</v>
      </c>
      <c r="G32" s="17">
        <v>0</v>
      </c>
      <c r="H32" s="18">
        <v>131.39099999999999</v>
      </c>
      <c r="I32" s="17"/>
      <c r="J32" s="17" t="s">
        <v>12</v>
      </c>
      <c r="K32" s="24">
        <v>10.27077830930393</v>
      </c>
      <c r="L32" s="24"/>
      <c r="M32" s="24">
        <v>10.27077830930393</v>
      </c>
      <c r="S32" t="s">
        <v>12</v>
      </c>
      <c r="T32">
        <v>2.9718473121164779</v>
      </c>
      <c r="W32">
        <v>8.1306472520736595</v>
      </c>
      <c r="Z32">
        <v>150</v>
      </c>
      <c r="AB32" s="10">
        <v>160</v>
      </c>
      <c r="AC32" s="11"/>
      <c r="AD32" s="11"/>
      <c r="AF32" s="10">
        <v>160</v>
      </c>
      <c r="AG32" s="11">
        <v>3</v>
      </c>
    </row>
    <row r="33" spans="1:33" x14ac:dyDescent="0.3">
      <c r="A33" s="17" t="s">
        <v>23</v>
      </c>
      <c r="B33" s="17" t="s">
        <v>22</v>
      </c>
      <c r="C33" s="17" t="s">
        <v>11</v>
      </c>
      <c r="D33" s="17" t="s">
        <v>8</v>
      </c>
      <c r="E33" s="17"/>
      <c r="F33" s="17" t="s">
        <v>9</v>
      </c>
      <c r="G33" s="24">
        <v>1.792273463152849</v>
      </c>
      <c r="H33" s="18">
        <v>24.921700000000001</v>
      </c>
      <c r="I33" s="17"/>
      <c r="J33" s="17" t="s">
        <v>12</v>
      </c>
      <c r="K33" s="24">
        <v>108.6273880115461</v>
      </c>
      <c r="L33" s="24"/>
      <c r="M33" s="24">
        <v>108.6273880115461</v>
      </c>
      <c r="S33" t="s">
        <v>10</v>
      </c>
      <c r="T33">
        <v>47.117886329114206</v>
      </c>
      <c r="W33">
        <v>186.24894063791359</v>
      </c>
      <c r="Z33">
        <v>160</v>
      </c>
      <c r="AB33" s="10">
        <v>170</v>
      </c>
      <c r="AC33" s="11"/>
      <c r="AD33" s="11"/>
      <c r="AF33" s="10">
        <v>170</v>
      </c>
      <c r="AG33" s="11"/>
    </row>
    <row r="34" spans="1:33" x14ac:dyDescent="0.3">
      <c r="A34" s="4" t="s">
        <v>23</v>
      </c>
      <c r="B34" s="4" t="s">
        <v>47</v>
      </c>
      <c r="C34" s="4" t="s">
        <v>8</v>
      </c>
      <c r="D34" s="4" t="s">
        <v>8</v>
      </c>
      <c r="E34" s="4"/>
      <c r="F34" s="4" t="s">
        <v>9</v>
      </c>
      <c r="G34" s="4">
        <v>0</v>
      </c>
      <c r="H34" s="19">
        <v>24.921700000000001</v>
      </c>
      <c r="I34" s="4"/>
      <c r="J34" s="4" t="s">
        <v>12</v>
      </c>
      <c r="K34" s="25">
        <v>86.802795313836498</v>
      </c>
      <c r="L34" s="25"/>
      <c r="M34" s="25">
        <v>86.802795313836498</v>
      </c>
      <c r="S34" t="s">
        <v>12</v>
      </c>
      <c r="T34">
        <v>86.802795313836498</v>
      </c>
      <c r="W34">
        <v>123.09374599311241</v>
      </c>
      <c r="Z34">
        <v>170</v>
      </c>
      <c r="AB34" s="10">
        <v>180</v>
      </c>
      <c r="AC34" s="11"/>
      <c r="AD34" s="11"/>
      <c r="AF34" s="10">
        <v>180</v>
      </c>
      <c r="AG34" s="11"/>
    </row>
    <row r="35" spans="1:33" x14ac:dyDescent="0.3">
      <c r="S35" t="s">
        <v>12</v>
      </c>
      <c r="T35">
        <v>8.3492933218957237</v>
      </c>
      <c r="W35">
        <v>282.82020578332532</v>
      </c>
      <c r="Z35">
        <v>180</v>
      </c>
      <c r="AB35" s="10">
        <v>190</v>
      </c>
      <c r="AC35" s="11"/>
      <c r="AD35" s="11">
        <v>1</v>
      </c>
      <c r="AF35" s="10">
        <v>190</v>
      </c>
      <c r="AG35" s="11">
        <v>1</v>
      </c>
    </row>
    <row r="36" spans="1:33" ht="15.6" thickBot="1" x14ac:dyDescent="0.35">
      <c r="F36" s="16"/>
      <c r="G36" s="30" t="s">
        <v>49</v>
      </c>
      <c r="H36" s="30"/>
      <c r="I36" s="21"/>
      <c r="J36" s="30" t="s">
        <v>55</v>
      </c>
      <c r="K36" s="30"/>
      <c r="L36" s="21"/>
      <c r="M36" s="31" t="s">
        <v>65</v>
      </c>
      <c r="S36" t="s">
        <v>10</v>
      </c>
      <c r="T36">
        <v>24.20043894793643</v>
      </c>
      <c r="W36">
        <v>10.27077830930393</v>
      </c>
      <c r="Z36">
        <v>190</v>
      </c>
      <c r="AB36" s="12" t="s">
        <v>67</v>
      </c>
      <c r="AC36" s="12"/>
      <c r="AD36" s="12">
        <v>1</v>
      </c>
      <c r="AF36" s="12" t="s">
        <v>68</v>
      </c>
      <c r="AG36" s="12">
        <v>1</v>
      </c>
    </row>
    <row r="37" spans="1:33" ht="25.8" customHeight="1" x14ac:dyDescent="0.3">
      <c r="F37" s="2"/>
      <c r="G37" s="22" t="s">
        <v>62</v>
      </c>
      <c r="H37" s="23" t="s">
        <v>53</v>
      </c>
      <c r="I37" s="22"/>
      <c r="J37" s="22" t="s">
        <v>63</v>
      </c>
      <c r="K37" s="22" t="s">
        <v>64</v>
      </c>
      <c r="L37" s="22"/>
      <c r="M37" s="32"/>
      <c r="S37" t="s">
        <v>12</v>
      </c>
      <c r="T37">
        <v>6.6382604975110571</v>
      </c>
      <c r="W37">
        <v>108.6273880115461</v>
      </c>
    </row>
    <row r="38" spans="1:33" x14ac:dyDescent="0.3">
      <c r="F38" s="3" t="s">
        <v>30</v>
      </c>
      <c r="G38" s="3">
        <v>31</v>
      </c>
      <c r="H38" s="29" t="s">
        <v>58</v>
      </c>
      <c r="I38" s="3"/>
      <c r="J38" s="3">
        <v>10</v>
      </c>
      <c r="K38" s="3">
        <v>21</v>
      </c>
      <c r="L38" s="3"/>
      <c r="M38" s="29" t="s">
        <v>54</v>
      </c>
      <c r="S38" t="s">
        <v>12</v>
      </c>
      <c r="T38">
        <v>6.6382604975110571</v>
      </c>
      <c r="W38">
        <v>86.802795313836498</v>
      </c>
    </row>
    <row r="39" spans="1:33" x14ac:dyDescent="0.3">
      <c r="F39" s="3" t="s">
        <v>36</v>
      </c>
      <c r="G39" s="18">
        <v>0.6176009262831289</v>
      </c>
      <c r="H39" s="18">
        <f>AVERAGE(H4:H34)</f>
        <v>29.765883870967745</v>
      </c>
      <c r="I39" s="3"/>
      <c r="J39" s="18">
        <v>27.810242162044915</v>
      </c>
      <c r="K39" s="18">
        <v>47.497385928946954</v>
      </c>
      <c r="L39" s="3"/>
      <c r="M39" s="18">
        <v>64.436976551206868</v>
      </c>
      <c r="S39" t="s">
        <v>10</v>
      </c>
      <c r="T39">
        <v>24.20043894793643</v>
      </c>
    </row>
    <row r="40" spans="1:33" x14ac:dyDescent="0.3">
      <c r="F40" s="3" t="s">
        <v>38</v>
      </c>
      <c r="G40" s="18">
        <v>1.4282512783253227</v>
      </c>
      <c r="H40" s="18">
        <f>_xlfn.STDEV.P(H4:H34)</f>
        <v>29.530981027324366</v>
      </c>
      <c r="I40" s="3"/>
      <c r="J40" s="18">
        <v>14.295854232262188</v>
      </c>
      <c r="K40" s="18">
        <v>72.62361699328676</v>
      </c>
      <c r="L40" s="18"/>
      <c r="M40" s="18">
        <v>68.659602270252535</v>
      </c>
      <c r="S40" t="s">
        <v>10</v>
      </c>
      <c r="T40">
        <v>13.584724678769449</v>
      </c>
    </row>
    <row r="41" spans="1:33" x14ac:dyDescent="0.3">
      <c r="F41" s="3" t="s">
        <v>40</v>
      </c>
      <c r="G41" s="18">
        <v>0</v>
      </c>
      <c r="H41" s="18">
        <f>MIN(H4:H34)</f>
        <v>15.4267</v>
      </c>
      <c r="I41" s="3"/>
      <c r="J41" s="18">
        <v>2.1618432146549562</v>
      </c>
      <c r="K41" s="18">
        <v>2.9718473121164779</v>
      </c>
      <c r="L41" s="18"/>
      <c r="M41" s="18">
        <v>2.9718473121164779</v>
      </c>
      <c r="S41" t="s">
        <v>10</v>
      </c>
      <c r="T41">
        <v>47.117886329114206</v>
      </c>
    </row>
    <row r="42" spans="1:33" x14ac:dyDescent="0.3">
      <c r="F42" s="2" t="s">
        <v>42</v>
      </c>
      <c r="G42" s="19">
        <v>7.1590186871890076</v>
      </c>
      <c r="H42" s="19">
        <f>MAX(H4:H34)</f>
        <v>131.39099999999999</v>
      </c>
      <c r="I42" s="2"/>
      <c r="J42" s="19">
        <v>47.117886329114206</v>
      </c>
      <c r="K42" s="19">
        <v>282.82020578332532</v>
      </c>
      <c r="L42" s="19"/>
      <c r="M42" s="19">
        <v>282.82020578332532</v>
      </c>
      <c r="S42" t="s">
        <v>12</v>
      </c>
      <c r="T42">
        <v>8.1306472520736595</v>
      </c>
    </row>
    <row r="43" spans="1:33" ht="4.2" customHeight="1" x14ac:dyDescent="0.3">
      <c r="H43" s="6"/>
      <c r="J43" s="6"/>
      <c r="L43" s="6"/>
      <c r="S43" t="s">
        <v>12</v>
      </c>
      <c r="T43">
        <v>186.24894063791359</v>
      </c>
    </row>
    <row r="44" spans="1:33" x14ac:dyDescent="0.3">
      <c r="F44" t="s">
        <v>56</v>
      </c>
      <c r="H44" s="6"/>
      <c r="J44" s="6"/>
      <c r="L44" s="6"/>
      <c r="S44" t="s">
        <v>12</v>
      </c>
      <c r="T44">
        <v>123.09374599311241</v>
      </c>
    </row>
    <row r="45" spans="1:33" x14ac:dyDescent="0.3">
      <c r="F45" t="s">
        <v>57</v>
      </c>
      <c r="S45" t="s">
        <v>12</v>
      </c>
      <c r="T45">
        <v>282.82020578332532</v>
      </c>
    </row>
    <row r="46" spans="1:33" x14ac:dyDescent="0.3">
      <c r="S46" t="s">
        <v>12</v>
      </c>
      <c r="T46">
        <v>10.27077830930393</v>
      </c>
    </row>
    <row r="47" spans="1:33" x14ac:dyDescent="0.3">
      <c r="S47" t="s">
        <v>12</v>
      </c>
      <c r="T47">
        <v>108.6273880115461</v>
      </c>
    </row>
    <row r="48" spans="1:33" x14ac:dyDescent="0.3">
      <c r="S48" t="s">
        <v>12</v>
      </c>
      <c r="T48">
        <v>86.802795313836498</v>
      </c>
    </row>
  </sheetData>
  <sortState ref="AF17:AF36">
    <sortCondition ref="AF17"/>
  </sortState>
  <mergeCells count="5">
    <mergeCell ref="F2:H2"/>
    <mergeCell ref="J2:K2"/>
    <mergeCell ref="J36:K36"/>
    <mergeCell ref="M36:M37"/>
    <mergeCell ref="G36:H36"/>
  </mergeCells>
  <phoneticPr fontId="2" type="noConversion"/>
  <pageMargins left="0.25" right="0.25" top="0.75" bottom="0.75" header="0.3" footer="0.3"/>
  <pageSetup paperSize="9" scale="3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2020-05-04T07:35:45Z</cp:lastPrinted>
  <dcterms:created xsi:type="dcterms:W3CDTF">2020-05-04T03:58:22Z</dcterms:created>
  <dcterms:modified xsi:type="dcterms:W3CDTF">2020-05-04T09:02:37Z</dcterms:modified>
</cp:coreProperties>
</file>