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result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Sheet1!$A$1:$O$58</definedName>
  </definedNames>
  <calcPr calcId="162913"/>
</workbook>
</file>

<file path=xl/calcChain.xml><?xml version="1.0" encoding="utf-8"?>
<calcChain xmlns="http://schemas.openxmlformats.org/spreadsheetml/2006/main">
  <c r="Z24" i="1" l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6" i="1"/>
  <c r="Y16" i="1"/>
  <c r="Z15" i="1"/>
  <c r="Y15" i="1"/>
  <c r="Z13" i="1"/>
  <c r="Y13" i="1"/>
  <c r="Z12" i="1"/>
  <c r="Y12" i="1"/>
  <c r="Z9" i="1"/>
  <c r="Y9" i="1"/>
  <c r="Z7" i="1"/>
  <c r="Y7" i="1"/>
  <c r="Z5" i="1"/>
  <c r="Y5" i="1"/>
  <c r="O62" i="1" l="1"/>
  <c r="O63" i="1"/>
  <c r="O61" i="1"/>
  <c r="N62" i="1"/>
  <c r="N63" i="1"/>
  <c r="N61" i="1"/>
  <c r="E61" i="1"/>
  <c r="F61" i="1"/>
  <c r="G61" i="1"/>
  <c r="H61" i="1"/>
  <c r="I61" i="1"/>
  <c r="J61" i="1"/>
  <c r="K61" i="1"/>
  <c r="L61" i="1"/>
  <c r="M61" i="1"/>
  <c r="D61" i="1"/>
  <c r="E62" i="1"/>
  <c r="F62" i="1"/>
  <c r="G62" i="1"/>
  <c r="H62" i="1"/>
  <c r="I62" i="1"/>
  <c r="J62" i="1"/>
  <c r="K62" i="1"/>
  <c r="L62" i="1"/>
  <c r="M62" i="1"/>
  <c r="E63" i="1"/>
  <c r="F63" i="1"/>
  <c r="G63" i="1"/>
  <c r="H63" i="1"/>
  <c r="I63" i="1"/>
  <c r="J63" i="1"/>
  <c r="K63" i="1"/>
  <c r="L63" i="1"/>
  <c r="M63" i="1"/>
  <c r="D63" i="1"/>
  <c r="D62" i="1"/>
  <c r="N3" i="1"/>
  <c r="O3" i="1"/>
  <c r="N2" i="1"/>
  <c r="O2" i="1"/>
  <c r="N7" i="1"/>
  <c r="O7" i="1"/>
  <c r="N6" i="1"/>
  <c r="O6" i="1"/>
  <c r="N5" i="1"/>
  <c r="O5" i="1"/>
  <c r="N13" i="1"/>
  <c r="O13" i="1"/>
  <c r="N12" i="1"/>
  <c r="O12" i="1"/>
  <c r="N11" i="1"/>
  <c r="O11" i="1"/>
  <c r="N10" i="1"/>
  <c r="O10" i="1"/>
  <c r="N9" i="1"/>
  <c r="O9" i="1"/>
  <c r="N8" i="1"/>
  <c r="O8" i="1"/>
  <c r="N16" i="1"/>
  <c r="O16" i="1"/>
  <c r="N15" i="1"/>
  <c r="O15" i="1"/>
  <c r="N14" i="1"/>
  <c r="O14" i="1"/>
  <c r="N19" i="1"/>
  <c r="O19" i="1"/>
  <c r="N18" i="1"/>
  <c r="O18" i="1"/>
  <c r="N17" i="1"/>
  <c r="O17" i="1"/>
  <c r="N22" i="1"/>
  <c r="O22" i="1"/>
  <c r="N21" i="1"/>
  <c r="O21" i="1"/>
  <c r="N20" i="1"/>
  <c r="O20" i="1"/>
  <c r="N25" i="1"/>
  <c r="O25" i="1"/>
  <c r="N24" i="1"/>
  <c r="O24" i="1"/>
  <c r="N23" i="1"/>
  <c r="O23" i="1"/>
  <c r="N28" i="1"/>
  <c r="O28" i="1"/>
  <c r="N27" i="1"/>
  <c r="O27" i="1"/>
  <c r="N26" i="1"/>
  <c r="O26" i="1"/>
  <c r="N31" i="1"/>
  <c r="O31" i="1"/>
  <c r="N30" i="1"/>
  <c r="O30" i="1"/>
  <c r="N29" i="1"/>
  <c r="O29" i="1"/>
  <c r="N34" i="1"/>
  <c r="O34" i="1"/>
  <c r="N33" i="1"/>
  <c r="O33" i="1"/>
  <c r="N32" i="1"/>
  <c r="O32" i="1"/>
  <c r="N37" i="1"/>
  <c r="O37" i="1"/>
  <c r="N36" i="1"/>
  <c r="O36" i="1"/>
  <c r="N35" i="1"/>
  <c r="O35" i="1"/>
  <c r="N43" i="1"/>
  <c r="O43" i="1"/>
  <c r="N42" i="1"/>
  <c r="O42" i="1"/>
  <c r="N41" i="1"/>
  <c r="O41" i="1"/>
  <c r="N40" i="1"/>
  <c r="O40" i="1"/>
  <c r="N39" i="1"/>
  <c r="O39" i="1"/>
  <c r="N38" i="1"/>
  <c r="O38" i="1"/>
  <c r="N46" i="1"/>
  <c r="O46" i="1"/>
  <c r="N45" i="1"/>
  <c r="O45" i="1"/>
  <c r="N44" i="1"/>
  <c r="O44" i="1"/>
  <c r="N49" i="1"/>
  <c r="O49" i="1"/>
  <c r="N48" i="1"/>
  <c r="O48" i="1"/>
  <c r="N47" i="1"/>
  <c r="O47" i="1"/>
  <c r="N52" i="1"/>
  <c r="O52" i="1"/>
  <c r="N51" i="1"/>
  <c r="O51" i="1"/>
  <c r="N50" i="1"/>
  <c r="O50" i="1"/>
  <c r="N55" i="1"/>
  <c r="O55" i="1"/>
  <c r="N54" i="1"/>
  <c r="O54" i="1"/>
  <c r="N53" i="1"/>
  <c r="O53" i="1"/>
  <c r="N58" i="1"/>
  <c r="O58" i="1"/>
  <c r="N57" i="1"/>
  <c r="O57" i="1"/>
  <c r="N56" i="1"/>
  <c r="O56" i="1"/>
  <c r="O4" i="1"/>
  <c r="N4" i="1"/>
</calcChain>
</file>

<file path=xl/sharedStrings.xml><?xml version="1.0" encoding="utf-8"?>
<sst xmlns="http://schemas.openxmlformats.org/spreadsheetml/2006/main" count="189" uniqueCount="44">
  <si>
    <t>County</t>
  </si>
  <si>
    <t>variable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</si>
  <si>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</si>
  <si>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</si>
  <si>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</si>
  <si>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</si>
  <si>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</si>
  <si>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</si>
  <si>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</si>
  <si>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</si>
  <si>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2019_1</t>
  </si>
  <si>
    <t>2019_2</t>
  </si>
  <si>
    <t>宜蘭縣</t>
  </si>
  <si>
    <t>N</t>
  </si>
  <si>
    <t>m</t>
  </si>
  <si>
    <t>E</t>
  </si>
  <si>
    <t>基隆市</t>
  </si>
  <si>
    <t>台北市</t>
  </si>
  <si>
    <t>新北市</t>
  </si>
  <si>
    <t>桃園市</t>
  </si>
  <si>
    <t>新竹市</t>
  </si>
  <si>
    <t>新竹縣</t>
  </si>
  <si>
    <t>苗栗縣</t>
  </si>
  <si>
    <t>台中市</t>
  </si>
  <si>
    <t>彰化縣</t>
  </si>
  <si>
    <t>南投縣</t>
  </si>
  <si>
    <t>雲林縣</t>
  </si>
  <si>
    <t>嘉義縣</t>
  </si>
  <si>
    <t>嘉義市</t>
  </si>
  <si>
    <t>台南市</t>
  </si>
  <si>
    <t>高雄市</t>
  </si>
  <si>
    <t>屏東縣</t>
  </si>
  <si>
    <t>花蓮縣</t>
  </si>
  <si>
    <t>台東縣</t>
  </si>
  <si>
    <t>Mean</t>
    <phoneticPr fontId="2" type="noConversion"/>
  </si>
  <si>
    <t>se</t>
    <phoneticPr fontId="2" type="noConversion"/>
  </si>
  <si>
    <t>-</t>
    <phoneticPr fontId="2" type="noConversion"/>
  </si>
  <si>
    <t>-</t>
    <phoneticPr fontId="2" type="noConversion"/>
  </si>
  <si>
    <t>point</t>
    <phoneticPr fontId="2" type="noConversion"/>
  </si>
  <si>
    <t>monkey</t>
    <phoneticPr fontId="2" type="noConversion"/>
  </si>
  <si>
    <t>Encounter_rate</t>
    <phoneticPr fontId="2" type="noConversion"/>
  </si>
  <si>
    <t>2015-2019年獼猴各縣市內森林內的調查資料(n=10)</t>
    <phoneticPr fontId="2" type="noConversion"/>
  </si>
  <si>
    <t>總計</t>
    <phoneticPr fontId="2" type="noConversion"/>
  </si>
  <si>
    <t>絕對密度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</si>
</sst>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76" fontId="0" fillId="0" borderId="1" xfId="0" applyNumberFormat="1" applyBorder="1"/>
  </cellXfs>
  <cellStyles count="1">
    <cellStyle name="一般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Sheet1!$Z$5:$Z$23</c:f>
                <c:numCache>
                  <c:formatCode>General</c:formatCode>
                  <c:ptCount val="19"/>
                  <c:pt idx="0">
                    <c:v>0.16836672327929186</c:v>
                  </c:pt>
                  <c:pt idx="2">
                    <c:v>2.421734781882693E-2</c:v>
                  </c:pt>
                  <c:pt idx="4">
                    <c:v>4.1366475702318099E-2</c:v>
                  </c:pt>
                  <c:pt idx="7">
                    <c:v>5.9594036132596166E-2</c:v>
                  </c:pt>
                  <c:pt idx="8">
                    <c:v>8.1904868779247408E-2</c:v>
                  </c:pt>
                  <c:pt idx="10">
                    <c:v>4.9289271726179085E-2</c:v>
                  </c:pt>
                  <c:pt idx="11">
                    <c:v>0.40424819468748557</c:v>
                  </c:pt>
                  <c:pt idx="13">
                    <c:v>0.13194127029142808</c:v>
                  </c:pt>
                  <c:pt idx="14">
                    <c:v>0.10227217573396466</c:v>
                  </c:pt>
                  <c:pt idx="15">
                    <c:v>9.8055878714430916E-2</c:v>
                  </c:pt>
                  <c:pt idx="16">
                    <c:v>0.26850978478956788</c:v>
                  </c:pt>
                  <c:pt idx="17">
                    <c:v>0.15685504930704239</c:v>
                  </c:pt>
                  <c:pt idx="18">
                    <c:v>0.40975249583183637</c:v>
                  </c:pt>
                </c:numCache>
              </c:numRef>
            </c:plus>
            <c:minus>
              <c:numRef>
                <c:f>Sheet1!$Z$5:$Z$23</c:f>
                <c:numCache>
                  <c:formatCode>General</c:formatCode>
                  <c:ptCount val="19"/>
                  <c:pt idx="0">
                    <c:v>0.16836672327929186</c:v>
                  </c:pt>
                  <c:pt idx="2">
                    <c:v>2.421734781882693E-2</c:v>
                  </c:pt>
                  <c:pt idx="4">
                    <c:v>4.1366475702318099E-2</c:v>
                  </c:pt>
                  <c:pt idx="7">
                    <c:v>5.9594036132596166E-2</c:v>
                  </c:pt>
                  <c:pt idx="8">
                    <c:v>8.1904868779247408E-2</c:v>
                  </c:pt>
                  <c:pt idx="10">
                    <c:v>4.9289271726179085E-2</c:v>
                  </c:pt>
                  <c:pt idx="11">
                    <c:v>0.40424819468748557</c:v>
                  </c:pt>
                  <c:pt idx="13">
                    <c:v>0.13194127029142808</c:v>
                  </c:pt>
                  <c:pt idx="14">
                    <c:v>0.10227217573396466</c:v>
                  </c:pt>
                  <c:pt idx="15">
                    <c:v>9.8055878714430916E-2</c:v>
                  </c:pt>
                  <c:pt idx="16">
                    <c:v>0.26850978478956788</c:v>
                  </c:pt>
                  <c:pt idx="17">
                    <c:v>0.15685504930704239</c:v>
                  </c:pt>
                  <c:pt idx="18">
                    <c:v>0.40975249583183637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Sheet1!$R$5:$R$23</c:f>
              <c:strCache>
                <c:ptCount val="19"/>
                <c:pt idx="0">
                  <c:v>宜蘭縣</c:v>
                </c:pt>
                <c:pt idx="1">
                  <c:v>基隆市</c:v>
                </c:pt>
                <c:pt idx="2">
                  <c:v>新北市</c:v>
                </c:pt>
                <c:pt idx="3">
                  <c:v>台北市</c:v>
                </c:pt>
                <c:pt idx="4">
                  <c:v>桃園市</c:v>
                </c:pt>
                <c:pt idx="5">
                  <c:v>新竹市</c:v>
                </c:pt>
                <c:pt idx="6">
                  <c:v>新竹縣</c:v>
                </c:pt>
                <c:pt idx="7">
                  <c:v>苗栗縣</c:v>
                </c:pt>
                <c:pt idx="8">
                  <c:v>台中市</c:v>
                </c:pt>
                <c:pt idx="9">
                  <c:v>彰化縣</c:v>
                </c:pt>
                <c:pt idx="10">
                  <c:v>南投縣</c:v>
                </c:pt>
                <c:pt idx="11">
                  <c:v>雲林縣</c:v>
                </c:pt>
                <c:pt idx="12">
                  <c:v>嘉義市</c:v>
                </c:pt>
                <c:pt idx="13">
                  <c:v>嘉義縣</c:v>
                </c:pt>
                <c:pt idx="14">
                  <c:v>台南市</c:v>
                </c:pt>
                <c:pt idx="15">
                  <c:v>高雄市</c:v>
                </c:pt>
                <c:pt idx="16">
                  <c:v>屏東縣</c:v>
                </c:pt>
                <c:pt idx="17">
                  <c:v>花蓮縣</c:v>
                </c:pt>
                <c:pt idx="18">
                  <c:v>台東縣</c:v>
                </c:pt>
              </c:strCache>
            </c:strRef>
          </c:cat>
          <c:val>
            <c:numRef>
              <c:f>Sheet1!$Y$5:$Y$23</c:f>
              <c:numCache>
                <c:formatCode>0.000</c:formatCode>
                <c:ptCount val="19"/>
                <c:pt idx="0">
                  <c:v>0.43294455597389692</c:v>
                </c:pt>
                <c:pt idx="2">
                  <c:v>4.9514094837504428E-2</c:v>
                </c:pt>
                <c:pt idx="4">
                  <c:v>4.3604093997779543E-2</c:v>
                </c:pt>
                <c:pt idx="7">
                  <c:v>0.12189657468151166</c:v>
                </c:pt>
                <c:pt idx="8">
                  <c:v>0.37455382440553309</c:v>
                </c:pt>
                <c:pt idx="10">
                  <c:v>0.26585820712154473</c:v>
                </c:pt>
                <c:pt idx="11">
                  <c:v>2.5166174324841171</c:v>
                </c:pt>
                <c:pt idx="13">
                  <c:v>0.39038493132181978</c:v>
                </c:pt>
                <c:pt idx="14">
                  <c:v>0.28543069968752144</c:v>
                </c:pt>
                <c:pt idx="15">
                  <c:v>0.51755912086342493</c:v>
                </c:pt>
                <c:pt idx="16">
                  <c:v>0.98424251850047706</c:v>
                </c:pt>
                <c:pt idx="17">
                  <c:v>1.2574950517476069</c:v>
                </c:pt>
                <c:pt idx="18">
                  <c:v>1.3266424693234733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F-4CC0-8AA4-C6439462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232112"/>
        <c:axId val="597232528"/>
      </c:barChart>
      <c:catAx>
        <c:axId val="5972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7232528"/>
        <c:crosses val="autoZero"/>
        <c:auto val="1"/>
        <c:lblAlgn val="ctr"/>
        <c:lblOffset val="100"/>
        <c:noMultiLvlLbl val="0"/>
      </c:catAx>
      <c:valAx>
        <c:axId val="597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72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358140</xdr:colOff>
      <xdr:row>6</xdr:row>
      <xdr:rowOff>133350</xdr:rowOff>
    </xdr:from>
    <xdr:to>
      <xdr:col>35</xdr:col>
      <xdr:colOff>541020</xdr:colOff>
      <xdr:row>21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topLeftCell="O1" workbookViewId="0">
      <selection activeCell="AD27" sqref="AD27"/>
    </sheetView>
  </sheetViews>
  <sheetFormatPr defaultRowHeight="15" x14ac:dyDescent="0.3"/>
  <cols>
    <col min="20" max="20" width="10" bestFit="1" customWidth="1"/>
  </cols>
  <sheetData>
    <row r="1" spans="1:26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34</v>
      </c>
      <c r="O1" s="1" t="s">
        <v>35</v>
      </c>
      <c r="S1" s="4"/>
      <c r="T1" s="4"/>
      <c r="U1" s="4"/>
      <c r="V1" s="4"/>
      <c r="W1" s="4"/>
      <c r="X1" s="4"/>
    </row>
    <row r="2" spans="1:26" x14ac:dyDescent="0.3">
      <c r="A2">
        <v>0</v>
      </c>
      <c r="B2" t="s">
        <v>12</v>
      </c>
      <c r="C2" t="s">
        <v>15</v>
      </c>
      <c r="D2">
        <v>2.298850574712644E-2</v>
      </c>
      <c r="E2">
        <v>2.298850574712644E-2</v>
      </c>
      <c r="F2">
        <v>0</v>
      </c>
      <c r="G2">
        <v>1.470588235294118E-2</v>
      </c>
      <c r="H2">
        <v>0</v>
      </c>
      <c r="I2">
        <v>0</v>
      </c>
      <c r="J2">
        <v>0</v>
      </c>
      <c r="K2">
        <v>5.4054054054054057E-2</v>
      </c>
      <c r="L2">
        <v>2.1276595744680851E-2</v>
      </c>
      <c r="M2">
        <v>0</v>
      </c>
      <c r="N2" s="2">
        <f t="shared" ref="N2:N33" si="0">AVERAGE(D2:M2)</f>
        <v>1.3601354364592897E-2</v>
      </c>
      <c r="O2" s="2">
        <f t="shared" ref="O2:O33" si="1">_xlfn.STDEV.P(D2:M2)/SQRT(10)</f>
        <v>5.2893966096320896E-3</v>
      </c>
      <c r="R2" t="s">
        <v>41</v>
      </c>
    </row>
    <row r="3" spans="1:26" x14ac:dyDescent="0.3">
      <c r="A3">
        <v>0</v>
      </c>
      <c r="B3" t="s">
        <v>12</v>
      </c>
      <c r="C3" t="s">
        <v>14</v>
      </c>
      <c r="D3">
        <v>2</v>
      </c>
      <c r="E3">
        <v>2</v>
      </c>
      <c r="F3">
        <v>0</v>
      </c>
      <c r="G3">
        <v>1</v>
      </c>
      <c r="H3">
        <v>0</v>
      </c>
      <c r="I3">
        <v>0</v>
      </c>
      <c r="J3">
        <v>0</v>
      </c>
      <c r="K3">
        <v>2</v>
      </c>
      <c r="L3">
        <v>1</v>
      </c>
      <c r="M3">
        <v>0</v>
      </c>
      <c r="N3" s="3">
        <f t="shared" si="0"/>
        <v>0.8</v>
      </c>
      <c r="O3" s="2">
        <f t="shared" si="1"/>
        <v>0.27568097504180439</v>
      </c>
      <c r="R3" s="15" t="s">
        <v>0</v>
      </c>
      <c r="S3" s="14" t="s">
        <v>38</v>
      </c>
      <c r="T3" s="14"/>
      <c r="U3" s="14" t="s">
        <v>39</v>
      </c>
      <c r="V3" s="14"/>
      <c r="W3" s="14" t="s">
        <v>40</v>
      </c>
      <c r="X3" s="14"/>
      <c r="Y3" s="17" t="s">
        <v>43</v>
      </c>
      <c r="Z3" s="17"/>
    </row>
    <row r="4" spans="1:26" x14ac:dyDescent="0.3">
      <c r="A4">
        <v>0</v>
      </c>
      <c r="B4" t="s">
        <v>12</v>
      </c>
      <c r="C4" t="s">
        <v>13</v>
      </c>
      <c r="D4">
        <v>87</v>
      </c>
      <c r="E4">
        <v>87</v>
      </c>
      <c r="F4">
        <v>77</v>
      </c>
      <c r="G4">
        <v>68</v>
      </c>
      <c r="H4">
        <v>47</v>
      </c>
      <c r="I4">
        <v>46</v>
      </c>
      <c r="J4">
        <v>36</v>
      </c>
      <c r="K4">
        <v>37</v>
      </c>
      <c r="L4">
        <v>47</v>
      </c>
      <c r="M4">
        <v>36</v>
      </c>
      <c r="N4" s="3">
        <f t="shared" si="0"/>
        <v>56.8</v>
      </c>
      <c r="O4" s="2">
        <f t="shared" si="1"/>
        <v>6.2638646217810292</v>
      </c>
      <c r="R4" s="16"/>
      <c r="S4" s="8" t="s">
        <v>34</v>
      </c>
      <c r="T4" s="8" t="s">
        <v>35</v>
      </c>
      <c r="U4" s="8" t="s">
        <v>34</v>
      </c>
      <c r="V4" s="8" t="s">
        <v>35</v>
      </c>
      <c r="W4" s="8" t="s">
        <v>34</v>
      </c>
      <c r="X4" s="8" t="s">
        <v>35</v>
      </c>
      <c r="Y4" s="8" t="s">
        <v>34</v>
      </c>
      <c r="Z4" s="8" t="s">
        <v>35</v>
      </c>
    </row>
    <row r="5" spans="1:26" x14ac:dyDescent="0.3">
      <c r="A5">
        <v>1</v>
      </c>
      <c r="B5" t="s">
        <v>16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">
        <f t="shared" si="0"/>
        <v>0</v>
      </c>
      <c r="O5" s="2">
        <f t="shared" si="1"/>
        <v>0</v>
      </c>
      <c r="R5" s="5" t="s">
        <v>12</v>
      </c>
      <c r="S5" s="6">
        <v>56.8</v>
      </c>
      <c r="T5" s="7">
        <v>6.2638646217810292</v>
      </c>
      <c r="U5" s="6">
        <v>0.8</v>
      </c>
      <c r="V5" s="7">
        <v>0.27568097504180439</v>
      </c>
      <c r="W5" s="7">
        <v>1.3601354364592897E-2</v>
      </c>
      <c r="X5" s="7">
        <v>5.2893966096320896E-3</v>
      </c>
      <c r="Y5" s="2">
        <f>W5/0.1/0.1/PI()</f>
        <v>0.43294455597389692</v>
      </c>
      <c r="Z5" s="2">
        <f>X5/0.1/0.1/PI()</f>
        <v>0.16836672327929186</v>
      </c>
    </row>
    <row r="6" spans="1:26" x14ac:dyDescent="0.3">
      <c r="A6">
        <v>1</v>
      </c>
      <c r="B6" t="s">
        <v>16</v>
      </c>
      <c r="C6" t="s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f t="shared" si="0"/>
        <v>0</v>
      </c>
      <c r="O6" s="2">
        <f t="shared" si="1"/>
        <v>0</v>
      </c>
      <c r="R6" s="5" t="s">
        <v>16</v>
      </c>
      <c r="S6" s="6">
        <v>8.4</v>
      </c>
      <c r="T6" s="7">
        <v>0.61967733539318659</v>
      </c>
      <c r="U6" s="6" t="s">
        <v>37</v>
      </c>
      <c r="V6" s="7" t="s">
        <v>37</v>
      </c>
      <c r="W6" s="7" t="s">
        <v>37</v>
      </c>
      <c r="X6" s="7" t="s">
        <v>36</v>
      </c>
      <c r="Y6" s="2"/>
      <c r="Z6" s="2"/>
    </row>
    <row r="7" spans="1:26" x14ac:dyDescent="0.3">
      <c r="A7">
        <v>1</v>
      </c>
      <c r="B7" t="s">
        <v>16</v>
      </c>
      <c r="C7" t="s">
        <v>13</v>
      </c>
      <c r="D7">
        <v>10</v>
      </c>
      <c r="E7">
        <v>10</v>
      </c>
      <c r="F7">
        <v>10</v>
      </c>
      <c r="G7">
        <v>10</v>
      </c>
      <c r="H7">
        <v>6</v>
      </c>
      <c r="I7">
        <v>6</v>
      </c>
      <c r="J7">
        <v>6</v>
      </c>
      <c r="K7">
        <v>6</v>
      </c>
      <c r="L7">
        <v>10</v>
      </c>
      <c r="M7">
        <v>10</v>
      </c>
      <c r="N7" s="3">
        <f t="shared" si="0"/>
        <v>8.4</v>
      </c>
      <c r="O7" s="2">
        <f t="shared" si="1"/>
        <v>0.61967733539318659</v>
      </c>
      <c r="R7" s="5" t="s">
        <v>18</v>
      </c>
      <c r="S7" s="6">
        <v>166.1</v>
      </c>
      <c r="T7" s="7">
        <v>10.986764764934215</v>
      </c>
      <c r="U7" s="6">
        <v>0.3</v>
      </c>
      <c r="V7" s="7">
        <v>0.14491376746189438</v>
      </c>
      <c r="W7" s="7">
        <v>1.5555311659065224E-3</v>
      </c>
      <c r="X7" s="7">
        <v>7.6081041997055497E-4</v>
      </c>
      <c r="Y7" s="2">
        <f>W7/0.1/0.1/PI()</f>
        <v>4.9514094837504428E-2</v>
      </c>
      <c r="Z7" s="2">
        <f>X7/0.1/0.1/PI()</f>
        <v>2.421734781882693E-2</v>
      </c>
    </row>
    <row r="8" spans="1:26" x14ac:dyDescent="0.3">
      <c r="A8">
        <v>2</v>
      </c>
      <c r="B8" t="s">
        <v>18</v>
      </c>
      <c r="C8" t="s">
        <v>15</v>
      </c>
      <c r="D8">
        <v>4.2194092827004216E-3</v>
      </c>
      <c r="E8">
        <v>0</v>
      </c>
      <c r="F8">
        <v>0</v>
      </c>
      <c r="G8">
        <v>0</v>
      </c>
      <c r="H8">
        <v>0</v>
      </c>
      <c r="I8">
        <v>0</v>
      </c>
      <c r="J8">
        <v>5.5555555555555558E-3</v>
      </c>
      <c r="K8">
        <v>5.7803468208092483E-3</v>
      </c>
      <c r="L8">
        <v>0</v>
      </c>
      <c r="M8">
        <v>0</v>
      </c>
      <c r="N8" s="2">
        <f t="shared" si="0"/>
        <v>1.5555311659065224E-3</v>
      </c>
      <c r="O8" s="2">
        <f t="shared" si="1"/>
        <v>7.6081041997055497E-4</v>
      </c>
      <c r="R8" s="5" t="s">
        <v>17</v>
      </c>
      <c r="S8" s="6">
        <v>121.5</v>
      </c>
      <c r="T8" s="7">
        <v>8.7123475596420032</v>
      </c>
      <c r="U8" s="6" t="s">
        <v>37</v>
      </c>
      <c r="V8" s="7" t="s">
        <v>37</v>
      </c>
      <c r="W8" s="7" t="s">
        <v>37</v>
      </c>
      <c r="X8" s="7" t="s">
        <v>37</v>
      </c>
      <c r="Y8" s="2"/>
      <c r="Z8" s="2"/>
    </row>
    <row r="9" spans="1:26" x14ac:dyDescent="0.3">
      <c r="A9">
        <v>2</v>
      </c>
      <c r="B9" t="s">
        <v>18</v>
      </c>
      <c r="C9" t="s">
        <v>14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 s="3">
        <f t="shared" si="0"/>
        <v>0.3</v>
      </c>
      <c r="O9" s="2">
        <f t="shared" si="1"/>
        <v>0.14491376746189438</v>
      </c>
      <c r="R9" s="5" t="s">
        <v>19</v>
      </c>
      <c r="S9" s="6">
        <v>78.599999999999994</v>
      </c>
      <c r="T9" s="7">
        <v>3.2193166976860161</v>
      </c>
      <c r="U9" s="6">
        <v>0.1</v>
      </c>
      <c r="V9" s="7">
        <v>9.4868329805051374E-2</v>
      </c>
      <c r="W9" s="7">
        <v>1.3698630136986301E-3</v>
      </c>
      <c r="X9" s="7">
        <v>1.2995661617130323E-3</v>
      </c>
      <c r="Y9" s="2">
        <f>W9/0.1/0.1/PI()</f>
        <v>4.3604093997779543E-2</v>
      </c>
      <c r="Z9" s="2">
        <f>X9/0.1/0.1/PI()</f>
        <v>4.1366475702318099E-2</v>
      </c>
    </row>
    <row r="10" spans="1:26" x14ac:dyDescent="0.3">
      <c r="A10">
        <v>2</v>
      </c>
      <c r="B10" t="s">
        <v>18</v>
      </c>
      <c r="C10" t="s">
        <v>13</v>
      </c>
      <c r="D10">
        <v>237</v>
      </c>
      <c r="E10">
        <v>218</v>
      </c>
      <c r="F10">
        <v>160</v>
      </c>
      <c r="G10">
        <v>146</v>
      </c>
      <c r="H10">
        <v>144</v>
      </c>
      <c r="I10">
        <v>132</v>
      </c>
      <c r="J10">
        <v>180</v>
      </c>
      <c r="K10">
        <v>173</v>
      </c>
      <c r="L10">
        <v>144</v>
      </c>
      <c r="M10">
        <v>127</v>
      </c>
      <c r="N10" s="3">
        <f t="shared" si="0"/>
        <v>166.1</v>
      </c>
      <c r="O10" s="2">
        <f t="shared" si="1"/>
        <v>10.986764764934215</v>
      </c>
      <c r="R10" s="5" t="s">
        <v>20</v>
      </c>
      <c r="S10" s="6">
        <v>8.4</v>
      </c>
      <c r="T10" s="7">
        <v>0.92951600308978</v>
      </c>
      <c r="U10" s="6" t="s">
        <v>37</v>
      </c>
      <c r="V10" s="7" t="s">
        <v>37</v>
      </c>
      <c r="W10" s="7" t="s">
        <v>37</v>
      </c>
      <c r="X10" s="7" t="s">
        <v>36</v>
      </c>
      <c r="Y10" s="2"/>
      <c r="Z10" s="2"/>
    </row>
    <row r="11" spans="1:26" x14ac:dyDescent="0.3">
      <c r="A11">
        <v>3</v>
      </c>
      <c r="B11" t="s">
        <v>17</v>
      </c>
      <c r="C11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f t="shared" si="0"/>
        <v>0</v>
      </c>
      <c r="O11" s="2">
        <f t="shared" si="1"/>
        <v>0</v>
      </c>
      <c r="R11" s="5" t="s">
        <v>21</v>
      </c>
      <c r="S11" s="6">
        <v>43.4</v>
      </c>
      <c r="T11" s="7">
        <v>6.5087633233971562</v>
      </c>
      <c r="U11" s="6" t="s">
        <v>37</v>
      </c>
      <c r="V11" s="7" t="s">
        <v>37</v>
      </c>
      <c r="W11" s="7" t="s">
        <v>37</v>
      </c>
      <c r="X11" s="7" t="s">
        <v>37</v>
      </c>
      <c r="Y11" s="2"/>
      <c r="Z11" s="2"/>
    </row>
    <row r="12" spans="1:26" x14ac:dyDescent="0.3">
      <c r="A12">
        <v>3</v>
      </c>
      <c r="B12" t="s">
        <v>17</v>
      </c>
      <c r="C12" t="s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 t="shared" si="0"/>
        <v>0</v>
      </c>
      <c r="O12" s="2">
        <f t="shared" si="1"/>
        <v>0</v>
      </c>
      <c r="R12" s="5" t="s">
        <v>22</v>
      </c>
      <c r="S12" s="6">
        <v>80.099999999999994</v>
      </c>
      <c r="T12" s="7">
        <v>4.744365078701259</v>
      </c>
      <c r="U12" s="6">
        <v>0.3</v>
      </c>
      <c r="V12" s="7">
        <v>0.14491376746189438</v>
      </c>
      <c r="W12" s="7">
        <v>3.8294938351719661E-3</v>
      </c>
      <c r="X12" s="7">
        <v>1.8722018611192881E-3</v>
      </c>
      <c r="Y12" s="2">
        <f t="shared" ref="Y12:Y13" si="2">W12/0.1/0.1/PI()</f>
        <v>0.12189657468151166</v>
      </c>
      <c r="Z12" s="2">
        <f t="shared" ref="Z12:Z13" si="3">X12/0.1/0.1/PI()</f>
        <v>5.9594036132596166E-2</v>
      </c>
    </row>
    <row r="13" spans="1:26" x14ac:dyDescent="0.3">
      <c r="A13">
        <v>3</v>
      </c>
      <c r="B13" t="s">
        <v>17</v>
      </c>
      <c r="C13" t="s">
        <v>13</v>
      </c>
      <c r="D13">
        <v>164</v>
      </c>
      <c r="E13">
        <v>130</v>
      </c>
      <c r="F13">
        <v>172</v>
      </c>
      <c r="G13">
        <v>98</v>
      </c>
      <c r="H13">
        <v>132</v>
      </c>
      <c r="I13">
        <v>130</v>
      </c>
      <c r="J13">
        <v>104</v>
      </c>
      <c r="K13">
        <v>92</v>
      </c>
      <c r="L13">
        <v>97</v>
      </c>
      <c r="M13">
        <v>96</v>
      </c>
      <c r="N13" s="3">
        <f t="shared" si="0"/>
        <v>121.5</v>
      </c>
      <c r="O13" s="2">
        <f t="shared" si="1"/>
        <v>8.7123475596420032</v>
      </c>
      <c r="R13" s="5" t="s">
        <v>23</v>
      </c>
      <c r="S13" s="6">
        <v>128.5</v>
      </c>
      <c r="T13" s="7">
        <v>1.8614510468986283</v>
      </c>
      <c r="U13" s="6">
        <v>1.5</v>
      </c>
      <c r="V13" s="7">
        <v>0.32403703492039304</v>
      </c>
      <c r="W13" s="7">
        <v>1.1766955431263843E-2</v>
      </c>
      <c r="X13" s="7">
        <v>2.5731173405011964E-3</v>
      </c>
      <c r="Y13" s="2">
        <f t="shared" si="2"/>
        <v>0.37455382440553309</v>
      </c>
      <c r="Z13" s="2">
        <f t="shared" si="3"/>
        <v>8.1904868779247408E-2</v>
      </c>
    </row>
    <row r="14" spans="1:26" x14ac:dyDescent="0.3">
      <c r="A14">
        <v>4</v>
      </c>
      <c r="B14" t="s">
        <v>19</v>
      </c>
      <c r="C14" t="s">
        <v>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1.3698630136986301E-2</v>
      </c>
      <c r="N14" s="2">
        <f t="shared" si="0"/>
        <v>1.3698630136986301E-3</v>
      </c>
      <c r="O14" s="2">
        <f t="shared" si="1"/>
        <v>1.2995661617130323E-3</v>
      </c>
      <c r="R14" s="5" t="s">
        <v>24</v>
      </c>
      <c r="S14" s="6">
        <v>33.799999999999997</v>
      </c>
      <c r="T14" s="7">
        <v>0.12649110640673517</v>
      </c>
      <c r="U14" s="6" t="s">
        <v>37</v>
      </c>
      <c r="V14" s="7" t="s">
        <v>37</v>
      </c>
      <c r="W14" s="7" t="s">
        <v>37</v>
      </c>
      <c r="X14" s="7" t="s">
        <v>36</v>
      </c>
      <c r="Y14" s="2"/>
      <c r="Z14" s="2"/>
    </row>
    <row r="15" spans="1:26" x14ac:dyDescent="0.3">
      <c r="A15">
        <v>4</v>
      </c>
      <c r="B15" t="s">
        <v>19</v>
      </c>
      <c r="C15" t="s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 s="3">
        <f t="shared" si="0"/>
        <v>0.1</v>
      </c>
      <c r="O15" s="2">
        <f t="shared" si="1"/>
        <v>9.4868329805051374E-2</v>
      </c>
      <c r="R15" s="5" t="s">
        <v>25</v>
      </c>
      <c r="S15" s="6">
        <v>313.3</v>
      </c>
      <c r="T15" s="7">
        <v>8.037474727798525</v>
      </c>
      <c r="U15" s="6">
        <v>2.7</v>
      </c>
      <c r="V15" s="7">
        <v>0.54863466897380808</v>
      </c>
      <c r="W15" s="7">
        <v>8.352181903895986E-3</v>
      </c>
      <c r="X15" s="7">
        <v>1.5484681395575531E-3</v>
      </c>
      <c r="Y15" s="2">
        <f t="shared" ref="Y15:Y16" si="4">W15/0.1/0.1/PI()</f>
        <v>0.26585820712154473</v>
      </c>
      <c r="Z15" s="2">
        <f t="shared" ref="Z15:Z16" si="5">X15/0.1/0.1/PI()</f>
        <v>4.9289271726179085E-2</v>
      </c>
    </row>
    <row r="16" spans="1:26" x14ac:dyDescent="0.3">
      <c r="A16">
        <v>4</v>
      </c>
      <c r="B16" t="s">
        <v>19</v>
      </c>
      <c r="C16" t="s">
        <v>13</v>
      </c>
      <c r="D16">
        <v>79</v>
      </c>
      <c r="E16">
        <v>75</v>
      </c>
      <c r="F16">
        <v>100</v>
      </c>
      <c r="G16">
        <v>90</v>
      </c>
      <c r="H16">
        <v>82</v>
      </c>
      <c r="I16">
        <v>82</v>
      </c>
      <c r="J16">
        <v>70</v>
      </c>
      <c r="K16">
        <v>62</v>
      </c>
      <c r="L16">
        <v>73</v>
      </c>
      <c r="M16">
        <v>73</v>
      </c>
      <c r="N16" s="3">
        <f t="shared" si="0"/>
        <v>78.599999999999994</v>
      </c>
      <c r="O16" s="2">
        <f t="shared" si="1"/>
        <v>3.2193166976860161</v>
      </c>
      <c r="R16" s="5" t="s">
        <v>26</v>
      </c>
      <c r="S16" s="6">
        <v>46.5</v>
      </c>
      <c r="T16" s="7">
        <v>1.2668859459319928</v>
      </c>
      <c r="U16" s="6">
        <v>3.6</v>
      </c>
      <c r="V16" s="7">
        <v>0.55136195008360878</v>
      </c>
      <c r="W16" s="7">
        <v>7.9061868377881095E-2</v>
      </c>
      <c r="X16" s="7">
        <v>1.2699831586571413E-2</v>
      </c>
      <c r="Y16" s="2">
        <f t="shared" si="4"/>
        <v>2.5166174324841171</v>
      </c>
      <c r="Z16" s="2">
        <f t="shared" si="5"/>
        <v>0.40424819468748557</v>
      </c>
    </row>
    <row r="17" spans="1:26" x14ac:dyDescent="0.3">
      <c r="A17">
        <v>5</v>
      </c>
      <c r="B17" t="s">
        <v>20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">
        <f t="shared" si="0"/>
        <v>0</v>
      </c>
      <c r="O17" s="2">
        <f t="shared" si="1"/>
        <v>0</v>
      </c>
      <c r="R17" s="5" t="s">
        <v>28</v>
      </c>
      <c r="S17" s="6">
        <v>13.4</v>
      </c>
      <c r="T17" s="7">
        <v>0.61967733539318659</v>
      </c>
      <c r="U17" s="6" t="s">
        <v>37</v>
      </c>
      <c r="V17" s="7" t="s">
        <v>37</v>
      </c>
      <c r="W17" s="7" t="s">
        <v>37</v>
      </c>
      <c r="X17" s="7" t="s">
        <v>36</v>
      </c>
      <c r="Y17" s="2"/>
      <c r="Z17" s="2"/>
    </row>
    <row r="18" spans="1:26" x14ac:dyDescent="0.3">
      <c r="A18">
        <v>5</v>
      </c>
      <c r="B18" t="s">
        <v>20</v>
      </c>
      <c r="C18" t="s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3">
        <f t="shared" si="0"/>
        <v>0</v>
      </c>
      <c r="O18" s="2">
        <f t="shared" si="1"/>
        <v>0</v>
      </c>
      <c r="R18" s="5" t="s">
        <v>27</v>
      </c>
      <c r="S18" s="6">
        <v>46.7</v>
      </c>
      <c r="T18" s="7">
        <v>4.2756286087545066</v>
      </c>
      <c r="U18" s="6">
        <v>0.5</v>
      </c>
      <c r="V18" s="7">
        <v>0.15811388300841897</v>
      </c>
      <c r="W18" s="7">
        <v>1.2264304323127851E-2</v>
      </c>
      <c r="X18" s="7">
        <v>4.1450572545285577E-3</v>
      </c>
      <c r="Y18" s="2">
        <f t="shared" ref="Y18:Y24" si="6">W18/0.1/0.1/PI()</f>
        <v>0.39038493132181978</v>
      </c>
      <c r="Z18" s="2">
        <f t="shared" ref="Z18:Z24" si="7">X18/0.1/0.1/PI()</f>
        <v>0.13194127029142808</v>
      </c>
    </row>
    <row r="19" spans="1:26" x14ac:dyDescent="0.3">
      <c r="A19">
        <v>5</v>
      </c>
      <c r="B19" t="s">
        <v>20</v>
      </c>
      <c r="C19" t="s">
        <v>13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12</v>
      </c>
      <c r="K19">
        <v>12</v>
      </c>
      <c r="L19">
        <v>12</v>
      </c>
      <c r="M19">
        <v>12</v>
      </c>
      <c r="N19" s="3">
        <f t="shared" si="0"/>
        <v>8.4</v>
      </c>
      <c r="O19" s="2">
        <f t="shared" si="1"/>
        <v>0.92951600308978</v>
      </c>
      <c r="R19" s="5" t="s">
        <v>29</v>
      </c>
      <c r="S19" s="6">
        <v>68</v>
      </c>
      <c r="T19" s="7">
        <v>1.5620499351813308</v>
      </c>
      <c r="U19" s="6">
        <v>0.6</v>
      </c>
      <c r="V19" s="7">
        <v>0.20976176963403029</v>
      </c>
      <c r="W19" s="7">
        <v>8.9670698924731174E-3</v>
      </c>
      <c r="X19" s="7">
        <v>3.2129751595246776E-3</v>
      </c>
      <c r="Y19" s="2">
        <f t="shared" si="6"/>
        <v>0.28543069968752144</v>
      </c>
      <c r="Z19" s="2">
        <f t="shared" si="7"/>
        <v>0.10227217573396466</v>
      </c>
    </row>
    <row r="20" spans="1:26" x14ac:dyDescent="0.3">
      <c r="A20">
        <v>6</v>
      </c>
      <c r="B20" t="s">
        <v>21</v>
      </c>
      <c r="C20" t="s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f t="shared" si="0"/>
        <v>0</v>
      </c>
      <c r="O20" s="2">
        <f t="shared" si="1"/>
        <v>0</v>
      </c>
      <c r="R20" s="5" t="s">
        <v>30</v>
      </c>
      <c r="S20" s="6">
        <v>101.7</v>
      </c>
      <c r="T20" s="7">
        <v>4.2779668067903467</v>
      </c>
      <c r="U20" s="6">
        <v>1.6</v>
      </c>
      <c r="V20" s="7">
        <v>0.28982753492378877</v>
      </c>
      <c r="W20" s="7">
        <v>1.6259599319029278E-2</v>
      </c>
      <c r="X20" s="7">
        <v>3.0805162821054798E-3</v>
      </c>
      <c r="Y20" s="2">
        <f t="shared" si="6"/>
        <v>0.51755912086342493</v>
      </c>
      <c r="Z20" s="2">
        <f t="shared" si="7"/>
        <v>9.8055878714430916E-2</v>
      </c>
    </row>
    <row r="21" spans="1:26" x14ac:dyDescent="0.3">
      <c r="A21">
        <v>6</v>
      </c>
      <c r="B21" t="s">
        <v>21</v>
      </c>
      <c r="C21" t="s">
        <v>14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3">
        <f t="shared" si="0"/>
        <v>0</v>
      </c>
      <c r="O21" s="2">
        <f t="shared" si="1"/>
        <v>0</v>
      </c>
      <c r="R21" s="5" t="s">
        <v>31</v>
      </c>
      <c r="S21" s="6">
        <v>50.8</v>
      </c>
      <c r="T21" s="7">
        <v>1.7134759992483115</v>
      </c>
      <c r="U21" s="6">
        <v>1.5</v>
      </c>
      <c r="V21" s="7">
        <v>0.38078865529319539</v>
      </c>
      <c r="W21" s="7">
        <v>3.0920890654718147E-2</v>
      </c>
      <c r="X21" s="7">
        <v>8.4354836731188303E-3</v>
      </c>
      <c r="Y21" s="2">
        <f t="shared" si="6"/>
        <v>0.98424251850047706</v>
      </c>
      <c r="Z21" s="2">
        <f t="shared" si="7"/>
        <v>0.26850978478956788</v>
      </c>
    </row>
    <row r="22" spans="1:26" x14ac:dyDescent="0.3">
      <c r="A22">
        <v>6</v>
      </c>
      <c r="B22" t="s">
        <v>21</v>
      </c>
      <c r="C22" t="s">
        <v>13</v>
      </c>
      <c r="D22">
        <v>41</v>
      </c>
      <c r="E22">
        <v>34</v>
      </c>
      <c r="F22">
        <v>41</v>
      </c>
      <c r="G22">
        <v>41</v>
      </c>
      <c r="H22">
        <v>41</v>
      </c>
      <c r="I22">
        <v>41</v>
      </c>
      <c r="J22">
        <v>103</v>
      </c>
      <c r="K22">
        <v>38</v>
      </c>
      <c r="L22">
        <v>27</v>
      </c>
      <c r="M22">
        <v>27</v>
      </c>
      <c r="N22" s="3">
        <f t="shared" si="0"/>
        <v>43.4</v>
      </c>
      <c r="O22" s="2">
        <f t="shared" si="1"/>
        <v>6.5087633233971562</v>
      </c>
      <c r="R22" s="5" t="s">
        <v>32</v>
      </c>
      <c r="S22" s="6">
        <v>161.1</v>
      </c>
      <c r="T22" s="7">
        <v>2.8825336077832642</v>
      </c>
      <c r="U22" s="6">
        <v>6.3</v>
      </c>
      <c r="V22" s="7">
        <v>0.72180329730474346</v>
      </c>
      <c r="W22" s="7">
        <v>3.9505372164957989E-2</v>
      </c>
      <c r="X22" s="7">
        <v>4.9277467058146916E-3</v>
      </c>
      <c r="Y22" s="2">
        <f t="shared" si="6"/>
        <v>1.2574950517476069</v>
      </c>
      <c r="Z22" s="2">
        <f t="shared" si="7"/>
        <v>0.15685504930704239</v>
      </c>
    </row>
    <row r="23" spans="1:26" x14ac:dyDescent="0.3">
      <c r="A23">
        <v>7</v>
      </c>
      <c r="B23" t="s">
        <v>22</v>
      </c>
      <c r="C23" t="s">
        <v>15</v>
      </c>
      <c r="D23">
        <v>1.2500000000000001E-2</v>
      </c>
      <c r="E23">
        <v>0</v>
      </c>
      <c r="F23">
        <v>0</v>
      </c>
      <c r="G23">
        <v>0</v>
      </c>
      <c r="H23">
        <v>0</v>
      </c>
      <c r="I23">
        <v>0</v>
      </c>
      <c r="J23">
        <v>1.0869565217391301E-2</v>
      </c>
      <c r="K23">
        <v>0</v>
      </c>
      <c r="L23">
        <v>0</v>
      </c>
      <c r="M23">
        <v>1.492537313432836E-2</v>
      </c>
      <c r="N23" s="2">
        <f t="shared" si="0"/>
        <v>3.8294938351719661E-3</v>
      </c>
      <c r="O23" s="2">
        <f t="shared" si="1"/>
        <v>1.8722018611192881E-3</v>
      </c>
      <c r="R23" s="9" t="s">
        <v>33</v>
      </c>
      <c r="S23" s="10">
        <v>63.5</v>
      </c>
      <c r="T23" s="11">
        <v>3.1662280397975127</v>
      </c>
      <c r="U23" s="10">
        <v>3</v>
      </c>
      <c r="V23" s="11">
        <v>0.9797958971132712</v>
      </c>
      <c r="W23" s="11">
        <v>4.1677702355668464E-2</v>
      </c>
      <c r="X23" s="11">
        <v>1.2872754306953798E-2</v>
      </c>
      <c r="Y23" s="18">
        <f t="shared" si="6"/>
        <v>1.3266424693234733</v>
      </c>
      <c r="Z23" s="18">
        <f t="shared" si="7"/>
        <v>0.40975249583183637</v>
      </c>
    </row>
    <row r="24" spans="1:26" x14ac:dyDescent="0.3">
      <c r="A24">
        <v>7</v>
      </c>
      <c r="B24" t="s">
        <v>22</v>
      </c>
      <c r="C24" t="s">
        <v>14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 s="3">
        <f t="shared" si="0"/>
        <v>0.3</v>
      </c>
      <c r="O24" s="2">
        <f t="shared" si="1"/>
        <v>0.14491376746189438</v>
      </c>
      <c r="R24" s="12" t="s">
        <v>42</v>
      </c>
      <c r="S24" s="6">
        <v>1590.6</v>
      </c>
      <c r="T24" s="7">
        <v>25.666398266994921</v>
      </c>
      <c r="U24" s="5">
        <v>22.8</v>
      </c>
      <c r="V24" s="7">
        <v>1.6958773540560059</v>
      </c>
      <c r="W24" s="7">
        <v>1.4399423931056882E-2</v>
      </c>
      <c r="X24" s="7">
        <v>1.1234470553032772E-3</v>
      </c>
      <c r="Y24" s="2">
        <f t="shared" si="6"/>
        <v>0.45834789926068675</v>
      </c>
      <c r="Z24" s="2">
        <f t="shared" si="7"/>
        <v>3.5760430430710095E-2</v>
      </c>
    </row>
    <row r="25" spans="1:26" x14ac:dyDescent="0.3">
      <c r="A25">
        <v>7</v>
      </c>
      <c r="B25" t="s">
        <v>22</v>
      </c>
      <c r="C25" t="s">
        <v>13</v>
      </c>
      <c r="D25">
        <v>80</v>
      </c>
      <c r="E25">
        <v>76</v>
      </c>
      <c r="F25">
        <v>102</v>
      </c>
      <c r="G25">
        <v>101</v>
      </c>
      <c r="H25">
        <v>58</v>
      </c>
      <c r="I25">
        <v>58</v>
      </c>
      <c r="J25">
        <v>92</v>
      </c>
      <c r="K25">
        <v>82</v>
      </c>
      <c r="L25">
        <v>85</v>
      </c>
      <c r="M25">
        <v>67</v>
      </c>
      <c r="N25" s="3">
        <f t="shared" si="0"/>
        <v>80.099999999999994</v>
      </c>
      <c r="O25" s="2">
        <f t="shared" si="1"/>
        <v>4.744365078701259</v>
      </c>
      <c r="R25" s="13"/>
    </row>
    <row r="26" spans="1:26" x14ac:dyDescent="0.3">
      <c r="A26">
        <v>8</v>
      </c>
      <c r="B26" t="s">
        <v>23</v>
      </c>
      <c r="C26" t="s">
        <v>15</v>
      </c>
      <c r="D26">
        <v>2.3809523809523812E-2</v>
      </c>
      <c r="E26">
        <v>2.3809523809523812E-2</v>
      </c>
      <c r="F26">
        <v>1.5384615384615391E-2</v>
      </c>
      <c r="G26">
        <v>0</v>
      </c>
      <c r="H26">
        <v>0</v>
      </c>
      <c r="I26">
        <v>1.5625E-2</v>
      </c>
      <c r="J26">
        <v>7.1942446043165471E-3</v>
      </c>
      <c r="K26">
        <v>7.3529411764705881E-3</v>
      </c>
      <c r="L26">
        <v>1.5873015873015869E-2</v>
      </c>
      <c r="M26">
        <v>8.6206896551724137E-3</v>
      </c>
      <c r="N26" s="2">
        <f t="shared" si="0"/>
        <v>1.1766955431263843E-2</v>
      </c>
      <c r="O26" s="2">
        <f t="shared" si="1"/>
        <v>2.5731173405011964E-3</v>
      </c>
    </row>
    <row r="27" spans="1:26" x14ac:dyDescent="0.3">
      <c r="A27">
        <v>8</v>
      </c>
      <c r="B27" t="s">
        <v>23</v>
      </c>
      <c r="C27" t="s">
        <v>14</v>
      </c>
      <c r="D27">
        <v>3</v>
      </c>
      <c r="E27">
        <v>3</v>
      </c>
      <c r="F27">
        <v>2</v>
      </c>
      <c r="G27">
        <v>0</v>
      </c>
      <c r="H27">
        <v>0</v>
      </c>
      <c r="I27">
        <v>2</v>
      </c>
      <c r="J27">
        <v>1</v>
      </c>
      <c r="K27">
        <v>1</v>
      </c>
      <c r="L27">
        <v>2</v>
      </c>
      <c r="M27">
        <v>1</v>
      </c>
      <c r="N27" s="3">
        <f t="shared" si="0"/>
        <v>1.5</v>
      </c>
      <c r="O27" s="2">
        <f t="shared" si="1"/>
        <v>0.32403703492039304</v>
      </c>
    </row>
    <row r="28" spans="1:26" x14ac:dyDescent="0.3">
      <c r="A28">
        <v>8</v>
      </c>
      <c r="B28" t="s">
        <v>23</v>
      </c>
      <c r="C28" t="s">
        <v>13</v>
      </c>
      <c r="D28">
        <v>126</v>
      </c>
      <c r="E28">
        <v>126</v>
      </c>
      <c r="F28">
        <v>130</v>
      </c>
      <c r="G28">
        <v>130</v>
      </c>
      <c r="H28">
        <v>128</v>
      </c>
      <c r="I28">
        <v>128</v>
      </c>
      <c r="J28">
        <v>139</v>
      </c>
      <c r="K28">
        <v>136</v>
      </c>
      <c r="L28">
        <v>126</v>
      </c>
      <c r="M28">
        <v>116</v>
      </c>
      <c r="N28" s="3">
        <f t="shared" si="0"/>
        <v>128.5</v>
      </c>
      <c r="O28" s="2">
        <f t="shared" si="1"/>
        <v>1.8614510468986283</v>
      </c>
    </row>
    <row r="29" spans="1:26" x14ac:dyDescent="0.3">
      <c r="A29">
        <v>9</v>
      </c>
      <c r="B29" t="s">
        <v>24</v>
      </c>
      <c r="C29" t="s">
        <v>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f t="shared" si="0"/>
        <v>0</v>
      </c>
      <c r="O29" s="2">
        <f t="shared" si="1"/>
        <v>0</v>
      </c>
    </row>
    <row r="30" spans="1:26" x14ac:dyDescent="0.3">
      <c r="A30">
        <v>9</v>
      </c>
      <c r="B30" t="s">
        <v>24</v>
      </c>
      <c r="C30" t="s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3">
        <f t="shared" si="0"/>
        <v>0</v>
      </c>
      <c r="O30" s="2">
        <f t="shared" si="1"/>
        <v>0</v>
      </c>
    </row>
    <row r="31" spans="1:26" x14ac:dyDescent="0.3">
      <c r="A31">
        <v>9</v>
      </c>
      <c r="B31" t="s">
        <v>24</v>
      </c>
      <c r="C31" t="s">
        <v>13</v>
      </c>
      <c r="D31">
        <v>34</v>
      </c>
      <c r="E31">
        <v>34</v>
      </c>
      <c r="F31">
        <v>34</v>
      </c>
      <c r="G31">
        <v>34</v>
      </c>
      <c r="H31">
        <v>34</v>
      </c>
      <c r="I31">
        <v>34</v>
      </c>
      <c r="J31">
        <v>33</v>
      </c>
      <c r="K31">
        <v>33</v>
      </c>
      <c r="L31">
        <v>34</v>
      </c>
      <c r="M31">
        <v>34</v>
      </c>
      <c r="N31" s="3">
        <f t="shared" si="0"/>
        <v>33.799999999999997</v>
      </c>
      <c r="O31" s="2">
        <f t="shared" si="1"/>
        <v>0.12649110640673517</v>
      </c>
    </row>
    <row r="32" spans="1:26" x14ac:dyDescent="0.3">
      <c r="A32">
        <v>10</v>
      </c>
      <c r="B32" t="s">
        <v>25</v>
      </c>
      <c r="C32" t="s">
        <v>15</v>
      </c>
      <c r="D32">
        <v>3.584229390681004E-3</v>
      </c>
      <c r="E32">
        <v>3.6764705882352941E-3</v>
      </c>
      <c r="F32">
        <v>6.5146579804560263E-3</v>
      </c>
      <c r="G32">
        <v>1.0135135135135139E-2</v>
      </c>
      <c r="H32">
        <v>3.2154340836012861E-3</v>
      </c>
      <c r="I32">
        <v>6.5789473684210523E-3</v>
      </c>
      <c r="J32">
        <v>1.15606936416185E-2</v>
      </c>
      <c r="K32">
        <v>8.9820359281437123E-3</v>
      </c>
      <c r="L32">
        <v>8.7463556851311956E-3</v>
      </c>
      <c r="M32">
        <v>2.0527859237536659E-2</v>
      </c>
      <c r="N32" s="2">
        <f t="shared" si="0"/>
        <v>8.352181903895986E-3</v>
      </c>
      <c r="O32" s="2">
        <f t="shared" si="1"/>
        <v>1.5484681395575531E-3</v>
      </c>
    </row>
    <row r="33" spans="1:15" x14ac:dyDescent="0.3">
      <c r="A33">
        <v>10</v>
      </c>
      <c r="B33" t="s">
        <v>25</v>
      </c>
      <c r="C33" t="s">
        <v>14</v>
      </c>
      <c r="D33">
        <v>1</v>
      </c>
      <c r="E33">
        <v>1</v>
      </c>
      <c r="F33">
        <v>2</v>
      </c>
      <c r="G33">
        <v>3</v>
      </c>
      <c r="H33">
        <v>1</v>
      </c>
      <c r="I33">
        <v>2</v>
      </c>
      <c r="J33">
        <v>4</v>
      </c>
      <c r="K33">
        <v>3</v>
      </c>
      <c r="L33">
        <v>3</v>
      </c>
      <c r="M33">
        <v>7</v>
      </c>
      <c r="N33" s="3">
        <f t="shared" si="0"/>
        <v>2.7</v>
      </c>
      <c r="O33" s="2">
        <f t="shared" si="1"/>
        <v>0.54863466897380808</v>
      </c>
    </row>
    <row r="34" spans="1:15" x14ac:dyDescent="0.3">
      <c r="A34">
        <v>10</v>
      </c>
      <c r="B34" t="s">
        <v>25</v>
      </c>
      <c r="C34" t="s">
        <v>13</v>
      </c>
      <c r="D34">
        <v>279</v>
      </c>
      <c r="E34">
        <v>272</v>
      </c>
      <c r="F34">
        <v>307</v>
      </c>
      <c r="G34">
        <v>296</v>
      </c>
      <c r="H34">
        <v>311</v>
      </c>
      <c r="I34">
        <v>304</v>
      </c>
      <c r="J34">
        <v>346</v>
      </c>
      <c r="K34">
        <v>334</v>
      </c>
      <c r="L34">
        <v>343</v>
      </c>
      <c r="M34">
        <v>341</v>
      </c>
      <c r="N34" s="3">
        <f t="shared" ref="N34:N65" si="8">AVERAGE(D34:M34)</f>
        <v>313.3</v>
      </c>
      <c r="O34" s="2">
        <f t="shared" ref="O34:O58" si="9">_xlfn.STDEV.P(D34:M34)/SQRT(10)</f>
        <v>8.037474727798525</v>
      </c>
    </row>
    <row r="35" spans="1:15" x14ac:dyDescent="0.3">
      <c r="A35">
        <v>11</v>
      </c>
      <c r="B35" t="s">
        <v>26</v>
      </c>
      <c r="C35" t="s">
        <v>15</v>
      </c>
      <c r="D35">
        <v>8.8888888888888892E-2</v>
      </c>
      <c r="E35">
        <v>8.8888888888888892E-2</v>
      </c>
      <c r="F35">
        <v>0</v>
      </c>
      <c r="G35">
        <v>0.1</v>
      </c>
      <c r="H35">
        <v>3.8461538461538457E-2</v>
      </c>
      <c r="I35">
        <v>9.6153846153846159E-2</v>
      </c>
      <c r="J35">
        <v>6.5217391304347824E-2</v>
      </c>
      <c r="K35">
        <v>0.14634146341463411</v>
      </c>
      <c r="L35">
        <v>4.7619047619047623E-2</v>
      </c>
      <c r="M35">
        <v>0.119047619047619</v>
      </c>
      <c r="N35" s="2">
        <f t="shared" si="8"/>
        <v>7.9061868377881095E-2</v>
      </c>
      <c r="O35" s="2">
        <f t="shared" si="9"/>
        <v>1.2699831586571413E-2</v>
      </c>
    </row>
    <row r="36" spans="1:15" x14ac:dyDescent="0.3">
      <c r="A36">
        <v>11</v>
      </c>
      <c r="B36" t="s">
        <v>26</v>
      </c>
      <c r="C36" t="s">
        <v>14</v>
      </c>
      <c r="D36">
        <v>4</v>
      </c>
      <c r="E36">
        <v>4</v>
      </c>
      <c r="F36">
        <v>0</v>
      </c>
      <c r="G36">
        <v>5</v>
      </c>
      <c r="H36">
        <v>2</v>
      </c>
      <c r="I36">
        <v>5</v>
      </c>
      <c r="J36">
        <v>3</v>
      </c>
      <c r="K36">
        <v>6</v>
      </c>
      <c r="L36">
        <v>2</v>
      </c>
      <c r="M36">
        <v>5</v>
      </c>
      <c r="N36" s="3">
        <f t="shared" si="8"/>
        <v>3.6</v>
      </c>
      <c r="O36" s="2">
        <f t="shared" si="9"/>
        <v>0.55136195008360878</v>
      </c>
    </row>
    <row r="37" spans="1:15" x14ac:dyDescent="0.3">
      <c r="A37">
        <v>11</v>
      </c>
      <c r="B37" t="s">
        <v>26</v>
      </c>
      <c r="C37" t="s">
        <v>13</v>
      </c>
      <c r="D37">
        <v>45</v>
      </c>
      <c r="E37">
        <v>45</v>
      </c>
      <c r="F37">
        <v>50</v>
      </c>
      <c r="G37">
        <v>50</v>
      </c>
      <c r="H37">
        <v>52</v>
      </c>
      <c r="I37">
        <v>52</v>
      </c>
      <c r="J37">
        <v>46</v>
      </c>
      <c r="K37">
        <v>41</v>
      </c>
      <c r="L37">
        <v>42</v>
      </c>
      <c r="M37">
        <v>42</v>
      </c>
      <c r="N37" s="3">
        <f t="shared" si="8"/>
        <v>46.5</v>
      </c>
      <c r="O37" s="2">
        <f t="shared" si="9"/>
        <v>1.2668859459319928</v>
      </c>
    </row>
    <row r="38" spans="1:15" x14ac:dyDescent="0.3">
      <c r="A38">
        <v>12</v>
      </c>
      <c r="B38" t="s">
        <v>28</v>
      </c>
      <c r="C38" t="s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2">
        <f t="shared" si="8"/>
        <v>0</v>
      </c>
      <c r="O38" s="2">
        <f t="shared" si="9"/>
        <v>0</v>
      </c>
    </row>
    <row r="39" spans="1:15" x14ac:dyDescent="0.3">
      <c r="A39">
        <v>12</v>
      </c>
      <c r="B39" t="s">
        <v>28</v>
      </c>
      <c r="C39" t="s">
        <v>14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3">
        <f t="shared" si="8"/>
        <v>0</v>
      </c>
      <c r="O39" s="2">
        <f t="shared" si="9"/>
        <v>0</v>
      </c>
    </row>
    <row r="40" spans="1:15" x14ac:dyDescent="0.3">
      <c r="A40">
        <v>12</v>
      </c>
      <c r="B40" t="s">
        <v>28</v>
      </c>
      <c r="C40" t="s">
        <v>13</v>
      </c>
      <c r="D40">
        <v>17</v>
      </c>
      <c r="E40">
        <v>17</v>
      </c>
      <c r="F40">
        <v>11</v>
      </c>
      <c r="G40">
        <v>11</v>
      </c>
      <c r="H40">
        <v>13</v>
      </c>
      <c r="I40">
        <v>13</v>
      </c>
      <c r="J40">
        <v>13</v>
      </c>
      <c r="K40">
        <v>13</v>
      </c>
      <c r="L40">
        <v>13</v>
      </c>
      <c r="M40">
        <v>13</v>
      </c>
      <c r="N40" s="3">
        <f t="shared" si="8"/>
        <v>13.4</v>
      </c>
      <c r="O40" s="2">
        <f t="shared" si="9"/>
        <v>0.61967733539318659</v>
      </c>
    </row>
    <row r="41" spans="1:15" x14ac:dyDescent="0.3">
      <c r="A41">
        <v>13</v>
      </c>
      <c r="B41" t="s">
        <v>27</v>
      </c>
      <c r="C41" t="s">
        <v>15</v>
      </c>
      <c r="D41">
        <v>0</v>
      </c>
      <c r="E41">
        <v>1.428571428571429E-2</v>
      </c>
      <c r="F41">
        <v>1.9230769230769228E-2</v>
      </c>
      <c r="G41">
        <v>0</v>
      </c>
      <c r="H41">
        <v>0</v>
      </c>
      <c r="I41">
        <v>0</v>
      </c>
      <c r="J41">
        <v>3.03030303030303E-2</v>
      </c>
      <c r="K41">
        <v>2.9411764705882349E-2</v>
      </c>
      <c r="L41">
        <v>2.9411764705882349E-2</v>
      </c>
      <c r="M41">
        <v>0</v>
      </c>
      <c r="N41" s="2">
        <f t="shared" si="8"/>
        <v>1.2264304323127851E-2</v>
      </c>
      <c r="O41" s="2">
        <f t="shared" si="9"/>
        <v>4.1450572545285577E-3</v>
      </c>
    </row>
    <row r="42" spans="1:15" x14ac:dyDescent="0.3">
      <c r="A42">
        <v>13</v>
      </c>
      <c r="B42" t="s">
        <v>27</v>
      </c>
      <c r="C42" t="s">
        <v>14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 s="3">
        <f t="shared" si="8"/>
        <v>0.5</v>
      </c>
      <c r="O42" s="2">
        <f t="shared" si="9"/>
        <v>0.15811388300841897</v>
      </c>
    </row>
    <row r="43" spans="1:15" x14ac:dyDescent="0.3">
      <c r="A43">
        <v>13</v>
      </c>
      <c r="B43" t="s">
        <v>27</v>
      </c>
      <c r="C43" t="s">
        <v>13</v>
      </c>
      <c r="D43">
        <v>70</v>
      </c>
      <c r="E43">
        <v>70</v>
      </c>
      <c r="F43">
        <v>52</v>
      </c>
      <c r="G43">
        <v>52</v>
      </c>
      <c r="H43">
        <v>44</v>
      </c>
      <c r="I43">
        <v>44</v>
      </c>
      <c r="J43">
        <v>33</v>
      </c>
      <c r="K43">
        <v>34</v>
      </c>
      <c r="L43">
        <v>34</v>
      </c>
      <c r="M43">
        <v>34</v>
      </c>
      <c r="N43" s="3">
        <f t="shared" si="8"/>
        <v>46.7</v>
      </c>
      <c r="O43" s="2">
        <f t="shared" si="9"/>
        <v>4.2756286087545066</v>
      </c>
    </row>
    <row r="44" spans="1:15" x14ac:dyDescent="0.3">
      <c r="A44">
        <v>14</v>
      </c>
      <c r="B44" t="s">
        <v>29</v>
      </c>
      <c r="C44" t="s">
        <v>15</v>
      </c>
      <c r="D44">
        <v>0</v>
      </c>
      <c r="E44">
        <v>0</v>
      </c>
      <c r="F44">
        <v>0</v>
      </c>
      <c r="G44">
        <v>0</v>
      </c>
      <c r="H44">
        <v>1.3333333333333331E-2</v>
      </c>
      <c r="I44">
        <v>1.3333333333333331E-2</v>
      </c>
      <c r="J44">
        <v>3.125E-2</v>
      </c>
      <c r="K44">
        <v>1.6129032258064519E-2</v>
      </c>
      <c r="L44">
        <v>1.5625E-2</v>
      </c>
      <c r="M44">
        <v>0</v>
      </c>
      <c r="N44" s="2">
        <f t="shared" si="8"/>
        <v>8.9670698924731174E-3</v>
      </c>
      <c r="O44" s="2">
        <f t="shared" si="9"/>
        <v>3.2129751595246776E-3</v>
      </c>
    </row>
    <row r="45" spans="1:15" x14ac:dyDescent="0.3">
      <c r="A45">
        <v>14</v>
      </c>
      <c r="B45" t="s">
        <v>29</v>
      </c>
      <c r="C45" t="s">
        <v>14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2</v>
      </c>
      <c r="K45">
        <v>1</v>
      </c>
      <c r="L45">
        <v>1</v>
      </c>
      <c r="M45">
        <v>0</v>
      </c>
      <c r="N45" s="3">
        <f t="shared" si="8"/>
        <v>0.6</v>
      </c>
      <c r="O45" s="2">
        <f t="shared" si="9"/>
        <v>0.20976176963403029</v>
      </c>
    </row>
    <row r="46" spans="1:15" x14ac:dyDescent="0.3">
      <c r="A46">
        <v>14</v>
      </c>
      <c r="B46" t="s">
        <v>29</v>
      </c>
      <c r="C46" t="s">
        <v>13</v>
      </c>
      <c r="D46">
        <v>69</v>
      </c>
      <c r="E46">
        <v>66</v>
      </c>
      <c r="F46">
        <v>74</v>
      </c>
      <c r="G46">
        <v>69</v>
      </c>
      <c r="H46">
        <v>75</v>
      </c>
      <c r="I46">
        <v>75</v>
      </c>
      <c r="J46">
        <v>64</v>
      </c>
      <c r="K46">
        <v>62</v>
      </c>
      <c r="L46">
        <v>64</v>
      </c>
      <c r="M46">
        <v>62</v>
      </c>
      <c r="N46" s="3">
        <f t="shared" si="8"/>
        <v>68</v>
      </c>
      <c r="O46" s="2">
        <f t="shared" si="9"/>
        <v>1.5620499351813308</v>
      </c>
    </row>
    <row r="47" spans="1:15" x14ac:dyDescent="0.3">
      <c r="A47">
        <v>15</v>
      </c>
      <c r="B47" t="s">
        <v>30</v>
      </c>
      <c r="C47" t="s">
        <v>15</v>
      </c>
      <c r="D47">
        <v>2.197802197802198E-2</v>
      </c>
      <c r="E47">
        <v>0</v>
      </c>
      <c r="F47">
        <v>9.0090090090090089E-3</v>
      </c>
      <c r="G47">
        <v>1.8518518518518521E-2</v>
      </c>
      <c r="H47">
        <v>2.3529411764705879E-2</v>
      </c>
      <c r="I47">
        <v>2.3529411764705879E-2</v>
      </c>
      <c r="J47">
        <v>1.9230769230769228E-2</v>
      </c>
      <c r="K47">
        <v>3.0927835051546389E-2</v>
      </c>
      <c r="L47">
        <v>1.5873015873015869E-2</v>
      </c>
      <c r="M47">
        <v>0</v>
      </c>
      <c r="N47" s="2">
        <f t="shared" si="8"/>
        <v>1.6259599319029278E-2</v>
      </c>
      <c r="O47" s="2">
        <f t="shared" si="9"/>
        <v>3.0805162821054798E-3</v>
      </c>
    </row>
    <row r="48" spans="1:15" x14ac:dyDescent="0.3">
      <c r="A48">
        <v>15</v>
      </c>
      <c r="B48" t="s">
        <v>30</v>
      </c>
      <c r="C48" t="s">
        <v>14</v>
      </c>
      <c r="D48">
        <v>2</v>
      </c>
      <c r="E48">
        <v>0</v>
      </c>
      <c r="F48">
        <v>1</v>
      </c>
      <c r="G48">
        <v>2</v>
      </c>
      <c r="H48">
        <v>2</v>
      </c>
      <c r="I48">
        <v>2</v>
      </c>
      <c r="J48">
        <v>2</v>
      </c>
      <c r="K48">
        <v>3</v>
      </c>
      <c r="L48">
        <v>2</v>
      </c>
      <c r="M48">
        <v>0</v>
      </c>
      <c r="N48" s="3">
        <f t="shared" si="8"/>
        <v>1.6</v>
      </c>
      <c r="O48" s="2">
        <f t="shared" si="9"/>
        <v>0.28982753492378877</v>
      </c>
    </row>
    <row r="49" spans="1:15" x14ac:dyDescent="0.3">
      <c r="A49">
        <v>15</v>
      </c>
      <c r="B49" t="s">
        <v>30</v>
      </c>
      <c r="C49" t="s">
        <v>13</v>
      </c>
      <c r="D49">
        <v>91</v>
      </c>
      <c r="E49">
        <v>91</v>
      </c>
      <c r="F49">
        <v>111</v>
      </c>
      <c r="G49">
        <v>108</v>
      </c>
      <c r="H49">
        <v>85</v>
      </c>
      <c r="I49">
        <v>85</v>
      </c>
      <c r="J49">
        <v>104</v>
      </c>
      <c r="K49">
        <v>97</v>
      </c>
      <c r="L49">
        <v>126</v>
      </c>
      <c r="M49">
        <v>119</v>
      </c>
      <c r="N49" s="3">
        <f t="shared" si="8"/>
        <v>101.7</v>
      </c>
      <c r="O49" s="2">
        <f t="shared" si="9"/>
        <v>4.2779668067903467</v>
      </c>
    </row>
    <row r="50" spans="1:15" x14ac:dyDescent="0.3">
      <c r="A50">
        <v>16</v>
      </c>
      <c r="B50" t="s">
        <v>31</v>
      </c>
      <c r="C50" t="s">
        <v>15</v>
      </c>
      <c r="D50">
        <v>0</v>
      </c>
      <c r="E50">
        <v>5.6603773584905662E-2</v>
      </c>
      <c r="F50">
        <v>2.0833333333333329E-2</v>
      </c>
      <c r="G50">
        <v>4.1666666666666657E-2</v>
      </c>
      <c r="H50">
        <v>4.5454545454545463E-2</v>
      </c>
      <c r="I50">
        <v>9.0909090909090912E-2</v>
      </c>
      <c r="J50">
        <v>1.666666666666667E-2</v>
      </c>
      <c r="K50">
        <v>1.666666666666667E-2</v>
      </c>
      <c r="L50">
        <v>2.0408163265306121E-2</v>
      </c>
      <c r="M50">
        <v>0</v>
      </c>
      <c r="N50" s="2">
        <f t="shared" si="8"/>
        <v>3.0920890654718147E-2</v>
      </c>
      <c r="O50" s="2">
        <f t="shared" si="9"/>
        <v>8.4354836731188303E-3</v>
      </c>
    </row>
    <row r="51" spans="1:15" x14ac:dyDescent="0.3">
      <c r="A51">
        <v>16</v>
      </c>
      <c r="B51" t="s">
        <v>31</v>
      </c>
      <c r="C51" t="s">
        <v>14</v>
      </c>
      <c r="D51">
        <v>0</v>
      </c>
      <c r="E51">
        <v>3</v>
      </c>
      <c r="F51">
        <v>1</v>
      </c>
      <c r="G51">
        <v>2</v>
      </c>
      <c r="H51">
        <v>2</v>
      </c>
      <c r="I51">
        <v>4</v>
      </c>
      <c r="J51">
        <v>1</v>
      </c>
      <c r="K51">
        <v>1</v>
      </c>
      <c r="L51">
        <v>1</v>
      </c>
      <c r="M51">
        <v>0</v>
      </c>
      <c r="N51" s="3">
        <f t="shared" si="8"/>
        <v>1.5</v>
      </c>
      <c r="O51" s="2">
        <f t="shared" si="9"/>
        <v>0.38078865529319539</v>
      </c>
    </row>
    <row r="52" spans="1:15" x14ac:dyDescent="0.3">
      <c r="A52">
        <v>16</v>
      </c>
      <c r="B52" t="s">
        <v>31</v>
      </c>
      <c r="C52" t="s">
        <v>13</v>
      </c>
      <c r="D52">
        <v>53</v>
      </c>
      <c r="E52">
        <v>53</v>
      </c>
      <c r="F52">
        <v>48</v>
      </c>
      <c r="G52">
        <v>48</v>
      </c>
      <c r="H52">
        <v>44</v>
      </c>
      <c r="I52">
        <v>44</v>
      </c>
      <c r="J52">
        <v>60</v>
      </c>
      <c r="K52">
        <v>60</v>
      </c>
      <c r="L52">
        <v>49</v>
      </c>
      <c r="M52">
        <v>49</v>
      </c>
      <c r="N52" s="3">
        <f t="shared" si="8"/>
        <v>50.8</v>
      </c>
      <c r="O52" s="2">
        <f t="shared" si="9"/>
        <v>1.7134759992483115</v>
      </c>
    </row>
    <row r="53" spans="1:15" x14ac:dyDescent="0.3">
      <c r="A53">
        <v>17</v>
      </c>
      <c r="B53" t="s">
        <v>32</v>
      </c>
      <c r="C53" t="s">
        <v>15</v>
      </c>
      <c r="D53">
        <v>2.9411764705882349E-2</v>
      </c>
      <c r="E53">
        <v>5.2941176470588241E-2</v>
      </c>
      <c r="F53">
        <v>3.7037037037037042E-2</v>
      </c>
      <c r="G53">
        <v>7.1428571428571425E-2</v>
      </c>
      <c r="H53">
        <v>3.5502958579881658E-2</v>
      </c>
      <c r="I53">
        <v>2.4844720496894412E-2</v>
      </c>
      <c r="J53">
        <v>4.5454545454545463E-2</v>
      </c>
      <c r="K53">
        <v>2.61437908496732E-2</v>
      </c>
      <c r="L53">
        <v>5.4216867469879519E-2</v>
      </c>
      <c r="M53">
        <v>1.8072289156626509E-2</v>
      </c>
      <c r="N53" s="2">
        <f t="shared" si="8"/>
        <v>3.9505372164957989E-2</v>
      </c>
      <c r="O53" s="2">
        <f t="shared" si="9"/>
        <v>4.9277467058146916E-3</v>
      </c>
    </row>
    <row r="54" spans="1:15" x14ac:dyDescent="0.3">
      <c r="A54">
        <v>17</v>
      </c>
      <c r="B54" t="s">
        <v>32</v>
      </c>
      <c r="C54" t="s">
        <v>14</v>
      </c>
      <c r="D54">
        <v>5</v>
      </c>
      <c r="E54">
        <v>9</v>
      </c>
      <c r="F54">
        <v>6</v>
      </c>
      <c r="G54">
        <v>10</v>
      </c>
      <c r="H54">
        <v>6</v>
      </c>
      <c r="I54">
        <v>4</v>
      </c>
      <c r="J54">
        <v>7</v>
      </c>
      <c r="K54">
        <v>4</v>
      </c>
      <c r="L54">
        <v>9</v>
      </c>
      <c r="M54">
        <v>3</v>
      </c>
      <c r="N54" s="3">
        <f t="shared" si="8"/>
        <v>6.3</v>
      </c>
      <c r="O54" s="2">
        <f t="shared" si="9"/>
        <v>0.72180329730474346</v>
      </c>
    </row>
    <row r="55" spans="1:15" x14ac:dyDescent="0.3">
      <c r="A55">
        <v>17</v>
      </c>
      <c r="B55" t="s">
        <v>32</v>
      </c>
      <c r="C55" t="s">
        <v>13</v>
      </c>
      <c r="D55">
        <v>170</v>
      </c>
      <c r="E55">
        <v>170</v>
      </c>
      <c r="F55">
        <v>162</v>
      </c>
      <c r="G55">
        <v>140</v>
      </c>
      <c r="H55">
        <v>169</v>
      </c>
      <c r="I55">
        <v>161</v>
      </c>
      <c r="J55">
        <v>154</v>
      </c>
      <c r="K55">
        <v>153</v>
      </c>
      <c r="L55">
        <v>166</v>
      </c>
      <c r="M55">
        <v>166</v>
      </c>
      <c r="N55" s="3">
        <f t="shared" si="8"/>
        <v>161.1</v>
      </c>
      <c r="O55" s="2">
        <f t="shared" si="9"/>
        <v>2.8825336077832642</v>
      </c>
    </row>
    <row r="56" spans="1:15" x14ac:dyDescent="0.3">
      <c r="A56">
        <v>18</v>
      </c>
      <c r="B56" t="s">
        <v>33</v>
      </c>
      <c r="C56" t="s">
        <v>15</v>
      </c>
      <c r="D56">
        <v>3.3898305084745763E-2</v>
      </c>
      <c r="E56">
        <v>0</v>
      </c>
      <c r="F56">
        <v>1.6949152542372881E-2</v>
      </c>
      <c r="G56">
        <v>0</v>
      </c>
      <c r="H56">
        <v>1.8181818181818181E-2</v>
      </c>
      <c r="I56">
        <v>0</v>
      </c>
      <c r="J56">
        <v>5.3333333333333337E-2</v>
      </c>
      <c r="K56">
        <v>0.1066666666666667</v>
      </c>
      <c r="L56">
        <v>0.1066666666666667</v>
      </c>
      <c r="M56">
        <v>8.1081081081081086E-2</v>
      </c>
      <c r="N56" s="2">
        <f t="shared" si="8"/>
        <v>4.1677702355668464E-2</v>
      </c>
      <c r="O56" s="2">
        <f t="shared" si="9"/>
        <v>1.2872754306953798E-2</v>
      </c>
    </row>
    <row r="57" spans="1:15" x14ac:dyDescent="0.3">
      <c r="A57">
        <v>18</v>
      </c>
      <c r="B57" t="s">
        <v>33</v>
      </c>
      <c r="C57" t="s">
        <v>14</v>
      </c>
      <c r="D57">
        <v>2</v>
      </c>
      <c r="E57">
        <v>0</v>
      </c>
      <c r="F57">
        <v>1</v>
      </c>
      <c r="G57">
        <v>0</v>
      </c>
      <c r="H57">
        <v>1</v>
      </c>
      <c r="I57">
        <v>0</v>
      </c>
      <c r="J57">
        <v>4</v>
      </c>
      <c r="K57">
        <v>8</v>
      </c>
      <c r="L57">
        <v>8</v>
      </c>
      <c r="M57">
        <v>6</v>
      </c>
      <c r="N57" s="3">
        <f t="shared" si="8"/>
        <v>3</v>
      </c>
      <c r="O57" s="2">
        <f t="shared" si="9"/>
        <v>0.9797958971132712</v>
      </c>
    </row>
    <row r="58" spans="1:15" x14ac:dyDescent="0.3">
      <c r="A58">
        <v>18</v>
      </c>
      <c r="B58" t="s">
        <v>33</v>
      </c>
      <c r="C58" t="s">
        <v>13</v>
      </c>
      <c r="D58">
        <v>59</v>
      </c>
      <c r="E58">
        <v>59</v>
      </c>
      <c r="F58">
        <v>59</v>
      </c>
      <c r="G58">
        <v>59</v>
      </c>
      <c r="H58">
        <v>55</v>
      </c>
      <c r="I58">
        <v>45</v>
      </c>
      <c r="J58">
        <v>75</v>
      </c>
      <c r="K58">
        <v>75</v>
      </c>
      <c r="L58">
        <v>75</v>
      </c>
      <c r="M58">
        <v>74</v>
      </c>
      <c r="N58" s="3">
        <f t="shared" si="8"/>
        <v>63.5</v>
      </c>
      <c r="O58" s="2">
        <f t="shared" si="9"/>
        <v>3.1662280397975127</v>
      </c>
    </row>
    <row r="61" spans="1:15" x14ac:dyDescent="0.3">
      <c r="C61" t="s">
        <v>15</v>
      </c>
      <c r="D61">
        <f>D62/D63</f>
        <v>1.2230634828188701E-2</v>
      </c>
      <c r="E61">
        <f t="shared" ref="E61:M61" si="10">E62/E63</f>
        <v>1.4032946918852958E-2</v>
      </c>
      <c r="F61">
        <f t="shared" si="10"/>
        <v>8.2063305978898014E-3</v>
      </c>
      <c r="G61">
        <f t="shared" si="10"/>
        <v>1.4771997430956968E-2</v>
      </c>
      <c r="H61">
        <f t="shared" si="10"/>
        <v>9.8296199213630409E-3</v>
      </c>
      <c r="I61">
        <f t="shared" si="10"/>
        <v>1.3458950201884253E-2</v>
      </c>
      <c r="J61">
        <f t="shared" si="10"/>
        <v>1.6167664670658683E-2</v>
      </c>
      <c r="K61">
        <f t="shared" si="10"/>
        <v>2.012987012987013E-2</v>
      </c>
      <c r="L61">
        <f t="shared" si="10"/>
        <v>1.9144862795149969E-2</v>
      </c>
      <c r="M61">
        <f t="shared" si="10"/>
        <v>1.602136181575434E-2</v>
      </c>
      <c r="N61" s="2">
        <f>AVERAGE(D61:M61)</f>
        <v>1.4399423931056882E-2</v>
      </c>
      <c r="O61" s="2">
        <f>_xlfn.STDEV.P(D61:M61)/SQRT(10)</f>
        <v>1.1234470553032772E-3</v>
      </c>
    </row>
    <row r="62" spans="1:15" x14ac:dyDescent="0.3">
      <c r="C62" t="s">
        <v>14</v>
      </c>
      <c r="D62">
        <f>SUMIF($C$2:$C$58,$C62,D$2:D$58)</f>
        <v>21</v>
      </c>
      <c r="E62">
        <f t="shared" ref="E62:M63" si="11">SUMIF($C$2:$C$58,$C62,E$2:E$58)</f>
        <v>23</v>
      </c>
      <c r="F62">
        <f t="shared" si="11"/>
        <v>14</v>
      </c>
      <c r="G62">
        <f t="shared" si="11"/>
        <v>23</v>
      </c>
      <c r="H62">
        <f t="shared" si="11"/>
        <v>15</v>
      </c>
      <c r="I62">
        <f t="shared" si="11"/>
        <v>20</v>
      </c>
      <c r="J62">
        <f t="shared" si="11"/>
        <v>27</v>
      </c>
      <c r="K62">
        <f t="shared" si="11"/>
        <v>31</v>
      </c>
      <c r="L62">
        <f t="shared" si="11"/>
        <v>30</v>
      </c>
      <c r="M62">
        <f t="shared" si="11"/>
        <v>24</v>
      </c>
      <c r="N62">
        <f t="shared" ref="N62:N63" si="12">AVERAGE(D62:M62)</f>
        <v>22.8</v>
      </c>
      <c r="O62" s="2">
        <f t="shared" ref="O62:O63" si="13">_xlfn.STDEV.P(D62:M62)/SQRT(10)</f>
        <v>1.6958773540560059</v>
      </c>
    </row>
    <row r="63" spans="1:15" x14ac:dyDescent="0.3">
      <c r="C63" t="s">
        <v>13</v>
      </c>
      <c r="D63">
        <f>SUMIF($C$2:$C$58,$C63,D$2:D$58)</f>
        <v>1717</v>
      </c>
      <c r="E63">
        <f t="shared" si="11"/>
        <v>1639</v>
      </c>
      <c r="F63">
        <f t="shared" si="11"/>
        <v>1706</v>
      </c>
      <c r="G63">
        <f t="shared" si="11"/>
        <v>1557</v>
      </c>
      <c r="H63">
        <f t="shared" si="11"/>
        <v>1526</v>
      </c>
      <c r="I63">
        <f t="shared" si="11"/>
        <v>1486</v>
      </c>
      <c r="J63">
        <f t="shared" si="11"/>
        <v>1670</v>
      </c>
      <c r="K63">
        <f t="shared" si="11"/>
        <v>1540</v>
      </c>
      <c r="L63">
        <f t="shared" si="11"/>
        <v>1567</v>
      </c>
      <c r="M63">
        <f t="shared" si="11"/>
        <v>1498</v>
      </c>
      <c r="N63">
        <f t="shared" si="12"/>
        <v>1590.6</v>
      </c>
      <c r="O63" s="2">
        <f t="shared" si="13"/>
        <v>25.666398266994921</v>
      </c>
    </row>
  </sheetData>
  <sortState ref="A2:O58">
    <sortCondition ref="A2:A58"/>
    <sortCondition ref="C2:C58"/>
  </sortState>
  <mergeCells count="5">
    <mergeCell ref="S3:T3"/>
    <mergeCell ref="U3:V3"/>
    <mergeCell ref="W3:X3"/>
    <mergeCell ref="R3:R4"/>
    <mergeCell ref="Y3:Z3"/>
  </mergeCells>
  <phoneticPr fontId="2" type="noConversion"/>
  <conditionalFormatting sqref="U5:X2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2020-04-28T08:25:16Z</cp:lastPrinted>
  <dcterms:created xsi:type="dcterms:W3CDTF">2020-04-28T07:57:05Z</dcterms:created>
  <dcterms:modified xsi:type="dcterms:W3CDTF">2020-04-28T09:19:21Z</dcterms:modified>
</cp:coreProperties>
</file>