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\test\Macaca-population-trend\result\"/>
    </mc:Choice>
  </mc:AlternateContent>
  <bookViews>
    <workbookView xWindow="240" yWindow="12" windowWidth="16092" windowHeight="9660" firstSheet="6" activeTab="6"/>
  </bookViews>
  <sheets>
    <sheet name="TypeName_point" sheetId="1" r:id="rId1"/>
    <sheet name="Region_point" sheetId="2" r:id="rId2"/>
    <sheet name="group_County" sheetId="3" r:id="rId3"/>
    <sheet name="single_County" sheetId="4" r:id="rId4"/>
    <sheet name="group_County_only_forest" sheetId="5" r:id="rId5"/>
    <sheet name="single_County_only_forest" sheetId="6" r:id="rId6"/>
    <sheet name="Forest_Macaca" sheetId="7" r:id="rId7"/>
    <sheet name="Macaca_dist" sheetId="8" r:id="rId8"/>
  </sheets>
  <calcPr calcId="162913"/>
</workbook>
</file>

<file path=xl/calcChain.xml><?xml version="1.0" encoding="utf-8"?>
<calcChain xmlns="http://schemas.openxmlformats.org/spreadsheetml/2006/main">
  <c r="C15" i="3" l="1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B15" i="3"/>
  <c r="K13" i="7"/>
  <c r="K15" i="7"/>
  <c r="K17" i="7"/>
  <c r="K19" i="7"/>
  <c r="K21" i="7"/>
  <c r="K23" i="7"/>
  <c r="K25" i="7"/>
  <c r="K27" i="7"/>
  <c r="K29" i="7"/>
  <c r="K31" i="7"/>
  <c r="K33" i="7"/>
  <c r="H11" i="7"/>
  <c r="H3" i="7"/>
  <c r="H4" i="7"/>
  <c r="H5" i="7"/>
  <c r="H6" i="7"/>
  <c r="H7" i="7"/>
  <c r="H8" i="7"/>
  <c r="H9" i="7"/>
  <c r="H10" i="7"/>
  <c r="H2" i="7"/>
  <c r="I35" i="7"/>
  <c r="I37" i="7" s="1"/>
  <c r="H35" i="7"/>
  <c r="H37" i="7" s="1"/>
  <c r="G35" i="7"/>
  <c r="G37" i="7" s="1"/>
  <c r="F35" i="7"/>
  <c r="F37" i="7" s="1"/>
  <c r="E35" i="7"/>
  <c r="E37" i="7" s="1"/>
  <c r="D35" i="7"/>
  <c r="D37" i="7" s="1"/>
  <c r="I34" i="7"/>
  <c r="I36" i="7" s="1"/>
  <c r="H34" i="7"/>
  <c r="H36" i="7" s="1"/>
  <c r="G34" i="7"/>
  <c r="G36" i="7" s="1"/>
  <c r="F34" i="7"/>
  <c r="F36" i="7" s="1"/>
  <c r="E34" i="7"/>
  <c r="E36" i="7" s="1"/>
  <c r="D34" i="7"/>
  <c r="D36" i="7" s="1"/>
  <c r="E32" i="7"/>
  <c r="F32" i="7"/>
  <c r="G32" i="7"/>
  <c r="H32" i="7"/>
  <c r="I32" i="7"/>
  <c r="E33" i="7"/>
  <c r="F33" i="7"/>
  <c r="G33" i="7"/>
  <c r="H33" i="7"/>
  <c r="I33" i="7"/>
  <c r="D33" i="7"/>
  <c r="D3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12" i="7"/>
  <c r="D37" i="2"/>
  <c r="E37" i="2"/>
  <c r="F37" i="2"/>
  <c r="G37" i="2"/>
  <c r="H37" i="2"/>
  <c r="I37" i="2"/>
  <c r="J37" i="2"/>
  <c r="E36" i="2"/>
  <c r="F36" i="2"/>
  <c r="G36" i="2"/>
  <c r="H36" i="2"/>
  <c r="I36" i="2"/>
  <c r="J36" i="2"/>
  <c r="D36" i="2"/>
  <c r="J34" i="2"/>
  <c r="J35" i="2"/>
  <c r="J11" i="2"/>
  <c r="J3" i="2"/>
  <c r="J4" i="2"/>
  <c r="J5" i="2"/>
  <c r="J6" i="2"/>
  <c r="J7" i="2"/>
  <c r="J8" i="2"/>
  <c r="J9" i="2"/>
  <c r="J10" i="2"/>
  <c r="J2" i="2"/>
  <c r="E34" i="2"/>
  <c r="F34" i="2"/>
  <c r="G34" i="2"/>
  <c r="H34" i="2"/>
  <c r="I34" i="2"/>
  <c r="E35" i="2"/>
  <c r="F35" i="2"/>
  <c r="G35" i="2"/>
  <c r="H35" i="2"/>
  <c r="I35" i="2"/>
  <c r="D35" i="2"/>
  <c r="D34" i="2"/>
  <c r="J33" i="2" l="1"/>
  <c r="E32" i="2"/>
  <c r="F32" i="2"/>
  <c r="G32" i="2"/>
  <c r="H32" i="2"/>
  <c r="I32" i="2"/>
  <c r="J32" i="2"/>
  <c r="E33" i="2"/>
  <c r="F33" i="2"/>
  <c r="G33" i="2"/>
  <c r="H33" i="2"/>
  <c r="I33" i="2"/>
  <c r="D33" i="2"/>
  <c r="D3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12" i="2"/>
</calcChain>
</file>

<file path=xl/sharedStrings.xml><?xml version="1.0" encoding="utf-8"?>
<sst xmlns="http://schemas.openxmlformats.org/spreadsheetml/2006/main" count="239" uniqueCount="64">
  <si>
    <t>TypeName.1</t>
  </si>
  <si>
    <t>TypeName</t>
  </si>
  <si>
    <t>N</t>
  </si>
  <si>
    <t>m</t>
  </si>
  <si>
    <t>闊葉林</t>
  </si>
  <si>
    <t>闊葉樹林型</t>
  </si>
  <si>
    <t>竹林</t>
  </si>
  <si>
    <t>針葉林</t>
  </si>
  <si>
    <t>針葉樹林型</t>
  </si>
  <si>
    <t>混淆林</t>
  </si>
  <si>
    <t>竹闊混淆林</t>
  </si>
  <si>
    <t>針闊葉樹混淆</t>
  </si>
  <si>
    <t>竹針混淆林</t>
  </si>
  <si>
    <t>針闊葉樹混</t>
  </si>
  <si>
    <t>Year</t>
  </si>
  <si>
    <t>Survey</t>
  </si>
  <si>
    <t>variable</t>
  </si>
  <si>
    <t>Center1</t>
  </si>
  <si>
    <t>Center2</t>
  </si>
  <si>
    <t>East1</t>
  </si>
  <si>
    <t>East2</t>
  </si>
  <si>
    <t>North</t>
  </si>
  <si>
    <t>South</t>
  </si>
  <si>
    <t>E</t>
  </si>
  <si>
    <t>County</t>
  </si>
  <si>
    <t>ll_2015</t>
  </si>
  <si>
    <t>ll_2016</t>
  </si>
  <si>
    <t>ll_2017</t>
  </si>
  <si>
    <t>ll_2018</t>
  </si>
  <si>
    <t>ll_2019</t>
  </si>
  <si>
    <t>mm_2015</t>
  </si>
  <si>
    <t>mm_2016</t>
  </si>
  <si>
    <t>mm_2017</t>
  </si>
  <si>
    <t>mm_2018</t>
  </si>
  <si>
    <t>mm_2019</t>
  </si>
  <si>
    <t>kk_2015</t>
  </si>
  <si>
    <t>kk_2016</t>
  </si>
  <si>
    <t>kk_2017</t>
  </si>
  <si>
    <t>kk_2018</t>
  </si>
  <si>
    <t>kk_2019</t>
  </si>
  <si>
    <t>宜蘭縣</t>
  </si>
  <si>
    <t>新北市</t>
  </si>
  <si>
    <t>桃園市</t>
  </si>
  <si>
    <t>苗栗縣</t>
  </si>
  <si>
    <t>台中市</t>
  </si>
  <si>
    <t>南投縣</t>
  </si>
  <si>
    <t>雲林縣</t>
  </si>
  <si>
    <t>嘉義縣</t>
  </si>
  <si>
    <t>台南市</t>
  </si>
  <si>
    <t>高雄市</t>
  </si>
  <si>
    <t>屏東縣</t>
  </si>
  <si>
    <t>花蓮縣</t>
  </si>
  <si>
    <t>台東縣</t>
  </si>
  <si>
    <t>新竹縣</t>
  </si>
  <si>
    <t>非森林</t>
  </si>
  <si>
    <t>A</t>
  </si>
  <si>
    <t>B</t>
  </si>
  <si>
    <t>mean</t>
    <phoneticPr fontId="2" type="noConversion"/>
  </si>
  <si>
    <t>sd</t>
    <phoneticPr fontId="2" type="noConversion"/>
  </si>
  <si>
    <t>TW</t>
    <phoneticPr fontId="2" type="noConversion"/>
  </si>
  <si>
    <t>相對密度</t>
    <phoneticPr fontId="2" type="noConversion"/>
  </si>
  <si>
    <t>絕對密度</t>
  </si>
  <si>
    <t>total</t>
    <phoneticPr fontId="2" type="noConversion"/>
  </si>
  <si>
    <t>森林total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</si>
</sst>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0"/>
  </numFmts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78" fontId="0" fillId="0" borderId="0" xfId="0" applyNumberFormat="1"/>
    <xf numFmtId="178" fontId="0" fillId="0" borderId="0" xfId="0" applyNumberFormat="1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10998</v>
      </c>
      <c r="D2">
        <v>157</v>
      </c>
    </row>
    <row r="3" spans="1:4" x14ac:dyDescent="0.3">
      <c r="A3" t="s">
        <v>6</v>
      </c>
      <c r="B3" t="s">
        <v>6</v>
      </c>
      <c r="C3">
        <v>1869</v>
      </c>
      <c r="D3">
        <v>31</v>
      </c>
    </row>
    <row r="4" spans="1:4" x14ac:dyDescent="0.3">
      <c r="A4" t="s">
        <v>7</v>
      </c>
      <c r="B4" t="s">
        <v>8</v>
      </c>
      <c r="C4">
        <v>1398</v>
      </c>
      <c r="D4">
        <v>11</v>
      </c>
    </row>
    <row r="5" spans="1:4" x14ac:dyDescent="0.3">
      <c r="A5" t="s">
        <v>9</v>
      </c>
      <c r="B5" t="s">
        <v>10</v>
      </c>
      <c r="C5">
        <v>974</v>
      </c>
      <c r="D5">
        <v>23</v>
      </c>
    </row>
    <row r="6" spans="1:4" x14ac:dyDescent="0.3">
      <c r="A6" t="s">
        <v>9</v>
      </c>
      <c r="B6" t="s">
        <v>11</v>
      </c>
      <c r="C6">
        <v>647</v>
      </c>
      <c r="D6">
        <v>6</v>
      </c>
    </row>
    <row r="7" spans="1:4" x14ac:dyDescent="0.3">
      <c r="A7" t="s">
        <v>9</v>
      </c>
      <c r="B7" t="s">
        <v>12</v>
      </c>
      <c r="C7">
        <v>10</v>
      </c>
      <c r="D7">
        <v>0</v>
      </c>
    </row>
    <row r="8" spans="1:4" x14ac:dyDescent="0.3">
      <c r="A8" t="s">
        <v>9</v>
      </c>
      <c r="B8" t="s">
        <v>13</v>
      </c>
      <c r="C8">
        <v>10</v>
      </c>
      <c r="D8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3" workbookViewId="0">
      <selection activeCell="G38" sqref="G38"/>
    </sheetView>
  </sheetViews>
  <sheetFormatPr defaultRowHeight="15" x14ac:dyDescent="0.3"/>
  <sheetData>
    <row r="1" spans="1:10" s="1" customFormat="1" x14ac:dyDescent="0.3">
      <c r="A1" s="1" t="s">
        <v>14</v>
      </c>
      <c r="B1" s="1" t="s">
        <v>15</v>
      </c>
      <c r="C1" s="1" t="s">
        <v>16</v>
      </c>
      <c r="D1" s="1" t="s">
        <v>21</v>
      </c>
      <c r="E1" s="1" t="s">
        <v>17</v>
      </c>
      <c r="F1" s="1" t="s">
        <v>18</v>
      </c>
      <c r="G1" s="1" t="s">
        <v>22</v>
      </c>
      <c r="H1" s="1" t="s">
        <v>19</v>
      </c>
      <c r="I1" s="1" t="s">
        <v>20</v>
      </c>
      <c r="J1" s="1" t="s">
        <v>59</v>
      </c>
    </row>
    <row r="2" spans="1:10" x14ac:dyDescent="0.3">
      <c r="A2">
        <v>2015</v>
      </c>
      <c r="B2">
        <v>1</v>
      </c>
      <c r="C2" t="s">
        <v>23</v>
      </c>
      <c r="D2" s="2">
        <v>5.681818181818182E-3</v>
      </c>
      <c r="E2" s="2">
        <v>9.1116173120728925E-3</v>
      </c>
      <c r="F2" s="2">
        <v>1.9900497512437811E-2</v>
      </c>
      <c r="G2" s="2">
        <v>1.388888888888889E-2</v>
      </c>
      <c r="H2" s="2">
        <v>2.9411764705882349E-2</v>
      </c>
      <c r="I2" s="2">
        <v>3.3898305084745763E-2</v>
      </c>
      <c r="J2">
        <f>J12/J13</f>
        <v>1.2230634828188701E-2</v>
      </c>
    </row>
    <row r="3" spans="1:10" x14ac:dyDescent="0.3">
      <c r="A3">
        <v>2015</v>
      </c>
      <c r="B3">
        <v>2</v>
      </c>
      <c r="C3" t="s">
        <v>23</v>
      </c>
      <c r="D3" s="2">
        <v>3.1446540880503151E-3</v>
      </c>
      <c r="E3" s="2">
        <v>9.2592592592592587E-3</v>
      </c>
      <c r="F3" s="2">
        <v>2.5252525252525249E-2</v>
      </c>
      <c r="G3" s="2">
        <v>2.0833333333333329E-2</v>
      </c>
      <c r="H3" s="2">
        <v>5.2941176470588241E-2</v>
      </c>
      <c r="I3" s="2">
        <v>0</v>
      </c>
      <c r="J3">
        <f>J14/J15</f>
        <v>1.4032946918852958E-2</v>
      </c>
    </row>
    <row r="4" spans="1:10" x14ac:dyDescent="0.3">
      <c r="A4">
        <v>2016</v>
      </c>
      <c r="B4">
        <v>1</v>
      </c>
      <c r="C4" t="s">
        <v>23</v>
      </c>
      <c r="D4" s="2">
        <v>0</v>
      </c>
      <c r="E4" s="2">
        <v>8.4925690021231421E-3</v>
      </c>
      <c r="F4" s="2">
        <v>5.3475935828877002E-3</v>
      </c>
      <c r="G4" s="2">
        <v>1.257861635220126E-2</v>
      </c>
      <c r="H4" s="2">
        <v>3.7037037037037042E-2</v>
      </c>
      <c r="I4" s="2">
        <v>1.6949152542372881E-2</v>
      </c>
      <c r="J4">
        <f>J16/J17</f>
        <v>8.2063305978898014E-3</v>
      </c>
    </row>
    <row r="5" spans="1:10" x14ac:dyDescent="0.3">
      <c r="A5">
        <v>2016</v>
      </c>
      <c r="B5">
        <v>2</v>
      </c>
      <c r="C5" t="s">
        <v>23</v>
      </c>
      <c r="D5" s="2">
        <v>1.7857142857142861E-3</v>
      </c>
      <c r="E5" s="2">
        <v>6.5217391304347823E-3</v>
      </c>
      <c r="F5" s="2">
        <v>2.7472527472527469E-2</v>
      </c>
      <c r="G5" s="2">
        <v>2.564102564102564E-2</v>
      </c>
      <c r="H5" s="2">
        <v>7.1428571428571425E-2</v>
      </c>
      <c r="I5" s="2">
        <v>0</v>
      </c>
      <c r="J5">
        <f>J18/J19</f>
        <v>1.4771997430956968E-2</v>
      </c>
    </row>
    <row r="6" spans="1:10" x14ac:dyDescent="0.3">
      <c r="A6">
        <v>2017</v>
      </c>
      <c r="B6">
        <v>1</v>
      </c>
      <c r="C6" t="s">
        <v>23</v>
      </c>
      <c r="D6" s="2">
        <v>0</v>
      </c>
      <c r="E6" s="2">
        <v>2.1141649048625789E-3</v>
      </c>
      <c r="F6" s="2">
        <v>1.630434782608696E-2</v>
      </c>
      <c r="G6" s="2">
        <v>3.1007751937984499E-2</v>
      </c>
      <c r="H6" s="2">
        <v>3.5502958579881658E-2</v>
      </c>
      <c r="I6" s="2">
        <v>1.8181818181818181E-2</v>
      </c>
      <c r="J6">
        <f>J20/J21</f>
        <v>9.8296199213630409E-3</v>
      </c>
    </row>
    <row r="7" spans="1:10" x14ac:dyDescent="0.3">
      <c r="A7">
        <v>2017</v>
      </c>
      <c r="B7">
        <v>2</v>
      </c>
      <c r="C7" t="s">
        <v>23</v>
      </c>
      <c r="D7" s="2">
        <v>0</v>
      </c>
      <c r="E7" s="2">
        <v>8.5836909871244635E-3</v>
      </c>
      <c r="F7" s="2">
        <v>3.2608695652173912E-2</v>
      </c>
      <c r="G7" s="2">
        <v>4.6511627906976737E-2</v>
      </c>
      <c r="H7" s="2">
        <v>2.4844720496894412E-2</v>
      </c>
      <c r="I7" s="2">
        <v>0</v>
      </c>
      <c r="J7">
        <f>J22/J23</f>
        <v>1.3458950201884253E-2</v>
      </c>
    </row>
    <row r="8" spans="1:10" x14ac:dyDescent="0.3">
      <c r="A8">
        <v>2018</v>
      </c>
      <c r="B8">
        <v>1</v>
      </c>
      <c r="C8" t="s">
        <v>23</v>
      </c>
      <c r="D8" s="2">
        <v>3.3167495854063019E-3</v>
      </c>
      <c r="E8" s="2">
        <v>9.6525096525096523E-3</v>
      </c>
      <c r="F8" s="2">
        <v>3.8461538461538457E-2</v>
      </c>
      <c r="G8" s="2">
        <v>1.8292682926829271E-2</v>
      </c>
      <c r="H8" s="2">
        <v>4.5454545454545463E-2</v>
      </c>
      <c r="I8" s="2">
        <v>5.3333333333333337E-2</v>
      </c>
      <c r="J8">
        <f>J24/J25</f>
        <v>1.6167664670658683E-2</v>
      </c>
    </row>
    <row r="9" spans="1:10" x14ac:dyDescent="0.3">
      <c r="A9">
        <v>2018</v>
      </c>
      <c r="B9">
        <v>2</v>
      </c>
      <c r="C9" t="s">
        <v>23</v>
      </c>
      <c r="D9" s="2">
        <v>5.9760956175298804E-3</v>
      </c>
      <c r="E9" s="2">
        <v>7.9522862823061622E-3</v>
      </c>
      <c r="F9" s="2">
        <v>5.3333333333333337E-2</v>
      </c>
      <c r="G9" s="2">
        <v>2.5477707006369432E-2</v>
      </c>
      <c r="H9" s="2">
        <v>2.61437908496732E-2</v>
      </c>
      <c r="I9" s="2">
        <v>0.1066666666666667</v>
      </c>
      <c r="J9">
        <f>J26/J27</f>
        <v>2.012987012987013E-2</v>
      </c>
    </row>
    <row r="10" spans="1:10" x14ac:dyDescent="0.3">
      <c r="A10">
        <v>2019</v>
      </c>
      <c r="B10">
        <v>1</v>
      </c>
      <c r="C10" t="s">
        <v>23</v>
      </c>
      <c r="D10" s="2">
        <v>2.0202020202020202E-3</v>
      </c>
      <c r="E10" s="2">
        <v>9.9403578528827041E-3</v>
      </c>
      <c r="F10" s="2">
        <v>2.61437908496732E-2</v>
      </c>
      <c r="G10" s="2">
        <v>1.714285714285714E-2</v>
      </c>
      <c r="H10" s="2">
        <v>5.4216867469879519E-2</v>
      </c>
      <c r="I10" s="2">
        <v>0.1066666666666667</v>
      </c>
      <c r="J10">
        <f>J28/J29</f>
        <v>1.9144862795149969E-2</v>
      </c>
    </row>
    <row r="11" spans="1:10" x14ac:dyDescent="0.3">
      <c r="A11">
        <v>2019</v>
      </c>
      <c r="B11">
        <v>2</v>
      </c>
      <c r="C11" t="s">
        <v>23</v>
      </c>
      <c r="D11" s="2">
        <v>4.464285714285714E-3</v>
      </c>
      <c r="E11" s="2">
        <v>1.6293279022403261E-2</v>
      </c>
      <c r="F11" s="2">
        <v>3.3112582781456963E-2</v>
      </c>
      <c r="G11" s="2">
        <v>0</v>
      </c>
      <c r="H11" s="2">
        <v>1.8072289156626509E-2</v>
      </c>
      <c r="I11" s="2">
        <v>8.1081081081081086E-2</v>
      </c>
      <c r="J11">
        <f>J30/J31</f>
        <v>1.602136181575434E-2</v>
      </c>
    </row>
    <row r="12" spans="1:10" x14ac:dyDescent="0.3">
      <c r="A12">
        <v>2015</v>
      </c>
      <c r="B12">
        <v>1</v>
      </c>
      <c r="C12" t="s">
        <v>3</v>
      </c>
      <c r="D12">
        <v>4</v>
      </c>
      <c r="E12">
        <v>4</v>
      </c>
      <c r="F12">
        <v>4</v>
      </c>
      <c r="G12">
        <v>2</v>
      </c>
      <c r="H12">
        <v>5</v>
      </c>
      <c r="I12">
        <v>2</v>
      </c>
      <c r="J12">
        <f>SUM(D12:I12)</f>
        <v>21</v>
      </c>
    </row>
    <row r="13" spans="1:10" x14ac:dyDescent="0.3">
      <c r="A13">
        <v>2015</v>
      </c>
      <c r="B13">
        <v>1</v>
      </c>
      <c r="C13" t="s">
        <v>2</v>
      </c>
      <c r="D13">
        <v>704</v>
      </c>
      <c r="E13">
        <v>439</v>
      </c>
      <c r="F13">
        <v>201</v>
      </c>
      <c r="G13">
        <v>144</v>
      </c>
      <c r="H13">
        <v>170</v>
      </c>
      <c r="I13">
        <v>59</v>
      </c>
      <c r="J13">
        <f t="shared" ref="J13:J31" si="0">SUM(D13:I13)</f>
        <v>1717</v>
      </c>
    </row>
    <row r="14" spans="1:10" x14ac:dyDescent="0.3">
      <c r="A14">
        <v>2015</v>
      </c>
      <c r="B14">
        <v>2</v>
      </c>
      <c r="C14" t="s">
        <v>3</v>
      </c>
      <c r="D14">
        <v>2</v>
      </c>
      <c r="E14">
        <v>4</v>
      </c>
      <c r="F14">
        <v>5</v>
      </c>
      <c r="G14">
        <v>3</v>
      </c>
      <c r="H14">
        <v>9</v>
      </c>
      <c r="I14">
        <v>0</v>
      </c>
      <c r="J14">
        <f t="shared" si="0"/>
        <v>23</v>
      </c>
    </row>
    <row r="15" spans="1:10" x14ac:dyDescent="0.3">
      <c r="A15">
        <v>2015</v>
      </c>
      <c r="B15">
        <v>2</v>
      </c>
      <c r="C15" t="s">
        <v>2</v>
      </c>
      <c r="D15">
        <v>636</v>
      </c>
      <c r="E15">
        <v>432</v>
      </c>
      <c r="F15">
        <v>198</v>
      </c>
      <c r="G15">
        <v>144</v>
      </c>
      <c r="H15">
        <v>170</v>
      </c>
      <c r="I15">
        <v>59</v>
      </c>
      <c r="J15">
        <f t="shared" si="0"/>
        <v>1639</v>
      </c>
    </row>
    <row r="16" spans="1:10" x14ac:dyDescent="0.3">
      <c r="A16">
        <v>2016</v>
      </c>
      <c r="B16">
        <v>1</v>
      </c>
      <c r="C16" t="s">
        <v>3</v>
      </c>
      <c r="D16">
        <v>0</v>
      </c>
      <c r="E16">
        <v>4</v>
      </c>
      <c r="F16">
        <v>1</v>
      </c>
      <c r="G16">
        <v>2</v>
      </c>
      <c r="H16">
        <v>6</v>
      </c>
      <c r="I16">
        <v>1</v>
      </c>
      <c r="J16">
        <f t="shared" si="0"/>
        <v>14</v>
      </c>
    </row>
    <row r="17" spans="1:10" x14ac:dyDescent="0.3">
      <c r="A17">
        <v>2016</v>
      </c>
      <c r="B17">
        <v>1</v>
      </c>
      <c r="C17" t="s">
        <v>2</v>
      </c>
      <c r="D17">
        <v>668</v>
      </c>
      <c r="E17">
        <v>471</v>
      </c>
      <c r="F17">
        <v>187</v>
      </c>
      <c r="G17">
        <v>159</v>
      </c>
      <c r="H17">
        <v>162</v>
      </c>
      <c r="I17">
        <v>59</v>
      </c>
      <c r="J17">
        <f t="shared" si="0"/>
        <v>1706</v>
      </c>
    </row>
    <row r="18" spans="1:10" x14ac:dyDescent="0.3">
      <c r="A18">
        <v>2016</v>
      </c>
      <c r="B18">
        <v>2</v>
      </c>
      <c r="C18" t="s">
        <v>3</v>
      </c>
      <c r="D18">
        <v>1</v>
      </c>
      <c r="E18">
        <v>3</v>
      </c>
      <c r="F18">
        <v>5</v>
      </c>
      <c r="G18">
        <v>4</v>
      </c>
      <c r="H18">
        <v>10</v>
      </c>
      <c r="I18">
        <v>0</v>
      </c>
      <c r="J18">
        <f t="shared" si="0"/>
        <v>23</v>
      </c>
    </row>
    <row r="19" spans="1:10" x14ac:dyDescent="0.3">
      <c r="A19">
        <v>2016</v>
      </c>
      <c r="B19">
        <v>2</v>
      </c>
      <c r="C19" t="s">
        <v>2</v>
      </c>
      <c r="D19">
        <v>560</v>
      </c>
      <c r="E19">
        <v>460</v>
      </c>
      <c r="F19">
        <v>182</v>
      </c>
      <c r="G19">
        <v>156</v>
      </c>
      <c r="H19">
        <v>140</v>
      </c>
      <c r="I19">
        <v>59</v>
      </c>
      <c r="J19">
        <f t="shared" si="0"/>
        <v>1557</v>
      </c>
    </row>
    <row r="20" spans="1:10" x14ac:dyDescent="0.3">
      <c r="A20">
        <v>2017</v>
      </c>
      <c r="B20">
        <v>1</v>
      </c>
      <c r="C20" t="s">
        <v>3</v>
      </c>
      <c r="D20">
        <v>0</v>
      </c>
      <c r="E20">
        <v>1</v>
      </c>
      <c r="F20">
        <v>3</v>
      </c>
      <c r="G20">
        <v>4</v>
      </c>
      <c r="H20">
        <v>6</v>
      </c>
      <c r="I20">
        <v>1</v>
      </c>
      <c r="J20">
        <f t="shared" si="0"/>
        <v>15</v>
      </c>
    </row>
    <row r="21" spans="1:10" x14ac:dyDescent="0.3">
      <c r="A21">
        <v>2017</v>
      </c>
      <c r="B21">
        <v>1</v>
      </c>
      <c r="C21" t="s">
        <v>2</v>
      </c>
      <c r="D21">
        <v>516</v>
      </c>
      <c r="E21">
        <v>473</v>
      </c>
      <c r="F21">
        <v>184</v>
      </c>
      <c r="G21">
        <v>129</v>
      </c>
      <c r="H21">
        <v>169</v>
      </c>
      <c r="I21">
        <v>55</v>
      </c>
      <c r="J21">
        <f t="shared" si="0"/>
        <v>1526</v>
      </c>
    </row>
    <row r="22" spans="1:10" x14ac:dyDescent="0.3">
      <c r="A22">
        <v>2017</v>
      </c>
      <c r="B22">
        <v>2</v>
      </c>
      <c r="C22" t="s">
        <v>3</v>
      </c>
      <c r="D22">
        <v>0</v>
      </c>
      <c r="E22">
        <v>4</v>
      </c>
      <c r="F22">
        <v>6</v>
      </c>
      <c r="G22">
        <v>6</v>
      </c>
      <c r="H22">
        <v>4</v>
      </c>
      <c r="I22">
        <v>0</v>
      </c>
      <c r="J22">
        <f t="shared" si="0"/>
        <v>20</v>
      </c>
    </row>
    <row r="23" spans="1:10" x14ac:dyDescent="0.3">
      <c r="A23">
        <v>2017</v>
      </c>
      <c r="B23">
        <v>2</v>
      </c>
      <c r="C23" t="s">
        <v>2</v>
      </c>
      <c r="D23">
        <v>501</v>
      </c>
      <c r="E23">
        <v>466</v>
      </c>
      <c r="F23">
        <v>184</v>
      </c>
      <c r="G23">
        <v>129</v>
      </c>
      <c r="H23">
        <v>161</v>
      </c>
      <c r="I23">
        <v>45</v>
      </c>
      <c r="J23">
        <f t="shared" si="0"/>
        <v>1486</v>
      </c>
    </row>
    <row r="24" spans="1:10" x14ac:dyDescent="0.3">
      <c r="A24">
        <v>2018</v>
      </c>
      <c r="B24">
        <v>1</v>
      </c>
      <c r="C24" t="s">
        <v>3</v>
      </c>
      <c r="D24">
        <v>2</v>
      </c>
      <c r="E24">
        <v>5</v>
      </c>
      <c r="F24">
        <v>6</v>
      </c>
      <c r="G24">
        <v>3</v>
      </c>
      <c r="H24">
        <v>7</v>
      </c>
      <c r="I24">
        <v>4</v>
      </c>
      <c r="J24">
        <f t="shared" si="0"/>
        <v>27</v>
      </c>
    </row>
    <row r="25" spans="1:10" x14ac:dyDescent="0.3">
      <c r="A25">
        <v>2018</v>
      </c>
      <c r="B25">
        <v>1</v>
      </c>
      <c r="C25" t="s">
        <v>2</v>
      </c>
      <c r="D25">
        <v>603</v>
      </c>
      <c r="E25">
        <v>518</v>
      </c>
      <c r="F25">
        <v>156</v>
      </c>
      <c r="G25">
        <v>164</v>
      </c>
      <c r="H25">
        <v>154</v>
      </c>
      <c r="I25">
        <v>75</v>
      </c>
      <c r="J25">
        <f t="shared" si="0"/>
        <v>1670</v>
      </c>
    </row>
    <row r="26" spans="1:10" x14ac:dyDescent="0.3">
      <c r="A26">
        <v>2018</v>
      </c>
      <c r="B26">
        <v>2</v>
      </c>
      <c r="C26" t="s">
        <v>3</v>
      </c>
      <c r="D26">
        <v>3</v>
      </c>
      <c r="E26">
        <v>4</v>
      </c>
      <c r="F26">
        <v>8</v>
      </c>
      <c r="G26">
        <v>4</v>
      </c>
      <c r="H26">
        <v>4</v>
      </c>
      <c r="I26">
        <v>8</v>
      </c>
      <c r="J26">
        <f t="shared" si="0"/>
        <v>31</v>
      </c>
    </row>
    <row r="27" spans="1:10" x14ac:dyDescent="0.3">
      <c r="A27">
        <v>2018</v>
      </c>
      <c r="B27">
        <v>2</v>
      </c>
      <c r="C27" t="s">
        <v>2</v>
      </c>
      <c r="D27">
        <v>502</v>
      </c>
      <c r="E27">
        <v>503</v>
      </c>
      <c r="F27">
        <v>150</v>
      </c>
      <c r="G27">
        <v>157</v>
      </c>
      <c r="H27">
        <v>153</v>
      </c>
      <c r="I27">
        <v>75</v>
      </c>
      <c r="J27">
        <f t="shared" si="0"/>
        <v>1540</v>
      </c>
    </row>
    <row r="28" spans="1:10" x14ac:dyDescent="0.3">
      <c r="A28">
        <v>2019</v>
      </c>
      <c r="B28">
        <v>1</v>
      </c>
      <c r="C28" t="s">
        <v>3</v>
      </c>
      <c r="D28">
        <v>1</v>
      </c>
      <c r="E28">
        <v>5</v>
      </c>
      <c r="F28">
        <v>4</v>
      </c>
      <c r="G28">
        <v>3</v>
      </c>
      <c r="H28">
        <v>9</v>
      </c>
      <c r="I28">
        <v>8</v>
      </c>
      <c r="J28">
        <f t="shared" si="0"/>
        <v>30</v>
      </c>
    </row>
    <row r="29" spans="1:10" x14ac:dyDescent="0.3">
      <c r="A29">
        <v>2019</v>
      </c>
      <c r="B29">
        <v>1</v>
      </c>
      <c r="C29" t="s">
        <v>2</v>
      </c>
      <c r="D29">
        <v>495</v>
      </c>
      <c r="E29">
        <v>503</v>
      </c>
      <c r="F29">
        <v>153</v>
      </c>
      <c r="G29">
        <v>175</v>
      </c>
      <c r="H29">
        <v>166</v>
      </c>
      <c r="I29">
        <v>75</v>
      </c>
      <c r="J29">
        <f t="shared" si="0"/>
        <v>1567</v>
      </c>
    </row>
    <row r="30" spans="1:10" x14ac:dyDescent="0.3">
      <c r="A30">
        <v>2019</v>
      </c>
      <c r="B30">
        <v>2</v>
      </c>
      <c r="C30" t="s">
        <v>3</v>
      </c>
      <c r="D30">
        <v>2</v>
      </c>
      <c r="E30">
        <v>8</v>
      </c>
      <c r="F30">
        <v>5</v>
      </c>
      <c r="G30">
        <v>0</v>
      </c>
      <c r="H30">
        <v>3</v>
      </c>
      <c r="I30">
        <v>6</v>
      </c>
      <c r="J30">
        <f t="shared" si="0"/>
        <v>24</v>
      </c>
    </row>
    <row r="31" spans="1:10" x14ac:dyDescent="0.3">
      <c r="A31">
        <v>2019</v>
      </c>
      <c r="B31">
        <v>2</v>
      </c>
      <c r="C31" t="s">
        <v>2</v>
      </c>
      <c r="D31">
        <v>448</v>
      </c>
      <c r="E31">
        <v>491</v>
      </c>
      <c r="F31">
        <v>151</v>
      </c>
      <c r="G31">
        <v>168</v>
      </c>
      <c r="H31">
        <v>166</v>
      </c>
      <c r="I31">
        <v>74</v>
      </c>
      <c r="J31">
        <f t="shared" si="0"/>
        <v>1498</v>
      </c>
    </row>
    <row r="32" spans="1:10" x14ac:dyDescent="0.3">
      <c r="A32" s="5" t="s">
        <v>62</v>
      </c>
      <c r="C32" t="s">
        <v>3</v>
      </c>
      <c r="D32">
        <f>SUMIF($C$12:$C$31,$C32,D$12:D$31)</f>
        <v>15</v>
      </c>
      <c r="E32">
        <f t="shared" ref="E32:J33" si="1">SUMIF($C$12:$C$31,$C32,E$12:E$31)</f>
        <v>42</v>
      </c>
      <c r="F32">
        <f t="shared" si="1"/>
        <v>47</v>
      </c>
      <c r="G32">
        <f t="shared" si="1"/>
        <v>31</v>
      </c>
      <c r="H32">
        <f t="shared" si="1"/>
        <v>63</v>
      </c>
      <c r="I32">
        <f t="shared" si="1"/>
        <v>30</v>
      </c>
      <c r="J32">
        <f t="shared" si="1"/>
        <v>228</v>
      </c>
    </row>
    <row r="33" spans="1:10" x14ac:dyDescent="0.3">
      <c r="A33" s="5"/>
      <c r="C33" t="s">
        <v>2</v>
      </c>
      <c r="D33">
        <f>SUMIF($C$12:$C$31,$C33,D$12:D$31)</f>
        <v>5633</v>
      </c>
      <c r="E33">
        <f t="shared" si="1"/>
        <v>4756</v>
      </c>
      <c r="F33">
        <f t="shared" si="1"/>
        <v>1746</v>
      </c>
      <c r="G33">
        <f t="shared" si="1"/>
        <v>1525</v>
      </c>
      <c r="H33">
        <f t="shared" si="1"/>
        <v>1611</v>
      </c>
      <c r="I33">
        <f t="shared" si="1"/>
        <v>635</v>
      </c>
      <c r="J33">
        <f>SUMIF($C$12:$C$31,$C33,J$12:J$31)</f>
        <v>15906</v>
      </c>
    </row>
    <row r="34" spans="1:10" ht="16.2" x14ac:dyDescent="0.3">
      <c r="A34" s="4" t="s">
        <v>60</v>
      </c>
      <c r="C34" t="s">
        <v>57</v>
      </c>
      <c r="D34" s="3">
        <f>ROUND(AVERAGE(D$2:D$11),4)</f>
        <v>2.5999999999999999E-3</v>
      </c>
      <c r="E34" s="3">
        <f t="shared" ref="E34:J34" si="2">ROUND(AVERAGE(E$2:E$11),4)</f>
        <v>8.8000000000000005E-3</v>
      </c>
      <c r="F34" s="3">
        <f t="shared" si="2"/>
        <v>2.7799999999999998E-2</v>
      </c>
      <c r="G34" s="3">
        <f t="shared" si="2"/>
        <v>2.1100000000000001E-2</v>
      </c>
      <c r="H34" s="3">
        <f t="shared" si="2"/>
        <v>3.95E-2</v>
      </c>
      <c r="I34" s="3">
        <f t="shared" si="2"/>
        <v>4.1700000000000001E-2</v>
      </c>
      <c r="J34" s="3">
        <f t="shared" si="2"/>
        <v>1.44E-2</v>
      </c>
    </row>
    <row r="35" spans="1:10" x14ac:dyDescent="0.3">
      <c r="A35" s="5"/>
      <c r="C35" t="s">
        <v>58</v>
      </c>
      <c r="D35" s="2">
        <f>ROUND(_xlfn.STDEV.P(D$2:D$11),4)</f>
        <v>2.2000000000000001E-3</v>
      </c>
      <c r="E35" s="2">
        <f t="shared" ref="E35:J35" si="3">ROUND(_xlfn.STDEV.P(E$2:E$11),4)</f>
        <v>3.3E-3</v>
      </c>
      <c r="F35" s="2">
        <f t="shared" si="3"/>
        <v>1.23E-2</v>
      </c>
      <c r="G35" s="2">
        <f t="shared" si="3"/>
        <v>1.17E-2</v>
      </c>
      <c r="H35" s="2">
        <f t="shared" si="3"/>
        <v>1.5599999999999999E-2</v>
      </c>
      <c r="I35" s="2">
        <f t="shared" si="3"/>
        <v>4.07E-2</v>
      </c>
      <c r="J35" s="2">
        <f t="shared" si="3"/>
        <v>3.5999999999999999E-3</v>
      </c>
    </row>
    <row r="36" spans="1:10" ht="16.2" x14ac:dyDescent="0.3">
      <c r="A36" s="4" t="s">
        <v>61</v>
      </c>
      <c r="C36" t="s">
        <v>57</v>
      </c>
      <c r="D36" s="2">
        <f>D34/0.01/PI()</f>
        <v>8.2760570407785575E-2</v>
      </c>
      <c r="E36" s="2">
        <f t="shared" ref="E36:J37" si="4">E34/0.01/PI()</f>
        <v>0.28011269984173581</v>
      </c>
      <c r="F36" s="2">
        <f t="shared" si="4"/>
        <v>0.88490148359093801</v>
      </c>
      <c r="G36" s="2">
        <f t="shared" si="4"/>
        <v>0.67163385984779833</v>
      </c>
      <c r="H36" s="2">
        <f t="shared" si="4"/>
        <v>1.2573240504259733</v>
      </c>
      <c r="I36" s="2">
        <f t="shared" si="4"/>
        <v>1.3273522253864072</v>
      </c>
      <c r="J36" s="2">
        <f t="shared" si="4"/>
        <v>0.45836623610465854</v>
      </c>
    </row>
    <row r="37" spans="1:10" x14ac:dyDescent="0.3">
      <c r="C37" t="s">
        <v>58</v>
      </c>
      <c r="D37" s="2">
        <f>D35/0.01/PI()</f>
        <v>7.0028174960433953E-2</v>
      </c>
      <c r="E37" s="2">
        <f t="shared" si="4"/>
        <v>0.10504226244065093</v>
      </c>
      <c r="F37" s="2">
        <f t="shared" si="4"/>
        <v>0.39152116000606252</v>
      </c>
      <c r="G37" s="2">
        <f t="shared" si="4"/>
        <v>0.37242256683503505</v>
      </c>
      <c r="H37" s="2">
        <f t="shared" si="4"/>
        <v>0.49656342244671342</v>
      </c>
      <c r="I37" s="2">
        <f t="shared" si="4"/>
        <v>1.2955212367680282</v>
      </c>
      <c r="J37" s="2">
        <f t="shared" si="4"/>
        <v>0.11459155902616464</v>
      </c>
    </row>
  </sheetData>
  <sortState ref="A12:I31">
    <sortCondition ref="A12:A31"/>
    <sortCondition ref="B12:B31"/>
    <sortCondition ref="C12:C3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opLeftCell="A10" workbookViewId="0">
      <selection activeCell="F25" sqref="F25"/>
    </sheetView>
  </sheetViews>
  <sheetFormatPr defaultRowHeight="15" x14ac:dyDescent="0.3"/>
  <sheetData>
    <row r="1" spans="1:16" s="1" customFormat="1" x14ac:dyDescent="0.3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</row>
    <row r="2" spans="1:16" x14ac:dyDescent="0.3">
      <c r="A2" t="s">
        <v>40</v>
      </c>
      <c r="B2">
        <v>4</v>
      </c>
      <c r="C2">
        <v>1</v>
      </c>
      <c r="E2">
        <v>2</v>
      </c>
      <c r="F2">
        <v>1</v>
      </c>
      <c r="G2">
        <v>2</v>
      </c>
      <c r="H2">
        <v>1</v>
      </c>
      <c r="J2">
        <v>2</v>
      </c>
      <c r="K2">
        <v>1</v>
      </c>
      <c r="L2">
        <v>3</v>
      </c>
      <c r="M2">
        <v>1</v>
      </c>
      <c r="O2">
        <v>2</v>
      </c>
      <c r="P2">
        <v>1</v>
      </c>
    </row>
    <row r="3" spans="1:16" x14ac:dyDescent="0.3">
      <c r="A3" t="s">
        <v>41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42</v>
      </c>
      <c r="F4">
        <v>1</v>
      </c>
      <c r="K4">
        <v>1</v>
      </c>
      <c r="P4">
        <v>1</v>
      </c>
    </row>
    <row r="5" spans="1:16" x14ac:dyDescent="0.3">
      <c r="A5" t="s">
        <v>43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44</v>
      </c>
      <c r="B6">
        <v>6</v>
      </c>
      <c r="C6">
        <v>2</v>
      </c>
      <c r="D6">
        <v>2</v>
      </c>
      <c r="E6">
        <v>3</v>
      </c>
      <c r="F6">
        <v>3</v>
      </c>
      <c r="G6">
        <v>4</v>
      </c>
      <c r="H6">
        <v>2</v>
      </c>
      <c r="I6">
        <v>1</v>
      </c>
      <c r="J6">
        <v>3</v>
      </c>
      <c r="K6">
        <v>2</v>
      </c>
      <c r="L6">
        <v>6</v>
      </c>
      <c r="M6">
        <v>2</v>
      </c>
      <c r="N6">
        <v>2</v>
      </c>
      <c r="O6">
        <v>3</v>
      </c>
      <c r="P6">
        <v>2</v>
      </c>
    </row>
    <row r="7" spans="1:16" x14ac:dyDescent="0.3">
      <c r="A7" t="s">
        <v>45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46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47</v>
      </c>
      <c r="B9">
        <v>1</v>
      </c>
      <c r="C9">
        <v>1</v>
      </c>
      <c r="E9">
        <v>2</v>
      </c>
      <c r="F9">
        <v>1</v>
      </c>
      <c r="G9">
        <v>1</v>
      </c>
      <c r="H9">
        <v>1</v>
      </c>
      <c r="J9">
        <v>1</v>
      </c>
      <c r="K9">
        <v>1</v>
      </c>
      <c r="L9">
        <v>1</v>
      </c>
      <c r="M9">
        <v>1</v>
      </c>
      <c r="O9">
        <v>2</v>
      </c>
      <c r="P9">
        <v>1</v>
      </c>
    </row>
    <row r="10" spans="1:16" x14ac:dyDescent="0.3">
      <c r="A10" t="s">
        <v>48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49</v>
      </c>
      <c r="B11">
        <v>2</v>
      </c>
      <c r="C11">
        <v>3</v>
      </c>
      <c r="D11">
        <v>5</v>
      </c>
      <c r="E11">
        <v>5</v>
      </c>
      <c r="F11">
        <v>2</v>
      </c>
      <c r="G11">
        <v>2</v>
      </c>
      <c r="H11">
        <v>3</v>
      </c>
      <c r="I11">
        <v>2</v>
      </c>
      <c r="J11">
        <v>2</v>
      </c>
      <c r="K11">
        <v>1</v>
      </c>
      <c r="L11">
        <v>2</v>
      </c>
      <c r="M11">
        <v>3</v>
      </c>
      <c r="N11">
        <v>5</v>
      </c>
      <c r="O11">
        <v>5</v>
      </c>
      <c r="P11">
        <v>2</v>
      </c>
    </row>
    <row r="12" spans="1:16" x14ac:dyDescent="0.3">
      <c r="A12" t="s">
        <v>50</v>
      </c>
      <c r="B12">
        <v>3</v>
      </c>
      <c r="C12">
        <v>3</v>
      </c>
      <c r="D12">
        <v>6</v>
      </c>
      <c r="E12">
        <v>2</v>
      </c>
      <c r="F12">
        <v>1</v>
      </c>
      <c r="G12">
        <v>2</v>
      </c>
      <c r="H12">
        <v>2</v>
      </c>
      <c r="I12">
        <v>3</v>
      </c>
      <c r="J12">
        <v>2</v>
      </c>
      <c r="K12">
        <v>1</v>
      </c>
      <c r="L12">
        <v>3</v>
      </c>
      <c r="M12">
        <v>2</v>
      </c>
      <c r="N12">
        <v>5</v>
      </c>
      <c r="O12">
        <v>2</v>
      </c>
      <c r="P12">
        <v>1</v>
      </c>
    </row>
    <row r="13" spans="1:16" x14ac:dyDescent="0.3">
      <c r="A13" t="s">
        <v>51</v>
      </c>
      <c r="B13">
        <v>15</v>
      </c>
      <c r="C13">
        <v>16</v>
      </c>
      <c r="D13">
        <v>10</v>
      </c>
      <c r="E13">
        <v>12</v>
      </c>
      <c r="F13">
        <v>12</v>
      </c>
      <c r="G13">
        <v>9</v>
      </c>
      <c r="H13">
        <v>9</v>
      </c>
      <c r="I13">
        <v>4</v>
      </c>
      <c r="J13">
        <v>7</v>
      </c>
      <c r="K13">
        <v>8</v>
      </c>
      <c r="L13">
        <v>14</v>
      </c>
      <c r="M13">
        <v>15</v>
      </c>
      <c r="N13">
        <v>9</v>
      </c>
      <c r="O13">
        <v>11</v>
      </c>
      <c r="P13">
        <v>11</v>
      </c>
    </row>
    <row r="14" spans="1:16" x14ac:dyDescent="0.3">
      <c r="A14" t="s">
        <v>52</v>
      </c>
      <c r="B14">
        <v>2</v>
      </c>
      <c r="C14">
        <v>1</v>
      </c>
      <c r="D14">
        <v>1</v>
      </c>
      <c r="E14">
        <v>13</v>
      </c>
      <c r="F14">
        <v>16</v>
      </c>
      <c r="G14">
        <v>2</v>
      </c>
      <c r="H14">
        <v>1</v>
      </c>
      <c r="I14">
        <v>1</v>
      </c>
      <c r="J14">
        <v>6</v>
      </c>
      <c r="K14">
        <v>9</v>
      </c>
      <c r="L14">
        <v>2</v>
      </c>
      <c r="M14">
        <v>1</v>
      </c>
      <c r="N14">
        <v>1</v>
      </c>
      <c r="O14">
        <v>12</v>
      </c>
      <c r="P14">
        <v>13</v>
      </c>
    </row>
    <row r="15" spans="1:16" x14ac:dyDescent="0.3">
      <c r="B15">
        <f>SUM(B2:B14)</f>
        <v>45</v>
      </c>
      <c r="C15">
        <f t="shared" ref="C15:P15" si="0">SUM(C2:C14)</f>
        <v>37</v>
      </c>
      <c r="D15">
        <f t="shared" si="0"/>
        <v>36</v>
      </c>
      <c r="E15">
        <f t="shared" si="0"/>
        <v>61</v>
      </c>
      <c r="F15">
        <f t="shared" si="0"/>
        <v>56</v>
      </c>
      <c r="G15">
        <f t="shared" si="0"/>
        <v>29</v>
      </c>
      <c r="H15">
        <f t="shared" si="0"/>
        <v>25</v>
      </c>
      <c r="I15">
        <f t="shared" si="0"/>
        <v>18</v>
      </c>
      <c r="J15">
        <f t="shared" si="0"/>
        <v>36</v>
      </c>
      <c r="K15">
        <f t="shared" si="0"/>
        <v>34</v>
      </c>
      <c r="L15">
        <f t="shared" si="0"/>
        <v>42</v>
      </c>
      <c r="M15">
        <f t="shared" si="0"/>
        <v>35</v>
      </c>
      <c r="N15">
        <f t="shared" si="0"/>
        <v>33</v>
      </c>
      <c r="O15">
        <f t="shared" si="0"/>
        <v>56</v>
      </c>
      <c r="P15">
        <f t="shared" si="0"/>
        <v>49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opLeftCell="A16" workbookViewId="0">
      <selection activeCell="C19" sqref="C19"/>
    </sheetView>
  </sheetViews>
  <sheetFormatPr defaultRowHeight="15" x14ac:dyDescent="0.3"/>
  <sheetData>
    <row r="1" spans="1:16" s="1" customFormat="1" x14ac:dyDescent="0.3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</row>
    <row r="2" spans="1:16" x14ac:dyDescent="0.3">
      <c r="A2" t="s">
        <v>40</v>
      </c>
      <c r="B2">
        <v>1</v>
      </c>
      <c r="C2">
        <v>3</v>
      </c>
      <c r="F2">
        <v>1</v>
      </c>
      <c r="G2">
        <v>1</v>
      </c>
      <c r="H2">
        <v>2</v>
      </c>
      <c r="K2">
        <v>1</v>
      </c>
      <c r="L2">
        <v>1</v>
      </c>
      <c r="M2">
        <v>3</v>
      </c>
      <c r="P2">
        <v>1</v>
      </c>
    </row>
    <row r="3" spans="1:16" x14ac:dyDescent="0.3">
      <c r="A3" t="s">
        <v>41</v>
      </c>
      <c r="E3">
        <v>1</v>
      </c>
      <c r="F3">
        <v>2</v>
      </c>
      <c r="J3">
        <v>1</v>
      </c>
      <c r="K3">
        <v>1</v>
      </c>
      <c r="O3">
        <v>1</v>
      </c>
      <c r="P3">
        <v>2</v>
      </c>
    </row>
    <row r="4" spans="1:16" x14ac:dyDescent="0.3">
      <c r="A4" t="s">
        <v>53</v>
      </c>
      <c r="F4">
        <v>1</v>
      </c>
      <c r="K4">
        <v>1</v>
      </c>
      <c r="P4">
        <v>1</v>
      </c>
    </row>
    <row r="5" spans="1:16" x14ac:dyDescent="0.3">
      <c r="A5" t="s">
        <v>43</v>
      </c>
      <c r="B5">
        <v>1</v>
      </c>
      <c r="E5">
        <v>2</v>
      </c>
      <c r="G5">
        <v>1</v>
      </c>
      <c r="J5">
        <v>1</v>
      </c>
      <c r="L5">
        <v>1</v>
      </c>
      <c r="O5">
        <v>2</v>
      </c>
    </row>
    <row r="6" spans="1:16" x14ac:dyDescent="0.3">
      <c r="A6" t="s">
        <v>44</v>
      </c>
      <c r="B6">
        <v>4</v>
      </c>
      <c r="C6">
        <v>1</v>
      </c>
      <c r="D6">
        <v>1</v>
      </c>
      <c r="E6">
        <v>5</v>
      </c>
      <c r="F6">
        <v>2</v>
      </c>
      <c r="G6">
        <v>4</v>
      </c>
      <c r="H6">
        <v>1</v>
      </c>
      <c r="I6">
        <v>1</v>
      </c>
      <c r="J6">
        <v>4</v>
      </c>
      <c r="K6">
        <v>2</v>
      </c>
      <c r="L6">
        <v>4</v>
      </c>
      <c r="M6">
        <v>1</v>
      </c>
      <c r="N6">
        <v>1</v>
      </c>
      <c r="O6">
        <v>5</v>
      </c>
      <c r="P6">
        <v>2</v>
      </c>
    </row>
    <row r="7" spans="1:16" x14ac:dyDescent="0.3">
      <c r="A7" t="s">
        <v>45</v>
      </c>
      <c r="B7">
        <v>1</v>
      </c>
      <c r="C7">
        <v>1</v>
      </c>
      <c r="D7">
        <v>1</v>
      </c>
      <c r="E7">
        <v>4</v>
      </c>
      <c r="F7">
        <v>7</v>
      </c>
      <c r="G7">
        <v>1</v>
      </c>
      <c r="H7">
        <v>1</v>
      </c>
      <c r="I7">
        <v>1</v>
      </c>
      <c r="J7">
        <v>4</v>
      </c>
      <c r="K7">
        <v>6</v>
      </c>
      <c r="L7">
        <v>1</v>
      </c>
      <c r="M7">
        <v>1</v>
      </c>
      <c r="N7">
        <v>1</v>
      </c>
      <c r="O7">
        <v>4</v>
      </c>
      <c r="P7">
        <v>6</v>
      </c>
    </row>
    <row r="8" spans="1:16" x14ac:dyDescent="0.3">
      <c r="A8" t="s">
        <v>46</v>
      </c>
      <c r="B8">
        <v>5</v>
      </c>
      <c r="C8">
        <v>2</v>
      </c>
      <c r="D8">
        <v>6</v>
      </c>
      <c r="E8">
        <v>1</v>
      </c>
      <c r="F8">
        <v>2</v>
      </c>
      <c r="G8">
        <v>3</v>
      </c>
      <c r="H8">
        <v>1</v>
      </c>
      <c r="I8">
        <v>3</v>
      </c>
      <c r="J8">
        <v>1</v>
      </c>
      <c r="K8">
        <v>1</v>
      </c>
      <c r="L8">
        <v>5</v>
      </c>
      <c r="M8">
        <v>2</v>
      </c>
      <c r="N8">
        <v>6</v>
      </c>
      <c r="O8">
        <v>1</v>
      </c>
      <c r="P8">
        <v>2</v>
      </c>
    </row>
    <row r="9" spans="1:16" x14ac:dyDescent="0.3">
      <c r="A9" t="s">
        <v>47</v>
      </c>
      <c r="B9">
        <v>4</v>
      </c>
      <c r="E9">
        <v>3</v>
      </c>
      <c r="F9">
        <v>1</v>
      </c>
      <c r="G9">
        <v>3</v>
      </c>
      <c r="J9">
        <v>1</v>
      </c>
      <c r="K9">
        <v>1</v>
      </c>
      <c r="L9">
        <v>4</v>
      </c>
      <c r="O9">
        <v>3</v>
      </c>
      <c r="P9">
        <v>1</v>
      </c>
    </row>
    <row r="10" spans="1:16" x14ac:dyDescent="0.3">
      <c r="A10" t="s">
        <v>48</v>
      </c>
      <c r="E10">
        <v>1</v>
      </c>
      <c r="F10">
        <v>3</v>
      </c>
      <c r="J10">
        <v>1</v>
      </c>
      <c r="K10">
        <v>1</v>
      </c>
      <c r="O10">
        <v>1</v>
      </c>
      <c r="P10">
        <v>2</v>
      </c>
    </row>
    <row r="11" spans="1:16" x14ac:dyDescent="0.3">
      <c r="A11" t="s">
        <v>49</v>
      </c>
      <c r="B11">
        <v>6</v>
      </c>
      <c r="C11">
        <v>4</v>
      </c>
      <c r="D11">
        <v>5</v>
      </c>
      <c r="E11">
        <v>1</v>
      </c>
      <c r="F11">
        <v>7</v>
      </c>
      <c r="G11">
        <v>2</v>
      </c>
      <c r="H11">
        <v>3</v>
      </c>
      <c r="I11">
        <v>3</v>
      </c>
      <c r="J11">
        <v>1</v>
      </c>
      <c r="K11">
        <v>5</v>
      </c>
      <c r="L11">
        <v>6</v>
      </c>
      <c r="M11">
        <v>4</v>
      </c>
      <c r="N11">
        <v>5</v>
      </c>
      <c r="O11">
        <v>1</v>
      </c>
      <c r="P11">
        <v>7</v>
      </c>
    </row>
    <row r="12" spans="1:16" x14ac:dyDescent="0.3">
      <c r="A12" t="s">
        <v>50</v>
      </c>
      <c r="C12">
        <v>3</v>
      </c>
      <c r="D12">
        <v>2</v>
      </c>
      <c r="E12">
        <v>1</v>
      </c>
      <c r="F12">
        <v>1</v>
      </c>
      <c r="H12">
        <v>2</v>
      </c>
      <c r="I12">
        <v>1</v>
      </c>
      <c r="J12">
        <v>1</v>
      </c>
      <c r="K12">
        <v>1</v>
      </c>
      <c r="M12">
        <v>3</v>
      </c>
      <c r="N12">
        <v>2</v>
      </c>
      <c r="O12">
        <v>1</v>
      </c>
      <c r="P12">
        <v>1</v>
      </c>
    </row>
    <row r="13" spans="1:16" x14ac:dyDescent="0.3">
      <c r="A13" t="s">
        <v>51</v>
      </c>
      <c r="B13">
        <v>9</v>
      </c>
      <c r="C13">
        <v>5</v>
      </c>
      <c r="D13">
        <v>2</v>
      </c>
      <c r="E13">
        <v>12</v>
      </c>
      <c r="F13">
        <v>6</v>
      </c>
      <c r="G13">
        <v>5</v>
      </c>
      <c r="H13">
        <v>5</v>
      </c>
      <c r="I13">
        <v>2</v>
      </c>
      <c r="J13">
        <v>8</v>
      </c>
      <c r="K13">
        <v>5</v>
      </c>
      <c r="L13">
        <v>7</v>
      </c>
      <c r="M13">
        <v>5</v>
      </c>
      <c r="N13">
        <v>2</v>
      </c>
      <c r="O13">
        <v>12</v>
      </c>
      <c r="P13">
        <v>6</v>
      </c>
    </row>
    <row r="14" spans="1:16" x14ac:dyDescent="0.3">
      <c r="A14" t="s">
        <v>52</v>
      </c>
      <c r="C14">
        <v>1</v>
      </c>
      <c r="D14">
        <v>1</v>
      </c>
      <c r="E14">
        <v>4</v>
      </c>
      <c r="F14">
        <v>3</v>
      </c>
      <c r="H14">
        <v>1</v>
      </c>
      <c r="I14">
        <v>1</v>
      </c>
      <c r="J14">
        <v>4</v>
      </c>
      <c r="K14">
        <v>3</v>
      </c>
      <c r="M14">
        <v>1</v>
      </c>
      <c r="N14">
        <v>1</v>
      </c>
      <c r="O14">
        <v>4</v>
      </c>
      <c r="P14">
        <v>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</row>
    <row r="2" spans="1:16" x14ac:dyDescent="0.3">
      <c r="A2" t="s">
        <v>40</v>
      </c>
      <c r="B2">
        <v>4</v>
      </c>
      <c r="C2">
        <v>1</v>
      </c>
      <c r="E2">
        <v>2</v>
      </c>
      <c r="F2">
        <v>1</v>
      </c>
      <c r="G2">
        <v>2</v>
      </c>
      <c r="H2">
        <v>1</v>
      </c>
      <c r="J2">
        <v>2</v>
      </c>
      <c r="K2">
        <v>1</v>
      </c>
      <c r="L2">
        <v>3</v>
      </c>
      <c r="M2">
        <v>1</v>
      </c>
      <c r="O2">
        <v>2</v>
      </c>
      <c r="P2">
        <v>1</v>
      </c>
    </row>
    <row r="3" spans="1:16" x14ac:dyDescent="0.3">
      <c r="A3" t="s">
        <v>41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42</v>
      </c>
      <c r="F4">
        <v>1</v>
      </c>
      <c r="K4">
        <v>1</v>
      </c>
      <c r="P4">
        <v>1</v>
      </c>
    </row>
    <row r="5" spans="1:16" x14ac:dyDescent="0.3">
      <c r="A5" t="s">
        <v>43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44</v>
      </c>
      <c r="B6">
        <v>6</v>
      </c>
      <c r="C6">
        <v>2</v>
      </c>
      <c r="D6">
        <v>2</v>
      </c>
      <c r="E6">
        <v>2</v>
      </c>
      <c r="F6">
        <v>3</v>
      </c>
      <c r="G6">
        <v>4</v>
      </c>
      <c r="H6">
        <v>2</v>
      </c>
      <c r="I6">
        <v>1</v>
      </c>
      <c r="J6">
        <v>2</v>
      </c>
      <c r="K6">
        <v>2</v>
      </c>
      <c r="L6">
        <v>6</v>
      </c>
      <c r="M6">
        <v>2</v>
      </c>
      <c r="N6">
        <v>2</v>
      </c>
      <c r="O6">
        <v>2</v>
      </c>
      <c r="P6">
        <v>2</v>
      </c>
    </row>
    <row r="7" spans="1:16" x14ac:dyDescent="0.3">
      <c r="A7" t="s">
        <v>45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46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47</v>
      </c>
      <c r="B9">
        <v>1</v>
      </c>
      <c r="C9">
        <v>1</v>
      </c>
      <c r="E9">
        <v>2</v>
      </c>
      <c r="F9">
        <v>1</v>
      </c>
      <c r="G9">
        <v>1</v>
      </c>
      <c r="H9">
        <v>1</v>
      </c>
      <c r="J9">
        <v>1</v>
      </c>
      <c r="K9">
        <v>1</v>
      </c>
      <c r="L9">
        <v>1</v>
      </c>
      <c r="M9">
        <v>1</v>
      </c>
      <c r="O9">
        <v>2</v>
      </c>
      <c r="P9">
        <v>1</v>
      </c>
    </row>
    <row r="10" spans="1:16" x14ac:dyDescent="0.3">
      <c r="A10" t="s">
        <v>48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49</v>
      </c>
      <c r="B11">
        <v>2</v>
      </c>
      <c r="C11">
        <v>3</v>
      </c>
      <c r="D11">
        <v>4</v>
      </c>
      <c r="E11">
        <v>5</v>
      </c>
      <c r="F11">
        <v>2</v>
      </c>
      <c r="G11">
        <v>2</v>
      </c>
      <c r="H11">
        <v>3</v>
      </c>
      <c r="I11">
        <v>1</v>
      </c>
      <c r="J11">
        <v>2</v>
      </c>
      <c r="K11">
        <v>1</v>
      </c>
      <c r="L11">
        <v>2</v>
      </c>
      <c r="M11">
        <v>3</v>
      </c>
      <c r="N11">
        <v>4</v>
      </c>
      <c r="O11">
        <v>5</v>
      </c>
      <c r="P11">
        <v>2</v>
      </c>
    </row>
    <row r="12" spans="1:16" x14ac:dyDescent="0.3">
      <c r="A12" t="s">
        <v>50</v>
      </c>
      <c r="B12">
        <v>3</v>
      </c>
      <c r="C12">
        <v>3</v>
      </c>
      <c r="D12">
        <v>6</v>
      </c>
      <c r="E12">
        <v>2</v>
      </c>
      <c r="F12">
        <v>1</v>
      </c>
      <c r="G12">
        <v>2</v>
      </c>
      <c r="H12">
        <v>2</v>
      </c>
      <c r="I12">
        <v>3</v>
      </c>
      <c r="J12">
        <v>2</v>
      </c>
      <c r="K12">
        <v>1</v>
      </c>
      <c r="L12">
        <v>3</v>
      </c>
      <c r="M12">
        <v>2</v>
      </c>
      <c r="N12">
        <v>5</v>
      </c>
      <c r="O12">
        <v>2</v>
      </c>
      <c r="P12">
        <v>1</v>
      </c>
    </row>
    <row r="13" spans="1:16" x14ac:dyDescent="0.3">
      <c r="A13" t="s">
        <v>51</v>
      </c>
      <c r="B13">
        <v>14</v>
      </c>
      <c r="C13">
        <v>16</v>
      </c>
      <c r="D13">
        <v>10</v>
      </c>
      <c r="E13">
        <v>11</v>
      </c>
      <c r="F13">
        <v>12</v>
      </c>
      <c r="G13">
        <v>8</v>
      </c>
      <c r="H13">
        <v>9</v>
      </c>
      <c r="I13">
        <v>4</v>
      </c>
      <c r="J13">
        <v>6</v>
      </c>
      <c r="K13">
        <v>8</v>
      </c>
      <c r="L13">
        <v>13</v>
      </c>
      <c r="M13">
        <v>15</v>
      </c>
      <c r="N13">
        <v>9</v>
      </c>
      <c r="O13">
        <v>10</v>
      </c>
      <c r="P13">
        <v>11</v>
      </c>
    </row>
    <row r="14" spans="1:16" x14ac:dyDescent="0.3">
      <c r="A14" t="s">
        <v>52</v>
      </c>
      <c r="B14">
        <v>2</v>
      </c>
      <c r="C14">
        <v>1</v>
      </c>
      <c r="D14">
        <v>1</v>
      </c>
      <c r="E14">
        <v>12</v>
      </c>
      <c r="F14">
        <v>14</v>
      </c>
      <c r="G14">
        <v>2</v>
      </c>
      <c r="H14">
        <v>1</v>
      </c>
      <c r="I14">
        <v>1</v>
      </c>
      <c r="J14">
        <v>6</v>
      </c>
      <c r="K14">
        <v>8</v>
      </c>
      <c r="L14">
        <v>2</v>
      </c>
      <c r="M14">
        <v>1</v>
      </c>
      <c r="N14">
        <v>1</v>
      </c>
      <c r="O14">
        <v>11</v>
      </c>
      <c r="P14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</row>
    <row r="2" spans="1:16" x14ac:dyDescent="0.3">
      <c r="A2" t="s">
        <v>40</v>
      </c>
      <c r="B2">
        <v>1</v>
      </c>
      <c r="C2">
        <v>3</v>
      </c>
      <c r="F2">
        <v>1</v>
      </c>
      <c r="G2">
        <v>1</v>
      </c>
      <c r="H2">
        <v>2</v>
      </c>
      <c r="K2">
        <v>1</v>
      </c>
      <c r="L2">
        <v>1</v>
      </c>
      <c r="M2">
        <v>3</v>
      </c>
      <c r="P2">
        <v>1</v>
      </c>
    </row>
    <row r="3" spans="1:16" x14ac:dyDescent="0.3">
      <c r="A3" t="s">
        <v>41</v>
      </c>
      <c r="E3">
        <v>1</v>
      </c>
      <c r="F3">
        <v>2</v>
      </c>
      <c r="J3">
        <v>1</v>
      </c>
      <c r="K3">
        <v>1</v>
      </c>
      <c r="O3">
        <v>1</v>
      </c>
      <c r="P3">
        <v>2</v>
      </c>
    </row>
    <row r="4" spans="1:16" x14ac:dyDescent="0.3">
      <c r="A4" t="s">
        <v>53</v>
      </c>
      <c r="F4">
        <v>1</v>
      </c>
      <c r="K4">
        <v>1</v>
      </c>
      <c r="P4">
        <v>1</v>
      </c>
    </row>
    <row r="5" spans="1:16" x14ac:dyDescent="0.3">
      <c r="A5" t="s">
        <v>43</v>
      </c>
      <c r="B5">
        <v>1</v>
      </c>
      <c r="E5">
        <v>2</v>
      </c>
      <c r="G5">
        <v>1</v>
      </c>
      <c r="J5">
        <v>1</v>
      </c>
      <c r="L5">
        <v>1</v>
      </c>
      <c r="O5">
        <v>2</v>
      </c>
    </row>
    <row r="6" spans="1:16" x14ac:dyDescent="0.3">
      <c r="A6" t="s">
        <v>44</v>
      </c>
      <c r="B6">
        <v>4</v>
      </c>
      <c r="C6">
        <v>1</v>
      </c>
      <c r="D6">
        <v>1</v>
      </c>
      <c r="E6">
        <v>5</v>
      </c>
      <c r="F6">
        <v>1</v>
      </c>
      <c r="G6">
        <v>4</v>
      </c>
      <c r="H6">
        <v>1</v>
      </c>
      <c r="I6">
        <v>1</v>
      </c>
      <c r="J6">
        <v>4</v>
      </c>
      <c r="K6">
        <v>1</v>
      </c>
      <c r="L6">
        <v>4</v>
      </c>
      <c r="M6">
        <v>1</v>
      </c>
      <c r="N6">
        <v>1</v>
      </c>
      <c r="O6">
        <v>5</v>
      </c>
      <c r="P6">
        <v>1</v>
      </c>
    </row>
    <row r="7" spans="1:16" x14ac:dyDescent="0.3">
      <c r="A7" t="s">
        <v>45</v>
      </c>
      <c r="B7">
        <v>1</v>
      </c>
      <c r="C7">
        <v>1</v>
      </c>
      <c r="D7">
        <v>1</v>
      </c>
      <c r="E7">
        <v>3</v>
      </c>
      <c r="F7">
        <v>7</v>
      </c>
      <c r="G7">
        <v>1</v>
      </c>
      <c r="H7">
        <v>1</v>
      </c>
      <c r="I7">
        <v>1</v>
      </c>
      <c r="J7">
        <v>3</v>
      </c>
      <c r="K7">
        <v>6</v>
      </c>
      <c r="L7">
        <v>1</v>
      </c>
      <c r="M7">
        <v>1</v>
      </c>
      <c r="N7">
        <v>1</v>
      </c>
      <c r="O7">
        <v>3</v>
      </c>
      <c r="P7">
        <v>6</v>
      </c>
    </row>
    <row r="8" spans="1:16" x14ac:dyDescent="0.3">
      <c r="A8" t="s">
        <v>46</v>
      </c>
      <c r="B8">
        <v>5</v>
      </c>
      <c r="C8">
        <v>2</v>
      </c>
      <c r="D8">
        <v>6</v>
      </c>
      <c r="E8">
        <v>1</v>
      </c>
      <c r="F8">
        <v>2</v>
      </c>
      <c r="G8">
        <v>3</v>
      </c>
      <c r="H8">
        <v>1</v>
      </c>
      <c r="I8">
        <v>3</v>
      </c>
      <c r="J8">
        <v>1</v>
      </c>
      <c r="K8">
        <v>1</v>
      </c>
      <c r="L8">
        <v>5</v>
      </c>
      <c r="M8">
        <v>2</v>
      </c>
      <c r="N8">
        <v>6</v>
      </c>
      <c r="O8">
        <v>1</v>
      </c>
      <c r="P8">
        <v>2</v>
      </c>
    </row>
    <row r="9" spans="1:16" x14ac:dyDescent="0.3">
      <c r="A9" t="s">
        <v>47</v>
      </c>
      <c r="B9">
        <v>4</v>
      </c>
      <c r="E9">
        <v>3</v>
      </c>
      <c r="F9">
        <v>1</v>
      </c>
      <c r="G9">
        <v>3</v>
      </c>
      <c r="J9">
        <v>1</v>
      </c>
      <c r="K9">
        <v>1</v>
      </c>
      <c r="L9">
        <v>4</v>
      </c>
      <c r="O9">
        <v>3</v>
      </c>
      <c r="P9">
        <v>1</v>
      </c>
    </row>
    <row r="10" spans="1:16" x14ac:dyDescent="0.3">
      <c r="A10" t="s">
        <v>48</v>
      </c>
      <c r="E10">
        <v>1</v>
      </c>
      <c r="F10">
        <v>3</v>
      </c>
      <c r="J10">
        <v>1</v>
      </c>
      <c r="K10">
        <v>1</v>
      </c>
      <c r="O10">
        <v>1</v>
      </c>
      <c r="P10">
        <v>2</v>
      </c>
    </row>
    <row r="11" spans="1:16" x14ac:dyDescent="0.3">
      <c r="A11" t="s">
        <v>49</v>
      </c>
      <c r="B11">
        <v>6</v>
      </c>
      <c r="C11">
        <v>4</v>
      </c>
      <c r="D11">
        <v>2</v>
      </c>
      <c r="F11">
        <v>6</v>
      </c>
      <c r="G11">
        <v>2</v>
      </c>
      <c r="H11">
        <v>3</v>
      </c>
      <c r="I11">
        <v>2</v>
      </c>
      <c r="K11">
        <v>4</v>
      </c>
      <c r="L11">
        <v>6</v>
      </c>
      <c r="M11">
        <v>4</v>
      </c>
      <c r="N11">
        <v>2</v>
      </c>
      <c r="P11">
        <v>6</v>
      </c>
    </row>
    <row r="12" spans="1:16" x14ac:dyDescent="0.3">
      <c r="A12" t="s">
        <v>50</v>
      </c>
      <c r="C12">
        <v>3</v>
      </c>
      <c r="D12">
        <v>2</v>
      </c>
      <c r="E12">
        <v>1</v>
      </c>
      <c r="F12">
        <v>1</v>
      </c>
      <c r="H12">
        <v>2</v>
      </c>
      <c r="I12">
        <v>1</v>
      </c>
      <c r="J12">
        <v>1</v>
      </c>
      <c r="K12">
        <v>1</v>
      </c>
      <c r="M12">
        <v>3</v>
      </c>
      <c r="N12">
        <v>2</v>
      </c>
      <c r="O12">
        <v>1</v>
      </c>
      <c r="P12">
        <v>1</v>
      </c>
    </row>
    <row r="13" spans="1:16" x14ac:dyDescent="0.3">
      <c r="A13" t="s">
        <v>51</v>
      </c>
      <c r="B13">
        <v>8</v>
      </c>
      <c r="C13">
        <v>5</v>
      </c>
      <c r="D13">
        <v>1</v>
      </c>
      <c r="E13">
        <v>11</v>
      </c>
      <c r="F13">
        <v>6</v>
      </c>
      <c r="G13">
        <v>4</v>
      </c>
      <c r="H13">
        <v>5</v>
      </c>
      <c r="I13">
        <v>1</v>
      </c>
      <c r="J13">
        <v>7</v>
      </c>
      <c r="K13">
        <v>5</v>
      </c>
      <c r="L13">
        <v>6</v>
      </c>
      <c r="M13">
        <v>5</v>
      </c>
      <c r="N13">
        <v>1</v>
      </c>
      <c r="O13">
        <v>11</v>
      </c>
      <c r="P13">
        <v>6</v>
      </c>
    </row>
    <row r="14" spans="1:16" x14ac:dyDescent="0.3">
      <c r="A14" t="s">
        <v>52</v>
      </c>
      <c r="D14">
        <v>1</v>
      </c>
      <c r="E14">
        <v>4</v>
      </c>
      <c r="F14">
        <v>2</v>
      </c>
      <c r="I14">
        <v>1</v>
      </c>
      <c r="J14">
        <v>4</v>
      </c>
      <c r="K14">
        <v>2</v>
      </c>
      <c r="N14">
        <v>1</v>
      </c>
      <c r="O14">
        <v>4</v>
      </c>
      <c r="P14">
        <v>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B1" workbookViewId="0">
      <selection activeCell="J42" sqref="J42"/>
    </sheetView>
  </sheetViews>
  <sheetFormatPr defaultRowHeight="15" x14ac:dyDescent="0.3"/>
  <sheetData>
    <row r="1" spans="1:11" s="1" customFormat="1" x14ac:dyDescent="0.3">
      <c r="A1" s="1" t="s">
        <v>14</v>
      </c>
      <c r="B1" s="1" t="s">
        <v>15</v>
      </c>
      <c r="C1" s="1" t="s">
        <v>16</v>
      </c>
      <c r="D1" s="1" t="s">
        <v>4</v>
      </c>
      <c r="E1" s="1" t="s">
        <v>7</v>
      </c>
      <c r="F1" s="1" t="s">
        <v>9</v>
      </c>
      <c r="G1" s="1" t="s">
        <v>6</v>
      </c>
      <c r="H1" s="1" t="s">
        <v>63</v>
      </c>
      <c r="I1" s="1" t="s">
        <v>54</v>
      </c>
    </row>
    <row r="2" spans="1:11" x14ac:dyDescent="0.3">
      <c r="A2">
        <v>2015</v>
      </c>
      <c r="B2">
        <v>1</v>
      </c>
      <c r="C2" t="s">
        <v>23</v>
      </c>
      <c r="D2">
        <v>1.271186440677966E-2</v>
      </c>
      <c r="E2">
        <v>1.2195121951219509E-2</v>
      </c>
      <c r="F2">
        <v>1.092896174863388E-2</v>
      </c>
      <c r="G2">
        <v>1.0526315789473681E-2</v>
      </c>
      <c r="H2">
        <f>H12/H13</f>
        <v>1.2230634828188701E-2</v>
      </c>
      <c r="I2">
        <v>0</v>
      </c>
    </row>
    <row r="3" spans="1:11" x14ac:dyDescent="0.3">
      <c r="A3">
        <v>2015</v>
      </c>
      <c r="B3">
        <v>2</v>
      </c>
      <c r="C3" t="s">
        <v>23</v>
      </c>
      <c r="D3">
        <v>1.523297491039427E-2</v>
      </c>
      <c r="E3">
        <v>6.1728395061728392E-3</v>
      </c>
      <c r="F3">
        <v>2.197802197802198E-2</v>
      </c>
      <c r="G3">
        <v>5.5865921787709499E-3</v>
      </c>
      <c r="H3">
        <f>H14/H15</f>
        <v>1.4032946918852958E-2</v>
      </c>
      <c r="I3">
        <v>9.0334236675700087E-4</v>
      </c>
    </row>
    <row r="4" spans="1:11" x14ac:dyDescent="0.3">
      <c r="A4">
        <v>2016</v>
      </c>
      <c r="B4">
        <v>1</v>
      </c>
      <c r="C4" t="s">
        <v>23</v>
      </c>
      <c r="D4">
        <v>1.003344481605351E-2</v>
      </c>
      <c r="E4">
        <v>6.9444444444444441E-3</v>
      </c>
      <c r="F4">
        <v>6.1349693251533744E-3</v>
      </c>
      <c r="G4">
        <v>0</v>
      </c>
      <c r="H4">
        <f>H16/H17</f>
        <v>8.2063305978898014E-3</v>
      </c>
      <c r="I4">
        <v>0</v>
      </c>
    </row>
    <row r="5" spans="1:11" x14ac:dyDescent="0.3">
      <c r="A5">
        <v>2016</v>
      </c>
      <c r="B5">
        <v>2</v>
      </c>
      <c r="C5" t="s">
        <v>23</v>
      </c>
      <c r="D5">
        <v>1.3927576601671311E-2</v>
      </c>
      <c r="E5">
        <v>1.408450704225352E-2</v>
      </c>
      <c r="F5">
        <v>1.9108280254777069E-2</v>
      </c>
      <c r="G5">
        <v>1.6574585635359119E-2</v>
      </c>
      <c r="H5">
        <f>H18/H19</f>
        <v>1.4771997430956968E-2</v>
      </c>
      <c r="I5">
        <v>0</v>
      </c>
    </row>
    <row r="6" spans="1:11" x14ac:dyDescent="0.3">
      <c r="A6">
        <v>2017</v>
      </c>
      <c r="B6">
        <v>1</v>
      </c>
      <c r="C6" t="s">
        <v>23</v>
      </c>
      <c r="D6">
        <v>1.0576923076923079E-2</v>
      </c>
      <c r="E6">
        <v>7.0921985815602844E-3</v>
      </c>
      <c r="F6">
        <v>1.2738853503184711E-2</v>
      </c>
      <c r="G6">
        <v>5.3191489361702126E-3</v>
      </c>
      <c r="H6">
        <f>H20/H21</f>
        <v>9.8296199213630409E-3</v>
      </c>
      <c r="I6">
        <v>0</v>
      </c>
    </row>
    <row r="7" spans="1:11" x14ac:dyDescent="0.3">
      <c r="A7">
        <v>2017</v>
      </c>
      <c r="B7">
        <v>2</v>
      </c>
      <c r="C7" t="s">
        <v>23</v>
      </c>
      <c r="D7">
        <v>1.2833168805528129E-2</v>
      </c>
      <c r="E7">
        <v>7.5187969924812026E-3</v>
      </c>
      <c r="F7">
        <v>1.298701298701299E-2</v>
      </c>
      <c r="G7">
        <v>2.150537634408602E-2</v>
      </c>
      <c r="H7">
        <f>H22/H23</f>
        <v>1.3458950201884253E-2</v>
      </c>
      <c r="I7">
        <v>9.1157702825888785E-4</v>
      </c>
    </row>
    <row r="8" spans="1:11" x14ac:dyDescent="0.3">
      <c r="A8">
        <v>2018</v>
      </c>
      <c r="B8">
        <v>1</v>
      </c>
      <c r="C8" t="s">
        <v>23</v>
      </c>
      <c r="D8">
        <v>1.54639175257732E-2</v>
      </c>
      <c r="E8">
        <v>7.6335877862595417E-3</v>
      </c>
      <c r="F8">
        <v>3.5502958579881658E-2</v>
      </c>
      <c r="G8">
        <v>9.7087378640776691E-3</v>
      </c>
      <c r="H8">
        <f>H24/H25</f>
        <v>1.6167664670658683E-2</v>
      </c>
      <c r="I8">
        <v>1.69061707523246E-3</v>
      </c>
    </row>
    <row r="9" spans="1:11" x14ac:dyDescent="0.3">
      <c r="A9">
        <v>2018</v>
      </c>
      <c r="B9">
        <v>2</v>
      </c>
      <c r="C9" t="s">
        <v>23</v>
      </c>
      <c r="D9">
        <v>1.9718309859154931E-2</v>
      </c>
      <c r="E9">
        <v>0</v>
      </c>
      <c r="F9">
        <v>3.6809815950920248E-2</v>
      </c>
      <c r="G9">
        <v>2.1390374331550801E-2</v>
      </c>
      <c r="H9">
        <f>H26/H27</f>
        <v>2.012987012987013E-2</v>
      </c>
      <c r="I9">
        <v>9.1659028414298811E-4</v>
      </c>
    </row>
    <row r="10" spans="1:11" x14ac:dyDescent="0.3">
      <c r="A10">
        <v>2019</v>
      </c>
      <c r="B10">
        <v>1</v>
      </c>
      <c r="C10" t="s">
        <v>23</v>
      </c>
      <c r="D10">
        <v>2.100456621004566E-2</v>
      </c>
      <c r="E10">
        <v>7.3529411764705881E-3</v>
      </c>
      <c r="F10">
        <v>1.2500000000000001E-2</v>
      </c>
      <c r="G10">
        <v>2.2727272727272731E-2</v>
      </c>
      <c r="H10">
        <f>H28/H29</f>
        <v>1.9144862795149969E-2</v>
      </c>
      <c r="I10">
        <v>8.2101806239737272E-4</v>
      </c>
    </row>
    <row r="11" spans="1:11" x14ac:dyDescent="0.3">
      <c r="A11">
        <v>2019</v>
      </c>
      <c r="B11">
        <v>2</v>
      </c>
      <c r="C11" t="s">
        <v>23</v>
      </c>
      <c r="D11">
        <v>1.140684410646388E-2</v>
      </c>
      <c r="E11">
        <v>8.3333333333333332E-3</v>
      </c>
      <c r="F11">
        <v>6.5359477124183009E-3</v>
      </c>
      <c r="G11">
        <v>5.7803468208092477E-2</v>
      </c>
      <c r="H11">
        <f>H30/H31</f>
        <v>1.602136181575434E-2</v>
      </c>
      <c r="I11">
        <v>8.5836909871244631E-4</v>
      </c>
    </row>
    <row r="12" spans="1:11" x14ac:dyDescent="0.3">
      <c r="A12">
        <v>2015</v>
      </c>
      <c r="B12">
        <v>1</v>
      </c>
      <c r="C12" t="s">
        <v>3</v>
      </c>
      <c r="D12">
        <v>15</v>
      </c>
      <c r="E12">
        <v>2</v>
      </c>
      <c r="F12">
        <v>2</v>
      </c>
      <c r="G12">
        <v>2</v>
      </c>
      <c r="H12">
        <f>SUM(D12+E12+F12+G12)</f>
        <v>21</v>
      </c>
      <c r="I12">
        <v>0</v>
      </c>
    </row>
    <row r="13" spans="1:11" x14ac:dyDescent="0.3">
      <c r="A13">
        <v>2015</v>
      </c>
      <c r="B13">
        <v>1</v>
      </c>
      <c r="C13" t="s">
        <v>2</v>
      </c>
      <c r="D13">
        <v>1180</v>
      </c>
      <c r="E13">
        <v>164</v>
      </c>
      <c r="F13">
        <v>183</v>
      </c>
      <c r="G13">
        <v>190</v>
      </c>
      <c r="H13">
        <f t="shared" ref="H13:H31" si="0">SUM(D13+E13+F13+G13)</f>
        <v>1717</v>
      </c>
      <c r="I13">
        <v>1159</v>
      </c>
      <c r="K13">
        <f>H13+I13</f>
        <v>2876</v>
      </c>
    </row>
    <row r="14" spans="1:11" x14ac:dyDescent="0.3">
      <c r="A14">
        <v>2015</v>
      </c>
      <c r="B14">
        <v>2</v>
      </c>
      <c r="C14" t="s">
        <v>3</v>
      </c>
      <c r="D14">
        <v>17</v>
      </c>
      <c r="E14">
        <v>1</v>
      </c>
      <c r="F14">
        <v>4</v>
      </c>
      <c r="G14">
        <v>1</v>
      </c>
      <c r="H14">
        <f t="shared" si="0"/>
        <v>23</v>
      </c>
      <c r="I14">
        <v>1</v>
      </c>
    </row>
    <row r="15" spans="1:11" x14ac:dyDescent="0.3">
      <c r="A15">
        <v>2015</v>
      </c>
      <c r="B15">
        <v>2</v>
      </c>
      <c r="C15" t="s">
        <v>2</v>
      </c>
      <c r="D15">
        <v>1116</v>
      </c>
      <c r="E15">
        <v>162</v>
      </c>
      <c r="F15">
        <v>182</v>
      </c>
      <c r="G15">
        <v>179</v>
      </c>
      <c r="H15">
        <f t="shared" si="0"/>
        <v>1639</v>
      </c>
      <c r="I15">
        <v>1107</v>
      </c>
      <c r="K15">
        <f t="shared" ref="K14:K33" si="1">H15+I15</f>
        <v>2746</v>
      </c>
    </row>
    <row r="16" spans="1:11" x14ac:dyDescent="0.3">
      <c r="A16">
        <v>2016</v>
      </c>
      <c r="B16">
        <v>1</v>
      </c>
      <c r="C16" t="s">
        <v>3</v>
      </c>
      <c r="D16">
        <v>12</v>
      </c>
      <c r="E16">
        <v>1</v>
      </c>
      <c r="F16">
        <v>1</v>
      </c>
      <c r="G16">
        <v>0</v>
      </c>
      <c r="H16">
        <f t="shared" si="0"/>
        <v>14</v>
      </c>
      <c r="I16">
        <v>0</v>
      </c>
    </row>
    <row r="17" spans="1:11" x14ac:dyDescent="0.3">
      <c r="A17">
        <v>2016</v>
      </c>
      <c r="B17">
        <v>1</v>
      </c>
      <c r="C17" t="s">
        <v>2</v>
      </c>
      <c r="D17">
        <v>1196</v>
      </c>
      <c r="E17">
        <v>144</v>
      </c>
      <c r="F17">
        <v>163</v>
      </c>
      <c r="G17">
        <v>203</v>
      </c>
      <c r="H17">
        <f t="shared" si="0"/>
        <v>1706</v>
      </c>
      <c r="I17">
        <v>1215</v>
      </c>
      <c r="K17">
        <f t="shared" si="1"/>
        <v>2921</v>
      </c>
    </row>
    <row r="18" spans="1:11" x14ac:dyDescent="0.3">
      <c r="A18">
        <v>2016</v>
      </c>
      <c r="B18">
        <v>2</v>
      </c>
      <c r="C18" t="s">
        <v>3</v>
      </c>
      <c r="D18">
        <v>15</v>
      </c>
      <c r="E18">
        <v>2</v>
      </c>
      <c r="F18">
        <v>3</v>
      </c>
      <c r="G18">
        <v>3</v>
      </c>
      <c r="H18">
        <f t="shared" si="0"/>
        <v>23</v>
      </c>
      <c r="I18">
        <v>0</v>
      </c>
    </row>
    <row r="19" spans="1:11" x14ac:dyDescent="0.3">
      <c r="A19">
        <v>2016</v>
      </c>
      <c r="B19">
        <v>2</v>
      </c>
      <c r="C19" t="s">
        <v>2</v>
      </c>
      <c r="D19">
        <v>1077</v>
      </c>
      <c r="E19">
        <v>142</v>
      </c>
      <c r="F19">
        <v>157</v>
      </c>
      <c r="G19">
        <v>181</v>
      </c>
      <c r="H19">
        <f t="shared" si="0"/>
        <v>1557</v>
      </c>
      <c r="I19">
        <v>1157</v>
      </c>
      <c r="K19">
        <f t="shared" si="1"/>
        <v>2714</v>
      </c>
    </row>
    <row r="20" spans="1:11" x14ac:dyDescent="0.3">
      <c r="A20">
        <v>2017</v>
      </c>
      <c r="B20">
        <v>1</v>
      </c>
      <c r="C20" t="s">
        <v>3</v>
      </c>
      <c r="D20">
        <v>11</v>
      </c>
      <c r="E20">
        <v>1</v>
      </c>
      <c r="F20">
        <v>2</v>
      </c>
      <c r="G20">
        <v>1</v>
      </c>
      <c r="H20">
        <f t="shared" si="0"/>
        <v>15</v>
      </c>
      <c r="I20">
        <v>0</v>
      </c>
    </row>
    <row r="21" spans="1:11" x14ac:dyDescent="0.3">
      <c r="A21">
        <v>2017</v>
      </c>
      <c r="B21">
        <v>1</v>
      </c>
      <c r="C21" t="s">
        <v>2</v>
      </c>
      <c r="D21">
        <v>1040</v>
      </c>
      <c r="E21">
        <v>141</v>
      </c>
      <c r="F21">
        <v>157</v>
      </c>
      <c r="G21">
        <v>188</v>
      </c>
      <c r="H21">
        <f t="shared" si="0"/>
        <v>1526</v>
      </c>
      <c r="I21">
        <v>1133</v>
      </c>
      <c r="K21">
        <f t="shared" si="1"/>
        <v>2659</v>
      </c>
    </row>
    <row r="22" spans="1:11" x14ac:dyDescent="0.3">
      <c r="A22">
        <v>2017</v>
      </c>
      <c r="B22">
        <v>2</v>
      </c>
      <c r="C22" t="s">
        <v>3</v>
      </c>
      <c r="D22">
        <v>13</v>
      </c>
      <c r="E22">
        <v>1</v>
      </c>
      <c r="F22">
        <v>2</v>
      </c>
      <c r="G22">
        <v>4</v>
      </c>
      <c r="H22">
        <f t="shared" si="0"/>
        <v>20</v>
      </c>
      <c r="I22">
        <v>1</v>
      </c>
    </row>
    <row r="23" spans="1:11" x14ac:dyDescent="0.3">
      <c r="A23">
        <v>2017</v>
      </c>
      <c r="B23">
        <v>2</v>
      </c>
      <c r="C23" t="s">
        <v>2</v>
      </c>
      <c r="D23">
        <v>1013</v>
      </c>
      <c r="E23">
        <v>133</v>
      </c>
      <c r="F23">
        <v>154</v>
      </c>
      <c r="G23">
        <v>186</v>
      </c>
      <c r="H23">
        <f t="shared" si="0"/>
        <v>1486</v>
      </c>
      <c r="I23">
        <v>1097</v>
      </c>
      <c r="K23">
        <f t="shared" si="1"/>
        <v>2583</v>
      </c>
    </row>
    <row r="24" spans="1:11" x14ac:dyDescent="0.3">
      <c r="A24">
        <v>2018</v>
      </c>
      <c r="B24">
        <v>1</v>
      </c>
      <c r="C24" t="s">
        <v>3</v>
      </c>
      <c r="D24">
        <v>18</v>
      </c>
      <c r="E24">
        <v>1</v>
      </c>
      <c r="F24">
        <v>6</v>
      </c>
      <c r="G24">
        <v>2</v>
      </c>
      <c r="H24">
        <f t="shared" si="0"/>
        <v>27</v>
      </c>
      <c r="I24">
        <v>2</v>
      </c>
    </row>
    <row r="25" spans="1:11" x14ac:dyDescent="0.3">
      <c r="A25">
        <v>2018</v>
      </c>
      <c r="B25">
        <v>1</v>
      </c>
      <c r="C25" t="s">
        <v>2</v>
      </c>
      <c r="D25">
        <v>1164</v>
      </c>
      <c r="E25">
        <v>131</v>
      </c>
      <c r="F25">
        <v>169</v>
      </c>
      <c r="G25">
        <v>206</v>
      </c>
      <c r="H25">
        <f t="shared" si="0"/>
        <v>1670</v>
      </c>
      <c r="I25">
        <v>1183</v>
      </c>
      <c r="K25">
        <f t="shared" si="1"/>
        <v>2853</v>
      </c>
    </row>
    <row r="26" spans="1:11" x14ac:dyDescent="0.3">
      <c r="A26">
        <v>2018</v>
      </c>
      <c r="B26">
        <v>2</v>
      </c>
      <c r="C26" t="s">
        <v>3</v>
      </c>
      <c r="D26">
        <v>21</v>
      </c>
      <c r="E26">
        <v>0</v>
      </c>
      <c r="F26">
        <v>6</v>
      </c>
      <c r="G26">
        <v>4</v>
      </c>
      <c r="H26">
        <f t="shared" si="0"/>
        <v>31</v>
      </c>
      <c r="I26">
        <v>1</v>
      </c>
    </row>
    <row r="27" spans="1:11" x14ac:dyDescent="0.3">
      <c r="A27">
        <v>2018</v>
      </c>
      <c r="B27">
        <v>2</v>
      </c>
      <c r="C27" t="s">
        <v>2</v>
      </c>
      <c r="D27">
        <v>1065</v>
      </c>
      <c r="E27">
        <v>125</v>
      </c>
      <c r="F27">
        <v>163</v>
      </c>
      <c r="G27">
        <v>187</v>
      </c>
      <c r="H27">
        <f t="shared" si="0"/>
        <v>1540</v>
      </c>
      <c r="I27">
        <v>1091</v>
      </c>
      <c r="K27">
        <f t="shared" si="1"/>
        <v>2631</v>
      </c>
    </row>
    <row r="28" spans="1:11" x14ac:dyDescent="0.3">
      <c r="A28">
        <v>2019</v>
      </c>
      <c r="B28">
        <v>1</v>
      </c>
      <c r="C28" t="s">
        <v>3</v>
      </c>
      <c r="D28">
        <v>23</v>
      </c>
      <c r="E28">
        <v>1</v>
      </c>
      <c r="F28">
        <v>2</v>
      </c>
      <c r="G28">
        <v>4</v>
      </c>
      <c r="H28">
        <f t="shared" si="0"/>
        <v>30</v>
      </c>
      <c r="I28">
        <v>1</v>
      </c>
    </row>
    <row r="29" spans="1:11" x14ac:dyDescent="0.3">
      <c r="A29">
        <v>2019</v>
      </c>
      <c r="B29">
        <v>1</v>
      </c>
      <c r="C29" t="s">
        <v>2</v>
      </c>
      <c r="D29">
        <v>1095</v>
      </c>
      <c r="E29">
        <v>136</v>
      </c>
      <c r="F29">
        <v>160</v>
      </c>
      <c r="G29">
        <v>176</v>
      </c>
      <c r="H29">
        <f t="shared" si="0"/>
        <v>1567</v>
      </c>
      <c r="I29">
        <v>1218</v>
      </c>
      <c r="K29">
        <f t="shared" si="1"/>
        <v>2785</v>
      </c>
    </row>
    <row r="30" spans="1:11" x14ac:dyDescent="0.3">
      <c r="A30">
        <v>2019</v>
      </c>
      <c r="B30">
        <v>2</v>
      </c>
      <c r="C30" t="s">
        <v>3</v>
      </c>
      <c r="D30">
        <v>12</v>
      </c>
      <c r="E30">
        <v>1</v>
      </c>
      <c r="F30">
        <v>1</v>
      </c>
      <c r="G30">
        <v>10</v>
      </c>
      <c r="H30">
        <f t="shared" si="0"/>
        <v>24</v>
      </c>
      <c r="I30">
        <v>1</v>
      </c>
    </row>
    <row r="31" spans="1:11" x14ac:dyDescent="0.3">
      <c r="A31">
        <v>2019</v>
      </c>
      <c r="B31">
        <v>2</v>
      </c>
      <c r="C31" t="s">
        <v>2</v>
      </c>
      <c r="D31">
        <v>1052</v>
      </c>
      <c r="E31">
        <v>120</v>
      </c>
      <c r="F31">
        <v>153</v>
      </c>
      <c r="G31">
        <v>173</v>
      </c>
      <c r="H31">
        <f t="shared" si="0"/>
        <v>1498</v>
      </c>
      <c r="I31">
        <v>1165</v>
      </c>
      <c r="K31">
        <f t="shared" si="1"/>
        <v>2663</v>
      </c>
    </row>
    <row r="32" spans="1:11" x14ac:dyDescent="0.3">
      <c r="A32" s="5" t="s">
        <v>62</v>
      </c>
      <c r="C32" t="s">
        <v>3</v>
      </c>
      <c r="D32">
        <f>SUMIF($C$12:$C$31,$C32,D$12:D$31)</f>
        <v>157</v>
      </c>
      <c r="E32">
        <f t="shared" ref="E32:I33" si="2">SUMIF($C$12:$C$31,$C32,E$12:E$31)</f>
        <v>11</v>
      </c>
      <c r="F32">
        <f t="shared" si="2"/>
        <v>29</v>
      </c>
      <c r="G32">
        <f t="shared" si="2"/>
        <v>31</v>
      </c>
      <c r="H32">
        <f t="shared" si="2"/>
        <v>228</v>
      </c>
      <c r="I32">
        <f t="shared" si="2"/>
        <v>7</v>
      </c>
    </row>
    <row r="33" spans="1:11" x14ac:dyDescent="0.3">
      <c r="C33" t="s">
        <v>2</v>
      </c>
      <c r="D33">
        <f>SUMIF($C$12:$C$31,$C33,D$12:D$31)</f>
        <v>10998</v>
      </c>
      <c r="E33">
        <f t="shared" si="2"/>
        <v>1398</v>
      </c>
      <c r="F33">
        <f t="shared" si="2"/>
        <v>1641</v>
      </c>
      <c r="G33">
        <f t="shared" si="2"/>
        <v>1869</v>
      </c>
      <c r="H33">
        <f t="shared" si="2"/>
        <v>15906</v>
      </c>
      <c r="I33">
        <f t="shared" si="2"/>
        <v>11525</v>
      </c>
      <c r="K33">
        <f t="shared" si="1"/>
        <v>27431</v>
      </c>
    </row>
    <row r="34" spans="1:11" ht="16.2" x14ac:dyDescent="0.3">
      <c r="A34" s="4" t="s">
        <v>60</v>
      </c>
      <c r="C34" t="s">
        <v>57</v>
      </c>
      <c r="D34" s="3">
        <f>ROUND(AVERAGE(D$2:D$11),4)</f>
        <v>1.43E-2</v>
      </c>
      <c r="E34" s="3">
        <f t="shared" ref="E34:J34" si="3">ROUND(AVERAGE(E$2:E$11),4)</f>
        <v>7.7000000000000002E-3</v>
      </c>
      <c r="F34" s="3">
        <f t="shared" si="3"/>
        <v>1.7500000000000002E-2</v>
      </c>
      <c r="G34" s="3">
        <f t="shared" si="3"/>
        <v>1.7100000000000001E-2</v>
      </c>
      <c r="H34" s="3">
        <f>ROUND(AVERAGE(H$2:H$11),4)</f>
        <v>1.44E-2</v>
      </c>
      <c r="I34" s="3">
        <f t="shared" si="3"/>
        <v>5.9999999999999995E-4</v>
      </c>
      <c r="J34" s="3"/>
    </row>
    <row r="35" spans="1:11" x14ac:dyDescent="0.3">
      <c r="A35" s="5"/>
      <c r="C35" t="s">
        <v>58</v>
      </c>
      <c r="D35" s="2">
        <f>ROUND(_xlfn.STDEV.P(D$2:D$11),4)</f>
        <v>3.5000000000000001E-3</v>
      </c>
      <c r="E35" s="2">
        <f t="shared" ref="E35:J35" si="4">ROUND(_xlfn.STDEV.P(E$2:E$11),4)</f>
        <v>3.5000000000000001E-3</v>
      </c>
      <c r="F35" s="2">
        <f t="shared" si="4"/>
        <v>1.04E-2</v>
      </c>
      <c r="G35" s="2">
        <f t="shared" si="4"/>
        <v>1.55E-2</v>
      </c>
      <c r="H35" s="2">
        <f>ROUND(_xlfn.STDEV.P(H$2:H$11),4)</f>
        <v>3.5999999999999999E-3</v>
      </c>
      <c r="I35" s="2">
        <f t="shared" si="4"/>
        <v>5.9999999999999995E-4</v>
      </c>
      <c r="J35" s="2"/>
    </row>
    <row r="36" spans="1:11" ht="16.2" x14ac:dyDescent="0.3">
      <c r="A36" s="4" t="s">
        <v>61</v>
      </c>
      <c r="C36" t="s">
        <v>57</v>
      </c>
      <c r="D36" s="2">
        <f>D34/0.01/PI()</f>
        <v>0.45518313724282067</v>
      </c>
      <c r="E36" s="2">
        <f t="shared" ref="E36:J37" si="5">E34/0.01/PI()</f>
        <v>0.24509861236151884</v>
      </c>
      <c r="F36" s="2">
        <f t="shared" si="5"/>
        <v>0.55704230082163375</v>
      </c>
      <c r="G36" s="2">
        <f t="shared" si="5"/>
        <v>0.54430990537428203</v>
      </c>
      <c r="H36" s="2">
        <f t="shared" si="5"/>
        <v>0.45836623610465854</v>
      </c>
      <c r="I36" s="2">
        <f t="shared" si="5"/>
        <v>1.9098593171027439E-2</v>
      </c>
      <c r="J36" s="2"/>
    </row>
    <row r="37" spans="1:11" x14ac:dyDescent="0.3">
      <c r="C37" t="s">
        <v>58</v>
      </c>
      <c r="D37" s="2">
        <f>D35/0.01/PI()</f>
        <v>0.11140846016432673</v>
      </c>
      <c r="E37" s="2">
        <f t="shared" si="5"/>
        <v>0.11140846016432673</v>
      </c>
      <c r="F37" s="2">
        <f t="shared" si="5"/>
        <v>0.3310422816311423</v>
      </c>
      <c r="G37" s="2">
        <f t="shared" si="5"/>
        <v>0.4933803235848756</v>
      </c>
      <c r="H37" s="2">
        <f t="shared" si="5"/>
        <v>0.11459155902616464</v>
      </c>
      <c r="I37" s="2">
        <f t="shared" si="5"/>
        <v>1.9098593171027439E-2</v>
      </c>
      <c r="J37" s="2"/>
    </row>
  </sheetData>
  <sortState ref="A12:H31">
    <sortCondition ref="A12:A31"/>
    <sortCondition ref="B12:B31"/>
    <sortCondition ref="C12:C31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3"/>
  <sheetData>
    <row r="1" spans="1:3" s="1" customFormat="1" x14ac:dyDescent="0.3">
      <c r="A1" s="1" t="s">
        <v>0</v>
      </c>
      <c r="B1" s="1" t="s">
        <v>55</v>
      </c>
      <c r="C1" s="1" t="s">
        <v>56</v>
      </c>
    </row>
    <row r="2" spans="1:3" x14ac:dyDescent="0.3">
      <c r="A2" t="s">
        <v>4</v>
      </c>
      <c r="B2">
        <v>87</v>
      </c>
      <c r="C2">
        <v>70</v>
      </c>
    </row>
    <row r="3" spans="1:3" x14ac:dyDescent="0.3">
      <c r="A3" t="s">
        <v>7</v>
      </c>
      <c r="B3">
        <v>4</v>
      </c>
      <c r="C3">
        <v>7</v>
      </c>
    </row>
    <row r="4" spans="1:3" x14ac:dyDescent="0.3">
      <c r="A4" t="s">
        <v>9</v>
      </c>
      <c r="B4">
        <v>12</v>
      </c>
      <c r="C4">
        <v>17</v>
      </c>
    </row>
    <row r="5" spans="1:3" x14ac:dyDescent="0.3">
      <c r="A5" t="s">
        <v>6</v>
      </c>
      <c r="B5">
        <v>14</v>
      </c>
      <c r="C5">
        <v>17</v>
      </c>
    </row>
    <row r="6" spans="1:3" x14ac:dyDescent="0.3">
      <c r="A6" t="s">
        <v>54</v>
      </c>
      <c r="B6">
        <v>4</v>
      </c>
      <c r="C6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TypeName_point</vt:lpstr>
      <vt:lpstr>Region_point</vt:lpstr>
      <vt:lpstr>group_County</vt:lpstr>
      <vt:lpstr>single_County</vt:lpstr>
      <vt:lpstr>group_County_only_forest</vt:lpstr>
      <vt:lpstr>single_County_only_forest</vt:lpstr>
      <vt:lpstr>Forest_Macaca</vt:lpstr>
      <vt:lpstr>Macaca_dist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2020-04-17T02:20:14Z</dcterms:created>
  <dcterms:modified xsi:type="dcterms:W3CDTF">2020-04-17T07:25:07Z</dcterms:modified>
</cp:coreProperties>
</file>