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0" yWindow="0" windowWidth="22152" windowHeight="97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7" i="1"/>
  <c r="H7" i="1"/>
  <c r="G7" i="1"/>
  <c r="E7" i="1"/>
  <c r="D7" i="1"/>
  <c r="F6" i="1"/>
  <c r="C6" i="1"/>
  <c r="H6" i="1"/>
  <c r="G6" i="1"/>
  <c r="E6" i="1"/>
  <c r="D6" i="1"/>
  <c r="F5" i="1"/>
  <c r="C5" i="1"/>
  <c r="H5" i="1"/>
  <c r="G5" i="1"/>
  <c r="E5" i="1"/>
  <c r="D5" i="1"/>
  <c r="F4" i="1"/>
  <c r="C4" i="1"/>
  <c r="H4" i="1"/>
  <c r="G4" i="1"/>
  <c r="E4" i="1"/>
  <c r="D4" i="1"/>
  <c r="C8" i="1" l="1"/>
  <c r="E8" i="1"/>
  <c r="F8" i="1"/>
  <c r="I4" i="1"/>
  <c r="G8" i="1"/>
  <c r="I6" i="1"/>
  <c r="I7" i="1"/>
  <c r="I5" i="1"/>
  <c r="H8" i="1"/>
  <c r="D8" i="1"/>
  <c r="I8" i="1" l="1"/>
</calcChain>
</file>

<file path=xl/sharedStrings.xml><?xml version="1.0" encoding="utf-8"?>
<sst xmlns="http://schemas.openxmlformats.org/spreadsheetml/2006/main" count="14" uniqueCount="14">
  <si>
    <t>TypeName.1</t>
  </si>
  <si>
    <t>竹林</t>
  </si>
  <si>
    <t>針葉林</t>
  </si>
  <si>
    <t>混淆林</t>
  </si>
  <si>
    <t>闊葉林</t>
  </si>
  <si>
    <t>TW</t>
    <phoneticPr fontId="1" type="noConversion"/>
  </si>
  <si>
    <t>雲嘉南</t>
    <phoneticPr fontId="1" type="noConversion"/>
  </si>
  <si>
    <t>中彰投</t>
    <phoneticPr fontId="1" type="noConversion"/>
  </si>
  <si>
    <t>花蓮</t>
    <phoneticPr fontId="1" type="noConversion"/>
  </si>
  <si>
    <t>台東</t>
    <phoneticPr fontId="1" type="noConversion"/>
  </si>
  <si>
    <t>北部</t>
    <phoneticPr fontId="1" type="noConversion"/>
  </si>
  <si>
    <t>高屏</t>
    <phoneticPr fontId="1" type="noConversion"/>
  </si>
  <si>
    <t>total</t>
    <phoneticPr fontId="1" type="noConversion"/>
  </si>
  <si>
    <r>
      <t>各分區內的森林面積(km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</si>
</sst>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perscript"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D16" sqref="D16"/>
    </sheetView>
  </sheetViews>
  <sheetFormatPr defaultRowHeight="16.2" x14ac:dyDescent="0.3"/>
  <cols>
    <col min="2" max="2" width="12.44140625" customWidth="1"/>
    <col min="3" max="3" width="11.6640625" bestFit="1" customWidth="1"/>
    <col min="4" max="4" width="11.77734375" bestFit="1" customWidth="1"/>
    <col min="5" max="5" width="10.5546875" bestFit="1" customWidth="1"/>
    <col min="6" max="9" width="11.6640625" bestFit="1" customWidth="1"/>
    <col min="12" max="12" width="9.5546875" bestFit="1" customWidth="1"/>
  </cols>
  <sheetData>
    <row r="2" spans="2:9" ht="18.600000000000001" x14ac:dyDescent="0.3">
      <c r="B2" t="s">
        <v>13</v>
      </c>
    </row>
    <row r="3" spans="2:9" x14ac:dyDescent="0.3">
      <c r="B3" s="1" t="s">
        <v>0</v>
      </c>
      <c r="C3" s="1" t="s">
        <v>10</v>
      </c>
      <c r="D3" s="1" t="s">
        <v>7</v>
      </c>
      <c r="E3" s="1" t="s">
        <v>6</v>
      </c>
      <c r="F3" s="1" t="s">
        <v>11</v>
      </c>
      <c r="G3" s="1" t="s">
        <v>8</v>
      </c>
      <c r="H3" s="1" t="s">
        <v>9</v>
      </c>
      <c r="I3" s="1" t="s">
        <v>5</v>
      </c>
    </row>
    <row r="4" spans="2:9" x14ac:dyDescent="0.3">
      <c r="B4" s="1" t="s">
        <v>1</v>
      </c>
      <c r="C4" s="2">
        <f>472966809*(0.001*0.001)</f>
        <v>472.96680899999996</v>
      </c>
      <c r="D4" s="2">
        <f>211061678*(0.001*0.001)</f>
        <v>211.061678</v>
      </c>
      <c r="E4" s="2">
        <f>372893553*(0.001*0.001)</f>
        <v>372.893553</v>
      </c>
      <c r="F4" s="2">
        <f>194009800*(0.001*0.001)</f>
        <v>194.00979999999998</v>
      </c>
      <c r="G4" s="2">
        <f>58399534*(0.001*0.001)</f>
        <v>58.399533999999996</v>
      </c>
      <c r="H4" s="2">
        <f>29103964*(0.001*0.001)</f>
        <v>29.103963999999998</v>
      </c>
      <c r="I4" s="2">
        <f>SUM(D4:H4)</f>
        <v>865.46852899999999</v>
      </c>
    </row>
    <row r="5" spans="2:9" x14ac:dyDescent="0.3">
      <c r="B5" s="1" t="s">
        <v>2</v>
      </c>
      <c r="C5" s="2">
        <f>650812478*(0.001*0.001)</f>
        <v>650.81247799999994</v>
      </c>
      <c r="D5" s="2">
        <f>1084795759*(0.001*0.001)</f>
        <v>1084.7957589999999</v>
      </c>
      <c r="E5" s="2">
        <f>56303801*(0.001*0.001)</f>
        <v>56.303801</v>
      </c>
      <c r="F5" s="2">
        <f>268086423*(0.001*0.001)</f>
        <v>268.08642299999997</v>
      </c>
      <c r="G5" s="2">
        <f>693864341*(0.001*0.001)</f>
        <v>693.86434099999997</v>
      </c>
      <c r="H5" s="2">
        <f>252278674*(0.001*0.001)</f>
        <v>252.278674</v>
      </c>
      <c r="I5" s="2">
        <f>SUM(D5:H5)</f>
        <v>2355.328998</v>
      </c>
    </row>
    <row r="6" spans="2:9" x14ac:dyDescent="0.3">
      <c r="B6" s="1" t="s">
        <v>3</v>
      </c>
      <c r="C6" s="2">
        <f>669784037*(0.001*0.001)</f>
        <v>669.78403700000001</v>
      </c>
      <c r="D6" s="2">
        <f>647812768*(0.001*0.001)</f>
        <v>647.81276800000001</v>
      </c>
      <c r="E6" s="2">
        <f>342780176*(0.001*0.001)</f>
        <v>342.78017599999998</v>
      </c>
      <c r="F6" s="2">
        <f>221365988*(0.001*0.001)</f>
        <v>221.36598799999999</v>
      </c>
      <c r="G6" s="2">
        <f>540652644*(0.001*0.001)</f>
        <v>540.65264400000001</v>
      </c>
      <c r="H6" s="2">
        <f>209867484*(0.001*0.001)</f>
        <v>209.86748399999999</v>
      </c>
      <c r="I6" s="2">
        <f>SUM(D6:H6)</f>
        <v>1962.4790600000001</v>
      </c>
    </row>
    <row r="7" spans="2:9" x14ac:dyDescent="0.3">
      <c r="B7" s="1" t="s">
        <v>4</v>
      </c>
      <c r="C7" s="2">
        <f>4374002388*(0.001*0.001)</f>
        <v>4374.0023879999999</v>
      </c>
      <c r="D7" s="2">
        <f>2234316759*(0.001*0.001)</f>
        <v>2234.3167589999998</v>
      </c>
      <c r="E7" s="2">
        <f>652372405*(0.001*0.001)</f>
        <v>652.37240499999996</v>
      </c>
      <c r="F7" s="2">
        <f>2553087424*(0.001*0.001)</f>
        <v>2553.0874239999998</v>
      </c>
      <c r="G7" s="2">
        <f>2382037136*(0.001*0.001)</f>
        <v>2382.0371359999999</v>
      </c>
      <c r="H7" s="2">
        <f>2363528880*(0.001*0.001)</f>
        <v>2363.5288799999998</v>
      </c>
      <c r="I7" s="2">
        <f>SUM(D7:H7)</f>
        <v>10185.342603999999</v>
      </c>
    </row>
    <row r="8" spans="2:9" x14ac:dyDescent="0.3">
      <c r="B8" s="1" t="s">
        <v>12</v>
      </c>
      <c r="C8" s="2">
        <f>SUM(C4:C7)</f>
        <v>6167.5657119999996</v>
      </c>
      <c r="D8" s="2">
        <f>SUM(D4:D7)</f>
        <v>4177.9869639999997</v>
      </c>
      <c r="E8" s="2">
        <f t="shared" ref="E8:H8" si="0">SUM(E4:E7)</f>
        <v>1424.349935</v>
      </c>
      <c r="F8" s="2">
        <f>SUM(F4:F7)</f>
        <v>3236.5496349999999</v>
      </c>
      <c r="G8" s="2">
        <f t="shared" si="0"/>
        <v>3674.9536549999998</v>
      </c>
      <c r="H8" s="2">
        <f t="shared" si="0"/>
        <v>2854.7790019999998</v>
      </c>
      <c r="I8" s="2">
        <f>SUM(D8:H8)</f>
        <v>15368.619190999998</v>
      </c>
    </row>
  </sheetData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2020-05-06T02:33:59Z</cp:lastPrinted>
  <dcterms:created xsi:type="dcterms:W3CDTF">2020-05-04T08:03:40Z</dcterms:created>
  <dcterms:modified xsi:type="dcterms:W3CDTF">2020-05-06T02:34:18Z</dcterms:modified>
</cp:coreProperties>
</file>