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IR\ZGeoBw\508-Atmosphaerenphysik\508_fachlich\SG SensWaSys\Reserveuebung_Schwarz\2024\"/>
    </mc:Choice>
  </mc:AlternateContent>
  <xr:revisionPtr revIDLastSave="0" documentId="13_ncr:1_{E3A64280-DAAA-4208-A56E-12AB1BFF79C1}" xr6:coauthVersionLast="36" xr6:coauthVersionMax="36" xr10:uidLastSave="{00000000-0000-0000-0000-000000000000}"/>
  <bookViews>
    <workbookView xWindow="0" yWindow="0" windowWidth="17490" windowHeight="9330" xr2:uid="{73A155D6-F453-431D-A1A9-9BB4773A677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9" i="1" s="1"/>
  <c r="J14" i="1"/>
  <c r="F14" i="1"/>
  <c r="J9" i="1"/>
  <c r="F9" i="1"/>
  <c r="H14" i="1"/>
  <c r="H9" i="1"/>
  <c r="B14" i="1"/>
  <c r="D14" i="1" s="1"/>
  <c r="D34" i="1"/>
  <c r="D29" i="1"/>
  <c r="K14" i="1" l="1"/>
  <c r="K9" i="1"/>
  <c r="G14" i="1"/>
  <c r="I9" i="1"/>
  <c r="G9" i="1"/>
  <c r="I14" i="1"/>
  <c r="E9" i="1"/>
  <c r="E14" i="1"/>
</calcChain>
</file>

<file path=xl/sharedStrings.xml><?xml version="1.0" encoding="utf-8"?>
<sst xmlns="http://schemas.openxmlformats.org/spreadsheetml/2006/main" count="29" uniqueCount="15">
  <si>
    <t>a0=</t>
  </si>
  <si>
    <t>a1=</t>
  </si>
  <si>
    <t>a2=</t>
  </si>
  <si>
    <t>Normsicht</t>
  </si>
  <si>
    <t>Korrektur</t>
  </si>
  <si>
    <t xml:space="preserve">R1 </t>
  </si>
  <si>
    <t>R2</t>
  </si>
  <si>
    <t>Verhältnis der Korrektur</t>
  </si>
  <si>
    <t>Globalbeleuchtung [mLUX]</t>
  </si>
  <si>
    <t>ohne Korrektur</t>
  </si>
  <si>
    <t>mit Korrektur</t>
  </si>
  <si>
    <t>in a0</t>
  </si>
  <si>
    <t xml:space="preserve"> in a2</t>
  </si>
  <si>
    <t>in Korrektur</t>
  </si>
  <si>
    <t>in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</si>
</sst>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3C95-C088-4222-80E4-AE2A0961771A}">
  <dimension ref="A1:N36"/>
  <sheetViews>
    <sheetView tabSelected="1" workbookViewId="0">
      <selection activeCell="E32" sqref="E32"/>
    </sheetView>
  </sheetViews>
  <sheetFormatPr baseColWidth="10" defaultRowHeight="15" x14ac:dyDescent="0.25"/>
  <cols>
    <col min="1" max="1" width="29.5703125" customWidth="1"/>
    <col min="3" max="3" width="3.85546875" customWidth="1"/>
    <col min="4" max="4" width="32.42578125" customWidth="1"/>
    <col min="5" max="5" width="23.42578125" customWidth="1"/>
    <col min="6" max="6" width="24" customWidth="1"/>
    <col min="7" max="7" width="21.5703125" customWidth="1"/>
    <col min="8" max="8" width="19.5703125" customWidth="1"/>
    <col min="9" max="9" width="22.140625" customWidth="1"/>
    <col min="10" max="11" width="21.28515625" customWidth="1"/>
    <col min="12" max="12" width="15.42578125" customWidth="1"/>
    <col min="13" max="14" width="13.5703125" customWidth="1"/>
  </cols>
  <sheetData>
    <row r="1" spans="1:14" x14ac:dyDescent="0.25">
      <c r="A1" s="3" t="s">
        <v>10</v>
      </c>
      <c r="D1" s="2" t="s">
        <v>11</v>
      </c>
      <c r="E1" s="11"/>
      <c r="F1" s="6" t="s">
        <v>12</v>
      </c>
      <c r="G1" s="5"/>
      <c r="H1" s="8" t="s">
        <v>13</v>
      </c>
      <c r="I1" s="14"/>
      <c r="J1" s="10" t="s">
        <v>14</v>
      </c>
      <c r="K1" s="1"/>
      <c r="L1" s="1"/>
      <c r="M1" s="1"/>
      <c r="N1" s="1"/>
    </row>
    <row r="2" spans="1:14" x14ac:dyDescent="0.25">
      <c r="D2" s="3" t="s">
        <v>5</v>
      </c>
      <c r="E2" s="11"/>
      <c r="G2" s="5"/>
      <c r="I2" s="15"/>
    </row>
    <row r="3" spans="1:14" x14ac:dyDescent="0.25">
      <c r="A3" t="s">
        <v>0</v>
      </c>
      <c r="B3">
        <f>-0.869+LN(B9)</f>
        <v>-2.4784379124341003</v>
      </c>
      <c r="E3" s="11"/>
      <c r="G3" s="5"/>
      <c r="I3" s="15"/>
    </row>
    <row r="4" spans="1:14" x14ac:dyDescent="0.25">
      <c r="A4" t="s">
        <v>1</v>
      </c>
      <c r="B4">
        <v>0.624</v>
      </c>
      <c r="E4" s="11"/>
      <c r="G4" s="5"/>
      <c r="I4" s="15"/>
    </row>
    <row r="5" spans="1:14" x14ac:dyDescent="0.25">
      <c r="A5" t="s">
        <v>2</v>
      </c>
      <c r="B5">
        <v>0.41699999999999998</v>
      </c>
      <c r="E5" s="11"/>
      <c r="G5" s="5"/>
      <c r="I5" s="15"/>
    </row>
    <row r="6" spans="1:14" x14ac:dyDescent="0.25">
      <c r="A6" s="17" t="s">
        <v>3</v>
      </c>
      <c r="B6" s="18">
        <v>15</v>
      </c>
      <c r="E6" s="11"/>
      <c r="G6" s="5"/>
      <c r="I6" s="15"/>
    </row>
    <row r="7" spans="1:14" x14ac:dyDescent="0.25">
      <c r="A7" s="17" t="s">
        <v>8</v>
      </c>
      <c r="B7" s="18">
        <v>4</v>
      </c>
      <c r="E7" s="11"/>
      <c r="G7" s="5"/>
      <c r="I7" s="15"/>
    </row>
    <row r="8" spans="1:14" x14ac:dyDescent="0.25">
      <c r="E8" s="12" t="s">
        <v>7</v>
      </c>
      <c r="G8" s="13" t="s">
        <v>7</v>
      </c>
      <c r="I8" s="16" t="s">
        <v>7</v>
      </c>
      <c r="K8" s="10" t="s">
        <v>7</v>
      </c>
    </row>
    <row r="9" spans="1:14" x14ac:dyDescent="0.25">
      <c r="A9" s="4" t="s">
        <v>4</v>
      </c>
      <c r="B9">
        <v>0.2</v>
      </c>
      <c r="D9" s="2">
        <f>EXP(B3+B4*LN(B6)+B5*LN(LN(20*1000*B7)))</f>
        <v>1.2487598072154455</v>
      </c>
      <c r="E9" s="11">
        <f>D9/D29</f>
        <v>0.20000000000000004</v>
      </c>
      <c r="F9" s="6">
        <f>EXP(-0.869+B4*LN(B6)+B5*B9*LN(LN(20*1000*B7)))</f>
        <v>2.7814612630396103</v>
      </c>
      <c r="G9" s="5">
        <f>F9/D29</f>
        <v>0.44547578276752337</v>
      </c>
      <c r="H9" s="7">
        <f>EXP(-0.869+B4*LN(B6)+B5*LN(LN(20*1000*B7*B9)))</f>
        <v>5.8559249292763891</v>
      </c>
      <c r="I9" s="15">
        <f>H9/D29</f>
        <v>0.93787850881175605</v>
      </c>
      <c r="J9" s="9">
        <f>EXP(-0.869+B4*B9*LN(B6)+B5*LN(LN(20*1000*B7)))</f>
        <v>1.6156383740456026</v>
      </c>
      <c r="K9" s="9">
        <f>J9/D29</f>
        <v>0.25875886855267127</v>
      </c>
    </row>
    <row r="10" spans="1:14" x14ac:dyDescent="0.25">
      <c r="E10" s="11"/>
      <c r="G10" s="5"/>
      <c r="I10" s="15"/>
    </row>
    <row r="11" spans="1:14" x14ac:dyDescent="0.25">
      <c r="E11" s="11"/>
      <c r="G11" s="5"/>
      <c r="I11" s="15"/>
    </row>
    <row r="12" spans="1:14" x14ac:dyDescent="0.25">
      <c r="E12" s="11"/>
      <c r="G12" s="5"/>
      <c r="I12" s="15"/>
    </row>
    <row r="13" spans="1:14" x14ac:dyDescent="0.25">
      <c r="D13" s="3" t="s">
        <v>6</v>
      </c>
      <c r="E13" s="11"/>
      <c r="G13" s="5"/>
      <c r="I13" s="15"/>
    </row>
    <row r="14" spans="1:14" x14ac:dyDescent="0.25">
      <c r="A14" t="s">
        <v>0</v>
      </c>
      <c r="B14">
        <f>-0.151+LN(B9)</f>
        <v>-1.7604379124341003</v>
      </c>
      <c r="D14" s="2">
        <f>EXP(B14+B15*LN(B6)+B16*LN(LN(20*1000*B7)))</f>
        <v>1.0203511745372256</v>
      </c>
      <c r="E14" s="11">
        <f>D14/D34</f>
        <v>0.19999999999999998</v>
      </c>
      <c r="F14" s="6">
        <f>EXP(-0.151+B15*LN(B6)+B9*B16*LN(LN(20*1000*B7)))</f>
        <v>1.295151952131768</v>
      </c>
      <c r="G14" s="5">
        <f>F14/D34</f>
        <v>0.25386396065436523</v>
      </c>
      <c r="H14" s="7">
        <f>EXP(-0.151+B15*LN(B6)+B16*LN(LN(20*1000*B7*B9)))</f>
        <v>4.5761028446365257</v>
      </c>
      <c r="I14" s="15">
        <f>H14/D34</f>
        <v>0.8969662521752847</v>
      </c>
      <c r="J14" s="9">
        <f>EXP(-0.151+B9*B15*LN(B6)+B16*LN(LN(20*1000*B7)))</f>
        <v>4.8359311576708297</v>
      </c>
      <c r="K14" s="9">
        <f>J14/D34</f>
        <v>0.94789544587217978</v>
      </c>
    </row>
    <row r="15" spans="1:14" x14ac:dyDescent="0.25">
      <c r="A15" t="s">
        <v>1</v>
      </c>
      <c r="B15">
        <v>2.47E-2</v>
      </c>
    </row>
    <row r="16" spans="1:14" x14ac:dyDescent="0.25">
      <c r="A16" t="s">
        <v>2</v>
      </c>
      <c r="B16">
        <v>0.70699999999999996</v>
      </c>
    </row>
    <row r="21" spans="1:4" x14ac:dyDescent="0.25">
      <c r="A21" s="3" t="s">
        <v>9</v>
      </c>
    </row>
    <row r="22" spans="1:4" x14ac:dyDescent="0.25">
      <c r="D22" t="s">
        <v>5</v>
      </c>
    </row>
    <row r="23" spans="1:4" x14ac:dyDescent="0.25">
      <c r="A23" t="s">
        <v>0</v>
      </c>
      <c r="B23">
        <v>-0.86899999999999999</v>
      </c>
    </row>
    <row r="24" spans="1:4" x14ac:dyDescent="0.25">
      <c r="A24" t="s">
        <v>1</v>
      </c>
      <c r="B24">
        <v>0.624</v>
      </c>
    </row>
    <row r="25" spans="1:4" x14ac:dyDescent="0.25">
      <c r="A25" t="s">
        <v>2</v>
      </c>
      <c r="B25">
        <v>0.41699999999999998</v>
      </c>
    </row>
    <row r="29" spans="1:4" x14ac:dyDescent="0.25">
      <c r="D29" s="2">
        <f>EXP(B23+B24*LN(B6)+B25*LN(LN(20*1000*B7)))</f>
        <v>6.2437990360772266</v>
      </c>
    </row>
    <row r="33" spans="1:4" x14ac:dyDescent="0.25">
      <c r="D33" t="s">
        <v>6</v>
      </c>
    </row>
    <row r="34" spans="1:4" x14ac:dyDescent="0.25">
      <c r="A34" t="s">
        <v>0</v>
      </c>
      <c r="B34">
        <v>-0.151</v>
      </c>
      <c r="D34" s="2">
        <f>EXP(B34+B35*LN(B6)+B36*LN(LN(20*1000*B7)))</f>
        <v>5.1017558726861285</v>
      </c>
    </row>
    <row r="35" spans="1:4" x14ac:dyDescent="0.25">
      <c r="A35" t="s">
        <v>1</v>
      </c>
      <c r="B35">
        <v>2.47E-2</v>
      </c>
    </row>
    <row r="36" spans="1:4" x14ac:dyDescent="0.25">
      <c r="A36" t="s">
        <v>2</v>
      </c>
      <c r="B36">
        <v>0.70699999999999996</v>
      </c>
    </row>
  </sheetData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Schwarz</dc:creator>
  <cp:lastModifiedBy>Buetow, Alexander</cp:lastModifiedBy>
  <dcterms:created xsi:type="dcterms:W3CDTF">2024-10-22T07:14:38Z</dcterms:created>
  <dcterms:modified xsi:type="dcterms:W3CDTF">2025-04-09T09:24:32Z</dcterms:modified>
</cp:coreProperties>
</file>