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ated" sheetId="1" r:id="rId4"/>
    <sheet state="visible" name="Control" sheetId="2" r:id="rId5"/>
    <sheet state="visible" name="CNTRL Foil Balls Practice" sheetId="3" r:id="rId6"/>
    <sheet state="visible" name="Foil Ball Real Deal" sheetId="4" r:id="rId7"/>
    <sheet state="visible" name="Treated Foil Balls Practice" sheetId="5" r:id="rId8"/>
    <sheet state="visible" name="Temporary Number to Field ID " sheetId="6" r:id="rId9"/>
    <sheet state="visible" name="Field Register" sheetId="7" r:id="rId10"/>
    <sheet state="hidden" name="Sheet1" sheetId="8" r:id="rId11"/>
    <sheet state="visible" name="Soil Moisture Analysis" sheetId="9" r:id="rId12"/>
    <sheet state="visible" name="Field Day Details" sheetId="10" r:id="rId13"/>
    <sheet state="visible" name="Syringe Error Analysis" sheetId="11" r:id="rId14"/>
  </sheets>
  <definedNames/>
  <calcPr/>
  <extLst>
    <ext uri="GoogleSheetsCustomDataVersion1">
      <go:sheetsCustomData xmlns:go="http://customooxmlschemas.google.com/" r:id="rId15" roundtripDataSignature="AMtx7mgs4KqIhg27+46pZHrm4DjAK7TBEw=="/>
    </ext>
  </extLst>
</workbook>
</file>

<file path=xl/sharedStrings.xml><?xml version="1.0" encoding="utf-8"?>
<sst xmlns="http://schemas.openxmlformats.org/spreadsheetml/2006/main" count="1521" uniqueCount="520">
  <si>
    <t>Control</t>
  </si>
  <si>
    <t>Bold = Dated</t>
  </si>
  <si>
    <t>Treated</t>
  </si>
  <si>
    <t>Italicized = A bag of interest</t>
  </si>
  <si>
    <t>CNTRL</t>
  </si>
  <si>
    <t>Sample ID</t>
  </si>
  <si>
    <t>Notes are in respective order: Up-Down = Left - Right</t>
  </si>
  <si>
    <t>Foil Weight</t>
  </si>
  <si>
    <t>Sample Weight</t>
  </si>
  <si>
    <t>Total</t>
  </si>
  <si>
    <t>Location # 1</t>
  </si>
  <si>
    <t>Location # 2</t>
  </si>
  <si>
    <t>Location # 3</t>
  </si>
  <si>
    <t>Collection</t>
  </si>
  <si>
    <t>Troubleshooting</t>
  </si>
  <si>
    <t>Day 1</t>
  </si>
  <si>
    <t>AVG%Diff</t>
  </si>
  <si>
    <t xml:space="preserve">Plot </t>
  </si>
  <si>
    <t>Held: [0-10]</t>
  </si>
  <si>
    <t>Y</t>
  </si>
  <si>
    <t>Held: [10-20]</t>
  </si>
  <si>
    <t xml:space="preserve">Dried? </t>
  </si>
  <si>
    <t>Soil Weight in Foil Ball Wgt</t>
  </si>
  <si>
    <t>Total, Sch.</t>
  </si>
  <si>
    <t>Total, D'antonia</t>
  </si>
  <si>
    <t>Foil packet,sch measure</t>
  </si>
  <si>
    <t>Soil W/in schimel</t>
  </si>
  <si>
    <t xml:space="preserve">Total C Processed? </t>
  </si>
  <si>
    <t xml:space="preserve">soil w/in D'antonio </t>
  </si>
  <si>
    <t>Difference</t>
  </si>
  <si>
    <t>avg</t>
  </si>
  <si>
    <t>% Difference</t>
  </si>
  <si>
    <t xml:space="preserve">Notes: </t>
  </si>
  <si>
    <t xml:space="preserve">Have you made standards yet? </t>
  </si>
  <si>
    <t>Mid Plot Likely #3 for both 0-10 &amp; 10-20</t>
  </si>
  <si>
    <t>Location # 5</t>
  </si>
  <si>
    <t>Location # 6</t>
  </si>
  <si>
    <t>Location # 4</t>
  </si>
  <si>
    <t>Top-Slope, Top-Left</t>
  </si>
  <si>
    <t>mid slope, x</t>
  </si>
  <si>
    <t>AVG-&gt;</t>
  </si>
  <si>
    <t>Day 2</t>
  </si>
  <si>
    <t>\\\\\\\\\\\</t>
  </si>
  <si>
    <t>Notes</t>
  </si>
  <si>
    <t>Tray 1</t>
  </si>
  <si>
    <t>Schimel Day1/2</t>
  </si>
  <si>
    <t>Day1</t>
  </si>
  <si>
    <t>Day2</t>
  </si>
  <si>
    <t>Soil W/in according to day 1 measurements</t>
  </si>
  <si>
    <t>Soil w/in according to day 2 measurement</t>
  </si>
  <si>
    <t>AVG %Diff</t>
  </si>
  <si>
    <t>Starting to use D'antonio's machine. Place sample wait for measurement to peak then grab it just before it falls back down.</t>
  </si>
  <si>
    <t>A</t>
  </si>
  <si>
    <t>B</t>
  </si>
  <si>
    <t>C</t>
  </si>
  <si>
    <t>87/9</t>
  </si>
  <si>
    <t>.004 difference between foil weight listing and tare number!</t>
  </si>
  <si>
    <t>D</t>
  </si>
  <si>
    <t>E</t>
  </si>
  <si>
    <t>F</t>
  </si>
  <si>
    <t>Note</t>
  </si>
  <si>
    <t>D. 3</t>
  </si>
  <si>
    <t xml:space="preserve">Removed staging and cleaned balance before measurements. I think that the balance is operational </t>
  </si>
  <si>
    <t>G</t>
  </si>
  <si>
    <t>Calculated Total</t>
  </si>
  <si>
    <t>New Weigh Total</t>
  </si>
  <si>
    <t>Sample Weight (New container + sample - old container)</t>
  </si>
  <si>
    <t>x</t>
  </si>
  <si>
    <t>14.9x/15.0x</t>
  </si>
  <si>
    <t>H</t>
  </si>
  <si>
    <t>ID's To Redo</t>
  </si>
  <si>
    <t>Missing</t>
  </si>
  <si>
    <t>New Check up June/19th *Not Held</t>
  </si>
  <si>
    <t>B2</t>
  </si>
  <si>
    <t>D2</t>
  </si>
  <si>
    <t xml:space="preserve">Temporary </t>
  </si>
  <si>
    <t>TRTMNT</t>
  </si>
  <si>
    <t xml:space="preserve">D'antonio </t>
  </si>
  <si>
    <t>machine blipped before taring, but then the busy signal hit. Maybe be a smidge more inaccurate</t>
  </si>
  <si>
    <t xml:space="preserve">Fell into 96's column for a micro second. Not too pressed. </t>
  </si>
  <si>
    <t>87/9?</t>
  </si>
  <si>
    <t>*80</t>
  </si>
  <si>
    <t>*=second weighin</t>
  </si>
  <si>
    <t xml:space="preserve">Iterations in Computation Book </t>
  </si>
  <si>
    <t xml:space="preserve">Total </t>
  </si>
  <si>
    <t>5F</t>
  </si>
  <si>
    <t>6F</t>
  </si>
  <si>
    <t>11F</t>
  </si>
  <si>
    <t>12F</t>
  </si>
  <si>
    <t>G1</t>
  </si>
  <si>
    <t>Foil Ball A</t>
  </si>
  <si>
    <t>sample ID</t>
  </si>
  <si>
    <t>Fell on just cleansed surface, note for any irregularities</t>
  </si>
  <si>
    <t>X</t>
  </si>
  <si>
    <t>CTRL</t>
  </si>
  <si>
    <t>Type</t>
  </si>
  <si>
    <t>Treatment ID</t>
  </si>
  <si>
    <t>Bucket Number</t>
  </si>
  <si>
    <t>Date</t>
  </si>
  <si>
    <t>Soil Moisture</t>
  </si>
  <si>
    <t>T5</t>
  </si>
  <si>
    <t xml:space="preserve">Treatment </t>
  </si>
  <si>
    <t xml:space="preserve">Temporary ID </t>
  </si>
  <si>
    <t>Plot Number</t>
  </si>
  <si>
    <t>Depth (cm)</t>
  </si>
  <si>
    <t xml:space="preserve">Atmospheric Data </t>
  </si>
  <si>
    <t>safety</t>
  </si>
  <si>
    <t>C6</t>
  </si>
  <si>
    <t>10-20</t>
  </si>
  <si>
    <t>C6-5,10-20,9/13/18</t>
  </si>
  <si>
    <t>0-10</t>
  </si>
  <si>
    <t>C6-5,0-10,9/13/18</t>
  </si>
  <si>
    <t>C6-4,0-10,9/13/18</t>
  </si>
  <si>
    <t>C6-1,10-20,9/13/18</t>
  </si>
  <si>
    <t>February 20th</t>
  </si>
  <si>
    <t>March 13th</t>
  </si>
  <si>
    <t>April 1st</t>
  </si>
  <si>
    <t>April 4th</t>
  </si>
  <si>
    <t>April 18th</t>
  </si>
  <si>
    <t>C6-2,10-20,9/13/18</t>
  </si>
  <si>
    <t>April 23rd</t>
  </si>
  <si>
    <t>May 7th</t>
  </si>
  <si>
    <t xml:space="preserve">May 8th </t>
  </si>
  <si>
    <t>Temperature (Farenheit)</t>
  </si>
  <si>
    <t>C6-2,0-10,9/13/18</t>
  </si>
  <si>
    <t>C6-3,10-20,9/13/18</t>
  </si>
  <si>
    <t>C6-4,10-20,9/13/18</t>
  </si>
  <si>
    <t>Temperature (Kelvin)</t>
  </si>
  <si>
    <t>C6-1,0-10,9/13/18</t>
  </si>
  <si>
    <t>C6-3,0-10,9/13/18</t>
  </si>
  <si>
    <t>Pressure (HG) 1:00pm</t>
  </si>
  <si>
    <t>C5</t>
  </si>
  <si>
    <t xml:space="preserve">ATM </t>
  </si>
  <si>
    <t>C5-2,10-20,9/13/18</t>
  </si>
  <si>
    <t>C5-5,10-20</t>
  </si>
  <si>
    <t xml:space="preserve">R Constant </t>
  </si>
  <si>
    <t>C5-5,0-10,9/13/18</t>
  </si>
  <si>
    <t xml:space="preserve">C6  </t>
  </si>
  <si>
    <t>T6</t>
  </si>
  <si>
    <t>C5-5,10-20,9/13/18</t>
  </si>
  <si>
    <t xml:space="preserve">February 20th </t>
  </si>
  <si>
    <t>C5-1,0-10,9/13/18</t>
  </si>
  <si>
    <t>C5-1,10-20,9/13/18</t>
  </si>
  <si>
    <t>C5-2,0-10,9/13/18</t>
  </si>
  <si>
    <t>C5-2,0-10</t>
  </si>
  <si>
    <t>H0 (Time)</t>
  </si>
  <si>
    <t>Syringe H0</t>
  </si>
  <si>
    <t>C-5,0-10</t>
  </si>
  <si>
    <t>H1</t>
  </si>
  <si>
    <t>Syringe H1</t>
  </si>
  <si>
    <t>H2</t>
  </si>
  <si>
    <t>Syringe H2</t>
  </si>
  <si>
    <t>C5-3,0-10,9/13/18</t>
  </si>
  <si>
    <t xml:space="preserve">Syringes </t>
  </si>
  <si>
    <t>C5-4,0-10,9/13/18</t>
  </si>
  <si>
    <t>33</t>
  </si>
  <si>
    <t>C5-2,10-20</t>
  </si>
  <si>
    <t>21</t>
  </si>
  <si>
    <t>C5-3,10-20,9/13/18</t>
  </si>
  <si>
    <t>51</t>
  </si>
  <si>
    <t>C5-5,0-10</t>
  </si>
  <si>
    <t>48</t>
  </si>
  <si>
    <t>13</t>
  </si>
  <si>
    <t>23</t>
  </si>
  <si>
    <t>20</t>
  </si>
  <si>
    <t>9</t>
  </si>
  <si>
    <t>C5-4,0-10</t>
  </si>
  <si>
    <t>25</t>
  </si>
  <si>
    <t>6</t>
  </si>
  <si>
    <t>44</t>
  </si>
  <si>
    <t>17</t>
  </si>
  <si>
    <t>3</t>
  </si>
  <si>
    <t>18</t>
  </si>
  <si>
    <t>5</t>
  </si>
  <si>
    <t>34</t>
  </si>
  <si>
    <t>C5-4,10-20</t>
  </si>
  <si>
    <t>26</t>
  </si>
  <si>
    <t>28</t>
  </si>
  <si>
    <t>29</t>
  </si>
  <si>
    <t>36</t>
  </si>
  <si>
    <t>7</t>
  </si>
  <si>
    <t>31</t>
  </si>
  <si>
    <t>11</t>
  </si>
  <si>
    <t>C5-4,10-20,9/13/18</t>
  </si>
  <si>
    <t>M</t>
  </si>
  <si>
    <t>32</t>
  </si>
  <si>
    <t>C5-3,10-20,</t>
  </si>
  <si>
    <t>15</t>
  </si>
  <si>
    <t>L,O</t>
  </si>
  <si>
    <t>27</t>
  </si>
  <si>
    <t>A,F</t>
  </si>
  <si>
    <t>39</t>
  </si>
  <si>
    <t>C4</t>
  </si>
  <si>
    <r>
      <t>D</t>
    </r>
    <r>
      <rPr>
        <rFont val="Calibri (Body)"/>
        <color rgb="FFC00000"/>
        <sz val="12.0"/>
      </rPr>
      <t>,J</t>
    </r>
  </si>
  <si>
    <t>C4-4,10-20</t>
  </si>
  <si>
    <t>36**</t>
  </si>
  <si>
    <r>
      <rPr>
        <rFont val="Calibri (Body)"/>
        <color rgb="FFFF8AD8"/>
        <sz val="12.0"/>
      </rPr>
      <t>Y</t>
    </r>
    <r>
      <rPr>
        <rFont val="Calibri"/>
        <color theme="1"/>
        <sz val="12.0"/>
      </rPr>
      <t>,H</t>
    </r>
  </si>
  <si>
    <t>35</t>
  </si>
  <si>
    <t>N,T</t>
  </si>
  <si>
    <t>43</t>
  </si>
  <si>
    <t>G,K</t>
  </si>
  <si>
    <t>C4-5,0-10</t>
  </si>
  <si>
    <t>C4-3,10-20</t>
  </si>
  <si>
    <t>45</t>
  </si>
  <si>
    <t>C4-4,0-10</t>
  </si>
  <si>
    <r>
      <rPr>
        <rFont val="Calibri (Body)"/>
        <color rgb="FFC00000"/>
        <sz val="12.0"/>
      </rPr>
      <t>J</t>
    </r>
    <r>
      <rPr>
        <rFont val="Calibri (Body)"/>
        <color rgb="FFFF8AD8"/>
        <sz val="12.0"/>
      </rPr>
      <t>,</t>
    </r>
    <r>
      <rPr>
        <rFont val="Calibri"/>
        <color theme="1"/>
        <sz val="12.0"/>
      </rPr>
      <t>Z</t>
    </r>
  </si>
  <si>
    <t xml:space="preserve">March 13th </t>
  </si>
  <si>
    <t>mid slope</t>
  </si>
  <si>
    <t>T2</t>
  </si>
  <si>
    <t>24</t>
  </si>
  <si>
    <t>19</t>
  </si>
  <si>
    <t>O</t>
  </si>
  <si>
    <t>2</t>
  </si>
  <si>
    <t>N</t>
  </si>
  <si>
    <t>Top slope</t>
  </si>
  <si>
    <t>Top left</t>
  </si>
  <si>
    <t>Ki</t>
  </si>
  <si>
    <t>C2</t>
  </si>
  <si>
    <t>C3</t>
  </si>
  <si>
    <t>4</t>
  </si>
  <si>
    <t>1</t>
  </si>
  <si>
    <t>Psi</t>
  </si>
  <si>
    <t>C1</t>
  </si>
  <si>
    <t>8</t>
  </si>
  <si>
    <t>Vial Weight</t>
  </si>
  <si>
    <t>Total Weight (with Wet soil)</t>
  </si>
  <si>
    <t>Wet Soil</t>
  </si>
  <si>
    <t>37</t>
  </si>
  <si>
    <t>Total Weight After Drying</t>
  </si>
  <si>
    <t>Soil Weight</t>
  </si>
  <si>
    <t>Soil Moisture Loss</t>
  </si>
  <si>
    <t>Gi</t>
  </si>
  <si>
    <t xml:space="preserve">Average Soil Moisture Loss </t>
  </si>
  <si>
    <t>Di</t>
  </si>
  <si>
    <t>41</t>
  </si>
  <si>
    <t>Xi</t>
  </si>
  <si>
    <t>Ci</t>
  </si>
  <si>
    <t>Yi</t>
  </si>
  <si>
    <t>913/18</t>
  </si>
  <si>
    <t>Ai</t>
  </si>
  <si>
    <t>Hi</t>
  </si>
  <si>
    <t>Bi</t>
  </si>
  <si>
    <t>T1</t>
  </si>
  <si>
    <t>T</t>
  </si>
  <si>
    <t>T131</t>
  </si>
  <si>
    <t>1002 Pi</t>
  </si>
  <si>
    <t>1007</t>
  </si>
  <si>
    <t>Dropped after final measurement</t>
  </si>
  <si>
    <t>1003 Ji</t>
  </si>
  <si>
    <t>1008</t>
  </si>
  <si>
    <t>1004 Ti</t>
  </si>
  <si>
    <t>1009</t>
  </si>
  <si>
    <t>T191</t>
  </si>
  <si>
    <t>1005 Li</t>
  </si>
  <si>
    <t>1010</t>
  </si>
  <si>
    <t>1001</t>
  </si>
  <si>
    <t>1006 Ri</t>
  </si>
  <si>
    <t>1011</t>
  </si>
  <si>
    <t xml:space="preserve">April 1st </t>
  </si>
  <si>
    <t>Dropped before measurement, re-done</t>
  </si>
  <si>
    <t xml:space="preserve">C_ALT </t>
  </si>
  <si>
    <t>60</t>
  </si>
  <si>
    <t>220</t>
  </si>
  <si>
    <t>AAA</t>
  </si>
  <si>
    <t>1,0 CO2</t>
  </si>
  <si>
    <t>HAIKYU</t>
  </si>
  <si>
    <t>XXX</t>
  </si>
  <si>
    <t>410</t>
  </si>
  <si>
    <t>CCC</t>
  </si>
  <si>
    <t>290</t>
  </si>
  <si>
    <t>JIO</t>
  </si>
  <si>
    <t>DDD</t>
  </si>
  <si>
    <t>70</t>
  </si>
  <si>
    <t>Tio</t>
  </si>
  <si>
    <t>BBB</t>
  </si>
  <si>
    <t>Dio</t>
  </si>
  <si>
    <t>EEE</t>
  </si>
  <si>
    <t>T3</t>
  </si>
  <si>
    <t>450</t>
  </si>
  <si>
    <t>210</t>
  </si>
  <si>
    <t>C02,0</t>
  </si>
  <si>
    <t>CO2,1</t>
  </si>
  <si>
    <t>CO2,2</t>
  </si>
  <si>
    <t>N20</t>
  </si>
  <si>
    <t>N2O</t>
  </si>
  <si>
    <t>CO2,0</t>
  </si>
  <si>
    <t>110</t>
  </si>
  <si>
    <t>330</t>
  </si>
  <si>
    <t>40</t>
  </si>
  <si>
    <t>470</t>
  </si>
  <si>
    <t xml:space="preserve">Collected March 13th </t>
  </si>
  <si>
    <t>Dried March 20th</t>
  </si>
  <si>
    <t>Lio</t>
  </si>
  <si>
    <t>390</t>
  </si>
  <si>
    <t xml:space="preserve">Soil Weight </t>
  </si>
  <si>
    <t>130</t>
  </si>
  <si>
    <t>360</t>
  </si>
  <si>
    <t>10080</t>
  </si>
  <si>
    <t>250</t>
  </si>
  <si>
    <t>CiO</t>
  </si>
  <si>
    <t>10110</t>
  </si>
  <si>
    <t>T_ALT</t>
  </si>
  <si>
    <t>Sun,0</t>
  </si>
  <si>
    <t>Star,0</t>
  </si>
  <si>
    <t>Input Error</t>
  </si>
  <si>
    <t>10</t>
  </si>
  <si>
    <t>Heart,0</t>
  </si>
  <si>
    <t>Star,!</t>
  </si>
  <si>
    <t>SUN</t>
  </si>
  <si>
    <t>T1910</t>
  </si>
  <si>
    <t>Heart</t>
  </si>
  <si>
    <t>-</t>
  </si>
  <si>
    <t>Co2,1</t>
  </si>
  <si>
    <t>Bio</t>
  </si>
  <si>
    <t>MOO</t>
  </si>
  <si>
    <t>AI0</t>
  </si>
  <si>
    <t xml:space="preserve">appeared my clay like, with clods easily forming and not passing through the 2mm sieve </t>
  </si>
  <si>
    <t xml:space="preserve">Highly Claylicious, couldn't pass through the sieve at all. Picked apart pieces and threw in the vial. </t>
  </si>
  <si>
    <t>Highly clay proportion, large clay aggregates would not pass through sieve easily</t>
  </si>
  <si>
    <t xml:space="preserve">April 4th </t>
  </si>
  <si>
    <t>400</t>
  </si>
  <si>
    <t>4300</t>
  </si>
  <si>
    <t>Gioo</t>
  </si>
  <si>
    <t>Collected April 1st</t>
  </si>
  <si>
    <t>Dried April 3rd</t>
  </si>
  <si>
    <t>Co2,0</t>
  </si>
  <si>
    <t>Treatment Series</t>
  </si>
  <si>
    <t>Total Dry Weight</t>
  </si>
  <si>
    <t>Dry Soil Weight</t>
  </si>
  <si>
    <t>200</t>
  </si>
  <si>
    <t>star,!,0</t>
  </si>
  <si>
    <t>heart,o</t>
  </si>
  <si>
    <t>Dioo</t>
  </si>
  <si>
    <t>Jioo</t>
  </si>
  <si>
    <t>BBB0</t>
  </si>
  <si>
    <t>Ci00</t>
  </si>
  <si>
    <t>_______</t>
  </si>
  <si>
    <t>1400</t>
  </si>
  <si>
    <t>C02,1</t>
  </si>
  <si>
    <t>C02,2 (700)</t>
  </si>
  <si>
    <t>High in clay</t>
  </si>
  <si>
    <t>2900</t>
  </si>
  <si>
    <t>2500</t>
  </si>
  <si>
    <t>3400</t>
  </si>
  <si>
    <t xml:space="preserve">T1 </t>
  </si>
  <si>
    <t>DDD0</t>
  </si>
  <si>
    <t>love</t>
  </si>
  <si>
    <t>T100</t>
  </si>
  <si>
    <t>Mooo</t>
  </si>
  <si>
    <t>Dolor</t>
  </si>
  <si>
    <t>T4</t>
  </si>
  <si>
    <t>Bioo</t>
  </si>
  <si>
    <t>3500</t>
  </si>
  <si>
    <t>3200</t>
  </si>
  <si>
    <t>Co2,2</t>
  </si>
  <si>
    <t>1700</t>
  </si>
  <si>
    <t>5000</t>
  </si>
  <si>
    <t>Ri0</t>
  </si>
  <si>
    <t>4000</t>
  </si>
  <si>
    <t>1200</t>
  </si>
  <si>
    <t>Ai00</t>
  </si>
  <si>
    <t>101000</t>
  </si>
  <si>
    <t>Xi00</t>
  </si>
  <si>
    <t>sun,00</t>
  </si>
  <si>
    <t>sun,0</t>
  </si>
  <si>
    <t>3300</t>
  </si>
  <si>
    <t>AAA0</t>
  </si>
  <si>
    <t>10090</t>
  </si>
  <si>
    <t>4500</t>
  </si>
  <si>
    <t>1300</t>
  </si>
  <si>
    <t>2200</t>
  </si>
  <si>
    <t>150</t>
  </si>
  <si>
    <t>heart,00</t>
  </si>
  <si>
    <t>Spot of material fell out of receptacle after drying</t>
  </si>
  <si>
    <t>C_ALT</t>
  </si>
  <si>
    <t>3900</t>
  </si>
  <si>
    <t>EEE00</t>
  </si>
  <si>
    <t>YO</t>
  </si>
  <si>
    <t xml:space="preserve">April 18th </t>
  </si>
  <si>
    <t>1001000</t>
  </si>
  <si>
    <t>33000</t>
  </si>
  <si>
    <t>heart000</t>
  </si>
  <si>
    <t xml:space="preserve">Collected April 4th </t>
  </si>
  <si>
    <t xml:space="preserve">Dried  April 8th </t>
  </si>
  <si>
    <t>Sun000</t>
  </si>
  <si>
    <t>Yoo</t>
  </si>
  <si>
    <t>P7</t>
  </si>
  <si>
    <t>3:39</t>
  </si>
  <si>
    <t>P4</t>
  </si>
  <si>
    <t>P3</t>
  </si>
  <si>
    <t xml:space="preserve">10-20 </t>
  </si>
  <si>
    <t>P11</t>
  </si>
  <si>
    <t>3:42</t>
  </si>
  <si>
    <t>SPR</t>
  </si>
  <si>
    <t>VEE</t>
  </si>
  <si>
    <t>3:41</t>
  </si>
  <si>
    <t>P8</t>
  </si>
  <si>
    <t>P5</t>
  </si>
  <si>
    <t>P6</t>
  </si>
  <si>
    <t xml:space="preserve">0-10 </t>
  </si>
  <si>
    <t>P2</t>
  </si>
  <si>
    <t>P1</t>
  </si>
  <si>
    <t>P12</t>
  </si>
  <si>
    <t>HOlA</t>
  </si>
  <si>
    <t>Li</t>
  </si>
  <si>
    <t>17000</t>
  </si>
  <si>
    <t>Xi000</t>
  </si>
  <si>
    <t>!</t>
  </si>
  <si>
    <t>32000</t>
  </si>
  <si>
    <t>Excel listed as C5 but the tape listed it as T410</t>
  </si>
  <si>
    <t>35000</t>
  </si>
  <si>
    <t>1000</t>
  </si>
  <si>
    <t>L3</t>
  </si>
  <si>
    <t>Bi000</t>
  </si>
  <si>
    <t>12000</t>
  </si>
  <si>
    <t>Ai000</t>
  </si>
  <si>
    <t>40000</t>
  </si>
  <si>
    <t>heart00</t>
  </si>
  <si>
    <t>co2o</t>
  </si>
  <si>
    <t>808</t>
  </si>
  <si>
    <t>star!00</t>
  </si>
  <si>
    <t>J1000</t>
  </si>
  <si>
    <t>Gi000</t>
  </si>
  <si>
    <t>star000</t>
  </si>
  <si>
    <t>BBB00</t>
  </si>
  <si>
    <t>xxxx0</t>
  </si>
  <si>
    <t>OJ</t>
  </si>
  <si>
    <t>OA</t>
  </si>
  <si>
    <t>OB</t>
  </si>
  <si>
    <t>OK</t>
  </si>
  <si>
    <t>OH</t>
  </si>
  <si>
    <t>OE</t>
  </si>
  <si>
    <t>ON</t>
  </si>
  <si>
    <t>OO</t>
  </si>
  <si>
    <t>OD</t>
  </si>
  <si>
    <t>OM</t>
  </si>
  <si>
    <t>OF</t>
  </si>
  <si>
    <t>OI(oi)</t>
  </si>
  <si>
    <t>OC</t>
  </si>
  <si>
    <t>OL</t>
  </si>
  <si>
    <t xml:space="preserve">Collected: April 18th 2019 </t>
  </si>
  <si>
    <t>OG</t>
  </si>
  <si>
    <t>Analyzed 4/30</t>
  </si>
  <si>
    <t xml:space="preserve">Dry Soil Weight </t>
  </si>
  <si>
    <t>OY</t>
  </si>
  <si>
    <t>11:14</t>
  </si>
  <si>
    <t>OX</t>
  </si>
  <si>
    <t>OP</t>
  </si>
  <si>
    <t>1B</t>
  </si>
  <si>
    <t>11:15</t>
  </si>
  <si>
    <t>OU</t>
  </si>
  <si>
    <t>1A</t>
  </si>
  <si>
    <t>OW</t>
  </si>
  <si>
    <t>11:18</t>
  </si>
  <si>
    <t>OV</t>
  </si>
  <si>
    <t>OQ</t>
  </si>
  <si>
    <t>OZ</t>
  </si>
  <si>
    <t>1D</t>
  </si>
  <si>
    <t>1L</t>
  </si>
  <si>
    <t>OT</t>
  </si>
  <si>
    <t>OR</t>
  </si>
  <si>
    <t>O5</t>
  </si>
  <si>
    <t>IV</t>
  </si>
  <si>
    <t>ABB</t>
  </si>
  <si>
    <t>1Y</t>
  </si>
  <si>
    <t>Lostseptum for bucket 6</t>
  </si>
  <si>
    <t>2E</t>
  </si>
  <si>
    <t>PS1</t>
  </si>
  <si>
    <t>2F</t>
  </si>
  <si>
    <t>ABC</t>
  </si>
  <si>
    <t>M1</t>
  </si>
  <si>
    <t>ACD</t>
  </si>
  <si>
    <t>2D</t>
  </si>
  <si>
    <t>X1</t>
  </si>
  <si>
    <t>2C</t>
  </si>
  <si>
    <t>2A</t>
  </si>
  <si>
    <t>2B</t>
  </si>
  <si>
    <t>Syringes all expelled</t>
  </si>
  <si>
    <t xml:space="preserve">High Clay </t>
  </si>
  <si>
    <t>1C</t>
  </si>
  <si>
    <t>(mid plot), likely #3</t>
  </si>
  <si>
    <t>mid lpot likely #3</t>
  </si>
  <si>
    <t>47000</t>
  </si>
  <si>
    <t>Y00</t>
  </si>
  <si>
    <t xml:space="preserve">Collected April 23rd 2019 </t>
  </si>
  <si>
    <t xml:space="preserve">Analyzed 4/30 </t>
  </si>
  <si>
    <t>CO21 (not co2 standard)</t>
  </si>
  <si>
    <t>3:08</t>
  </si>
  <si>
    <t>sun000</t>
  </si>
  <si>
    <t>3:10</t>
  </si>
  <si>
    <t>3:12</t>
  </si>
  <si>
    <t>1M</t>
  </si>
  <si>
    <t>1J</t>
  </si>
  <si>
    <t>PSI</t>
  </si>
  <si>
    <t>IL</t>
  </si>
  <si>
    <t>IR</t>
  </si>
  <si>
    <t>LO</t>
  </si>
  <si>
    <t>1G</t>
  </si>
  <si>
    <t>OS</t>
  </si>
  <si>
    <t>1Q</t>
  </si>
  <si>
    <t>IE</t>
  </si>
  <si>
    <t>IN(V)</t>
  </si>
  <si>
    <t>IP</t>
  </si>
  <si>
    <t>IK</t>
  </si>
  <si>
    <t>TALT</t>
  </si>
  <si>
    <t>CALT</t>
  </si>
  <si>
    <t>Temperature</t>
  </si>
  <si>
    <t xml:space="preserve">Standards </t>
  </si>
  <si>
    <t>Aggregated Data</t>
  </si>
  <si>
    <t>Time</t>
  </si>
  <si>
    <t>PPM CO2</t>
  </si>
  <si>
    <t>Standards</t>
  </si>
  <si>
    <t>CO2(um/m)</t>
  </si>
  <si>
    <t>Sample</t>
  </si>
  <si>
    <t>Time (minutes)</t>
  </si>
  <si>
    <t>Hours</t>
  </si>
  <si>
    <t xml:space="preserve">Day 7 </t>
  </si>
  <si>
    <t>STD</t>
  </si>
  <si>
    <t>Day 9</t>
  </si>
  <si>
    <t>Day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</si>
</sst>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Arial"/>
    </font>
    <font>
      <color theme="1"/>
      <name val="Calibri"/>
    </font>
    <font>
      <b/>
      <sz val="12.0"/>
      <color theme="1"/>
      <name val="Calibri"/>
    </font>
    <font>
      <i/>
      <sz val="12.0"/>
      <color theme="1"/>
      <name val="Calibri"/>
    </font>
    <font>
      <sz val="12.0"/>
      <color theme="1"/>
      <name val="Calibri"/>
    </font>
    <font>
      <b/>
      <i/>
      <sz val="12.0"/>
      <color theme="1"/>
      <name val="Calibri"/>
    </font>
    <font>
      <sz val="12.0"/>
      <color rgb="FF9C0006"/>
      <name val="Calibri"/>
    </font>
    <font>
      <sz val="12.0"/>
      <color rgb="FF9C6500"/>
      <name val="Calibri"/>
    </font>
    <font>
      <b/>
      <sz val="12.0"/>
      <color theme="0"/>
      <name val="Calibri"/>
    </font>
    <font>
      <sz val="12.0"/>
      <color rgb="FF595959"/>
      <name val="Calibri"/>
    </font>
    <font>
      <sz val="12.0"/>
      <color rgb="FF006100"/>
      <name val="Calibri"/>
    </font>
    <font>
      <sz val="12.0"/>
      <color rgb="FFFF0000"/>
      <name val="Calibri"/>
    </font>
    <font/>
    <font>
      <sz val="12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FF8AD8"/>
        <bgColor rgb="FFFF8AD8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E7E6E6"/>
        <bgColor rgb="FFE7E6E6"/>
      </patternFill>
    </fill>
  </fills>
  <borders count="19">
    <border/>
    <border>
      <left/>
      <right/>
      <top/>
      <bottom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2" fontId="4" numFmtId="0" xfId="0" applyBorder="1" applyFill="1" applyFont="1"/>
    <xf borderId="0" fillId="0" fontId="4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1" fillId="3" fontId="4" numFmtId="0" xfId="0" applyBorder="1" applyFill="1" applyFont="1"/>
    <xf borderId="0" fillId="0" fontId="2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1" fillId="4" fontId="4" numFmtId="0" xfId="0" applyBorder="1" applyFill="1" applyFont="1"/>
    <xf borderId="0" fillId="0" fontId="4" numFmtId="0" xfId="0" applyFont="1"/>
    <xf borderId="1" fillId="5" fontId="6" numFmtId="0" xfId="0" applyAlignment="1" applyBorder="1" applyFill="1" applyFont="1">
      <alignment horizontal="center"/>
    </xf>
    <xf borderId="1" fillId="5" fontId="6" numFmtId="0" xfId="0" applyBorder="1" applyFont="1"/>
    <xf borderId="1" fillId="6" fontId="7" numFmtId="0" xfId="0" applyBorder="1" applyFill="1" applyFont="1"/>
    <xf borderId="2" fillId="7" fontId="8" numFmtId="0" xfId="0" applyBorder="1" applyFill="1" applyFont="1"/>
    <xf borderId="0" fillId="0" fontId="9" numFmtId="0" xfId="0" applyFont="1"/>
    <xf borderId="1" fillId="8" fontId="10" numFmtId="0" xfId="0" applyBorder="1" applyFill="1" applyFont="1"/>
    <xf borderId="1" fillId="9" fontId="4" numFmtId="0" xfId="0" applyBorder="1" applyFill="1" applyFont="1"/>
    <xf borderId="1" fillId="10" fontId="11" numFmtId="0" xfId="0" applyAlignment="1" applyBorder="1" applyFill="1" applyFont="1">
      <alignment horizontal="center"/>
    </xf>
    <xf borderId="1" fillId="6" fontId="7" numFmtId="0" xfId="0" applyAlignment="1" applyBorder="1" applyFont="1">
      <alignment horizontal="center"/>
    </xf>
    <xf borderId="2" fillId="7" fontId="8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0" fillId="0" fontId="4" numFmtId="14" xfId="0" applyFont="1" applyNumberFormat="1"/>
    <xf borderId="1" fillId="11" fontId="4" numFmtId="0" xfId="0" applyAlignment="1" applyBorder="1" applyFill="1" applyFont="1">
      <alignment horizontal="center"/>
    </xf>
    <xf borderId="0" fillId="0" fontId="4" numFmtId="15" xfId="0" applyFont="1" applyNumberFormat="1"/>
    <xf borderId="0" fillId="0" fontId="4" numFmtId="49" xfId="0" applyAlignment="1" applyFont="1" applyNumberFormat="1">
      <alignment horizontal="center"/>
    </xf>
    <xf borderId="0" fillId="0" fontId="4" numFmtId="14" xfId="0" applyAlignment="1" applyFont="1" applyNumberFormat="1">
      <alignment horizontal="center" vertical="center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0" fillId="0" fontId="4" numFmtId="14" xfId="0" applyAlignment="1" applyFont="1" applyNumberFormat="1">
      <alignment horizontal="center"/>
    </xf>
    <xf borderId="5" fillId="0" fontId="12" numFmtId="0" xfId="0" applyBorder="1" applyFont="1"/>
    <xf borderId="0" fillId="0" fontId="4" numFmtId="3" xfId="0" applyFont="1" applyNumberFormat="1"/>
    <xf borderId="6" fillId="0" fontId="12" numFmtId="0" xfId="0" applyBorder="1" applyFont="1"/>
    <xf borderId="0" fillId="0" fontId="1" numFmtId="3" xfId="0" applyFont="1" applyNumberFormat="1"/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1" fillId="0" fontId="4" numFmtId="14" xfId="0" applyAlignment="1" applyBorder="1" applyFont="1" applyNumberFormat="1">
      <alignment horizontal="center"/>
    </xf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8" fillId="0" fontId="4" numFmtId="0" xfId="0" applyBorder="1" applyFont="1"/>
    <xf borderId="0" fillId="0" fontId="4" numFmtId="0" xfId="0" applyAlignment="1" applyFont="1">
      <alignment horizontal="center" vertical="center"/>
    </xf>
    <xf borderId="0" fillId="0" fontId="4" numFmtId="20" xfId="0" applyAlignment="1" applyFont="1" applyNumberFormat="1">
      <alignment horizontal="center"/>
    </xf>
    <xf borderId="8" fillId="0" fontId="4" numFmtId="14" xfId="0" applyAlignment="1" applyBorder="1" applyFont="1" applyNumberFormat="1">
      <alignment horizontal="center" vertical="center"/>
    </xf>
    <xf borderId="0" fillId="0" fontId="4" numFmtId="49" xfId="0" applyAlignment="1" applyFont="1" applyNumberFormat="1">
      <alignment horizontal="center" vertical="center"/>
    </xf>
    <xf borderId="8" fillId="0" fontId="12" numFmtId="0" xfId="0" applyBorder="1" applyFont="1"/>
    <xf borderId="15" fillId="0" fontId="4" numFmtId="0" xfId="0" applyBorder="1" applyFont="1"/>
    <xf borderId="9" fillId="0" fontId="12" numFmtId="0" xfId="0" applyBorder="1" applyFont="1"/>
    <xf borderId="9" fillId="0" fontId="4" numFmtId="20" xfId="0" applyAlignment="1" applyBorder="1" applyFont="1" applyNumberFormat="1">
      <alignment horizontal="center"/>
    </xf>
    <xf borderId="9" fillId="0" fontId="4" numFmtId="49" xfId="0" applyAlignment="1" applyBorder="1" applyFont="1" applyNumberFormat="1">
      <alignment horizontal="center" vertical="center"/>
    </xf>
    <xf borderId="16" fillId="4" fontId="4" numFmtId="0" xfId="0" applyAlignment="1" applyBorder="1" applyFont="1">
      <alignment horizontal="center"/>
    </xf>
    <xf borderId="10" fillId="0" fontId="12" numFmtId="0" xfId="0" applyBorder="1" applyFont="1"/>
    <xf borderId="0" fillId="0" fontId="4" numFmtId="49" xfId="0" applyFont="1" applyNumberFormat="1"/>
    <xf borderId="11" fillId="0" fontId="4" numFmtId="0" xfId="0" applyBorder="1" applyFont="1"/>
    <xf borderId="12" fillId="0" fontId="4" numFmtId="0" xfId="0" applyAlignment="1" applyBorder="1" applyFont="1">
      <alignment horizontal="center"/>
    </xf>
    <xf borderId="0" fillId="0" fontId="4" numFmtId="0" xfId="0" applyAlignment="1" applyFont="1">
      <alignment vertical="center"/>
    </xf>
    <xf borderId="1" fillId="3" fontId="4" numFmtId="0" xfId="0" applyAlignment="1" applyBorder="1" applyFont="1">
      <alignment horizontal="center"/>
    </xf>
    <xf borderId="1" fillId="3" fontId="4" numFmtId="20" xfId="0" applyAlignment="1" applyBorder="1" applyFont="1" applyNumberForma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4" numFmtId="49" xfId="0" applyAlignment="1" applyBorder="1" applyFont="1" applyNumberFormat="1">
      <alignment horizontal="center" vertical="center"/>
    </xf>
    <xf borderId="0" fillId="0" fontId="4" numFmtId="20" xfId="0" applyAlignment="1" applyFont="1" applyNumberFormat="1">
      <alignment horizontal="center" vertical="center"/>
    </xf>
    <xf borderId="1" fillId="5" fontId="6" numFmtId="0" xfId="0" applyAlignment="1" applyBorder="1" applyFont="1">
      <alignment vertical="center"/>
    </xf>
    <xf borderId="0" fillId="0" fontId="4" numFmtId="20" xfId="0" applyFont="1" applyNumberFormat="1"/>
    <xf borderId="9" fillId="0" fontId="4" numFmtId="20" xfId="0" applyBorder="1" applyFont="1" applyNumberFormat="1"/>
    <xf borderId="9" fillId="0" fontId="4" numFmtId="0" xfId="0" applyBorder="1" applyFont="1"/>
    <xf borderId="10" fillId="0" fontId="4" numFmtId="0" xfId="0" applyBorder="1" applyFont="1"/>
    <xf borderId="0" fillId="0" fontId="4" numFmtId="16" xfId="0" applyFont="1" applyNumberFormat="1"/>
    <xf borderId="17" fillId="0" fontId="4" numFmtId="0" xfId="0" applyAlignment="1" applyBorder="1" applyFont="1">
      <alignment horizontal="center"/>
    </xf>
    <xf borderId="18" fillId="0" fontId="12" numFmtId="0" xfId="0" applyBorder="1" applyFont="1"/>
    <xf borderId="7" fillId="0" fontId="12" numFmtId="0" xfId="0" applyBorder="1" applyFont="1"/>
    <xf borderId="0" fillId="0" fontId="4" numFmtId="4" xfId="0" applyFont="1" applyNumberFormat="1"/>
    <xf borderId="0" fillId="0" fontId="4" numFmtId="2" xfId="0" applyFont="1" applyNumberFormat="1"/>
    <xf borderId="0" fillId="0" fontId="1" numFmtId="0" xfId="0" applyAlignment="1" applyFont="1">
      <alignment readingOrder="0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Standard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'Syringe Error Analysis'!$B$4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(CO2(um/m))</c:nam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1"/>
            <c:dispEq val="0"/>
          </c:trendline>
          <c:xVal>
            <c:numRef>
              <c:f>'Syringe Error Analysis'!$A$5:$A$13</c:f>
            </c:numRef>
          </c:xVal>
          <c:yVal>
            <c:numRef>
              <c:f>'Syringe Error Analysis'!$B$5:$B$13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53072"/>
        <c:axId val="1446378821"/>
      </c:scatterChart>
      <c:valAx>
        <c:axId val="1288053072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46378821"/>
      </c:valAx>
      <c:valAx>
        <c:axId val="1446378821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88053072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Standard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'Syringe Error Analysis'!$B$4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'Syringe Error Analysis'!$A$5:$A$13</c:f>
            </c:numRef>
          </c:xVal>
          <c:yVal>
            <c:numRef>
              <c:f>'Syringe Error Analysis'!$B$5:$B$13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02485"/>
        <c:axId val="673752465"/>
      </c:scatterChart>
      <c:valAx>
        <c:axId val="339002485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73752465"/>
      </c:valAx>
      <c:valAx>
        <c:axId val="673752465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39002485"/>
      </c:valAx>
      <c:spPr>
        <a:solidFill>
          <a:srgbClr val="FFFFFF"/>
        </a:solidFill>
      </c:spPr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Standard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'Syringe Error Analysis'!$B$28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Linear (CO2(um/m))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'Syringe Error Analysis'!$A$29:$A$35</c:f>
            </c:numRef>
          </c:xVal>
          <c:yVal>
            <c:numRef>
              <c:f>'Syringe Error Analysis'!$B$29:$B$35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335480"/>
        <c:axId val="644910458"/>
      </c:scatterChart>
      <c:valAx>
        <c:axId val="1242335480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44910458"/>
      </c:valAx>
      <c:valAx>
        <c:axId val="644910458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42335480"/>
      </c:valAx>
      <c:spPr>
        <a:solidFill>
          <a:srgbClr val="FFFFFF"/>
        </a:solidFill>
      </c:spPr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Standard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'Syringe Error Analysis'!$B$37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(CO2(um/m))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'Syringe Error Analysis'!$A$38:$A$44</c:f>
            </c:numRef>
          </c:xVal>
          <c:yVal>
            <c:numRef>
              <c:f>'Syringe Error Analysis'!$B$38:$B$44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65358"/>
        <c:axId val="44937294"/>
      </c:scatterChart>
      <c:valAx>
        <c:axId val="386865358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4937294"/>
      </c:valAx>
      <c:valAx>
        <c:axId val="44937294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86865358"/>
      </c:valAx>
      <c:spPr>
        <a:solidFill>
          <a:srgbClr val="FFFFFF"/>
        </a:solidFill>
      </c:spPr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Standard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'Syringe Error Analysis'!$B$46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(CO2(um/m))</c:name>
            <c:spPr>
              <a:ln w="9525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xVal>
            <c:numRef>
              <c:f>'Syringe Error Analysis'!$A$47:$A$53</c:f>
            </c:numRef>
          </c:xVal>
          <c:yVal>
            <c:numRef>
              <c:f>'Syringe Error Analysis'!$B$47:$B$53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59201"/>
        <c:axId val="1948744993"/>
      </c:scatterChart>
      <c:valAx>
        <c:axId val="758359201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948744993"/>
      </c:valAx>
      <c:valAx>
        <c:axId val="1948744993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58359201"/>
      </c:valAx>
      <c:spPr>
        <a:solidFill>
          <a:srgbClr val="FFFFFF"/>
        </a:solidFill>
      </c:spPr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Syringe Failure Analysis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'Syringe Error Analysis'!$Q$3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'Syringe Error Analysis'!$P$4:$P$24</c:f>
            </c:numRef>
          </c:xVal>
          <c:yVal>
            <c:numRef>
              <c:f>'Syringe Error Analysis'!$Q$4:$Q$24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87669"/>
        <c:axId val="122526235"/>
      </c:scatterChart>
      <c:valAx>
        <c:axId val="841587669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Time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22526235"/>
      </c:valAx>
      <c:valAx>
        <c:axId val="122526235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PPM (CO2)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41587669"/>
      </c:valAx>
    </c:plotArea>
    <c:plotVisOnly val="1"/>
  </c:chart>
  <c:spPr>
    <a:solidFill>
      <a:schemeClr val="lt1"/>
    </a:solidFill>
  </c:spPr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0</xdr:row>
      <xdr:rowOff>57150</xdr:rowOff>
    </xdr:from>
    <xdr:ext cx="4457700" cy="2381250"/>
    <xdr:graphicFrame>
      <xdr:nvGraphicFramePr>
        <xdr:cNvPr id="79284073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333375</xdr:colOff>
      <xdr:row>14</xdr:row>
      <xdr:rowOff>19050</xdr:rowOff>
    </xdr:from>
    <xdr:ext cx="4410075" cy="2419350"/>
    <xdr:graphicFrame>
      <xdr:nvGraphicFramePr>
        <xdr:cNvPr id="65681053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333375</xdr:colOff>
      <xdr:row>27</xdr:row>
      <xdr:rowOff>95250</xdr:rowOff>
    </xdr:from>
    <xdr:ext cx="4410075" cy="2419350"/>
    <xdr:graphicFrame>
      <xdr:nvGraphicFramePr>
        <xdr:cNvPr id="36544187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123825</xdr:colOff>
      <xdr:row>40</xdr:row>
      <xdr:rowOff>57150</xdr:rowOff>
    </xdr:from>
    <xdr:ext cx="4410075" cy="2419350"/>
    <xdr:graphicFrame>
      <xdr:nvGraphicFramePr>
        <xdr:cNvPr id="100923033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704850</xdr:colOff>
      <xdr:row>54</xdr:row>
      <xdr:rowOff>161925</xdr:rowOff>
    </xdr:from>
    <xdr:ext cx="4419600" cy="2419350"/>
    <xdr:graphicFrame>
      <xdr:nvGraphicFramePr>
        <xdr:cNvPr id="37499750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142875</xdr:colOff>
      <xdr:row>3</xdr:row>
      <xdr:rowOff>85725</xdr:rowOff>
    </xdr:from>
    <xdr:ext cx="8220075" cy="4286250"/>
    <xdr:graphicFrame>
      <xdr:nvGraphicFramePr>
        <xdr:cNvPr id="31639224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1.0"/>
    <col customWidth="1" min="5" max="5" width="9.78"/>
    <col customWidth="1" min="6" max="6" width="10.56"/>
    <col customWidth="1" min="7" max="7" width="12.33"/>
    <col customWidth="1" min="8" max="26" width="10.56"/>
  </cols>
  <sheetData>
    <row r="1" ht="15.75" customHeight="1">
      <c r="A1" s="1" t="s">
        <v>2</v>
      </c>
      <c r="D1" s="2" t="s">
        <v>1</v>
      </c>
      <c r="F1" s="3" t="s">
        <v>3</v>
      </c>
      <c r="J1" s="6"/>
      <c r="K1" s="7"/>
    </row>
    <row r="2" ht="15.75" customHeight="1"/>
    <row r="3" ht="15.75" customHeight="1">
      <c r="B3" s="1" t="s">
        <v>10</v>
      </c>
      <c r="I3" s="1" t="s">
        <v>11</v>
      </c>
      <c r="P3" s="1" t="s">
        <v>12</v>
      </c>
    </row>
    <row r="4" ht="15.75" customHeight="1">
      <c r="B4" s="1" t="s">
        <v>13</v>
      </c>
      <c r="C4" s="5">
        <v>1.0</v>
      </c>
      <c r="I4" s="1" t="s">
        <v>13</v>
      </c>
      <c r="J4" s="5">
        <v>1.0</v>
      </c>
      <c r="P4" s="1" t="s">
        <v>13</v>
      </c>
      <c r="Q4" s="5">
        <v>1.0</v>
      </c>
    </row>
    <row r="5" ht="15.75" customHeight="1">
      <c r="B5" s="1" t="s">
        <v>17</v>
      </c>
      <c r="C5" s="5">
        <v>1.0</v>
      </c>
      <c r="D5" s="5">
        <v>2.0</v>
      </c>
      <c r="E5" s="5">
        <v>3.0</v>
      </c>
      <c r="F5" s="5">
        <v>4.0</v>
      </c>
      <c r="G5" s="5">
        <v>5.0</v>
      </c>
      <c r="I5" s="1" t="s">
        <v>17</v>
      </c>
      <c r="J5" s="5">
        <v>1.0</v>
      </c>
      <c r="K5" s="5">
        <v>2.0</v>
      </c>
      <c r="L5" s="5">
        <v>3.0</v>
      </c>
      <c r="M5" s="5">
        <v>4.0</v>
      </c>
      <c r="N5" s="5">
        <v>5.0</v>
      </c>
      <c r="P5" s="1" t="s">
        <v>17</v>
      </c>
      <c r="Q5" s="5">
        <v>1.0</v>
      </c>
      <c r="R5" s="5">
        <v>2.0</v>
      </c>
      <c r="S5" s="5">
        <v>3.0</v>
      </c>
      <c r="T5" s="5">
        <v>4.0</v>
      </c>
      <c r="U5" s="5">
        <v>5.0</v>
      </c>
    </row>
    <row r="6" ht="15.75" customHeight="1">
      <c r="B6" s="1" t="s">
        <v>18</v>
      </c>
      <c r="C6" s="5" t="s">
        <v>19</v>
      </c>
      <c r="D6" s="5" t="s">
        <v>19</v>
      </c>
      <c r="E6" s="5" t="s">
        <v>19</v>
      </c>
      <c r="F6" s="5" t="s">
        <v>19</v>
      </c>
      <c r="G6" s="5" t="s">
        <v>19</v>
      </c>
      <c r="I6" s="1" t="s">
        <v>18</v>
      </c>
      <c r="J6" s="3" t="s">
        <v>19</v>
      </c>
      <c r="K6" s="3" t="s">
        <v>19</v>
      </c>
      <c r="L6" s="3" t="s">
        <v>19</v>
      </c>
      <c r="M6" s="5" t="s">
        <v>19</v>
      </c>
      <c r="N6" s="5" t="s">
        <v>19</v>
      </c>
      <c r="P6" s="1" t="s">
        <v>18</v>
      </c>
      <c r="Q6" s="2" t="s">
        <v>19</v>
      </c>
      <c r="R6" s="2" t="s">
        <v>19</v>
      </c>
      <c r="S6" s="2" t="s">
        <v>19</v>
      </c>
      <c r="T6" s="2" t="s">
        <v>19</v>
      </c>
      <c r="U6" s="2" t="s">
        <v>19</v>
      </c>
    </row>
    <row r="7" ht="15.75" customHeight="1">
      <c r="B7" s="1" t="s">
        <v>20</v>
      </c>
      <c r="C7" s="5" t="s">
        <v>19</v>
      </c>
      <c r="D7" s="5" t="s">
        <v>19</v>
      </c>
      <c r="E7" s="5" t="s">
        <v>19</v>
      </c>
      <c r="F7" s="5" t="s">
        <v>19</v>
      </c>
      <c r="G7" s="5" t="s">
        <v>19</v>
      </c>
      <c r="I7" s="1" t="s">
        <v>20</v>
      </c>
      <c r="J7" s="5" t="s">
        <v>19</v>
      </c>
      <c r="K7" s="3" t="s">
        <v>19</v>
      </c>
      <c r="L7" s="3" t="s">
        <v>19</v>
      </c>
      <c r="M7" s="5" t="s">
        <v>19</v>
      </c>
      <c r="N7" s="5" t="s">
        <v>19</v>
      </c>
      <c r="P7" s="1" t="s">
        <v>20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19</v>
      </c>
    </row>
    <row r="8" ht="15.75" customHeight="1">
      <c r="B8" s="1" t="s">
        <v>21</v>
      </c>
      <c r="I8" s="1" t="s">
        <v>21</v>
      </c>
      <c r="P8" s="1" t="s">
        <v>21</v>
      </c>
      <c r="S8" s="6"/>
    </row>
    <row r="9" ht="15.75" customHeight="1">
      <c r="B9" s="1" t="s">
        <v>22</v>
      </c>
      <c r="I9" s="1" t="s">
        <v>22</v>
      </c>
      <c r="P9" s="1" t="s">
        <v>22</v>
      </c>
    </row>
    <row r="10" ht="15.75" customHeight="1">
      <c r="B10" s="1" t="s">
        <v>27</v>
      </c>
      <c r="I10" s="1" t="s">
        <v>27</v>
      </c>
      <c r="P10" s="1" t="s">
        <v>27</v>
      </c>
    </row>
    <row r="11" ht="15.75" customHeight="1">
      <c r="B11" s="1" t="s">
        <v>32</v>
      </c>
      <c r="C11" s="1" t="s">
        <v>33</v>
      </c>
      <c r="I11" s="1" t="s">
        <v>32</v>
      </c>
      <c r="J11" s="1" t="s">
        <v>33</v>
      </c>
      <c r="P11" s="1" t="s">
        <v>32</v>
      </c>
      <c r="Q11" s="1" t="s">
        <v>33</v>
      </c>
      <c r="U11" s="1" t="s">
        <v>34</v>
      </c>
    </row>
    <row r="12" ht="15.75" customHeight="1"/>
    <row r="13" ht="15.75" customHeight="1"/>
    <row r="14" ht="15.75" customHeight="1"/>
    <row r="15" ht="15.75" customHeight="1">
      <c r="B15" s="1" t="s">
        <v>37</v>
      </c>
      <c r="I15" s="1" t="s">
        <v>35</v>
      </c>
      <c r="P15" s="1" t="s">
        <v>36</v>
      </c>
    </row>
    <row r="16" ht="15.75" customHeight="1">
      <c r="B16" s="1" t="s">
        <v>13</v>
      </c>
      <c r="C16" s="5">
        <v>1.0</v>
      </c>
      <c r="I16" s="1" t="s">
        <v>13</v>
      </c>
      <c r="J16" s="5">
        <v>1.0</v>
      </c>
      <c r="P16" s="1" t="s">
        <v>13</v>
      </c>
      <c r="Q16" s="5">
        <v>1.0</v>
      </c>
    </row>
    <row r="17" ht="15.75" customHeight="1">
      <c r="B17" s="1" t="s">
        <v>17</v>
      </c>
      <c r="C17" s="5">
        <v>1.0</v>
      </c>
      <c r="D17" s="5">
        <v>2.0</v>
      </c>
      <c r="E17" s="5">
        <v>3.0</v>
      </c>
      <c r="F17" s="5">
        <v>4.0</v>
      </c>
      <c r="G17" s="5">
        <v>5.0</v>
      </c>
      <c r="I17" s="1" t="s">
        <v>17</v>
      </c>
      <c r="J17" s="5">
        <v>1.0</v>
      </c>
      <c r="K17" s="5">
        <v>2.0</v>
      </c>
      <c r="L17" s="5">
        <v>3.0</v>
      </c>
      <c r="M17" s="5">
        <v>4.0</v>
      </c>
      <c r="N17" s="5">
        <v>5.0</v>
      </c>
      <c r="P17" s="1" t="s">
        <v>17</v>
      </c>
      <c r="Q17" s="5">
        <v>1.0</v>
      </c>
      <c r="R17" s="5">
        <v>2.0</v>
      </c>
      <c r="S17" s="5">
        <v>3.0</v>
      </c>
      <c r="T17" s="5">
        <v>4.0</v>
      </c>
      <c r="U17" s="5">
        <v>5.0</v>
      </c>
    </row>
    <row r="18" ht="15.75" customHeight="1">
      <c r="B18" s="1" t="s">
        <v>18</v>
      </c>
      <c r="C18" s="5" t="s">
        <v>19</v>
      </c>
      <c r="D18" s="5" t="s">
        <v>19</v>
      </c>
      <c r="E18" s="10" t="s">
        <v>19</v>
      </c>
      <c r="F18" s="3" t="s">
        <v>19</v>
      </c>
      <c r="G18" s="3" t="s">
        <v>19</v>
      </c>
      <c r="I18" s="1" t="s">
        <v>18</v>
      </c>
      <c r="J18" s="2" t="s">
        <v>19</v>
      </c>
      <c r="K18" s="2" t="s">
        <v>19</v>
      </c>
      <c r="L18" s="2" t="s">
        <v>19</v>
      </c>
      <c r="M18" s="2" t="s">
        <v>19</v>
      </c>
      <c r="N18" s="2" t="s">
        <v>19</v>
      </c>
      <c r="P18" s="1" t="s">
        <v>18</v>
      </c>
      <c r="Q18" s="2" t="s">
        <v>19</v>
      </c>
      <c r="R18" s="2" t="s">
        <v>19</v>
      </c>
      <c r="S18" s="2" t="s">
        <v>19</v>
      </c>
      <c r="T18" s="2" t="s">
        <v>19</v>
      </c>
      <c r="U18" s="2" t="s">
        <v>19</v>
      </c>
    </row>
    <row r="19" ht="15.75" customHeight="1">
      <c r="B19" s="1" t="s">
        <v>20</v>
      </c>
      <c r="C19" s="5" t="s">
        <v>19</v>
      </c>
      <c r="D19" s="5" t="s">
        <v>19</v>
      </c>
      <c r="E19" s="10" t="s">
        <v>19</v>
      </c>
      <c r="F19" s="3" t="s">
        <v>19</v>
      </c>
      <c r="G19" s="3" t="s">
        <v>19</v>
      </c>
      <c r="I19" s="1" t="s">
        <v>20</v>
      </c>
      <c r="J19" s="2" t="s">
        <v>19</v>
      </c>
      <c r="K19" s="2" t="s">
        <v>19</v>
      </c>
      <c r="L19" s="2" t="s">
        <v>19</v>
      </c>
      <c r="M19" s="2" t="s">
        <v>19</v>
      </c>
      <c r="N19" s="2" t="s">
        <v>19</v>
      </c>
      <c r="P19" s="1" t="s">
        <v>20</v>
      </c>
      <c r="Q19" s="2" t="s">
        <v>19</v>
      </c>
      <c r="R19" s="2" t="s">
        <v>19</v>
      </c>
      <c r="S19" s="2" t="s">
        <v>19</v>
      </c>
      <c r="T19" s="2" t="s">
        <v>19</v>
      </c>
      <c r="U19" s="2" t="s">
        <v>19</v>
      </c>
    </row>
    <row r="20" ht="15.75" customHeight="1">
      <c r="B20" s="1" t="s">
        <v>21</v>
      </c>
      <c r="I20" s="1" t="s">
        <v>21</v>
      </c>
      <c r="P20" s="1" t="s">
        <v>21</v>
      </c>
    </row>
    <row r="21" ht="15.75" customHeight="1">
      <c r="B21" s="1" t="s">
        <v>22</v>
      </c>
      <c r="I21" s="1" t="s">
        <v>22</v>
      </c>
      <c r="P21" s="1" t="s">
        <v>22</v>
      </c>
    </row>
    <row r="22" ht="15.75" customHeight="1">
      <c r="B22" s="1" t="s">
        <v>27</v>
      </c>
      <c r="I22" s="1" t="s">
        <v>27</v>
      </c>
      <c r="P22" s="1" t="s">
        <v>27</v>
      </c>
    </row>
    <row r="23" ht="15.75" customHeight="1">
      <c r="B23" s="1" t="s">
        <v>32</v>
      </c>
      <c r="C23" s="1" t="s">
        <v>33</v>
      </c>
      <c r="I23" s="1" t="s">
        <v>32</v>
      </c>
      <c r="J23" s="1" t="s">
        <v>33</v>
      </c>
      <c r="P23" s="1" t="s">
        <v>32</v>
      </c>
      <c r="Q23" s="1" t="s">
        <v>33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D34" s="12"/>
      <c r="E34" s="12"/>
      <c r="F34" s="12"/>
      <c r="G34" s="12"/>
      <c r="H34" s="12"/>
      <c r="K34" s="12"/>
      <c r="L34" s="12"/>
      <c r="M34" s="12"/>
      <c r="N34" s="12"/>
      <c r="O34" s="12"/>
      <c r="R34" s="12"/>
      <c r="S34" s="12"/>
      <c r="T34" s="12"/>
      <c r="U34" s="12"/>
      <c r="V34" s="12"/>
    </row>
    <row r="35" ht="15.75" customHeight="1">
      <c r="D35" s="5"/>
      <c r="E35" s="5"/>
      <c r="F35" s="5"/>
      <c r="G35" s="5"/>
      <c r="H35" s="5"/>
      <c r="K35" s="5"/>
      <c r="L35" s="5"/>
      <c r="M35" s="5"/>
      <c r="N35" s="5"/>
      <c r="O35" s="5"/>
      <c r="R35" s="5"/>
      <c r="S35" s="5"/>
      <c r="T35" s="5"/>
      <c r="U35" s="5"/>
      <c r="V35" s="5"/>
    </row>
    <row r="36" ht="15.75" customHeight="1">
      <c r="D36" s="5"/>
      <c r="E36" s="5"/>
      <c r="F36" s="5"/>
      <c r="G36" s="5"/>
      <c r="H36" s="5"/>
      <c r="K36" s="3"/>
      <c r="L36" s="3"/>
      <c r="M36" s="3"/>
      <c r="N36" s="5"/>
      <c r="O36" s="5"/>
      <c r="R36" s="2"/>
      <c r="S36" s="2"/>
      <c r="T36" s="2"/>
      <c r="U36" s="2"/>
      <c r="V36" s="2"/>
    </row>
    <row r="37" ht="15.75" customHeight="1">
      <c r="D37" s="5"/>
      <c r="E37" s="5"/>
      <c r="F37" s="5"/>
      <c r="G37" s="5"/>
      <c r="H37" s="5"/>
      <c r="K37" s="5"/>
      <c r="L37" s="3"/>
      <c r="M37" s="3"/>
      <c r="N37" s="5"/>
      <c r="O37" s="5"/>
      <c r="R37" s="2"/>
      <c r="S37" s="2"/>
      <c r="T37" s="2"/>
      <c r="U37" s="2"/>
      <c r="V37" s="2"/>
    </row>
    <row r="38" ht="15.75" customHeight="1">
      <c r="T38" s="6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>
      <c r="K45" s="12"/>
      <c r="L45" s="12"/>
      <c r="M45" s="12"/>
      <c r="N45" s="12"/>
      <c r="O45" s="12"/>
      <c r="R45" s="12"/>
      <c r="S45" s="12"/>
      <c r="T45" s="12"/>
      <c r="U45" s="12"/>
      <c r="V45" s="12"/>
    </row>
    <row r="46" ht="15.75" customHeight="1">
      <c r="D46" s="12"/>
      <c r="E46" s="12"/>
      <c r="F46" s="12"/>
      <c r="G46" s="12"/>
      <c r="H46" s="12"/>
      <c r="K46" s="5"/>
      <c r="L46" s="5"/>
      <c r="M46" s="5"/>
      <c r="N46" s="5"/>
      <c r="O46" s="5"/>
      <c r="R46" s="5"/>
      <c r="S46" s="5"/>
      <c r="T46" s="5"/>
      <c r="U46" s="5"/>
      <c r="V46" s="5"/>
    </row>
    <row r="47" ht="15.75" customHeight="1">
      <c r="D47" s="5"/>
      <c r="E47" s="5"/>
      <c r="F47" s="5"/>
      <c r="G47" s="5"/>
      <c r="H47" s="5"/>
      <c r="K47" s="2"/>
      <c r="L47" s="2"/>
      <c r="M47" s="2"/>
      <c r="N47" s="2"/>
      <c r="O47" s="2"/>
      <c r="R47" s="2"/>
      <c r="S47" s="2"/>
      <c r="T47" s="2"/>
      <c r="U47" s="2"/>
      <c r="V47" s="2"/>
    </row>
    <row r="48" ht="15.75" customHeight="1">
      <c r="D48" s="5"/>
      <c r="E48" s="5"/>
      <c r="F48" s="10"/>
      <c r="G48" s="3"/>
      <c r="H48" s="3"/>
      <c r="K48" s="2"/>
      <c r="L48" s="2"/>
      <c r="M48" s="2"/>
      <c r="N48" s="2"/>
      <c r="O48" s="2"/>
      <c r="R48" s="2"/>
      <c r="S48" s="2"/>
      <c r="T48" s="2"/>
      <c r="U48" s="2"/>
      <c r="V48" s="2"/>
    </row>
    <row r="49" ht="15.75" customHeight="1">
      <c r="D49" s="5"/>
      <c r="E49" s="5"/>
      <c r="F49" s="10"/>
      <c r="G49" s="3"/>
      <c r="H49" s="3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D1:E1"/>
    <mergeCell ref="F1:G1"/>
    <mergeCell ref="J4:N4"/>
    <mergeCell ref="Q4:U4"/>
    <mergeCell ref="C16:G16"/>
    <mergeCell ref="J16:N16"/>
    <mergeCell ref="Q16:U16"/>
    <mergeCell ref="C4:G4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>
      <c r="C2" s="71" t="s">
        <v>506</v>
      </c>
      <c r="D2" s="30" t="s">
        <v>98</v>
      </c>
      <c r="E2" s="32"/>
      <c r="F2" s="32"/>
      <c r="G2" s="32"/>
      <c r="H2" s="32"/>
      <c r="I2" s="32"/>
      <c r="J2" s="32"/>
      <c r="K2" s="34"/>
    </row>
    <row r="3" ht="15.75" customHeight="1">
      <c r="C3" s="72"/>
      <c r="D3" s="12" t="s">
        <v>114</v>
      </c>
      <c r="E3" s="12" t="s">
        <v>115</v>
      </c>
      <c r="F3" s="12" t="s">
        <v>116</v>
      </c>
      <c r="G3" s="12" t="s">
        <v>117</v>
      </c>
      <c r="H3" s="12" t="s">
        <v>118</v>
      </c>
      <c r="I3" s="12" t="s">
        <v>120</v>
      </c>
      <c r="J3" s="12" t="s">
        <v>121</v>
      </c>
      <c r="K3" s="44" t="s">
        <v>122</v>
      </c>
    </row>
    <row r="4" ht="15.75" customHeight="1">
      <c r="C4" s="73"/>
      <c r="D4" s="38">
        <v>52.0</v>
      </c>
      <c r="E4" s="38">
        <v>63.0</v>
      </c>
      <c r="F4" s="38">
        <v>79.0</v>
      </c>
      <c r="G4" s="38">
        <v>61.0</v>
      </c>
      <c r="H4" s="38">
        <v>84.0</v>
      </c>
      <c r="I4" s="38">
        <v>88.0</v>
      </c>
      <c r="J4" s="38">
        <v>70.0</v>
      </c>
      <c r="K4" s="39">
        <v>68.0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C4"/>
    <mergeCell ref="D2:K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8" width="10.56"/>
  </cols>
  <sheetData>
    <row r="1" ht="15.75" customHeight="1">
      <c r="A1" s="1" t="s">
        <v>507</v>
      </c>
    </row>
    <row r="2" ht="15.75" customHeight="1">
      <c r="P2" s="1" t="s">
        <v>508</v>
      </c>
    </row>
    <row r="3" ht="15.75" customHeight="1">
      <c r="A3" s="24">
        <v>43626.0</v>
      </c>
      <c r="B3" s="1" t="s">
        <v>15</v>
      </c>
      <c r="P3" s="1" t="s">
        <v>509</v>
      </c>
      <c r="Q3" s="1" t="s">
        <v>510</v>
      </c>
    </row>
    <row r="4" ht="15.75" customHeight="1">
      <c r="A4" s="1" t="s">
        <v>511</v>
      </c>
      <c r="B4" s="1" t="s">
        <v>512</v>
      </c>
      <c r="D4" s="1" t="s">
        <v>513</v>
      </c>
      <c r="F4" s="1" t="s">
        <v>510</v>
      </c>
      <c r="G4" s="1" t="s">
        <v>514</v>
      </c>
      <c r="H4" s="1" t="s">
        <v>515</v>
      </c>
      <c r="P4" s="1">
        <v>1.0E-20</v>
      </c>
      <c r="Q4" s="1">
        <v>1010.460606060606</v>
      </c>
    </row>
    <row r="5" ht="15.75" customHeight="1">
      <c r="A5" s="74">
        <v>1000.5</v>
      </c>
      <c r="B5" s="1">
        <v>34.702</v>
      </c>
      <c r="D5" s="1">
        <v>1.0</v>
      </c>
      <c r="E5" s="1">
        <v>34.948</v>
      </c>
      <c r="F5" s="1">
        <f t="shared" ref="F5:F13" si="1">((E5-1.6028)/0.033)</f>
        <v>1010.460606</v>
      </c>
      <c r="G5" s="12">
        <v>0.0</v>
      </c>
      <c r="H5" s="75">
        <f t="shared" ref="H5:H13" si="2">G5/60</f>
        <v>0</v>
      </c>
      <c r="P5" s="1">
        <v>0.016666666666666666</v>
      </c>
      <c r="Q5" s="1">
        <v>1008.8848484848484</v>
      </c>
    </row>
    <row r="6" ht="15.75" customHeight="1">
      <c r="A6" s="74">
        <v>1000.5</v>
      </c>
      <c r="B6" s="1">
        <v>34.828</v>
      </c>
      <c r="D6" s="1">
        <v>2.0</v>
      </c>
      <c r="E6" s="1">
        <v>34.896</v>
      </c>
      <c r="F6" s="1">
        <f t="shared" si="1"/>
        <v>1008.884848</v>
      </c>
      <c r="G6" s="12">
        <v>1.0</v>
      </c>
      <c r="H6" s="75">
        <f t="shared" si="2"/>
        <v>0.01666666667</v>
      </c>
      <c r="P6" s="1">
        <v>0.05</v>
      </c>
      <c r="Q6" s="1">
        <v>1026.7636363636361</v>
      </c>
    </row>
    <row r="7" ht="15.75" customHeight="1">
      <c r="A7" s="74">
        <v>1000.5</v>
      </c>
      <c r="B7" s="1">
        <v>34.864</v>
      </c>
      <c r="D7" s="1">
        <v>3.0</v>
      </c>
      <c r="E7" s="1">
        <v>35.486</v>
      </c>
      <c r="F7" s="1">
        <f t="shared" si="1"/>
        <v>1026.763636</v>
      </c>
      <c r="G7" s="12">
        <v>3.0</v>
      </c>
      <c r="H7" s="75">
        <f t="shared" si="2"/>
        <v>0.05</v>
      </c>
      <c r="P7" s="1">
        <v>0.6</v>
      </c>
      <c r="Q7" s="1">
        <v>999.3090909090907</v>
      </c>
    </row>
    <row r="8" ht="15.75" customHeight="1">
      <c r="A8" s="33">
        <v>2500.0</v>
      </c>
      <c r="B8" s="1">
        <v>83.854</v>
      </c>
      <c r="D8" s="76">
        <v>1.0</v>
      </c>
      <c r="E8" s="1">
        <v>34.58</v>
      </c>
      <c r="F8" s="1">
        <f t="shared" si="1"/>
        <v>999.3090909</v>
      </c>
      <c r="G8" s="12">
        <v>36.0</v>
      </c>
      <c r="H8" s="75">
        <f t="shared" si="2"/>
        <v>0.6</v>
      </c>
      <c r="P8" s="1">
        <v>0.6166666666666667</v>
      </c>
      <c r="Q8" s="1">
        <v>996.6727272727272</v>
      </c>
    </row>
    <row r="9" ht="15.75" customHeight="1">
      <c r="A9" s="33">
        <v>2500.0</v>
      </c>
      <c r="B9" s="1">
        <v>83.452</v>
      </c>
      <c r="D9" s="76">
        <v>2.0</v>
      </c>
      <c r="E9" s="1">
        <v>34.493</v>
      </c>
      <c r="F9" s="1">
        <f t="shared" si="1"/>
        <v>996.6727273</v>
      </c>
      <c r="G9" s="12">
        <v>37.0</v>
      </c>
      <c r="H9" s="75">
        <f t="shared" si="2"/>
        <v>0.6166666667</v>
      </c>
      <c r="P9" s="1">
        <v>0.6333333333333333</v>
      </c>
      <c r="Q9" s="1">
        <v>994.5515151515151</v>
      </c>
    </row>
    <row r="10" ht="15.75" customHeight="1">
      <c r="A10" s="33">
        <v>2500.0</v>
      </c>
      <c r="B10" s="1">
        <v>83.809</v>
      </c>
      <c r="D10" s="76">
        <v>3.0</v>
      </c>
      <c r="E10" s="1">
        <v>34.423</v>
      </c>
      <c r="F10" s="1">
        <f t="shared" si="1"/>
        <v>994.5515152</v>
      </c>
      <c r="G10" s="12">
        <v>38.0</v>
      </c>
      <c r="H10" s="75">
        <f t="shared" si="2"/>
        <v>0.6333333333</v>
      </c>
      <c r="P10" s="1">
        <v>3.25</v>
      </c>
      <c r="Q10" s="1">
        <v>985.1878787878786</v>
      </c>
    </row>
    <row r="11" ht="15.75" customHeight="1">
      <c r="A11" s="33">
        <v>5000.0</v>
      </c>
      <c r="B11" s="1">
        <v>167.08</v>
      </c>
      <c r="D11" s="76">
        <v>1.0</v>
      </c>
      <c r="E11" s="1">
        <v>34.114</v>
      </c>
      <c r="F11" s="1">
        <f t="shared" si="1"/>
        <v>985.1878788</v>
      </c>
      <c r="G11" s="12">
        <v>195.0</v>
      </c>
      <c r="H11" s="75">
        <f t="shared" si="2"/>
        <v>3.25</v>
      </c>
      <c r="P11" s="1">
        <v>3.2666666666666666</v>
      </c>
      <c r="Q11" s="1">
        <v>976.0363636363635</v>
      </c>
    </row>
    <row r="12" ht="15.75" customHeight="1">
      <c r="A12" s="33">
        <v>5000.0</v>
      </c>
      <c r="B12" s="1">
        <v>166.06</v>
      </c>
      <c r="D12" s="76">
        <v>2.0</v>
      </c>
      <c r="E12" s="1">
        <v>33.812</v>
      </c>
      <c r="F12" s="1">
        <f t="shared" si="1"/>
        <v>976.0363636</v>
      </c>
      <c r="G12" s="12">
        <v>196.0</v>
      </c>
      <c r="H12" s="75">
        <f t="shared" si="2"/>
        <v>3.266666667</v>
      </c>
      <c r="P12" s="1">
        <v>3.283333333333333</v>
      </c>
      <c r="Q12" s="1">
        <v>972.7636363636362</v>
      </c>
    </row>
    <row r="13" ht="15.75" customHeight="1">
      <c r="A13" s="33">
        <v>5000.0</v>
      </c>
      <c r="B13" s="1">
        <v>166.63</v>
      </c>
      <c r="D13" s="76">
        <v>3.0</v>
      </c>
      <c r="E13" s="1">
        <v>33.704</v>
      </c>
      <c r="F13" s="1">
        <f t="shared" si="1"/>
        <v>972.7636364</v>
      </c>
      <c r="G13" s="12">
        <v>197.0</v>
      </c>
      <c r="H13" s="75">
        <f t="shared" si="2"/>
        <v>3.283333333</v>
      </c>
      <c r="P13" s="1">
        <v>21.033333333333335</v>
      </c>
      <c r="Q13" s="1">
        <v>887.4606060606061</v>
      </c>
    </row>
    <row r="14" ht="15.75" customHeight="1">
      <c r="H14" s="75"/>
      <c r="P14" s="1">
        <v>21.05</v>
      </c>
      <c r="Q14" s="1">
        <v>886.4</v>
      </c>
    </row>
    <row r="15" ht="15.75" customHeight="1">
      <c r="A15" s="24">
        <v>43627.0</v>
      </c>
      <c r="B15" s="1" t="s">
        <v>41</v>
      </c>
      <c r="H15" s="75"/>
      <c r="P15" s="1">
        <v>21.066666666666666</v>
      </c>
      <c r="Q15" s="1">
        <v>896.0363636363636</v>
      </c>
    </row>
    <row r="16" ht="15.75" customHeight="1">
      <c r="A16" s="1" t="s">
        <v>511</v>
      </c>
      <c r="B16" s="1" t="s">
        <v>512</v>
      </c>
      <c r="D16" s="1" t="s">
        <v>513</v>
      </c>
      <c r="H16" s="75"/>
      <c r="P16" s="1">
        <v>184.35</v>
      </c>
      <c r="Q16" s="1">
        <v>567.6121212121212</v>
      </c>
    </row>
    <row r="17" ht="15.75" customHeight="1">
      <c r="A17" s="74">
        <v>1000.5</v>
      </c>
      <c r="B17" s="1">
        <v>34.107</v>
      </c>
      <c r="D17" s="1">
        <v>1.0</v>
      </c>
      <c r="E17" s="1">
        <v>30.889</v>
      </c>
      <c r="F17" s="1">
        <f t="shared" ref="F17:F19" si="3">((E17-1.6028)/0.033)</f>
        <v>887.4606061</v>
      </c>
      <c r="G17" s="1">
        <v>1262.0</v>
      </c>
      <c r="H17" s="75">
        <f t="shared" ref="H17:H19" si="4">G17/60</f>
        <v>21.03333333</v>
      </c>
      <c r="I17" s="1">
        <f>F5-F17</f>
        <v>123</v>
      </c>
      <c r="P17" s="1">
        <v>184.36666666666667</v>
      </c>
      <c r="Q17" s="1">
        <v>564.4909090909092</v>
      </c>
    </row>
    <row r="18" ht="15.75" customHeight="1">
      <c r="A18" s="74">
        <v>1000.5</v>
      </c>
      <c r="B18" s="1">
        <v>34.5</v>
      </c>
      <c r="D18" s="1">
        <v>2.0</v>
      </c>
      <c r="E18" s="1">
        <v>30.854</v>
      </c>
      <c r="F18" s="1">
        <f t="shared" si="3"/>
        <v>886.4</v>
      </c>
      <c r="G18" s="1">
        <v>1263.0</v>
      </c>
      <c r="H18" s="75">
        <f t="shared" si="4"/>
        <v>21.05</v>
      </c>
      <c r="P18" s="1">
        <v>184.38333333333333</v>
      </c>
      <c r="Q18" s="1">
        <v>583.4303030303031</v>
      </c>
    </row>
    <row r="19" ht="15.75" customHeight="1">
      <c r="A19" s="74">
        <v>1000.5</v>
      </c>
      <c r="B19" s="1">
        <v>34.322</v>
      </c>
      <c r="D19" s="1">
        <v>3.0</v>
      </c>
      <c r="E19" s="1">
        <v>31.172</v>
      </c>
      <c r="F19" s="1">
        <f t="shared" si="3"/>
        <v>896.0363636</v>
      </c>
      <c r="G19" s="1">
        <v>1264.0</v>
      </c>
      <c r="H19" s="75">
        <f t="shared" si="4"/>
        <v>21.06666667</v>
      </c>
      <c r="P19" s="1">
        <v>220.68333333333334</v>
      </c>
      <c r="Q19" s="1">
        <v>527.2787878787879</v>
      </c>
    </row>
    <row r="20" ht="15.75" customHeight="1">
      <c r="A20" s="74">
        <v>2500.0</v>
      </c>
      <c r="B20" s="1">
        <v>82.711</v>
      </c>
      <c r="H20" s="75"/>
      <c r="P20" s="1">
        <v>220.7</v>
      </c>
      <c r="Q20" s="1">
        <v>528.3696969696971</v>
      </c>
    </row>
    <row r="21" ht="15.75" customHeight="1">
      <c r="A21" s="74">
        <v>2500.0</v>
      </c>
      <c r="B21" s="1">
        <v>82.923</v>
      </c>
      <c r="H21" s="75"/>
      <c r="P21" s="1">
        <v>220.71666666666667</v>
      </c>
      <c r="Q21" s="1">
        <v>543.1575757575758</v>
      </c>
    </row>
    <row r="22" ht="15.75" customHeight="1">
      <c r="A22" s="74">
        <v>2500.0</v>
      </c>
      <c r="B22" s="1">
        <v>82.826</v>
      </c>
      <c r="H22" s="75"/>
      <c r="P22" s="75">
        <v>1063.4833333333333</v>
      </c>
      <c r="Q22" s="1">
        <v>394.4</v>
      </c>
    </row>
    <row r="23" ht="15.75" customHeight="1">
      <c r="A23" s="74">
        <v>5000.0</v>
      </c>
      <c r="B23" s="1">
        <v>163.15</v>
      </c>
      <c r="H23" s="75"/>
      <c r="P23" s="75">
        <v>1063.5</v>
      </c>
      <c r="Q23" s="1">
        <v>394.430303030303</v>
      </c>
    </row>
    <row r="24" ht="15.75" customHeight="1">
      <c r="A24" s="74">
        <v>5000.0</v>
      </c>
      <c r="B24" s="1">
        <v>162.43</v>
      </c>
      <c r="H24" s="75"/>
      <c r="P24" s="75">
        <v>1063.5166666666667</v>
      </c>
      <c r="Q24" s="1">
        <v>393.3696969696969</v>
      </c>
    </row>
    <row r="25" ht="15.75" customHeight="1">
      <c r="A25" s="74">
        <v>5000.0</v>
      </c>
      <c r="B25" s="1">
        <v>162.14</v>
      </c>
      <c r="H25" s="75"/>
    </row>
    <row r="26" ht="15.75" customHeight="1">
      <c r="H26" s="75"/>
    </row>
    <row r="27" ht="15.75" customHeight="1">
      <c r="A27" s="24">
        <v>43633.0</v>
      </c>
      <c r="B27" s="1" t="s">
        <v>516</v>
      </c>
      <c r="H27" s="75"/>
    </row>
    <row r="28" ht="15.75" customHeight="1">
      <c r="A28" s="1" t="s">
        <v>517</v>
      </c>
      <c r="B28" s="1" t="s">
        <v>512</v>
      </c>
      <c r="D28" s="1" t="s">
        <v>513</v>
      </c>
      <c r="H28" s="75"/>
    </row>
    <row r="29" ht="15.75" customHeight="1">
      <c r="A29" s="1">
        <v>0.0</v>
      </c>
      <c r="B29" s="1">
        <v>0.0</v>
      </c>
      <c r="D29" s="1">
        <v>1.0</v>
      </c>
      <c r="E29" s="1">
        <v>20.334</v>
      </c>
      <c r="F29" s="1">
        <f t="shared" ref="F29:F31" si="5">((E29-1.6028)/0.033)</f>
        <v>567.6121212</v>
      </c>
      <c r="G29" s="1">
        <v>11061.0</v>
      </c>
      <c r="H29" s="75">
        <f t="shared" ref="H29:H31" si="6">G29/60</f>
        <v>184.35</v>
      </c>
    </row>
    <row r="30" ht="15.75" customHeight="1">
      <c r="A30" s="1">
        <v>1000.5</v>
      </c>
      <c r="B30" s="1">
        <v>242.87</v>
      </c>
      <c r="D30" s="1">
        <v>2.0</v>
      </c>
      <c r="E30" s="1">
        <v>20.231</v>
      </c>
      <c r="F30" s="1">
        <f t="shared" si="5"/>
        <v>564.4909091</v>
      </c>
      <c r="G30" s="1">
        <v>11062.0</v>
      </c>
      <c r="H30" s="75">
        <f t="shared" si="6"/>
        <v>184.3666667</v>
      </c>
    </row>
    <row r="31" ht="15.75" customHeight="1">
      <c r="A31" s="1">
        <v>1000.5</v>
      </c>
      <c r="B31" s="1">
        <v>244.37</v>
      </c>
      <c r="D31" s="1">
        <v>3.0</v>
      </c>
      <c r="E31" s="1">
        <v>20.856</v>
      </c>
      <c r="F31" s="1">
        <f t="shared" si="5"/>
        <v>583.430303</v>
      </c>
      <c r="G31" s="1">
        <v>11063.0</v>
      </c>
      <c r="H31" s="75">
        <f t="shared" si="6"/>
        <v>184.3833333</v>
      </c>
    </row>
    <row r="32" ht="15.75" customHeight="1">
      <c r="A32" s="1">
        <v>1000.5</v>
      </c>
      <c r="B32" s="1">
        <v>243.12</v>
      </c>
      <c r="H32" s="75"/>
    </row>
    <row r="33" ht="15.75" customHeight="1">
      <c r="A33" s="1">
        <v>5000.0</v>
      </c>
      <c r="B33" s="1">
        <v>1073.2</v>
      </c>
      <c r="H33" s="75"/>
    </row>
    <row r="34" ht="15.75" customHeight="1">
      <c r="A34" s="1">
        <v>5000.0</v>
      </c>
      <c r="B34" s="1">
        <v>1063.7</v>
      </c>
      <c r="H34" s="75"/>
    </row>
    <row r="35" ht="15.75" customHeight="1">
      <c r="A35" s="1">
        <v>5000.0</v>
      </c>
      <c r="B35" s="1">
        <v>1065.6</v>
      </c>
      <c r="H35" s="75"/>
    </row>
    <row r="36" ht="15.75" customHeight="1">
      <c r="A36" s="24">
        <v>43635.0</v>
      </c>
      <c r="B36" s="1" t="s">
        <v>518</v>
      </c>
      <c r="H36" s="75"/>
    </row>
    <row r="37" ht="15.75" customHeight="1">
      <c r="A37" s="1" t="s">
        <v>517</v>
      </c>
      <c r="B37" s="1" t="s">
        <v>512</v>
      </c>
      <c r="D37" s="1" t="s">
        <v>513</v>
      </c>
      <c r="H37" s="75"/>
    </row>
    <row r="38" ht="15.75" customHeight="1">
      <c r="A38" s="1">
        <v>1000.5</v>
      </c>
      <c r="B38" s="1">
        <v>247.62</v>
      </c>
      <c r="D38" s="1">
        <v>1.0</v>
      </c>
      <c r="E38" s="1">
        <v>19.003</v>
      </c>
      <c r="F38" s="1">
        <f t="shared" ref="F38:F40" si="7">((E38-1.6028)/0.033)</f>
        <v>527.2787879</v>
      </c>
      <c r="G38" s="1">
        <f>G29+2180</f>
        <v>13241</v>
      </c>
      <c r="H38" s="75">
        <f t="shared" ref="H38:H40" si="8">G38/60</f>
        <v>220.6833333</v>
      </c>
    </row>
    <row r="39" ht="15.75" customHeight="1">
      <c r="A39" s="1">
        <v>1000.5</v>
      </c>
      <c r="B39" s="1">
        <v>246.75</v>
      </c>
      <c r="D39" s="1">
        <v>2.0</v>
      </c>
      <c r="E39" s="1">
        <v>19.039</v>
      </c>
      <c r="F39" s="1">
        <f t="shared" si="7"/>
        <v>528.369697</v>
      </c>
      <c r="G39" s="1">
        <v>13242.0</v>
      </c>
      <c r="H39" s="75">
        <f t="shared" si="8"/>
        <v>220.7</v>
      </c>
    </row>
    <row r="40" ht="15.75" customHeight="1">
      <c r="A40" s="1">
        <v>1000.5</v>
      </c>
      <c r="B40" s="1">
        <v>248.12</v>
      </c>
      <c r="D40" s="1">
        <v>3.0</v>
      </c>
      <c r="E40" s="1">
        <v>19.527</v>
      </c>
      <c r="F40" s="1">
        <f t="shared" si="7"/>
        <v>543.1575758</v>
      </c>
      <c r="G40" s="1">
        <v>13243.0</v>
      </c>
      <c r="H40" s="75">
        <f t="shared" si="8"/>
        <v>220.7166667</v>
      </c>
    </row>
    <row r="41" ht="15.75" customHeight="1">
      <c r="A41" s="1">
        <v>5000.0</v>
      </c>
      <c r="B41" s="1">
        <v>1081.1</v>
      </c>
      <c r="H41" s="75"/>
    </row>
    <row r="42" ht="15.75" customHeight="1">
      <c r="A42" s="1">
        <v>5000.0</v>
      </c>
      <c r="B42" s="1">
        <v>1074.1</v>
      </c>
      <c r="H42" s="75"/>
    </row>
    <row r="43" ht="15.75" customHeight="1">
      <c r="A43" s="1">
        <v>5000.0</v>
      </c>
      <c r="B43" s="1">
        <v>1068.8</v>
      </c>
      <c r="H43" s="75"/>
    </row>
    <row r="44" ht="15.75" customHeight="1">
      <c r="A44" s="1">
        <v>0.0</v>
      </c>
      <c r="B44" s="1">
        <v>0.0</v>
      </c>
      <c r="H44" s="75"/>
    </row>
    <row r="45" ht="15.75" customHeight="1">
      <c r="A45" s="24">
        <v>43669.0</v>
      </c>
      <c r="B45" s="1" t="s">
        <v>519</v>
      </c>
      <c r="H45" s="75"/>
    </row>
    <row r="46" ht="15.75" customHeight="1">
      <c r="A46" s="1" t="s">
        <v>517</v>
      </c>
      <c r="B46" s="1" t="s">
        <v>512</v>
      </c>
      <c r="D46" s="1" t="s">
        <v>513</v>
      </c>
      <c r="H46" s="75"/>
    </row>
    <row r="47" ht="15.75" customHeight="1">
      <c r="A47" s="77">
        <v>1000.5</v>
      </c>
      <c r="B47" s="1">
        <v>33.905</v>
      </c>
      <c r="D47" s="1">
        <v>1.0</v>
      </c>
      <c r="E47" s="1">
        <v>14.618</v>
      </c>
      <c r="F47" s="1">
        <f t="shared" ref="F47:F49" si="9">((E47-1.6028)/0.033)</f>
        <v>394.4</v>
      </c>
      <c r="G47" s="1">
        <f t="shared" ref="G47:G49" si="10">50568+G38</f>
        <v>63809</v>
      </c>
      <c r="H47" s="75">
        <f t="shared" ref="H47:H49" si="11">G47/60</f>
        <v>1063.483333</v>
      </c>
    </row>
    <row r="48" ht="15.75" customHeight="1">
      <c r="A48" s="77">
        <v>1000.5</v>
      </c>
      <c r="B48" s="1">
        <v>33.196</v>
      </c>
      <c r="D48" s="1">
        <v>2.0</v>
      </c>
      <c r="E48" s="1">
        <v>14.619</v>
      </c>
      <c r="F48" s="1">
        <f t="shared" si="9"/>
        <v>394.430303</v>
      </c>
      <c r="G48" s="1">
        <f t="shared" si="10"/>
        <v>63810</v>
      </c>
      <c r="H48" s="75">
        <f t="shared" si="11"/>
        <v>1063.5</v>
      </c>
    </row>
    <row r="49" ht="15.75" customHeight="1">
      <c r="A49" s="77">
        <v>1000.5</v>
      </c>
      <c r="B49" s="1">
        <v>33.517</v>
      </c>
      <c r="D49" s="1">
        <v>3.0</v>
      </c>
      <c r="E49" s="1">
        <v>14.584</v>
      </c>
      <c r="F49" s="1">
        <f t="shared" si="9"/>
        <v>393.369697</v>
      </c>
      <c r="G49" s="1">
        <f t="shared" si="10"/>
        <v>63811</v>
      </c>
      <c r="H49" s="75">
        <f t="shared" si="11"/>
        <v>1063.516667</v>
      </c>
    </row>
    <row r="50" ht="15.75" customHeight="1">
      <c r="A50" s="77">
        <v>5000.0</v>
      </c>
      <c r="B50" s="1">
        <v>161.93</v>
      </c>
    </row>
    <row r="51" ht="15.75" customHeight="1">
      <c r="A51" s="77">
        <v>5000.0</v>
      </c>
      <c r="B51" s="1">
        <v>162.09</v>
      </c>
    </row>
    <row r="52" ht="15.75" customHeight="1">
      <c r="A52" s="77">
        <v>5000.0</v>
      </c>
      <c r="B52" s="1">
        <v>160.72</v>
      </c>
    </row>
    <row r="53" ht="15.75" customHeight="1">
      <c r="A53" s="77">
        <v>0.0</v>
      </c>
      <c r="B53" s="1">
        <v>0.0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56"/>
    <col customWidth="1" min="7" max="7" width="12.78"/>
    <col customWidth="1" min="8" max="8" width="10.56"/>
    <col customWidth="1" min="9" max="9" width="13.0"/>
    <col customWidth="1" min="10" max="26" width="10.56"/>
  </cols>
  <sheetData>
    <row r="1" ht="15.75" customHeight="1">
      <c r="A1" s="1" t="s">
        <v>0</v>
      </c>
      <c r="D1" s="2" t="s">
        <v>1</v>
      </c>
      <c r="F1" s="3" t="s">
        <v>3</v>
      </c>
      <c r="H1" s="1" t="s">
        <v>6</v>
      </c>
    </row>
    <row r="2" ht="15.75" customHeight="1"/>
    <row r="3" ht="15.75" customHeight="1">
      <c r="B3" s="1" t="s">
        <v>10</v>
      </c>
      <c r="I3" s="1" t="s">
        <v>11</v>
      </c>
      <c r="P3" s="1" t="s">
        <v>12</v>
      </c>
    </row>
    <row r="4" ht="15.75" customHeight="1">
      <c r="B4" s="1" t="s">
        <v>13</v>
      </c>
      <c r="C4" s="5">
        <v>1.0</v>
      </c>
      <c r="I4" s="1" t="s">
        <v>13</v>
      </c>
      <c r="J4" s="5">
        <v>1.0</v>
      </c>
      <c r="P4" s="1" t="s">
        <v>13</v>
      </c>
      <c r="Q4" s="5">
        <v>1.0</v>
      </c>
    </row>
    <row r="5" ht="15.75" customHeight="1">
      <c r="B5" s="1" t="s">
        <v>17</v>
      </c>
      <c r="C5" s="5">
        <v>1.0</v>
      </c>
      <c r="D5" s="5">
        <v>2.0</v>
      </c>
      <c r="E5" s="5">
        <v>3.0</v>
      </c>
      <c r="F5" s="5">
        <v>4.0</v>
      </c>
      <c r="G5" s="5">
        <v>5.0</v>
      </c>
      <c r="I5" s="1" t="s">
        <v>17</v>
      </c>
      <c r="J5" s="5">
        <v>1.0</v>
      </c>
      <c r="K5" s="5">
        <v>2.0</v>
      </c>
      <c r="L5" s="5">
        <v>3.0</v>
      </c>
      <c r="M5" s="5">
        <v>4.0</v>
      </c>
      <c r="N5" s="5">
        <v>5.0</v>
      </c>
      <c r="P5" s="1" t="s">
        <v>17</v>
      </c>
      <c r="Q5" s="5">
        <v>1.0</v>
      </c>
      <c r="R5" s="5">
        <v>2.0</v>
      </c>
      <c r="S5" s="5">
        <v>3.0</v>
      </c>
      <c r="T5" s="5">
        <v>4.0</v>
      </c>
      <c r="U5" s="5">
        <v>5.0</v>
      </c>
    </row>
    <row r="6" ht="15.75" customHeight="1">
      <c r="B6" s="1" t="s">
        <v>18</v>
      </c>
      <c r="C6" s="5" t="s">
        <v>19</v>
      </c>
      <c r="D6" s="5" t="s">
        <v>19</v>
      </c>
      <c r="E6" s="5" t="s">
        <v>19</v>
      </c>
      <c r="F6" s="5" t="s">
        <v>19</v>
      </c>
      <c r="G6" s="5" t="s">
        <v>19</v>
      </c>
      <c r="I6" s="1" t="s">
        <v>18</v>
      </c>
      <c r="J6" s="5" t="s">
        <v>19</v>
      </c>
      <c r="K6" s="3" t="s">
        <v>19</v>
      </c>
      <c r="L6" s="5" t="s">
        <v>19</v>
      </c>
      <c r="M6" s="5" t="s">
        <v>19</v>
      </c>
      <c r="N6" s="5" t="s">
        <v>19</v>
      </c>
      <c r="P6" s="1" t="s">
        <v>18</v>
      </c>
      <c r="Q6" s="2" t="s">
        <v>19</v>
      </c>
      <c r="R6" s="2" t="s">
        <v>19</v>
      </c>
      <c r="S6" s="2" t="s">
        <v>19</v>
      </c>
      <c r="T6" s="2" t="s">
        <v>19</v>
      </c>
      <c r="U6" s="2" t="s">
        <v>19</v>
      </c>
    </row>
    <row r="7" ht="15.75" customHeight="1">
      <c r="B7" s="1" t="s">
        <v>20</v>
      </c>
      <c r="C7" s="5" t="s">
        <v>19</v>
      </c>
      <c r="D7" s="5" t="s">
        <v>19</v>
      </c>
      <c r="E7" s="5" t="s">
        <v>19</v>
      </c>
      <c r="F7" s="5" t="s">
        <v>19</v>
      </c>
      <c r="G7" s="5" t="s">
        <v>19</v>
      </c>
      <c r="I7" s="1" t="s">
        <v>20</v>
      </c>
      <c r="J7" s="5" t="s">
        <v>19</v>
      </c>
      <c r="K7" s="3" t="s">
        <v>19</v>
      </c>
      <c r="L7" s="5" t="s">
        <v>19</v>
      </c>
      <c r="M7" s="3" t="s">
        <v>19</v>
      </c>
      <c r="N7" s="5" t="s">
        <v>19</v>
      </c>
      <c r="P7" s="1" t="s">
        <v>20</v>
      </c>
      <c r="Q7" s="2" t="s">
        <v>19</v>
      </c>
      <c r="R7" s="2" t="s">
        <v>19</v>
      </c>
      <c r="S7" s="2" t="s">
        <v>19</v>
      </c>
      <c r="T7" s="2" t="s">
        <v>19</v>
      </c>
      <c r="U7" s="2" t="s">
        <v>19</v>
      </c>
    </row>
    <row r="8" ht="15.75" customHeight="1">
      <c r="B8" s="1" t="s">
        <v>21</v>
      </c>
      <c r="I8" s="1" t="s">
        <v>21</v>
      </c>
      <c r="P8" s="1" t="s">
        <v>21</v>
      </c>
      <c r="S8" s="6"/>
    </row>
    <row r="9" ht="15.75" customHeight="1">
      <c r="B9" s="1" t="s">
        <v>22</v>
      </c>
      <c r="I9" s="1" t="s">
        <v>22</v>
      </c>
      <c r="P9" s="1" t="s">
        <v>22</v>
      </c>
    </row>
    <row r="10" ht="15.75" customHeight="1">
      <c r="B10" s="1" t="s">
        <v>27</v>
      </c>
      <c r="I10" s="1" t="s">
        <v>27</v>
      </c>
      <c r="P10" s="1" t="s">
        <v>27</v>
      </c>
    </row>
    <row r="11" ht="15.75" customHeight="1">
      <c r="B11" s="1" t="s">
        <v>32</v>
      </c>
      <c r="C11" s="1" t="s">
        <v>33</v>
      </c>
      <c r="I11" s="1" t="s">
        <v>32</v>
      </c>
      <c r="J11" s="1" t="s">
        <v>33</v>
      </c>
      <c r="P11" s="1" t="s">
        <v>32</v>
      </c>
      <c r="Q11" s="1" t="s">
        <v>33</v>
      </c>
      <c r="U11" s="1" t="s">
        <v>34</v>
      </c>
    </row>
    <row r="12" ht="15.75" customHeight="1"/>
    <row r="13" ht="15.75" customHeight="1"/>
    <row r="14" ht="15.75" customHeight="1">
      <c r="I14" s="1" t="s">
        <v>35</v>
      </c>
      <c r="P14" s="1" t="s">
        <v>36</v>
      </c>
    </row>
    <row r="15" ht="15.75" customHeight="1">
      <c r="B15" s="1" t="s">
        <v>37</v>
      </c>
      <c r="I15" s="1" t="s">
        <v>13</v>
      </c>
      <c r="J15" s="5">
        <v>1.0</v>
      </c>
      <c r="P15" s="1" t="s">
        <v>13</v>
      </c>
      <c r="Q15" s="5">
        <v>1.0</v>
      </c>
    </row>
    <row r="16" ht="15.75" customHeight="1">
      <c r="B16" s="1" t="s">
        <v>13</v>
      </c>
      <c r="C16" s="5">
        <v>1.0</v>
      </c>
      <c r="I16" s="1" t="s">
        <v>17</v>
      </c>
      <c r="J16" s="5">
        <v>1.0</v>
      </c>
      <c r="K16" s="5">
        <v>2.0</v>
      </c>
      <c r="L16" s="5">
        <v>3.0</v>
      </c>
      <c r="M16" s="5">
        <v>4.0</v>
      </c>
      <c r="N16" s="5">
        <v>5.0</v>
      </c>
      <c r="P16" s="1" t="s">
        <v>17</v>
      </c>
      <c r="Q16" s="5">
        <v>1.0</v>
      </c>
      <c r="R16" s="5">
        <v>2.0</v>
      </c>
      <c r="S16" s="5">
        <v>3.0</v>
      </c>
      <c r="T16" s="5">
        <v>4.0</v>
      </c>
      <c r="U16" s="5">
        <v>5.0</v>
      </c>
    </row>
    <row r="17" ht="15.75" customHeight="1">
      <c r="B17" s="1" t="s">
        <v>17</v>
      </c>
      <c r="C17" s="5">
        <v>1.0</v>
      </c>
      <c r="D17" s="5">
        <v>2.0</v>
      </c>
      <c r="E17" s="5">
        <v>3.0</v>
      </c>
      <c r="F17" s="5">
        <v>4.0</v>
      </c>
      <c r="G17" s="5">
        <v>5.0</v>
      </c>
      <c r="I17" s="1" t="s">
        <v>18</v>
      </c>
      <c r="J17" s="2" t="s">
        <v>19</v>
      </c>
      <c r="K17" s="5" t="s">
        <v>19</v>
      </c>
      <c r="L17" s="5" t="s">
        <v>19</v>
      </c>
      <c r="M17" s="5" t="s">
        <v>19</v>
      </c>
      <c r="N17" s="5" t="s">
        <v>19</v>
      </c>
      <c r="P17" s="1" t="s">
        <v>18</v>
      </c>
      <c r="Q17" s="2" t="s">
        <v>19</v>
      </c>
      <c r="R17" s="2" t="s">
        <v>19</v>
      </c>
      <c r="S17" s="2" t="s">
        <v>19</v>
      </c>
      <c r="T17" s="2" t="s">
        <v>19</v>
      </c>
      <c r="U17" s="2" t="s">
        <v>19</v>
      </c>
    </row>
    <row r="18" ht="15.75" customHeight="1">
      <c r="B18" s="1" t="s">
        <v>18</v>
      </c>
      <c r="C18" s="5" t="s">
        <v>19</v>
      </c>
      <c r="D18" s="5" t="s">
        <v>19</v>
      </c>
      <c r="E18" s="5" t="s">
        <v>19</v>
      </c>
      <c r="F18" s="5" t="s">
        <v>19</v>
      </c>
      <c r="G18" s="5" t="s">
        <v>19</v>
      </c>
      <c r="I18" s="1" t="s">
        <v>20</v>
      </c>
      <c r="J18" s="2" t="s">
        <v>19</v>
      </c>
      <c r="K18" s="5" t="s">
        <v>19</v>
      </c>
      <c r="L18" s="5" t="s">
        <v>19</v>
      </c>
      <c r="M18" s="5" t="s">
        <v>19</v>
      </c>
      <c r="N18" s="5" t="s">
        <v>19</v>
      </c>
      <c r="P18" s="1" t="s">
        <v>20</v>
      </c>
      <c r="Q18" s="2" t="s">
        <v>19</v>
      </c>
      <c r="R18" s="2" t="s">
        <v>19</v>
      </c>
      <c r="S18" s="2" t="s">
        <v>19</v>
      </c>
      <c r="T18" s="2" t="s">
        <v>19</v>
      </c>
      <c r="U18" s="2" t="s">
        <v>19</v>
      </c>
    </row>
    <row r="19" ht="15.75" customHeight="1">
      <c r="B19" s="1" t="s">
        <v>20</v>
      </c>
      <c r="C19" s="5" t="s">
        <v>19</v>
      </c>
      <c r="D19" s="5" t="s">
        <v>19</v>
      </c>
      <c r="E19" s="5" t="s">
        <v>19</v>
      </c>
      <c r="F19" s="5" t="s">
        <v>19</v>
      </c>
      <c r="G19" s="5" t="s">
        <v>19</v>
      </c>
      <c r="I19" s="1" t="s">
        <v>18</v>
      </c>
      <c r="J19" s="5" t="s">
        <v>19</v>
      </c>
      <c r="K19" s="2" t="s">
        <v>19</v>
      </c>
      <c r="M19" s="2" t="s">
        <v>19</v>
      </c>
      <c r="N19" s="2" t="s">
        <v>19</v>
      </c>
      <c r="P19" s="1" t="s">
        <v>21</v>
      </c>
    </row>
    <row r="20" ht="15.75" customHeight="1">
      <c r="B20" s="1" t="s">
        <v>21</v>
      </c>
      <c r="I20" s="1" t="s">
        <v>20</v>
      </c>
      <c r="K20" s="2" t="s">
        <v>19</v>
      </c>
      <c r="L20" s="9" t="s">
        <v>19</v>
      </c>
      <c r="M20" s="2" t="s">
        <v>19</v>
      </c>
      <c r="N20" s="2" t="s">
        <v>19</v>
      </c>
      <c r="P20" s="1" t="s">
        <v>22</v>
      </c>
    </row>
    <row r="21" ht="15.75" customHeight="1">
      <c r="B21" s="1" t="s">
        <v>22</v>
      </c>
      <c r="I21" s="1" t="s">
        <v>21</v>
      </c>
      <c r="P21" s="1" t="s">
        <v>27</v>
      </c>
    </row>
    <row r="22" ht="15.75" customHeight="1">
      <c r="B22" s="1" t="s">
        <v>27</v>
      </c>
      <c r="I22" s="1" t="s">
        <v>22</v>
      </c>
      <c r="P22" s="1" t="s">
        <v>32</v>
      </c>
      <c r="Q22" s="1" t="s">
        <v>33</v>
      </c>
    </row>
    <row r="23" ht="15.75" customHeight="1">
      <c r="B23" s="1" t="s">
        <v>32</v>
      </c>
      <c r="C23" s="1" t="s">
        <v>38</v>
      </c>
      <c r="D23" s="1" t="s">
        <v>39</v>
      </c>
      <c r="I23" s="1" t="s">
        <v>27</v>
      </c>
    </row>
    <row r="24" ht="15.75" customHeight="1">
      <c r="B24" s="1" t="s">
        <v>33</v>
      </c>
      <c r="I24" s="1" t="s">
        <v>32</v>
      </c>
      <c r="J24" s="1" t="s">
        <v>33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J15:N15"/>
    <mergeCell ref="Q15:U15"/>
    <mergeCell ref="C16:G16"/>
    <mergeCell ref="D1:E1"/>
    <mergeCell ref="F1:G1"/>
    <mergeCell ref="C4:G4"/>
    <mergeCell ref="J4:N4"/>
    <mergeCell ref="Q4:U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13.78"/>
    <col customWidth="1" min="7" max="26" width="10.56"/>
  </cols>
  <sheetData>
    <row r="1" ht="15.75" customHeight="1"/>
    <row r="2" ht="15.75" customHeight="1">
      <c r="A2" s="1" t="s">
        <v>4</v>
      </c>
    </row>
    <row r="3" ht="15.75" customHeight="1">
      <c r="A3" s="1" t="s">
        <v>5</v>
      </c>
      <c r="B3" s="1" t="s">
        <v>7</v>
      </c>
      <c r="C3" s="1" t="s">
        <v>8</v>
      </c>
      <c r="D3" s="1" t="s">
        <v>9</v>
      </c>
    </row>
    <row r="4" ht="15.75" customHeight="1">
      <c r="A4" s="4">
        <v>1.0</v>
      </c>
      <c r="B4" s="4"/>
      <c r="C4" s="4"/>
      <c r="D4" s="4"/>
      <c r="F4" s="1" t="s">
        <v>14</v>
      </c>
      <c r="G4" s="1" t="s">
        <v>15</v>
      </c>
      <c r="O4" s="8" t="s">
        <v>16</v>
      </c>
    </row>
    <row r="5" ht="15.75" customHeight="1">
      <c r="A5" s="4">
        <v>2.0</v>
      </c>
      <c r="B5" s="4"/>
      <c r="C5" s="4"/>
      <c r="D5" s="4"/>
      <c r="G5" s="1" t="s">
        <v>23</v>
      </c>
      <c r="H5" s="1" t="s">
        <v>24</v>
      </c>
      <c r="I5" s="1" t="s">
        <v>25</v>
      </c>
      <c r="J5" s="1" t="s">
        <v>26</v>
      </c>
      <c r="K5" s="1" t="s">
        <v>28</v>
      </c>
      <c r="L5" s="1" t="s">
        <v>29</v>
      </c>
      <c r="M5" s="1" t="s">
        <v>30</v>
      </c>
      <c r="N5" s="1" t="s">
        <v>31</v>
      </c>
      <c r="O5" s="8">
        <f>AVERAGE(N7:N11)</f>
        <v>2.339899717</v>
      </c>
    </row>
    <row r="6" ht="15.75" customHeight="1">
      <c r="A6" s="4">
        <v>3.0</v>
      </c>
      <c r="B6" s="4"/>
      <c r="C6" s="4"/>
      <c r="D6" s="4"/>
    </row>
    <row r="7" ht="15.75" customHeight="1">
      <c r="A7" s="1">
        <v>4.0</v>
      </c>
      <c r="B7" s="1">
        <v>33.985</v>
      </c>
      <c r="C7" s="1">
        <v>15.033</v>
      </c>
      <c r="F7" s="1">
        <v>13.0</v>
      </c>
      <c r="G7" s="1">
        <v>48.232</v>
      </c>
      <c r="H7" s="1">
        <v>49.328</v>
      </c>
      <c r="I7" s="1">
        <v>34.394</v>
      </c>
      <c r="J7" s="1">
        <f t="shared" ref="J7:J11" si="1">G7-I7</f>
        <v>13.838</v>
      </c>
      <c r="K7" s="1">
        <f t="shared" ref="K7:K11" si="2">H7-I7</f>
        <v>14.934</v>
      </c>
      <c r="L7" s="1">
        <f t="shared" ref="L7:L11" si="3">ABS(K7-J7)</f>
        <v>1.096</v>
      </c>
      <c r="M7" s="1">
        <f t="shared" ref="M7:M11" si="4">AVERAGE(J7:K7)</f>
        <v>14.386</v>
      </c>
      <c r="N7" s="1">
        <f t="shared" ref="N7:N11" si="5">((L7)/(M7))*100</f>
        <v>7.618518004</v>
      </c>
    </row>
    <row r="8" ht="15.75" customHeight="1">
      <c r="A8" s="1">
        <v>5.0</v>
      </c>
      <c r="B8" s="1">
        <v>34.737</v>
      </c>
      <c r="C8" s="1">
        <v>14.997</v>
      </c>
      <c r="F8" s="1">
        <v>24.0</v>
      </c>
      <c r="G8" s="1">
        <v>49.742</v>
      </c>
      <c r="H8" s="1">
        <v>49.681</v>
      </c>
      <c r="I8" s="1">
        <v>34.832</v>
      </c>
      <c r="J8" s="1">
        <f t="shared" si="1"/>
        <v>14.91</v>
      </c>
      <c r="K8" s="1">
        <f t="shared" si="2"/>
        <v>14.849</v>
      </c>
      <c r="L8" s="1">
        <f t="shared" si="3"/>
        <v>0.061</v>
      </c>
      <c r="M8" s="1">
        <f t="shared" si="4"/>
        <v>14.8795</v>
      </c>
      <c r="N8" s="1">
        <f t="shared" si="5"/>
        <v>0.4099600121</v>
      </c>
    </row>
    <row r="9" ht="15.75" customHeight="1">
      <c r="A9" s="1">
        <v>6.0</v>
      </c>
      <c r="B9" s="1">
        <v>34.313</v>
      </c>
      <c r="C9" s="1">
        <v>14.995</v>
      </c>
      <c r="F9" s="1">
        <v>36.0</v>
      </c>
      <c r="G9" s="1">
        <v>48.272</v>
      </c>
      <c r="H9" s="1">
        <v>48.278</v>
      </c>
      <c r="I9" s="1">
        <v>33.474</v>
      </c>
      <c r="J9" s="1">
        <f t="shared" si="1"/>
        <v>14.798</v>
      </c>
      <c r="K9" s="1">
        <f t="shared" si="2"/>
        <v>14.804</v>
      </c>
      <c r="L9" s="1">
        <f t="shared" si="3"/>
        <v>0.006</v>
      </c>
      <c r="M9" s="1">
        <f t="shared" si="4"/>
        <v>14.801</v>
      </c>
      <c r="N9" s="1">
        <f t="shared" si="5"/>
        <v>0.0405378015</v>
      </c>
    </row>
    <row r="10" ht="15.75" customHeight="1">
      <c r="A10" s="1">
        <v>7.0</v>
      </c>
      <c r="B10" s="1">
        <v>34.112</v>
      </c>
      <c r="C10" s="1">
        <v>15.007</v>
      </c>
      <c r="F10" s="1">
        <v>48.0</v>
      </c>
      <c r="G10" s="1">
        <v>49.259</v>
      </c>
      <c r="H10" s="1">
        <v>49.237</v>
      </c>
      <c r="I10" s="1">
        <v>34.268</v>
      </c>
      <c r="J10" s="1">
        <f t="shared" si="1"/>
        <v>14.991</v>
      </c>
      <c r="K10" s="1">
        <f t="shared" si="2"/>
        <v>14.969</v>
      </c>
      <c r="L10" s="1">
        <f t="shared" si="3"/>
        <v>0.022</v>
      </c>
      <c r="M10" s="1">
        <f t="shared" si="4"/>
        <v>14.98</v>
      </c>
      <c r="N10" s="1">
        <f t="shared" si="5"/>
        <v>0.1468624833</v>
      </c>
    </row>
    <row r="11" ht="15.75" customHeight="1">
      <c r="A11" s="1">
        <v>8.0</v>
      </c>
      <c r="B11" s="1">
        <v>33.756</v>
      </c>
      <c r="C11" s="1">
        <v>14.97</v>
      </c>
      <c r="F11" s="1">
        <v>60.0</v>
      </c>
      <c r="G11" s="1">
        <v>48.985</v>
      </c>
      <c r="H11" s="1">
        <v>49.505</v>
      </c>
      <c r="I11" s="1">
        <v>34.318</v>
      </c>
      <c r="J11" s="1">
        <f t="shared" si="1"/>
        <v>14.667</v>
      </c>
      <c r="K11" s="1">
        <f t="shared" si="2"/>
        <v>15.187</v>
      </c>
      <c r="L11" s="1">
        <f t="shared" si="3"/>
        <v>0.52</v>
      </c>
      <c r="M11" s="1">
        <f t="shared" si="4"/>
        <v>14.927</v>
      </c>
      <c r="N11" s="1">
        <f t="shared" si="5"/>
        <v>3.483620285</v>
      </c>
    </row>
    <row r="12" ht="15.75" customHeight="1">
      <c r="A12" s="1">
        <v>9.0</v>
      </c>
      <c r="B12" s="1">
        <v>33.482</v>
      </c>
      <c r="C12" s="1">
        <v>14.981</v>
      </c>
      <c r="L12" s="11" t="s">
        <v>40</v>
      </c>
      <c r="M12" s="11">
        <f>AVERAGE(M7:M11)</f>
        <v>14.7947</v>
      </c>
      <c r="O12" s="8" t="s">
        <v>16</v>
      </c>
    </row>
    <row r="13" ht="15.75" customHeight="1">
      <c r="A13" s="1">
        <v>10.0</v>
      </c>
      <c r="B13" s="1">
        <v>33.949</v>
      </c>
      <c r="C13" s="1">
        <v>15.044</v>
      </c>
      <c r="F13" s="1" t="s">
        <v>41</v>
      </c>
      <c r="G13" s="1" t="s">
        <v>23</v>
      </c>
      <c r="H13" s="1" t="s">
        <v>24</v>
      </c>
      <c r="I13" s="1" t="s">
        <v>25</v>
      </c>
      <c r="J13" s="1" t="s">
        <v>26</v>
      </c>
      <c r="K13" s="1" t="s">
        <v>28</v>
      </c>
      <c r="L13" s="1" t="s">
        <v>29</v>
      </c>
      <c r="M13" s="1" t="s">
        <v>30</v>
      </c>
      <c r="N13" s="1" t="s">
        <v>31</v>
      </c>
      <c r="O13" s="8">
        <f>AVERAGE(N15:N19)</f>
        <v>0.1663443822</v>
      </c>
    </row>
    <row r="14" ht="15.75" customHeight="1">
      <c r="A14" s="4">
        <v>11.0</v>
      </c>
      <c r="B14" s="4"/>
      <c r="C14" s="4"/>
    </row>
    <row r="15" ht="15.75" customHeight="1">
      <c r="A15" s="4">
        <v>12.0</v>
      </c>
      <c r="B15" s="4"/>
      <c r="C15" s="4"/>
      <c r="D15" s="6">
        <f t="shared" ref="D15:D16" si="6">B15+C15</f>
        <v>0</v>
      </c>
      <c r="F15" s="1">
        <v>13.0</v>
      </c>
      <c r="G15" s="1">
        <v>49.395</v>
      </c>
      <c r="H15" s="1">
        <v>49.425</v>
      </c>
      <c r="I15" s="1">
        <v>34.394</v>
      </c>
      <c r="J15" s="1">
        <f t="shared" ref="J15:J19" si="7">G15-I15</f>
        <v>15.001</v>
      </c>
      <c r="K15" s="1">
        <f t="shared" ref="K15:K19" si="8">H15-I15</f>
        <v>15.031</v>
      </c>
      <c r="L15" s="1">
        <f t="shared" ref="L15:L19" si="9">ABS(K15-J15)</f>
        <v>0.03</v>
      </c>
      <c r="M15" s="1">
        <f t="shared" ref="M15:M19" si="10">AVERAGE(J15:K15)</f>
        <v>15.016</v>
      </c>
      <c r="N15" s="1">
        <f t="shared" ref="N15:N19" si="11">((L15)/(M15))*100</f>
        <v>0.199786894</v>
      </c>
    </row>
    <row r="16" ht="15.75" customHeight="1">
      <c r="A16" s="1">
        <v>13.0</v>
      </c>
      <c r="B16" s="1">
        <v>34.394</v>
      </c>
      <c r="C16" s="1">
        <v>15.015</v>
      </c>
      <c r="D16" s="1">
        <f t="shared" si="6"/>
        <v>49.409</v>
      </c>
      <c r="F16" s="1">
        <v>24.0</v>
      </c>
      <c r="G16" s="1">
        <v>49.747</v>
      </c>
      <c r="H16" s="1">
        <v>49.774</v>
      </c>
      <c r="I16" s="1">
        <v>34.832</v>
      </c>
      <c r="J16" s="1">
        <f t="shared" si="7"/>
        <v>14.915</v>
      </c>
      <c r="K16" s="1">
        <f t="shared" si="8"/>
        <v>14.942</v>
      </c>
      <c r="L16" s="1">
        <f t="shared" si="9"/>
        <v>0.027</v>
      </c>
      <c r="M16" s="1">
        <f t="shared" si="10"/>
        <v>14.9285</v>
      </c>
      <c r="N16" s="1">
        <f t="shared" si="11"/>
        <v>0.1808621094</v>
      </c>
    </row>
    <row r="17" ht="15.75" customHeight="1">
      <c r="A17" s="1">
        <v>14.0</v>
      </c>
      <c r="B17" s="1">
        <v>33.391</v>
      </c>
      <c r="C17" s="1">
        <v>15.006</v>
      </c>
      <c r="F17" s="1">
        <v>36.0</v>
      </c>
      <c r="G17" s="1">
        <v>48.337</v>
      </c>
      <c r="H17" s="1">
        <v>48.367</v>
      </c>
      <c r="I17" s="1">
        <v>33.474</v>
      </c>
      <c r="J17" s="1">
        <f t="shared" si="7"/>
        <v>14.863</v>
      </c>
      <c r="K17" s="1">
        <f t="shared" si="8"/>
        <v>14.893</v>
      </c>
      <c r="L17" s="1">
        <f t="shared" si="9"/>
        <v>0.03</v>
      </c>
      <c r="M17" s="1">
        <f t="shared" si="10"/>
        <v>14.878</v>
      </c>
      <c r="N17" s="1">
        <f t="shared" si="11"/>
        <v>0.2016400054</v>
      </c>
    </row>
    <row r="18" ht="15.75" customHeight="1">
      <c r="A18" s="1">
        <v>15.0</v>
      </c>
      <c r="B18" s="1">
        <v>34.389</v>
      </c>
      <c r="C18" s="1">
        <v>15.027</v>
      </c>
      <c r="F18" s="1">
        <v>48.0</v>
      </c>
      <c r="G18" s="1">
        <v>49.314</v>
      </c>
      <c r="H18" s="1">
        <v>49.3</v>
      </c>
      <c r="I18" s="1">
        <v>34.268</v>
      </c>
      <c r="J18" s="1">
        <f t="shared" si="7"/>
        <v>15.046</v>
      </c>
      <c r="K18" s="1">
        <f t="shared" si="8"/>
        <v>15.032</v>
      </c>
      <c r="L18" s="1">
        <f t="shared" si="9"/>
        <v>0.014</v>
      </c>
      <c r="M18" s="1">
        <f t="shared" si="10"/>
        <v>15.039</v>
      </c>
      <c r="N18" s="1">
        <f t="shared" si="11"/>
        <v>0.09309129596</v>
      </c>
    </row>
    <row r="19" ht="15.75" customHeight="1">
      <c r="A19" s="1">
        <v>16.0</v>
      </c>
      <c r="B19" s="1">
        <v>33.797</v>
      </c>
      <c r="C19" s="1">
        <f>D19-B19</f>
        <v>15.012</v>
      </c>
      <c r="D19" s="1">
        <v>48.809</v>
      </c>
      <c r="F19" s="1">
        <v>60.0</v>
      </c>
      <c r="G19" s="1">
        <v>49.681</v>
      </c>
      <c r="H19" s="1">
        <v>49.657</v>
      </c>
      <c r="I19" s="1">
        <v>34.318</v>
      </c>
      <c r="J19" s="1">
        <f t="shared" si="7"/>
        <v>15.363</v>
      </c>
      <c r="K19" s="1">
        <f t="shared" si="8"/>
        <v>15.339</v>
      </c>
      <c r="L19" s="1">
        <f t="shared" si="9"/>
        <v>0.024</v>
      </c>
      <c r="M19" s="1">
        <f t="shared" si="10"/>
        <v>15.351</v>
      </c>
      <c r="N19" s="1">
        <f t="shared" si="11"/>
        <v>0.1563416064</v>
      </c>
    </row>
    <row r="20" ht="15.75" customHeight="1">
      <c r="A20" s="1">
        <v>17.0</v>
      </c>
      <c r="B20" s="1">
        <v>34.141</v>
      </c>
      <c r="C20" s="1">
        <v>14.995</v>
      </c>
      <c r="L20" s="11" t="s">
        <v>40</v>
      </c>
      <c r="M20" s="11">
        <f>AVERAGE(M15:M19)</f>
        <v>15.0425</v>
      </c>
    </row>
    <row r="21" ht="15.75" customHeight="1">
      <c r="A21" s="1">
        <v>18.0</v>
      </c>
      <c r="B21" s="1">
        <v>33.905</v>
      </c>
      <c r="C21" s="1">
        <v>15.007</v>
      </c>
      <c r="F21" s="1" t="s">
        <v>45</v>
      </c>
    </row>
    <row r="22" ht="15.75" customHeight="1">
      <c r="A22" s="1">
        <v>19.0</v>
      </c>
      <c r="B22" s="1">
        <v>34.894</v>
      </c>
      <c r="C22" s="1">
        <v>14.994</v>
      </c>
      <c r="G22" s="1" t="s">
        <v>46</v>
      </c>
      <c r="H22" s="1" t="s">
        <v>47</v>
      </c>
      <c r="I22" s="1" t="s">
        <v>25</v>
      </c>
      <c r="J22" s="1" t="s">
        <v>48</v>
      </c>
      <c r="K22" s="1" t="s">
        <v>49</v>
      </c>
      <c r="L22" s="1" t="s">
        <v>29</v>
      </c>
      <c r="M22" s="1" t="s">
        <v>30</v>
      </c>
      <c r="N22" s="1" t="s">
        <v>31</v>
      </c>
      <c r="O22" s="8" t="s">
        <v>50</v>
      </c>
    </row>
    <row r="23" ht="15.75" customHeight="1">
      <c r="A23" s="1">
        <v>20.0</v>
      </c>
      <c r="B23" s="1">
        <v>34.841</v>
      </c>
      <c r="C23" s="1">
        <v>14.956</v>
      </c>
      <c r="G23" s="1">
        <v>48.232</v>
      </c>
      <c r="H23" s="1">
        <v>49.395</v>
      </c>
      <c r="I23" s="1">
        <v>34.394</v>
      </c>
      <c r="J23" s="1">
        <f t="shared" ref="J23:J27" si="12">G23-I23</f>
        <v>13.838</v>
      </c>
      <c r="K23" s="1">
        <f t="shared" ref="K23:K27" si="13">H23-I23</f>
        <v>15.001</v>
      </c>
      <c r="L23" s="1">
        <f t="shared" ref="L23:L27" si="14">ABS(K23-J23)</f>
        <v>1.163</v>
      </c>
      <c r="M23" s="1">
        <f t="shared" ref="M23:M27" si="15">AVERAGE(J23:K23)</f>
        <v>14.4195</v>
      </c>
      <c r="N23" s="1">
        <f t="shared" ref="N23:N27" si="16">((L23)/(M23))*100</f>
        <v>8.065466902</v>
      </c>
      <c r="O23" s="8">
        <f>AVERAGE(N23:N27)</f>
        <v>2.707772285</v>
      </c>
    </row>
    <row r="24" ht="15.75" customHeight="1">
      <c r="A24" s="1">
        <v>21.0</v>
      </c>
      <c r="B24" s="1">
        <v>34.328</v>
      </c>
      <c r="C24" s="1">
        <v>14.987</v>
      </c>
      <c r="G24" s="1">
        <v>49.742</v>
      </c>
      <c r="H24" s="1">
        <v>49.747</v>
      </c>
      <c r="I24" s="1">
        <v>34.832</v>
      </c>
      <c r="J24" s="1">
        <f t="shared" si="12"/>
        <v>14.91</v>
      </c>
      <c r="K24" s="1">
        <f t="shared" si="13"/>
        <v>14.915</v>
      </c>
      <c r="L24" s="1">
        <f t="shared" si="14"/>
        <v>0.005</v>
      </c>
      <c r="M24" s="1">
        <f t="shared" si="15"/>
        <v>14.9125</v>
      </c>
      <c r="N24" s="1">
        <f t="shared" si="16"/>
        <v>0.03352891869</v>
      </c>
    </row>
    <row r="25" ht="15.75" customHeight="1">
      <c r="A25" s="1">
        <v>22.0</v>
      </c>
      <c r="B25" s="1">
        <v>34.753</v>
      </c>
      <c r="C25" s="1">
        <v>15.01</v>
      </c>
      <c r="G25" s="1">
        <v>48.272</v>
      </c>
      <c r="H25" s="1">
        <v>48.337</v>
      </c>
      <c r="I25" s="1">
        <v>33.474</v>
      </c>
      <c r="J25" s="1">
        <f t="shared" si="12"/>
        <v>14.798</v>
      </c>
      <c r="K25" s="1">
        <f t="shared" si="13"/>
        <v>14.863</v>
      </c>
      <c r="L25" s="1">
        <f t="shared" si="14"/>
        <v>0.065</v>
      </c>
      <c r="M25" s="1">
        <f t="shared" si="15"/>
        <v>14.8305</v>
      </c>
      <c r="N25" s="1">
        <f t="shared" si="16"/>
        <v>0.4382859647</v>
      </c>
    </row>
    <row r="26" ht="15.75" customHeight="1">
      <c r="A26" s="1">
        <v>23.0</v>
      </c>
      <c r="B26" s="1">
        <v>33.982</v>
      </c>
      <c r="C26" s="1">
        <v>14.982</v>
      </c>
      <c r="G26" s="1">
        <v>49.259</v>
      </c>
      <c r="H26" s="1">
        <v>49.314</v>
      </c>
      <c r="I26" s="1">
        <v>34.268</v>
      </c>
      <c r="J26" s="1">
        <f t="shared" si="12"/>
        <v>14.991</v>
      </c>
      <c r="K26" s="1">
        <f t="shared" si="13"/>
        <v>15.046</v>
      </c>
      <c r="L26" s="1">
        <f t="shared" si="14"/>
        <v>0.055</v>
      </c>
      <c r="M26" s="1">
        <f t="shared" si="15"/>
        <v>15.0185</v>
      </c>
      <c r="N26" s="1">
        <f t="shared" si="16"/>
        <v>0.3662150015</v>
      </c>
    </row>
    <row r="27" ht="15.75" customHeight="1">
      <c r="A27" s="12">
        <v>24.0</v>
      </c>
      <c r="B27" s="12">
        <v>34.832</v>
      </c>
      <c r="C27" s="17">
        <v>14.958</v>
      </c>
      <c r="G27" s="1">
        <v>48.985</v>
      </c>
      <c r="H27" s="1">
        <v>49.681</v>
      </c>
      <c r="I27" s="1">
        <v>34.318</v>
      </c>
      <c r="J27" s="1">
        <f t="shared" si="12"/>
        <v>14.667</v>
      </c>
      <c r="K27" s="1">
        <f t="shared" si="13"/>
        <v>15.363</v>
      </c>
      <c r="L27" s="1">
        <f t="shared" si="14"/>
        <v>0.696</v>
      </c>
      <c r="M27" s="1">
        <f t="shared" si="15"/>
        <v>15.015</v>
      </c>
      <c r="N27" s="1">
        <f t="shared" si="16"/>
        <v>4.635364635</v>
      </c>
    </row>
    <row r="28" ht="15.75" customHeight="1">
      <c r="A28" s="12">
        <v>25.0</v>
      </c>
      <c r="B28" s="6">
        <v>34.34</v>
      </c>
      <c r="C28" s="6">
        <v>15.022</v>
      </c>
      <c r="P28" s="1" t="s">
        <v>60</v>
      </c>
    </row>
    <row r="29" ht="15.75" customHeight="1">
      <c r="A29" s="1">
        <v>26.0</v>
      </c>
      <c r="B29" s="12">
        <v>34.907</v>
      </c>
      <c r="C29" s="1">
        <v>15.044</v>
      </c>
      <c r="F29" s="1" t="s">
        <v>61</v>
      </c>
      <c r="P29" s="1" t="s">
        <v>62</v>
      </c>
    </row>
    <row r="30" ht="15.75" customHeight="1">
      <c r="A30" s="1">
        <v>27.0</v>
      </c>
      <c r="B30" s="12">
        <v>35.152</v>
      </c>
      <c r="C30" s="1">
        <v>15.0</v>
      </c>
      <c r="L30" s="11" t="s">
        <v>40</v>
      </c>
      <c r="M30" s="11">
        <f>AVERAGE(M25:M29)</f>
        <v>14.95466667</v>
      </c>
      <c r="O30" s="8" t="s">
        <v>16</v>
      </c>
    </row>
    <row r="31" ht="15.75" customHeight="1">
      <c r="A31" s="1">
        <v>28.0</v>
      </c>
      <c r="B31" s="12">
        <v>34.764</v>
      </c>
      <c r="C31" s="1">
        <v>15.02</v>
      </c>
      <c r="G31" s="1" t="s">
        <v>23</v>
      </c>
      <c r="H31" s="1" t="s">
        <v>24</v>
      </c>
      <c r="I31" s="1" t="s">
        <v>25</v>
      </c>
      <c r="J31" s="1" t="s">
        <v>26</v>
      </c>
      <c r="K31" s="1" t="s">
        <v>28</v>
      </c>
      <c r="L31" s="1" t="s">
        <v>29</v>
      </c>
      <c r="M31" s="1" t="s">
        <v>30</v>
      </c>
      <c r="N31" s="1" t="s">
        <v>31</v>
      </c>
      <c r="O31" s="8">
        <f>AVERAGE(N33:N37)</f>
        <v>0.08235811431</v>
      </c>
    </row>
    <row r="32" ht="15.75" customHeight="1">
      <c r="A32" s="1">
        <v>29.0</v>
      </c>
      <c r="B32" s="12">
        <v>34.96</v>
      </c>
      <c r="C32" s="1">
        <v>15.024</v>
      </c>
    </row>
    <row r="33" ht="15.75" customHeight="1">
      <c r="A33" s="4">
        <v>30.0</v>
      </c>
      <c r="B33" s="4"/>
      <c r="C33" s="4"/>
      <c r="F33" s="1">
        <v>13.0</v>
      </c>
      <c r="G33" s="1">
        <v>49.224</v>
      </c>
      <c r="H33" s="1">
        <v>49.235</v>
      </c>
      <c r="I33" s="1">
        <v>34.394</v>
      </c>
      <c r="J33" s="1">
        <f t="shared" ref="J33:J37" si="17">G33-I33</f>
        <v>14.83</v>
      </c>
      <c r="K33" s="1">
        <f t="shared" ref="K33:K37" si="18">H33-I33</f>
        <v>14.841</v>
      </c>
      <c r="L33" s="1">
        <f t="shared" ref="L33:L37" si="19">ABS(K33-J33)</f>
        <v>0.011</v>
      </c>
      <c r="M33" s="1">
        <f t="shared" ref="M33:M37" si="20">AVERAGE(J33:K33)</f>
        <v>14.8355</v>
      </c>
      <c r="N33" s="1">
        <f t="shared" ref="N33:N37" si="21">((L33)/(M33))*100</f>
        <v>0.07414647299</v>
      </c>
    </row>
    <row r="34" ht="15.75" customHeight="1">
      <c r="A34" s="4">
        <v>31.0</v>
      </c>
      <c r="B34" s="4"/>
      <c r="C34" s="4"/>
      <c r="F34" s="1">
        <v>24.0</v>
      </c>
      <c r="G34" s="1">
        <v>49.594</v>
      </c>
      <c r="H34" s="1">
        <v>49.58</v>
      </c>
      <c r="I34" s="1">
        <v>34.832</v>
      </c>
      <c r="J34" s="1">
        <f t="shared" si="17"/>
        <v>14.762</v>
      </c>
      <c r="K34" s="1">
        <f t="shared" si="18"/>
        <v>14.748</v>
      </c>
      <c r="L34" s="1">
        <f t="shared" si="19"/>
        <v>0.014</v>
      </c>
      <c r="M34" s="1">
        <f t="shared" si="20"/>
        <v>14.755</v>
      </c>
      <c r="N34" s="1">
        <f t="shared" si="21"/>
        <v>0.09488309048</v>
      </c>
    </row>
    <row r="35" ht="15.75" customHeight="1">
      <c r="A35" s="1">
        <v>32.0</v>
      </c>
      <c r="B35" s="1">
        <v>33.402</v>
      </c>
      <c r="C35" s="1">
        <v>14.975</v>
      </c>
      <c r="F35" s="1">
        <v>36.0</v>
      </c>
      <c r="G35" s="1">
        <v>48.197</v>
      </c>
      <c r="H35" s="1">
        <v>48.216</v>
      </c>
      <c r="I35" s="1">
        <v>33.474</v>
      </c>
      <c r="J35" s="1">
        <f t="shared" si="17"/>
        <v>14.723</v>
      </c>
      <c r="K35" s="1">
        <f t="shared" si="18"/>
        <v>14.742</v>
      </c>
      <c r="L35" s="1">
        <f t="shared" si="19"/>
        <v>0.019</v>
      </c>
      <c r="M35" s="1">
        <f t="shared" si="20"/>
        <v>14.7325</v>
      </c>
      <c r="N35" s="1">
        <f t="shared" si="21"/>
        <v>0.1289665705</v>
      </c>
    </row>
    <row r="36" ht="15.75" customHeight="1">
      <c r="A36" s="1">
        <v>33.0</v>
      </c>
      <c r="B36" s="1">
        <v>34.175</v>
      </c>
      <c r="C36" s="1">
        <v>15.046</v>
      </c>
      <c r="F36" s="1">
        <v>48.0</v>
      </c>
      <c r="G36" s="1">
        <v>49.161</v>
      </c>
      <c r="H36" s="1">
        <v>49.171</v>
      </c>
      <c r="I36" s="1">
        <v>34.268</v>
      </c>
      <c r="J36" s="1">
        <f t="shared" si="17"/>
        <v>14.893</v>
      </c>
      <c r="K36" s="1">
        <f t="shared" si="18"/>
        <v>14.903</v>
      </c>
      <c r="L36" s="1">
        <f t="shared" si="19"/>
        <v>0.01</v>
      </c>
      <c r="M36" s="1">
        <f t="shared" si="20"/>
        <v>14.898</v>
      </c>
      <c r="N36" s="1">
        <f t="shared" si="21"/>
        <v>0.06712310377</v>
      </c>
    </row>
    <row r="37" ht="15.75" customHeight="1">
      <c r="A37" s="1">
        <v>34.0</v>
      </c>
      <c r="B37" s="1">
        <v>35.091</v>
      </c>
      <c r="C37" s="1">
        <v>14.966</v>
      </c>
      <c r="F37" s="1">
        <v>60.0</v>
      </c>
      <c r="G37" s="1">
        <v>49.313</v>
      </c>
      <c r="H37" s="1">
        <v>49.32</v>
      </c>
      <c r="I37" s="1">
        <v>34.318</v>
      </c>
      <c r="J37" s="1">
        <f t="shared" si="17"/>
        <v>14.995</v>
      </c>
      <c r="K37" s="1">
        <f t="shared" si="18"/>
        <v>15.002</v>
      </c>
      <c r="L37" s="1">
        <f t="shared" si="19"/>
        <v>0.007</v>
      </c>
      <c r="M37" s="1">
        <f t="shared" si="20"/>
        <v>14.9985</v>
      </c>
      <c r="N37" s="1">
        <f t="shared" si="21"/>
        <v>0.0466713338</v>
      </c>
    </row>
    <row r="38" ht="15.75" customHeight="1">
      <c r="A38" s="1">
        <v>35.0</v>
      </c>
      <c r="B38" s="1">
        <v>34.531</v>
      </c>
      <c r="C38" s="1">
        <v>15.028</v>
      </c>
      <c r="L38" s="11" t="s">
        <v>40</v>
      </c>
      <c r="M38" s="11">
        <f>AVERAGE(M33:M37)</f>
        <v>14.8439</v>
      </c>
    </row>
    <row r="39" ht="15.75" customHeight="1">
      <c r="A39" s="1">
        <v>36.0</v>
      </c>
      <c r="B39" s="1">
        <v>33.474</v>
      </c>
      <c r="C39" s="1">
        <v>14.985</v>
      </c>
    </row>
    <row r="40" ht="15.75" customHeight="1">
      <c r="A40" s="1">
        <v>37.0</v>
      </c>
      <c r="B40" s="1">
        <v>34.772</v>
      </c>
      <c r="C40" s="1">
        <v>15.009</v>
      </c>
    </row>
    <row r="41" ht="15.75" customHeight="1">
      <c r="A41" s="1">
        <v>38.0</v>
      </c>
      <c r="B41" s="1">
        <v>34.447</v>
      </c>
      <c r="C41" s="1">
        <v>14.958</v>
      </c>
    </row>
    <row r="42" ht="15.75" customHeight="1">
      <c r="A42" s="1">
        <v>39.0</v>
      </c>
      <c r="B42" s="1">
        <v>34.484</v>
      </c>
      <c r="C42" s="1">
        <v>15.02</v>
      </c>
    </row>
    <row r="43" ht="15.75" customHeight="1">
      <c r="A43" s="1">
        <v>40.0</v>
      </c>
      <c r="B43" s="1">
        <v>34.047</v>
      </c>
      <c r="C43" s="1">
        <v>15.032</v>
      </c>
    </row>
    <row r="44" ht="15.75" customHeight="1">
      <c r="A44" s="1">
        <v>41.0</v>
      </c>
      <c r="B44" s="1">
        <v>34.286</v>
      </c>
      <c r="C44" s="1">
        <v>14.987</v>
      </c>
    </row>
    <row r="45" ht="15.75" customHeight="1">
      <c r="A45" s="1">
        <v>42.0</v>
      </c>
      <c r="B45" s="1">
        <v>33.707</v>
      </c>
      <c r="C45" s="1">
        <v>15.022</v>
      </c>
    </row>
    <row r="46" ht="15.75" customHeight="1">
      <c r="A46" s="1">
        <v>43.0</v>
      </c>
      <c r="B46" s="1">
        <v>34.923</v>
      </c>
      <c r="C46" s="1">
        <v>14.95</v>
      </c>
    </row>
    <row r="47" ht="15.75" customHeight="1">
      <c r="A47" s="1">
        <v>44.0</v>
      </c>
      <c r="B47" s="1">
        <v>34.188</v>
      </c>
      <c r="C47" s="1">
        <v>15.043</v>
      </c>
    </row>
    <row r="48" ht="15.75" customHeight="1">
      <c r="A48" s="1">
        <v>45.0</v>
      </c>
      <c r="B48" s="1">
        <v>34.446</v>
      </c>
      <c r="C48" s="1">
        <v>14.975</v>
      </c>
    </row>
    <row r="49" ht="15.75" customHeight="1">
      <c r="A49" s="1">
        <v>46.0</v>
      </c>
      <c r="B49" s="1">
        <v>34.569</v>
      </c>
      <c r="C49" s="1">
        <v>15.01</v>
      </c>
    </row>
    <row r="50" ht="15.75" customHeight="1">
      <c r="A50" s="4">
        <v>47.0</v>
      </c>
      <c r="B50" s="4"/>
      <c r="C50" s="4"/>
    </row>
    <row r="51" ht="15.75" customHeight="1">
      <c r="A51" s="1">
        <v>48.0</v>
      </c>
      <c r="B51" s="1">
        <v>34.268</v>
      </c>
      <c r="C51" s="1">
        <v>15.041</v>
      </c>
    </row>
    <row r="52" ht="15.75" customHeight="1">
      <c r="A52" s="1">
        <v>49.0</v>
      </c>
      <c r="B52" s="1">
        <v>34.152</v>
      </c>
      <c r="C52" s="1">
        <v>14.98</v>
      </c>
    </row>
    <row r="53" ht="15.75" customHeight="1">
      <c r="A53" s="1">
        <v>50.0</v>
      </c>
      <c r="B53" s="1">
        <v>33.721</v>
      </c>
      <c r="C53" s="1">
        <v>15.025</v>
      </c>
    </row>
    <row r="54" ht="15.75" customHeight="1">
      <c r="A54" s="1">
        <v>51.0</v>
      </c>
      <c r="B54" s="1">
        <v>34.118</v>
      </c>
      <c r="C54" s="1">
        <v>14.969</v>
      </c>
    </row>
    <row r="55" ht="15.75" customHeight="1">
      <c r="A55" s="1">
        <v>52.0</v>
      </c>
      <c r="B55" s="1">
        <v>34.32</v>
      </c>
      <c r="C55" s="1">
        <v>14.991</v>
      </c>
    </row>
    <row r="56" ht="15.75" customHeight="1">
      <c r="A56" s="4">
        <v>53.0</v>
      </c>
      <c r="B56" s="4"/>
      <c r="C56" s="4"/>
    </row>
    <row r="57" ht="15.75" customHeight="1">
      <c r="A57" s="1">
        <v>54.0</v>
      </c>
      <c r="B57" s="1">
        <v>34.143</v>
      </c>
      <c r="C57" s="1">
        <v>15.003</v>
      </c>
    </row>
    <row r="58" ht="15.75" customHeight="1">
      <c r="A58" s="1">
        <v>55.0</v>
      </c>
      <c r="B58" s="1">
        <v>34.777</v>
      </c>
      <c r="C58" s="1">
        <v>14.99</v>
      </c>
    </row>
    <row r="59" ht="15.75" customHeight="1">
      <c r="A59" s="1">
        <v>56.0</v>
      </c>
      <c r="B59" s="1">
        <v>34.303</v>
      </c>
      <c r="C59" s="1">
        <v>15.002</v>
      </c>
    </row>
    <row r="60" ht="15.75" customHeight="1">
      <c r="A60" s="1">
        <v>57.0</v>
      </c>
      <c r="B60" s="1">
        <v>34.651</v>
      </c>
      <c r="C60" s="1">
        <v>15.029</v>
      </c>
    </row>
    <row r="61" ht="15.75" customHeight="1">
      <c r="A61" s="1">
        <v>58.0</v>
      </c>
      <c r="B61" s="1">
        <v>34.484</v>
      </c>
      <c r="C61" s="1">
        <v>14.972</v>
      </c>
    </row>
    <row r="62" ht="15.75" customHeight="1">
      <c r="A62" s="1">
        <v>59.0</v>
      </c>
      <c r="B62" s="1">
        <v>33.588</v>
      </c>
      <c r="C62" s="1">
        <v>15.001</v>
      </c>
    </row>
    <row r="63" ht="15.75" customHeight="1">
      <c r="A63" s="1">
        <v>60.0</v>
      </c>
      <c r="B63" s="1">
        <v>34.318</v>
      </c>
      <c r="C63" s="1">
        <v>15.005</v>
      </c>
    </row>
    <row r="64" ht="15.75" customHeight="1">
      <c r="A64" s="1">
        <v>61.0</v>
      </c>
      <c r="B64" s="1">
        <v>34.567</v>
      </c>
      <c r="C64" s="1">
        <v>15.005</v>
      </c>
    </row>
    <row r="65" ht="15.75" customHeight="1">
      <c r="A65" s="1">
        <v>62.0</v>
      </c>
      <c r="B65" s="1">
        <v>34.967</v>
      </c>
      <c r="C65" s="1">
        <v>15.034</v>
      </c>
    </row>
    <row r="66" ht="15.75" customHeight="1">
      <c r="A66" s="1">
        <v>63.0</v>
      </c>
      <c r="B66" s="1">
        <v>34.562</v>
      </c>
      <c r="C66" s="1">
        <v>15.052</v>
      </c>
    </row>
    <row r="67" ht="15.75" customHeight="1">
      <c r="A67" s="1">
        <v>64.0</v>
      </c>
      <c r="B67" s="1">
        <v>33.659</v>
      </c>
      <c r="C67" s="1">
        <v>15.041</v>
      </c>
    </row>
    <row r="68" ht="15.75" customHeight="1">
      <c r="A68" s="1">
        <v>65.0</v>
      </c>
      <c r="B68" s="1">
        <v>34.403</v>
      </c>
      <c r="C68" s="1">
        <v>15.05</v>
      </c>
    </row>
    <row r="69" ht="15.75" customHeight="1">
      <c r="A69" s="1">
        <v>66.0</v>
      </c>
      <c r="B69" s="1">
        <v>35.18</v>
      </c>
      <c r="C69" s="1">
        <v>14.99</v>
      </c>
    </row>
    <row r="70" ht="15.75" customHeight="1">
      <c r="A70" s="1">
        <v>67.0</v>
      </c>
      <c r="B70" s="1">
        <v>33.339</v>
      </c>
      <c r="C70" s="1">
        <v>14.98</v>
      </c>
    </row>
    <row r="71" ht="15.75" customHeight="1">
      <c r="A71" s="1">
        <v>68.0</v>
      </c>
      <c r="B71" s="1">
        <v>34.641</v>
      </c>
      <c r="C71" s="1">
        <v>15.051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0"/>
    <col customWidth="1" min="2" max="2" width="10.56"/>
    <col customWidth="1" min="3" max="3" width="8.78"/>
    <col customWidth="1" min="4" max="4" width="16.44"/>
    <col customWidth="1" min="5" max="26" width="10.56"/>
  </cols>
  <sheetData>
    <row r="1" ht="15.75" customHeight="1">
      <c r="A1" s="1" t="s">
        <v>4</v>
      </c>
      <c r="M1" s="1" t="s">
        <v>42</v>
      </c>
    </row>
    <row r="2" ht="15.75" customHeight="1">
      <c r="A2" s="1" t="s">
        <v>5</v>
      </c>
      <c r="B2" s="1" t="s">
        <v>7</v>
      </c>
      <c r="C2" s="1" t="s">
        <v>8</v>
      </c>
      <c r="D2" s="1" t="s">
        <v>43</v>
      </c>
      <c r="E2" s="8" t="s">
        <v>44</v>
      </c>
      <c r="G2" s="1">
        <v>1.0</v>
      </c>
      <c r="H2" s="1">
        <v>2.0</v>
      </c>
      <c r="I2" s="1">
        <v>3.0</v>
      </c>
      <c r="J2" s="1">
        <v>4.0</v>
      </c>
      <c r="K2" s="1">
        <v>5.0</v>
      </c>
      <c r="L2" s="1">
        <v>6.0</v>
      </c>
      <c r="M2" s="1">
        <v>7.0</v>
      </c>
      <c r="N2" s="1">
        <v>8.0</v>
      </c>
      <c r="O2" s="1">
        <v>9.0</v>
      </c>
      <c r="P2" s="1">
        <v>10.0</v>
      </c>
      <c r="Q2" s="1">
        <v>11.0</v>
      </c>
      <c r="R2" s="1">
        <v>12.0</v>
      </c>
    </row>
    <row r="3" ht="15.75" customHeight="1">
      <c r="A3" s="13">
        <v>59.0</v>
      </c>
      <c r="B3" s="1">
        <v>33.478</v>
      </c>
      <c r="C3" s="1">
        <v>14.996</v>
      </c>
      <c r="D3" s="1" t="s">
        <v>51</v>
      </c>
      <c r="F3" s="1" t="s">
        <v>52</v>
      </c>
      <c r="G3" s="14">
        <v>59.0</v>
      </c>
      <c r="H3" s="14">
        <v>60.0</v>
      </c>
      <c r="I3" s="14">
        <v>61.0</v>
      </c>
      <c r="J3" s="12">
        <v>62.0</v>
      </c>
      <c r="K3" s="12">
        <v>63.0</v>
      </c>
      <c r="L3" s="1">
        <v>64.0</v>
      </c>
      <c r="M3" s="1">
        <v>65.0</v>
      </c>
      <c r="N3" s="1">
        <v>66.0</v>
      </c>
      <c r="O3" s="12">
        <v>67.0</v>
      </c>
      <c r="P3" s="1">
        <v>68.0</v>
      </c>
      <c r="Q3" s="12">
        <v>89.0</v>
      </c>
      <c r="R3" s="15">
        <v>90.0</v>
      </c>
    </row>
    <row r="4" ht="15.75" customHeight="1">
      <c r="A4" s="13">
        <v>60.0</v>
      </c>
      <c r="B4" s="1">
        <v>34.254</v>
      </c>
      <c r="C4" s="1">
        <v>15.069</v>
      </c>
      <c r="F4" s="1" t="s">
        <v>53</v>
      </c>
      <c r="G4" s="14">
        <v>91.0</v>
      </c>
      <c r="H4" s="14">
        <v>92.0</v>
      </c>
      <c r="I4" s="1">
        <v>93.0</v>
      </c>
      <c r="J4" s="1">
        <v>94.0</v>
      </c>
      <c r="K4" s="1">
        <v>95.0</v>
      </c>
      <c r="L4" s="1">
        <v>96.0</v>
      </c>
      <c r="M4" s="1">
        <v>97.0</v>
      </c>
      <c r="N4" s="1">
        <v>98.0</v>
      </c>
      <c r="O4" s="1">
        <v>113.0</v>
      </c>
      <c r="P4" s="1">
        <v>114.0</v>
      </c>
      <c r="Q4" s="1">
        <v>111.0</v>
      </c>
      <c r="R4" s="12">
        <v>112.0</v>
      </c>
    </row>
    <row r="5" ht="15.75" customHeight="1">
      <c r="A5" s="13">
        <v>61.0</v>
      </c>
      <c r="B5" s="1">
        <v>34.322</v>
      </c>
      <c r="C5" s="1">
        <v>15.09</v>
      </c>
      <c r="F5" s="1" t="s">
        <v>54</v>
      </c>
      <c r="G5" s="14">
        <v>99.0</v>
      </c>
      <c r="H5" s="14">
        <v>100.0</v>
      </c>
      <c r="I5" s="14">
        <v>101.0</v>
      </c>
      <c r="J5" s="1">
        <v>103.0</v>
      </c>
      <c r="K5" s="1">
        <v>108.0</v>
      </c>
      <c r="L5" s="1">
        <v>80.0</v>
      </c>
      <c r="M5" s="1">
        <v>83.0</v>
      </c>
      <c r="N5" s="1">
        <v>82.0</v>
      </c>
      <c r="O5" s="1">
        <v>81.0</v>
      </c>
      <c r="P5" s="1" t="s">
        <v>55</v>
      </c>
      <c r="Q5" s="1">
        <v>88.0</v>
      </c>
      <c r="R5" s="12">
        <v>79.0</v>
      </c>
    </row>
    <row r="6" ht="15.75" customHeight="1">
      <c r="A6" s="5">
        <v>62.0</v>
      </c>
      <c r="B6" s="1">
        <v>33.858</v>
      </c>
      <c r="C6" s="1">
        <v>15.056</v>
      </c>
      <c r="D6" s="1" t="s">
        <v>56</v>
      </c>
      <c r="F6" s="1" t="s">
        <v>57</v>
      </c>
      <c r="G6" s="14">
        <v>109.0</v>
      </c>
      <c r="H6" s="1">
        <v>107.0</v>
      </c>
      <c r="I6" s="1">
        <v>105.0</v>
      </c>
      <c r="J6" s="1">
        <v>110.0</v>
      </c>
      <c r="K6" s="1">
        <v>102.0</v>
      </c>
      <c r="L6" s="16">
        <v>104.0</v>
      </c>
      <c r="M6" s="1">
        <v>106.0</v>
      </c>
      <c r="N6" s="8">
        <v>116.0</v>
      </c>
      <c r="O6" s="1">
        <v>84.0</v>
      </c>
      <c r="P6" s="1">
        <v>115.0</v>
      </c>
      <c r="Q6" s="1">
        <v>86.0</v>
      </c>
      <c r="R6" s="12">
        <v>118.0</v>
      </c>
    </row>
    <row r="7" ht="15.75" customHeight="1">
      <c r="A7" s="5">
        <v>63.0</v>
      </c>
      <c r="B7" s="1">
        <v>34.092</v>
      </c>
      <c r="C7" s="1">
        <v>15.025</v>
      </c>
      <c r="F7" s="1" t="s">
        <v>58</v>
      </c>
      <c r="G7" s="14">
        <v>85.0</v>
      </c>
      <c r="H7" s="14">
        <v>117.0</v>
      </c>
      <c r="I7" s="16">
        <v>69.0</v>
      </c>
      <c r="J7" s="1">
        <v>70.0</v>
      </c>
      <c r="K7" s="1">
        <v>71.0</v>
      </c>
      <c r="L7" s="1">
        <v>72.0</v>
      </c>
      <c r="M7" s="1">
        <v>73.0</v>
      </c>
      <c r="N7" s="1">
        <v>74.0</v>
      </c>
      <c r="O7" s="1">
        <v>76.0</v>
      </c>
      <c r="P7" s="1">
        <v>77.0</v>
      </c>
      <c r="Q7" s="1">
        <v>78.0</v>
      </c>
      <c r="R7" s="15">
        <v>90.0</v>
      </c>
    </row>
    <row r="8" ht="15.75" customHeight="1">
      <c r="A8" s="2">
        <v>64.0</v>
      </c>
      <c r="B8" s="1">
        <v>34.134</v>
      </c>
      <c r="C8" s="1">
        <v>15.023</v>
      </c>
      <c r="F8" s="1" t="s">
        <v>59</v>
      </c>
      <c r="G8" s="14">
        <v>20.0</v>
      </c>
      <c r="H8" s="14">
        <v>21.0</v>
      </c>
      <c r="I8" s="1">
        <v>22.0</v>
      </c>
      <c r="J8" s="16">
        <v>23.0</v>
      </c>
      <c r="K8" s="1">
        <v>35.0</v>
      </c>
      <c r="L8" s="1">
        <v>32.0</v>
      </c>
      <c r="M8" s="1">
        <v>34.0</v>
      </c>
      <c r="N8" s="1">
        <v>33.0</v>
      </c>
      <c r="O8" s="1">
        <v>28.0</v>
      </c>
      <c r="P8" s="1">
        <v>29.0</v>
      </c>
      <c r="Q8" s="1">
        <v>27.0</v>
      </c>
      <c r="R8" s="12">
        <v>25.0</v>
      </c>
    </row>
    <row r="9" ht="15.75" customHeight="1">
      <c r="A9" s="5">
        <v>65.0</v>
      </c>
      <c r="B9" s="1">
        <v>34.125</v>
      </c>
      <c r="C9" s="1">
        <f t="shared" ref="C9:C10" si="1">D9-B9</f>
        <v>14.979</v>
      </c>
      <c r="D9" s="1">
        <v>49.104</v>
      </c>
      <c r="F9" s="1" t="s">
        <v>63</v>
      </c>
      <c r="G9" s="14">
        <v>31.0</v>
      </c>
      <c r="H9" s="14">
        <v>26.0</v>
      </c>
      <c r="I9" s="1">
        <v>24.0</v>
      </c>
      <c r="J9" s="1">
        <v>36.0</v>
      </c>
      <c r="K9" s="18">
        <v>15.0</v>
      </c>
      <c r="L9" s="18">
        <v>11.0</v>
      </c>
      <c r="M9" s="18">
        <v>10.0</v>
      </c>
      <c r="N9" s="18">
        <v>14.0</v>
      </c>
      <c r="O9" s="18">
        <v>8.0</v>
      </c>
      <c r="P9" s="18">
        <v>3.0</v>
      </c>
      <c r="Q9" s="18">
        <v>12.0</v>
      </c>
      <c r="R9" s="18">
        <v>9.0</v>
      </c>
    </row>
    <row r="10" ht="15.75" customHeight="1">
      <c r="A10" s="5">
        <v>66.0</v>
      </c>
      <c r="B10" s="1">
        <v>33.882</v>
      </c>
      <c r="C10" s="1">
        <f t="shared" si="1"/>
        <v>15.004</v>
      </c>
      <c r="D10" s="1">
        <v>48.886</v>
      </c>
      <c r="F10" s="1" t="s">
        <v>69</v>
      </c>
      <c r="G10" s="18">
        <v>13.0</v>
      </c>
      <c r="H10" s="18">
        <v>6.0</v>
      </c>
      <c r="I10" s="18">
        <v>2.0</v>
      </c>
      <c r="J10" s="18">
        <v>4.0</v>
      </c>
      <c r="K10" s="18">
        <v>5.0</v>
      </c>
      <c r="L10" s="18">
        <v>16.0</v>
      </c>
      <c r="M10" s="18">
        <v>1.0</v>
      </c>
      <c r="N10" s="18">
        <v>7.0</v>
      </c>
    </row>
    <row r="11" ht="15.75" customHeight="1">
      <c r="A11" s="5">
        <v>67.0</v>
      </c>
      <c r="B11" s="1">
        <v>33.886</v>
      </c>
      <c r="C11" s="1">
        <v>15.078</v>
      </c>
    </row>
    <row r="12" ht="15.75" customHeight="1">
      <c r="A12" s="5">
        <v>68.0</v>
      </c>
      <c r="B12" s="1">
        <v>34.331</v>
      </c>
      <c r="C12" s="1">
        <v>15.052</v>
      </c>
    </row>
    <row r="13" ht="15.75" customHeight="1">
      <c r="A13" s="20">
        <v>69.0</v>
      </c>
      <c r="O13" s="1" t="s">
        <v>70</v>
      </c>
      <c r="P13" s="1" t="s">
        <v>71</v>
      </c>
    </row>
    <row r="14" ht="15.75" customHeight="1">
      <c r="A14" s="5">
        <v>70.0</v>
      </c>
      <c r="I14" s="1" t="s">
        <v>72</v>
      </c>
      <c r="O14" s="1">
        <v>1.0</v>
      </c>
    </row>
    <row r="15" ht="15.75" customHeight="1">
      <c r="A15" s="5">
        <v>71.0</v>
      </c>
      <c r="I15" s="1" t="s">
        <v>73</v>
      </c>
      <c r="J15" s="1">
        <v>92.0</v>
      </c>
      <c r="O15" s="1">
        <v>30.0</v>
      </c>
    </row>
    <row r="16" ht="15.75" customHeight="1">
      <c r="A16" s="5">
        <v>72.0</v>
      </c>
      <c r="I16" s="1" t="s">
        <v>74</v>
      </c>
      <c r="J16" s="1">
        <v>107.0</v>
      </c>
      <c r="O16" s="1">
        <v>50.0</v>
      </c>
    </row>
    <row r="17" ht="15.75" customHeight="1">
      <c r="A17" s="5">
        <v>73.0</v>
      </c>
      <c r="O17" s="1">
        <v>59.0</v>
      </c>
    </row>
    <row r="18" ht="15.75" customHeight="1">
      <c r="A18" s="5">
        <v>74.0</v>
      </c>
      <c r="O18" s="1">
        <v>60.0</v>
      </c>
    </row>
    <row r="19" ht="15.75" customHeight="1">
      <c r="A19" s="5">
        <v>76.0</v>
      </c>
      <c r="O19" s="1">
        <v>61.0</v>
      </c>
    </row>
    <row r="20" ht="15.75" customHeight="1">
      <c r="A20" s="5">
        <v>78.0</v>
      </c>
      <c r="O20" s="1">
        <v>69.0</v>
      </c>
    </row>
    <row r="21" ht="15.75" customHeight="1">
      <c r="A21" s="21">
        <v>90.0</v>
      </c>
      <c r="O21" s="1">
        <v>99.0</v>
      </c>
    </row>
    <row r="22" ht="15.75" customHeight="1">
      <c r="A22" s="5">
        <v>20.0</v>
      </c>
      <c r="O22" s="1">
        <v>100.0</v>
      </c>
    </row>
    <row r="23" ht="15.75" customHeight="1">
      <c r="A23" s="5">
        <v>21.0</v>
      </c>
      <c r="O23" s="1">
        <v>101.0</v>
      </c>
    </row>
    <row r="24" ht="15.75" customHeight="1">
      <c r="A24" s="5">
        <v>22.0</v>
      </c>
      <c r="O24" s="1">
        <v>109.0</v>
      </c>
    </row>
    <row r="25" ht="15.75" customHeight="1">
      <c r="A25" s="5">
        <v>23.0</v>
      </c>
      <c r="O25" s="1">
        <v>117.0</v>
      </c>
    </row>
    <row r="26" ht="15.75" customHeight="1"/>
    <row r="27" ht="15.75" customHeight="1"/>
    <row r="28" ht="15.75" customHeight="1">
      <c r="A28" s="1" t="s">
        <v>76</v>
      </c>
    </row>
    <row r="29" ht="15.75" customHeight="1">
      <c r="A29" s="5">
        <v>89.0</v>
      </c>
      <c r="B29" s="1">
        <v>34.038</v>
      </c>
      <c r="C29" s="1">
        <v>15.044</v>
      </c>
    </row>
    <row r="30" ht="15.75" customHeight="1">
      <c r="A30" s="21">
        <v>90.0</v>
      </c>
      <c r="B30" s="1">
        <v>33.352</v>
      </c>
      <c r="C30" s="1">
        <v>15.012</v>
      </c>
    </row>
    <row r="31" ht="15.75" customHeight="1">
      <c r="A31" s="5">
        <v>91.0</v>
      </c>
      <c r="B31" s="1">
        <v>34.825</v>
      </c>
      <c r="C31" s="1">
        <v>14.938</v>
      </c>
    </row>
    <row r="32" ht="15.75" customHeight="1">
      <c r="A32" s="5">
        <v>92.0</v>
      </c>
      <c r="B32" s="1">
        <v>33.586</v>
      </c>
      <c r="C32" s="1">
        <v>14.932</v>
      </c>
    </row>
    <row r="33" ht="15.75" customHeight="1">
      <c r="A33" s="5">
        <v>93.0</v>
      </c>
      <c r="B33" s="1">
        <v>33.781</v>
      </c>
      <c r="C33" s="1">
        <v>15.039</v>
      </c>
    </row>
    <row r="34" ht="15.75" customHeight="1">
      <c r="A34" s="22">
        <v>94.0</v>
      </c>
      <c r="B34" s="1">
        <v>32.752</v>
      </c>
      <c r="C34" s="1">
        <v>14.945</v>
      </c>
      <c r="D34" s="1" t="s">
        <v>78</v>
      </c>
    </row>
    <row r="35" ht="15.75" customHeight="1">
      <c r="A35" s="5">
        <v>95.0</v>
      </c>
      <c r="B35" s="1">
        <v>34.399</v>
      </c>
      <c r="C35" s="1">
        <v>15.074</v>
      </c>
    </row>
    <row r="36" ht="15.75" customHeight="1">
      <c r="A36" s="5">
        <v>96.0</v>
      </c>
      <c r="B36" s="1">
        <v>32.871</v>
      </c>
      <c r="C36" s="1">
        <v>15.048</v>
      </c>
    </row>
    <row r="37" ht="15.75" customHeight="1">
      <c r="A37" s="5">
        <v>97.0</v>
      </c>
      <c r="B37" s="1">
        <v>35.013</v>
      </c>
      <c r="C37" s="1">
        <v>15.02</v>
      </c>
      <c r="D37" s="1" t="s">
        <v>79</v>
      </c>
    </row>
    <row r="38" ht="15.75" customHeight="1">
      <c r="A38" s="5">
        <v>98.0</v>
      </c>
      <c r="B38" s="1">
        <v>34.174</v>
      </c>
      <c r="C38" s="1">
        <v>14.947</v>
      </c>
    </row>
    <row r="39" ht="15.75" customHeight="1"/>
    <row r="40" ht="15.75" customHeight="1">
      <c r="A40" s="5">
        <v>113.0</v>
      </c>
      <c r="B40" s="1">
        <v>34.578</v>
      </c>
      <c r="C40" s="1">
        <v>15.047</v>
      </c>
    </row>
    <row r="41" ht="15.75" customHeight="1">
      <c r="A41" s="5">
        <v>114.0</v>
      </c>
      <c r="B41" s="1">
        <v>33.963</v>
      </c>
      <c r="C41" s="1">
        <v>15.066</v>
      </c>
    </row>
    <row r="42" ht="15.75" customHeight="1">
      <c r="A42" s="5">
        <v>111.0</v>
      </c>
      <c r="B42" s="1">
        <v>33.995</v>
      </c>
      <c r="C42" s="1">
        <v>15.065</v>
      </c>
    </row>
    <row r="43" ht="15.75" customHeight="1">
      <c r="A43" s="5">
        <v>112.0</v>
      </c>
      <c r="B43" s="1">
        <v>34.08</v>
      </c>
      <c r="C43" s="1">
        <v>15.051</v>
      </c>
    </row>
    <row r="44" ht="15.75" customHeight="1">
      <c r="A44" s="13">
        <v>99.0</v>
      </c>
      <c r="B44" s="1">
        <v>33.812</v>
      </c>
      <c r="C44" s="1">
        <v>15.014</v>
      </c>
    </row>
    <row r="45" ht="15.75" customHeight="1">
      <c r="A45" s="13">
        <v>100.0</v>
      </c>
      <c r="B45" s="1">
        <v>33.515</v>
      </c>
      <c r="C45" s="1">
        <v>15.063</v>
      </c>
    </row>
    <row r="46" ht="15.75" customHeight="1">
      <c r="A46" s="13">
        <v>101.0</v>
      </c>
      <c r="B46" s="1">
        <v>33.3299</v>
      </c>
      <c r="C46" s="1">
        <v>15.001</v>
      </c>
    </row>
    <row r="47" ht="15.75" customHeight="1">
      <c r="A47" s="5">
        <v>103.0</v>
      </c>
      <c r="B47" s="1">
        <v>34.272</v>
      </c>
      <c r="C47" s="1">
        <v>15.013</v>
      </c>
    </row>
    <row r="48" ht="15.75" customHeight="1">
      <c r="A48" s="5">
        <v>108.0</v>
      </c>
      <c r="B48" s="1">
        <v>32.978</v>
      </c>
      <c r="C48" s="1">
        <v>15.011</v>
      </c>
    </row>
    <row r="49" ht="15.75" customHeight="1">
      <c r="A49" s="5">
        <v>80.0</v>
      </c>
      <c r="B49" s="1">
        <v>34.207</v>
      </c>
      <c r="C49" s="1">
        <v>14.95</v>
      </c>
    </row>
    <row r="50" ht="15.75" customHeight="1">
      <c r="A50" s="5">
        <v>83.0</v>
      </c>
      <c r="B50" s="1">
        <v>33.911</v>
      </c>
      <c r="C50" s="1">
        <v>15.052</v>
      </c>
    </row>
    <row r="51" ht="15.75" customHeight="1">
      <c r="A51" s="5">
        <v>82.0</v>
      </c>
      <c r="B51" s="1">
        <v>33.468</v>
      </c>
      <c r="C51" s="1">
        <v>15.07</v>
      </c>
    </row>
    <row r="52" ht="15.75" customHeight="1">
      <c r="A52" s="5">
        <v>81.0</v>
      </c>
      <c r="B52" s="1">
        <v>33.959</v>
      </c>
      <c r="C52" s="1">
        <v>14.955</v>
      </c>
    </row>
    <row r="53" ht="15.75" customHeight="1">
      <c r="A53" s="1" t="s">
        <v>80</v>
      </c>
      <c r="B53" s="1">
        <v>34.461</v>
      </c>
      <c r="C53" s="1">
        <v>15.0</v>
      </c>
    </row>
    <row r="54" ht="15.75" customHeight="1">
      <c r="A54" s="5">
        <v>88.0</v>
      </c>
      <c r="B54" s="1">
        <v>34.573</v>
      </c>
      <c r="C54" s="1">
        <v>15.085</v>
      </c>
    </row>
    <row r="55" ht="15.75" customHeight="1">
      <c r="A55" s="5">
        <v>79.0</v>
      </c>
      <c r="B55" s="1">
        <v>35.288</v>
      </c>
      <c r="C55" s="1">
        <f>D55-B55</f>
        <v>14.98</v>
      </c>
      <c r="D55" s="1">
        <v>50.268</v>
      </c>
    </row>
    <row r="56" ht="15.75" customHeight="1">
      <c r="A56" s="13">
        <v>109.0</v>
      </c>
      <c r="B56" s="1">
        <v>34.382</v>
      </c>
      <c r="C56" s="1">
        <v>14.932</v>
      </c>
    </row>
    <row r="57" ht="15.75" customHeight="1">
      <c r="A57" s="5">
        <v>107.0</v>
      </c>
      <c r="B57" s="1">
        <v>34.103</v>
      </c>
      <c r="C57" s="1">
        <v>15.005</v>
      </c>
    </row>
    <row r="58" ht="15.75" customHeight="1">
      <c r="A58" s="5">
        <v>105.0</v>
      </c>
      <c r="B58" s="1">
        <v>33.692</v>
      </c>
      <c r="C58" s="1">
        <v>14.961</v>
      </c>
    </row>
    <row r="59" ht="15.75" customHeight="1">
      <c r="A59" s="5">
        <v>110.0</v>
      </c>
      <c r="B59" s="1">
        <v>34.133</v>
      </c>
      <c r="C59" s="1">
        <v>15.047</v>
      </c>
    </row>
    <row r="60" ht="15.75" customHeight="1">
      <c r="A60" s="5">
        <v>102.0</v>
      </c>
      <c r="B60" s="1">
        <v>33.551</v>
      </c>
      <c r="C60" s="1">
        <v>15.04</v>
      </c>
    </row>
    <row r="61" ht="15.75" customHeight="1">
      <c r="A61" s="5">
        <v>104.0</v>
      </c>
      <c r="B61" s="1">
        <v>33.931</v>
      </c>
      <c r="C61" s="16">
        <f t="shared" ref="C61:C69" si="2">D61-B61</f>
        <v>14.98</v>
      </c>
      <c r="D61" s="1">
        <v>48.911</v>
      </c>
    </row>
    <row r="62" ht="15.75" customHeight="1">
      <c r="A62" s="5">
        <v>106.0</v>
      </c>
      <c r="B62" s="1">
        <v>33.929</v>
      </c>
      <c r="C62" s="1">
        <f t="shared" si="2"/>
        <v>15.038</v>
      </c>
      <c r="D62" s="1">
        <v>48.967</v>
      </c>
    </row>
    <row r="63" ht="15.75" customHeight="1">
      <c r="A63" s="5">
        <v>116.0</v>
      </c>
      <c r="B63" s="1">
        <v>33.916</v>
      </c>
      <c r="C63" s="1">
        <f t="shared" si="2"/>
        <v>14.964</v>
      </c>
      <c r="D63" s="1">
        <v>48.88</v>
      </c>
    </row>
    <row r="64" ht="15.75" customHeight="1">
      <c r="A64" s="5">
        <v>84.0</v>
      </c>
      <c r="B64" s="1">
        <v>33.962</v>
      </c>
      <c r="C64" s="1">
        <f t="shared" si="2"/>
        <v>14.976</v>
      </c>
      <c r="D64" s="1">
        <v>48.938</v>
      </c>
    </row>
    <row r="65" ht="15.75" customHeight="1">
      <c r="A65" s="5">
        <v>115.0</v>
      </c>
      <c r="B65" s="1">
        <v>33.248</v>
      </c>
      <c r="C65" s="1">
        <f t="shared" si="2"/>
        <v>15.068</v>
      </c>
      <c r="D65" s="1">
        <v>48.316</v>
      </c>
    </row>
    <row r="66" ht="15.75" customHeight="1">
      <c r="A66" s="5">
        <v>86.0</v>
      </c>
      <c r="B66" s="1">
        <v>33.801</v>
      </c>
      <c r="C66" s="1">
        <f t="shared" si="2"/>
        <v>14.946</v>
      </c>
      <c r="D66" s="1">
        <v>48.747</v>
      </c>
    </row>
    <row r="67" ht="15.75" customHeight="1">
      <c r="A67" s="5">
        <v>118.0</v>
      </c>
      <c r="B67" s="1">
        <v>33.611</v>
      </c>
      <c r="C67" s="16">
        <f t="shared" si="2"/>
        <v>15.092</v>
      </c>
      <c r="D67" s="1">
        <v>48.703</v>
      </c>
    </row>
    <row r="68" ht="15.75" customHeight="1">
      <c r="A68" s="13">
        <v>85.0</v>
      </c>
      <c r="B68" s="1">
        <v>33.547</v>
      </c>
      <c r="C68" s="1">
        <f t="shared" si="2"/>
        <v>14.994</v>
      </c>
      <c r="D68" s="1">
        <v>48.541</v>
      </c>
    </row>
    <row r="69" ht="15.75" customHeight="1">
      <c r="A69" s="13">
        <v>117.0</v>
      </c>
      <c r="B69" s="1">
        <v>34.112</v>
      </c>
      <c r="C69" s="1">
        <f t="shared" si="2"/>
        <v>15.083</v>
      </c>
      <c r="D69" s="1">
        <v>49.195</v>
      </c>
    </row>
    <row r="70" ht="15.75" customHeight="1"/>
    <row r="71" ht="15.75" customHeight="1">
      <c r="A71" s="1" t="s">
        <v>83</v>
      </c>
    </row>
    <row r="72" ht="15.75" customHeight="1"/>
    <row r="73" ht="15.75" customHeight="1">
      <c r="A73" s="1" t="s">
        <v>5</v>
      </c>
      <c r="B73" s="1" t="s">
        <v>7</v>
      </c>
      <c r="C73" s="1" t="s">
        <v>84</v>
      </c>
      <c r="D73" s="1" t="s">
        <v>8</v>
      </c>
      <c r="E73" s="1" t="s">
        <v>43</v>
      </c>
    </row>
    <row r="74" ht="15.75" customHeight="1">
      <c r="A74" s="5">
        <v>35.0</v>
      </c>
      <c r="B74" s="1">
        <v>34.291</v>
      </c>
      <c r="C74" s="1">
        <v>49.226</v>
      </c>
      <c r="D74" s="1">
        <f t="shared" ref="D74:D85" si="3">C74-B74</f>
        <v>14.935</v>
      </c>
      <c r="E74" s="1" t="s">
        <v>85</v>
      </c>
    </row>
    <row r="75" ht="15.75" customHeight="1">
      <c r="A75" s="5">
        <v>32.0</v>
      </c>
      <c r="B75" s="1">
        <v>33.918</v>
      </c>
      <c r="C75" s="1">
        <v>48.978</v>
      </c>
      <c r="D75" s="1">
        <f t="shared" si="3"/>
        <v>15.06</v>
      </c>
      <c r="E75" s="1" t="s">
        <v>86</v>
      </c>
    </row>
    <row r="76" ht="15.75" customHeight="1">
      <c r="A76" s="5">
        <v>34.0</v>
      </c>
      <c r="B76" s="1">
        <v>34.503</v>
      </c>
      <c r="C76" s="1">
        <v>49.385</v>
      </c>
      <c r="D76" s="1">
        <f t="shared" si="3"/>
        <v>14.882</v>
      </c>
    </row>
    <row r="77" ht="15.75" customHeight="1">
      <c r="A77" s="5">
        <v>33.0</v>
      </c>
      <c r="B77" s="1">
        <v>33.904</v>
      </c>
      <c r="C77" s="1">
        <v>48.93</v>
      </c>
      <c r="D77" s="1">
        <f t="shared" si="3"/>
        <v>15.026</v>
      </c>
    </row>
    <row r="78" ht="15.75" customHeight="1">
      <c r="A78" s="5">
        <v>28.0</v>
      </c>
      <c r="B78" s="1">
        <v>33.559</v>
      </c>
      <c r="C78" s="1">
        <v>48.538</v>
      </c>
      <c r="D78" s="1">
        <f t="shared" si="3"/>
        <v>14.979</v>
      </c>
    </row>
    <row r="79" ht="15.75" customHeight="1">
      <c r="A79" s="5">
        <v>29.0</v>
      </c>
      <c r="B79" s="1">
        <v>34.086</v>
      </c>
      <c r="C79" s="1">
        <v>49.018</v>
      </c>
      <c r="D79" s="1">
        <f t="shared" si="3"/>
        <v>14.932</v>
      </c>
    </row>
    <row r="80" ht="15.75" customHeight="1">
      <c r="A80" s="5">
        <v>27.0</v>
      </c>
      <c r="B80" s="1">
        <v>33.837</v>
      </c>
      <c r="C80" s="1">
        <v>48.914</v>
      </c>
      <c r="D80" s="1">
        <f t="shared" si="3"/>
        <v>15.077</v>
      </c>
      <c r="E80" s="1" t="s">
        <v>87</v>
      </c>
    </row>
    <row r="81" ht="15.75" customHeight="1">
      <c r="A81" s="5">
        <v>25.0</v>
      </c>
      <c r="B81" s="1">
        <v>33.111</v>
      </c>
      <c r="C81" s="1">
        <v>48.15</v>
      </c>
      <c r="D81" s="1">
        <f t="shared" si="3"/>
        <v>15.039</v>
      </c>
      <c r="E81" s="1" t="s">
        <v>88</v>
      </c>
    </row>
    <row r="82" ht="15.75" customHeight="1">
      <c r="A82" s="5">
        <v>31.0</v>
      </c>
      <c r="B82" s="1">
        <v>34.407</v>
      </c>
      <c r="C82" s="1">
        <v>49.37</v>
      </c>
      <c r="D82" s="1">
        <f t="shared" si="3"/>
        <v>14.963</v>
      </c>
      <c r="E82" s="1" t="s">
        <v>89</v>
      </c>
    </row>
    <row r="83" ht="15.75" customHeight="1">
      <c r="A83" s="5">
        <v>26.0</v>
      </c>
      <c r="B83" s="1">
        <v>34.135</v>
      </c>
      <c r="C83" s="1">
        <v>49.19</v>
      </c>
      <c r="D83" s="1">
        <f t="shared" si="3"/>
        <v>15.055</v>
      </c>
    </row>
    <row r="84" ht="15.75" customHeight="1">
      <c r="A84" s="5">
        <v>24.0</v>
      </c>
      <c r="B84" s="1">
        <v>33.916</v>
      </c>
      <c r="C84" s="1">
        <v>49.041</v>
      </c>
      <c r="D84" s="1">
        <f t="shared" si="3"/>
        <v>15.125</v>
      </c>
    </row>
    <row r="85" ht="15.75" customHeight="1">
      <c r="A85" s="5">
        <v>36.0</v>
      </c>
      <c r="B85" s="1">
        <v>33.187</v>
      </c>
      <c r="C85" s="1">
        <v>48.26</v>
      </c>
      <c r="D85" s="1">
        <f t="shared" si="3"/>
        <v>15.073</v>
      </c>
    </row>
    <row r="86" ht="15.75" customHeight="1"/>
    <row r="87" ht="15.75" customHeight="1"/>
    <row r="88" ht="15.75" customHeight="1">
      <c r="A88" s="1" t="s">
        <v>90</v>
      </c>
      <c r="B88" s="24">
        <v>43565.0</v>
      </c>
      <c r="H88" s="1" t="s">
        <v>90</v>
      </c>
      <c r="I88" s="1">
        <v>1.0</v>
      </c>
      <c r="J88" s="1">
        <v>2.0</v>
      </c>
      <c r="K88" s="1">
        <v>3.0</v>
      </c>
      <c r="L88" s="1">
        <v>4.0</v>
      </c>
      <c r="M88" s="1">
        <v>5.0</v>
      </c>
      <c r="N88" s="1">
        <v>6.0</v>
      </c>
      <c r="O88" s="1">
        <v>7.0</v>
      </c>
      <c r="P88" s="1">
        <v>8.0</v>
      </c>
      <c r="Q88" s="1">
        <v>9.0</v>
      </c>
      <c r="R88" s="1">
        <v>10.0</v>
      </c>
      <c r="S88" s="1">
        <v>11.0</v>
      </c>
      <c r="T88" s="1">
        <v>12.0</v>
      </c>
    </row>
    <row r="89" ht="15.75" customHeight="1">
      <c r="A89" s="1" t="s">
        <v>91</v>
      </c>
      <c r="B89" s="1" t="s">
        <v>7</v>
      </c>
      <c r="C89" s="1" t="s">
        <v>84</v>
      </c>
      <c r="D89" s="1" t="s">
        <v>8</v>
      </c>
      <c r="E89" s="1" t="s">
        <v>43</v>
      </c>
      <c r="H89" s="1" t="s">
        <v>52</v>
      </c>
      <c r="I89" s="1">
        <v>38.0</v>
      </c>
      <c r="J89" s="1">
        <v>39.0</v>
      </c>
      <c r="K89" s="1">
        <v>40.0</v>
      </c>
      <c r="L89" s="1">
        <v>42.0</v>
      </c>
      <c r="M89" s="1">
        <v>43.0</v>
      </c>
      <c r="N89" s="1">
        <v>44.0</v>
      </c>
      <c r="O89" s="1">
        <v>45.0</v>
      </c>
      <c r="P89" s="1">
        <v>46.0</v>
      </c>
      <c r="Q89" s="1">
        <v>47.0</v>
      </c>
      <c r="R89" s="1">
        <v>48.0</v>
      </c>
      <c r="S89" s="1">
        <v>49.0</v>
      </c>
      <c r="T89" s="14">
        <v>50.0</v>
      </c>
    </row>
    <row r="90" ht="15.75" customHeight="1">
      <c r="A90" s="1">
        <v>38.0</v>
      </c>
      <c r="B90" s="1">
        <v>33.557</v>
      </c>
      <c r="C90" s="1">
        <v>48.468</v>
      </c>
      <c r="D90" s="1">
        <f t="shared" ref="D90:D129" si="4">C90-B90</f>
        <v>14.911</v>
      </c>
      <c r="H90" s="1" t="s">
        <v>53</v>
      </c>
      <c r="I90" s="1">
        <v>51.0</v>
      </c>
      <c r="J90" s="1">
        <v>52.0</v>
      </c>
      <c r="K90" s="1">
        <v>53.0</v>
      </c>
      <c r="L90" s="1">
        <v>54.0</v>
      </c>
      <c r="M90" s="1">
        <v>55.0</v>
      </c>
      <c r="N90" s="1">
        <v>56.0</v>
      </c>
      <c r="O90" s="1">
        <v>57.0</v>
      </c>
      <c r="P90" s="1">
        <v>58.0</v>
      </c>
      <c r="Q90" s="1">
        <v>31.0</v>
      </c>
      <c r="R90" s="1">
        <v>26.0</v>
      </c>
      <c r="S90" s="1">
        <v>59.0</v>
      </c>
      <c r="T90" s="14">
        <v>60.0</v>
      </c>
    </row>
    <row r="91" ht="15.75" customHeight="1">
      <c r="A91" s="1">
        <v>39.0</v>
      </c>
      <c r="B91" s="1">
        <v>33.786</v>
      </c>
      <c r="C91" s="1">
        <v>48.828</v>
      </c>
      <c r="D91" s="1">
        <f t="shared" si="4"/>
        <v>15.042</v>
      </c>
      <c r="H91" s="1" t="s">
        <v>54</v>
      </c>
      <c r="I91" s="1">
        <v>61.0</v>
      </c>
      <c r="J91" s="1">
        <v>100.0</v>
      </c>
      <c r="K91" s="1">
        <v>91.0</v>
      </c>
      <c r="L91" s="1">
        <v>21.0</v>
      </c>
      <c r="M91" s="1">
        <v>85.0</v>
      </c>
      <c r="N91" s="1">
        <v>99.0</v>
      </c>
      <c r="O91" s="1">
        <v>20.0</v>
      </c>
      <c r="P91" s="1">
        <v>6.0</v>
      </c>
      <c r="Q91" s="1">
        <v>109.0</v>
      </c>
      <c r="R91" s="1">
        <v>18.0</v>
      </c>
      <c r="S91" s="1">
        <v>19.0</v>
      </c>
      <c r="T91" s="1">
        <v>101.0</v>
      </c>
    </row>
    <row r="92" ht="15.75" customHeight="1">
      <c r="A92" s="1">
        <v>40.0</v>
      </c>
      <c r="B92" s="1">
        <v>34.375</v>
      </c>
      <c r="C92" s="1">
        <v>49.358</v>
      </c>
      <c r="D92" s="1">
        <f t="shared" si="4"/>
        <v>14.983</v>
      </c>
      <c r="H92" s="1" t="s">
        <v>57</v>
      </c>
      <c r="I92" s="1">
        <v>15.0</v>
      </c>
      <c r="J92" s="1">
        <v>10.0</v>
      </c>
      <c r="K92" s="1">
        <v>5.0</v>
      </c>
      <c r="L92" s="1">
        <v>14.0</v>
      </c>
      <c r="M92" s="1">
        <v>4.0</v>
      </c>
      <c r="N92" s="1">
        <v>9.0</v>
      </c>
      <c r="O92" s="1">
        <v>13.0</v>
      </c>
      <c r="P92" s="1">
        <v>3.0</v>
      </c>
      <c r="Q92" s="1">
        <v>16.0</v>
      </c>
      <c r="R92" s="1">
        <v>8.0</v>
      </c>
      <c r="S92" s="1">
        <v>12.0</v>
      </c>
      <c r="T92" s="1">
        <v>7.0</v>
      </c>
    </row>
    <row r="93" ht="15.75" customHeight="1">
      <c r="A93" s="1">
        <v>42.0</v>
      </c>
      <c r="B93" s="1">
        <v>33.362</v>
      </c>
      <c r="C93" s="1">
        <v>48.462</v>
      </c>
      <c r="D93" s="1">
        <f t="shared" si="4"/>
        <v>15.1</v>
      </c>
      <c r="E93" s="1" t="s">
        <v>92</v>
      </c>
      <c r="H93" s="1" t="s">
        <v>58</v>
      </c>
      <c r="I93" s="1">
        <v>2.0</v>
      </c>
      <c r="J93" s="1">
        <v>11.0</v>
      </c>
      <c r="K93" s="1">
        <v>6.0</v>
      </c>
      <c r="L93" s="1" t="s">
        <v>93</v>
      </c>
      <c r="M93" s="1">
        <v>23.0</v>
      </c>
      <c r="N93" s="1">
        <v>17.0</v>
      </c>
      <c r="O93" s="1">
        <v>37.0</v>
      </c>
      <c r="P93" s="1">
        <v>26.0</v>
      </c>
      <c r="Q93" s="1">
        <v>41.0</v>
      </c>
      <c r="R93" s="1">
        <v>24.0</v>
      </c>
      <c r="S93" s="1">
        <v>30.0</v>
      </c>
      <c r="T93" s="1">
        <v>126.0</v>
      </c>
    </row>
    <row r="94" ht="15.75" customHeight="1">
      <c r="A94" s="1">
        <v>43.0</v>
      </c>
      <c r="B94" s="1">
        <v>33.927</v>
      </c>
      <c r="C94" s="1">
        <v>48.985</v>
      </c>
      <c r="D94" s="1">
        <f t="shared" si="4"/>
        <v>15.058</v>
      </c>
      <c r="H94" s="1" t="s">
        <v>59</v>
      </c>
      <c r="I94" s="1">
        <v>127.0</v>
      </c>
      <c r="J94" s="1">
        <v>50.0</v>
      </c>
      <c r="K94" s="1">
        <v>128.0</v>
      </c>
      <c r="L94" s="1">
        <v>61.0</v>
      </c>
      <c r="M94" s="1">
        <v>69.0</v>
      </c>
      <c r="N94" s="1">
        <v>59.0</v>
      </c>
      <c r="O94" s="1">
        <v>60.0</v>
      </c>
      <c r="P94" s="1">
        <v>100.0</v>
      </c>
      <c r="Q94" s="1">
        <v>101.0</v>
      </c>
      <c r="R94" s="1">
        <v>117.0</v>
      </c>
      <c r="S94" s="1">
        <v>99.0</v>
      </c>
      <c r="T94" s="1">
        <v>117.0</v>
      </c>
    </row>
    <row r="95" ht="15.75" customHeight="1">
      <c r="A95" s="1">
        <v>44.0</v>
      </c>
      <c r="B95" s="1">
        <v>33.158</v>
      </c>
      <c r="C95" s="1">
        <v>48.322</v>
      </c>
      <c r="D95" s="1">
        <f t="shared" si="4"/>
        <v>15.164</v>
      </c>
      <c r="H95" s="1" t="s">
        <v>63</v>
      </c>
      <c r="I95" s="1">
        <v>123.0</v>
      </c>
      <c r="J95" s="1">
        <v>124.0</v>
      </c>
      <c r="K95" s="1">
        <v>122.0</v>
      </c>
      <c r="L95" s="1">
        <v>121.0</v>
      </c>
      <c r="M95" s="1">
        <v>109.0</v>
      </c>
      <c r="N95" s="1">
        <v>119.0</v>
      </c>
      <c r="O95" s="1">
        <v>120.0</v>
      </c>
    </row>
    <row r="96" ht="15.75" customHeight="1">
      <c r="A96" s="1">
        <v>45.0</v>
      </c>
      <c r="B96" s="1">
        <v>33.11</v>
      </c>
      <c r="C96" s="1">
        <v>48.216</v>
      </c>
      <c r="D96" s="1">
        <f t="shared" si="4"/>
        <v>15.106</v>
      </c>
      <c r="H96" s="1" t="s">
        <v>69</v>
      </c>
    </row>
    <row r="97" ht="15.75" customHeight="1">
      <c r="A97" s="1">
        <v>46.0</v>
      </c>
      <c r="B97" s="1">
        <v>34.314</v>
      </c>
      <c r="C97" s="1">
        <v>49.263</v>
      </c>
      <c r="D97" s="1">
        <f t="shared" si="4"/>
        <v>14.949</v>
      </c>
    </row>
    <row r="98" ht="15.75" customHeight="1">
      <c r="A98" s="1">
        <v>47.0</v>
      </c>
      <c r="B98" s="1">
        <v>34.202</v>
      </c>
      <c r="C98" s="1">
        <v>49.303</v>
      </c>
      <c r="D98" s="1">
        <f t="shared" si="4"/>
        <v>15.101</v>
      </c>
    </row>
    <row r="99" ht="15.75" customHeight="1">
      <c r="A99" s="1">
        <v>48.0</v>
      </c>
      <c r="B99" s="1">
        <v>33.015</v>
      </c>
      <c r="C99" s="1">
        <v>47.965</v>
      </c>
      <c r="D99" s="1">
        <f t="shared" si="4"/>
        <v>14.95</v>
      </c>
    </row>
    <row r="100" ht="15.75" customHeight="1">
      <c r="A100" s="1">
        <v>49.0</v>
      </c>
      <c r="B100" s="1">
        <v>33.234</v>
      </c>
      <c r="C100" s="1">
        <v>48.126</v>
      </c>
      <c r="D100" s="1">
        <f t="shared" si="4"/>
        <v>14.892</v>
      </c>
    </row>
    <row r="101" ht="15.75" customHeight="1">
      <c r="A101" s="14">
        <v>50.0</v>
      </c>
      <c r="B101" s="1">
        <v>32.937</v>
      </c>
      <c r="C101" s="1">
        <v>47.864</v>
      </c>
      <c r="D101" s="1">
        <f t="shared" si="4"/>
        <v>14.927</v>
      </c>
    </row>
    <row r="102" ht="15.75" customHeight="1">
      <c r="A102" s="1">
        <v>51.0</v>
      </c>
      <c r="B102" s="1">
        <v>33.358</v>
      </c>
      <c r="C102" s="1">
        <v>48.388</v>
      </c>
      <c r="D102" s="1">
        <f t="shared" si="4"/>
        <v>15.03</v>
      </c>
    </row>
    <row r="103" ht="15.75" customHeight="1">
      <c r="A103" s="1">
        <v>52.0</v>
      </c>
      <c r="B103" s="1">
        <v>34.63</v>
      </c>
      <c r="C103" s="1">
        <v>49.674</v>
      </c>
      <c r="D103" s="1">
        <f t="shared" si="4"/>
        <v>15.044</v>
      </c>
    </row>
    <row r="104" ht="15.75" customHeight="1">
      <c r="A104" s="1">
        <v>53.0</v>
      </c>
      <c r="B104" s="1">
        <v>33.269</v>
      </c>
      <c r="C104" s="1">
        <v>48.357</v>
      </c>
      <c r="D104" s="1">
        <f t="shared" si="4"/>
        <v>15.088</v>
      </c>
    </row>
    <row r="105" ht="15.75" customHeight="1">
      <c r="A105" s="1">
        <v>54.0</v>
      </c>
      <c r="B105" s="1">
        <v>32.711</v>
      </c>
      <c r="C105" s="1">
        <v>47.7</v>
      </c>
      <c r="D105" s="1">
        <f t="shared" si="4"/>
        <v>14.989</v>
      </c>
    </row>
    <row r="106" ht="15.75" customHeight="1">
      <c r="A106" s="1">
        <v>55.0</v>
      </c>
      <c r="B106" s="1">
        <v>33.913</v>
      </c>
      <c r="C106" s="1">
        <v>48.942</v>
      </c>
      <c r="D106" s="1">
        <f t="shared" si="4"/>
        <v>15.029</v>
      </c>
    </row>
    <row r="107" ht="15.75" customHeight="1">
      <c r="A107" s="1">
        <v>56.0</v>
      </c>
      <c r="B107" s="1">
        <v>33.216</v>
      </c>
      <c r="C107" s="1">
        <v>48.335</v>
      </c>
      <c r="D107" s="1">
        <f t="shared" si="4"/>
        <v>15.119</v>
      </c>
    </row>
    <row r="108" ht="15.75" customHeight="1">
      <c r="A108" s="1">
        <v>57.0</v>
      </c>
      <c r="B108" s="1">
        <v>33.662</v>
      </c>
      <c r="C108" s="1">
        <v>48.738</v>
      </c>
      <c r="D108" s="1">
        <f t="shared" si="4"/>
        <v>15.076</v>
      </c>
    </row>
    <row r="109" ht="15.75" customHeight="1">
      <c r="A109" s="1">
        <v>58.0</v>
      </c>
      <c r="B109" s="33">
        <v>33.309</v>
      </c>
      <c r="C109" s="1">
        <v>48.463</v>
      </c>
      <c r="D109" s="35">
        <f t="shared" si="4"/>
        <v>15.154</v>
      </c>
    </row>
    <row r="110" ht="15.75" customHeight="1">
      <c r="A110" s="1">
        <v>31.0</v>
      </c>
      <c r="B110" s="1">
        <v>34.065</v>
      </c>
      <c r="C110" s="1">
        <v>49.052</v>
      </c>
      <c r="D110" s="1">
        <f t="shared" si="4"/>
        <v>14.987</v>
      </c>
    </row>
    <row r="111" ht="15.75" customHeight="1">
      <c r="A111" s="1">
        <v>26.0</v>
      </c>
      <c r="B111" s="1">
        <v>33.053</v>
      </c>
      <c r="C111" s="1">
        <v>48.096</v>
      </c>
      <c r="D111" s="1">
        <f t="shared" si="4"/>
        <v>15.043</v>
      </c>
    </row>
    <row r="112" ht="15.75" customHeight="1">
      <c r="A112" s="1">
        <v>59.0</v>
      </c>
      <c r="B112" s="1">
        <v>34.295</v>
      </c>
      <c r="C112" s="1">
        <v>49.278</v>
      </c>
      <c r="D112" s="1">
        <f t="shared" si="4"/>
        <v>14.983</v>
      </c>
    </row>
    <row r="113" ht="15.75" customHeight="1">
      <c r="A113" s="14">
        <v>60.0</v>
      </c>
      <c r="B113" s="1">
        <v>33.525</v>
      </c>
      <c r="C113" s="1">
        <v>48.643</v>
      </c>
      <c r="D113" s="1">
        <f t="shared" si="4"/>
        <v>15.118</v>
      </c>
    </row>
    <row r="114" ht="15.75" customHeight="1">
      <c r="A114" s="1">
        <v>61.0</v>
      </c>
      <c r="B114" s="1">
        <v>34.063</v>
      </c>
      <c r="C114" s="1">
        <v>49.114</v>
      </c>
      <c r="D114" s="1">
        <f t="shared" si="4"/>
        <v>15.051</v>
      </c>
    </row>
    <row r="115" ht="15.75" customHeight="1">
      <c r="A115" s="1">
        <v>100.0</v>
      </c>
      <c r="B115" s="1">
        <v>33.844</v>
      </c>
      <c r="C115" s="1">
        <v>48.893</v>
      </c>
      <c r="D115" s="1">
        <f t="shared" si="4"/>
        <v>15.049</v>
      </c>
    </row>
    <row r="116" ht="15.75" customHeight="1">
      <c r="A116" s="1">
        <v>91.0</v>
      </c>
      <c r="B116" s="1">
        <v>34.05</v>
      </c>
      <c r="C116" s="1">
        <v>49.052</v>
      </c>
      <c r="D116" s="1">
        <f t="shared" si="4"/>
        <v>15.002</v>
      </c>
    </row>
    <row r="117" ht="15.75" customHeight="1">
      <c r="A117" s="16">
        <v>21.0</v>
      </c>
      <c r="B117" s="1">
        <v>33.823</v>
      </c>
      <c r="C117" s="1">
        <v>48.774</v>
      </c>
      <c r="D117" s="1">
        <f t="shared" si="4"/>
        <v>14.951</v>
      </c>
    </row>
    <row r="118" ht="15.75" customHeight="1">
      <c r="A118" s="1">
        <v>85.0</v>
      </c>
      <c r="B118" s="1">
        <v>33.566</v>
      </c>
      <c r="C118" s="1">
        <v>48.581</v>
      </c>
      <c r="D118" s="1">
        <f t="shared" si="4"/>
        <v>15.015</v>
      </c>
    </row>
    <row r="119" ht="15.75" customHeight="1">
      <c r="A119" s="1">
        <v>99.0</v>
      </c>
      <c r="B119" s="1">
        <v>33.816</v>
      </c>
      <c r="C119" s="1">
        <v>48.765</v>
      </c>
      <c r="D119" s="1">
        <f t="shared" si="4"/>
        <v>14.949</v>
      </c>
    </row>
    <row r="120" ht="15.75" customHeight="1">
      <c r="A120" s="1">
        <v>20.0</v>
      </c>
      <c r="B120" s="1">
        <v>34.602</v>
      </c>
      <c r="C120" s="1">
        <v>49.625</v>
      </c>
      <c r="D120" s="1">
        <f t="shared" si="4"/>
        <v>15.023</v>
      </c>
    </row>
    <row r="121" ht="15.75" customHeight="1">
      <c r="A121" s="1">
        <v>6.0</v>
      </c>
      <c r="B121" s="1">
        <v>33.487</v>
      </c>
      <c r="C121" s="1">
        <v>48.469</v>
      </c>
      <c r="D121" s="1">
        <f t="shared" si="4"/>
        <v>14.982</v>
      </c>
    </row>
    <row r="122" ht="15.75" customHeight="1">
      <c r="A122" s="1">
        <v>109.0</v>
      </c>
      <c r="B122" s="1">
        <v>34.292</v>
      </c>
      <c r="C122" s="1">
        <v>49.221</v>
      </c>
      <c r="D122" s="1">
        <f t="shared" si="4"/>
        <v>14.929</v>
      </c>
    </row>
    <row r="123" ht="15.75" customHeight="1">
      <c r="A123" s="1">
        <v>18.0</v>
      </c>
      <c r="B123" s="1">
        <v>34.19</v>
      </c>
      <c r="C123" s="1">
        <v>49.188</v>
      </c>
      <c r="D123" s="1">
        <f t="shared" si="4"/>
        <v>14.998</v>
      </c>
    </row>
    <row r="124" ht="15.75" customHeight="1">
      <c r="A124" s="1">
        <v>19.0</v>
      </c>
      <c r="B124" s="1">
        <v>34.045</v>
      </c>
      <c r="C124" s="1">
        <v>48.907</v>
      </c>
      <c r="D124" s="1">
        <f t="shared" si="4"/>
        <v>14.862</v>
      </c>
    </row>
    <row r="125" ht="15.75" customHeight="1">
      <c r="A125" s="16">
        <v>101.0</v>
      </c>
      <c r="B125" s="1">
        <v>33.244</v>
      </c>
      <c r="C125" s="1">
        <v>48.368</v>
      </c>
      <c r="D125" s="1">
        <f t="shared" si="4"/>
        <v>15.124</v>
      </c>
    </row>
    <row r="126" ht="15.75" customHeight="1">
      <c r="A126" s="1">
        <v>15.0</v>
      </c>
      <c r="B126" s="1">
        <v>33.433</v>
      </c>
      <c r="C126" s="1">
        <v>48.392</v>
      </c>
      <c r="D126" s="1">
        <f t="shared" si="4"/>
        <v>14.959</v>
      </c>
    </row>
    <row r="127" ht="15.75" customHeight="1">
      <c r="A127" s="1">
        <v>10.0</v>
      </c>
      <c r="B127" s="1">
        <v>33.812</v>
      </c>
      <c r="C127" s="1">
        <v>48.813</v>
      </c>
      <c r="D127" s="1">
        <f t="shared" si="4"/>
        <v>15.001</v>
      </c>
    </row>
    <row r="128" ht="15.75" customHeight="1">
      <c r="A128" s="1">
        <v>5.0</v>
      </c>
      <c r="B128" s="1">
        <v>32.992</v>
      </c>
      <c r="C128" s="1">
        <v>48.167</v>
      </c>
      <c r="D128" s="1">
        <f t="shared" si="4"/>
        <v>15.175</v>
      </c>
    </row>
    <row r="129" ht="15.75" customHeight="1">
      <c r="A129" s="1">
        <v>14.0</v>
      </c>
      <c r="B129" s="1">
        <v>32.768</v>
      </c>
      <c r="C129" s="1">
        <v>47.841</v>
      </c>
      <c r="D129" s="1">
        <f t="shared" si="4"/>
        <v>15.073</v>
      </c>
    </row>
    <row r="130" ht="15.75" customHeight="1">
      <c r="A130" s="1">
        <v>4.0</v>
      </c>
      <c r="B130" s="1">
        <v>33.921</v>
      </c>
      <c r="C130" s="1">
        <v>48.911</v>
      </c>
      <c r="D130" s="1">
        <v>14.916</v>
      </c>
    </row>
    <row r="131" ht="15.75" customHeight="1">
      <c r="A131" s="1">
        <v>9.0</v>
      </c>
      <c r="B131" s="1">
        <v>33.485</v>
      </c>
      <c r="C131" s="1">
        <v>48.408</v>
      </c>
      <c r="D131" s="1">
        <f t="shared" ref="D131:D148" si="5">C131-B131</f>
        <v>14.923</v>
      </c>
    </row>
    <row r="132" ht="15.75" customHeight="1">
      <c r="A132" s="1">
        <v>13.0</v>
      </c>
      <c r="B132" s="1">
        <v>33.835</v>
      </c>
      <c r="C132" s="1">
        <v>48.847</v>
      </c>
      <c r="D132" s="1">
        <f t="shared" si="5"/>
        <v>15.012</v>
      </c>
    </row>
    <row r="133" ht="15.75" customHeight="1">
      <c r="A133" s="1">
        <v>3.0</v>
      </c>
      <c r="B133" s="1">
        <v>32.84</v>
      </c>
      <c r="C133" s="1">
        <v>47.8</v>
      </c>
      <c r="D133" s="1">
        <f t="shared" si="5"/>
        <v>14.96</v>
      </c>
    </row>
    <row r="134" ht="15.75" customHeight="1">
      <c r="A134" s="1">
        <v>16.0</v>
      </c>
      <c r="B134" s="1">
        <v>33.544</v>
      </c>
      <c r="C134" s="1">
        <v>48.479</v>
      </c>
      <c r="D134" s="1">
        <f t="shared" si="5"/>
        <v>14.935</v>
      </c>
    </row>
    <row r="135" ht="15.75" customHeight="1">
      <c r="A135" s="1">
        <v>8.0</v>
      </c>
      <c r="B135" s="1">
        <v>32.974</v>
      </c>
      <c r="C135" s="1">
        <v>47.995</v>
      </c>
      <c r="D135" s="1">
        <f t="shared" si="5"/>
        <v>15.021</v>
      </c>
    </row>
    <row r="136" ht="15.75" customHeight="1">
      <c r="A136" s="1">
        <v>12.0</v>
      </c>
      <c r="B136" s="1">
        <v>32.248</v>
      </c>
      <c r="C136" s="1">
        <v>47.22</v>
      </c>
      <c r="D136" s="1">
        <f t="shared" si="5"/>
        <v>14.972</v>
      </c>
    </row>
    <row r="137" ht="15.75" customHeight="1">
      <c r="A137" s="1">
        <v>7.0</v>
      </c>
      <c r="B137" s="1">
        <v>33.586</v>
      </c>
      <c r="C137" s="1">
        <v>48.595</v>
      </c>
      <c r="D137" s="1">
        <f t="shared" si="5"/>
        <v>15.009</v>
      </c>
    </row>
    <row r="138" ht="15.75" customHeight="1">
      <c r="A138" s="1">
        <v>2.0</v>
      </c>
      <c r="B138" s="1">
        <v>32.888</v>
      </c>
      <c r="C138" s="1">
        <v>47.912</v>
      </c>
      <c r="D138" s="1">
        <f t="shared" si="5"/>
        <v>15.024</v>
      </c>
    </row>
    <row r="139" ht="15.75" customHeight="1">
      <c r="A139" s="1">
        <v>11.0</v>
      </c>
      <c r="B139" s="1">
        <v>33.906</v>
      </c>
      <c r="C139" s="1">
        <v>48.931</v>
      </c>
      <c r="D139" s="1">
        <f t="shared" si="5"/>
        <v>15.025</v>
      </c>
    </row>
    <row r="140" ht="15.75" customHeight="1">
      <c r="A140" s="1">
        <v>6.0</v>
      </c>
      <c r="B140" s="1">
        <v>34.405</v>
      </c>
      <c r="C140" s="1">
        <v>49.462</v>
      </c>
      <c r="D140" s="1">
        <f t="shared" si="5"/>
        <v>15.057</v>
      </c>
    </row>
    <row r="141" ht="15.75" customHeight="1">
      <c r="A141" s="1" t="s">
        <v>93</v>
      </c>
      <c r="B141" s="1">
        <v>34.216</v>
      </c>
      <c r="C141" s="1">
        <v>49.232</v>
      </c>
      <c r="D141" s="1">
        <f t="shared" si="5"/>
        <v>15.016</v>
      </c>
    </row>
    <row r="142" ht="15.75" customHeight="1">
      <c r="A142" s="1">
        <v>23.0</v>
      </c>
      <c r="B142" s="1">
        <v>34.72</v>
      </c>
      <c r="C142" s="1">
        <v>49.816</v>
      </c>
      <c r="D142" s="1">
        <f t="shared" si="5"/>
        <v>15.096</v>
      </c>
    </row>
    <row r="143" ht="15.75" customHeight="1">
      <c r="A143" s="1">
        <v>17.0</v>
      </c>
      <c r="B143" s="1">
        <v>34.202</v>
      </c>
      <c r="C143" s="1">
        <v>49.229</v>
      </c>
      <c r="D143" s="1">
        <f t="shared" si="5"/>
        <v>15.027</v>
      </c>
    </row>
    <row r="144" ht="15.75" customHeight="1">
      <c r="A144" s="1">
        <v>37.0</v>
      </c>
      <c r="B144" s="1">
        <v>34.48</v>
      </c>
      <c r="C144" s="1">
        <v>49.426</v>
      </c>
      <c r="D144" s="1">
        <f t="shared" si="5"/>
        <v>14.946</v>
      </c>
    </row>
    <row r="145" ht="15.75" customHeight="1">
      <c r="A145" s="1">
        <v>26.0</v>
      </c>
      <c r="B145" s="1">
        <v>33.823</v>
      </c>
      <c r="C145" s="1">
        <v>48.903</v>
      </c>
      <c r="D145" s="1">
        <f t="shared" si="5"/>
        <v>15.08</v>
      </c>
    </row>
    <row r="146" ht="15.75" customHeight="1">
      <c r="A146" s="1">
        <v>41.0</v>
      </c>
      <c r="B146" s="1">
        <v>33.8</v>
      </c>
      <c r="C146" s="1">
        <v>48.835</v>
      </c>
      <c r="D146" s="1">
        <f t="shared" si="5"/>
        <v>15.035</v>
      </c>
    </row>
    <row r="147" ht="15.75" customHeight="1">
      <c r="A147" s="1">
        <v>24.0</v>
      </c>
      <c r="B147" s="1">
        <v>33.769</v>
      </c>
      <c r="C147" s="1">
        <v>48.803</v>
      </c>
      <c r="D147" s="1">
        <f t="shared" si="5"/>
        <v>15.034</v>
      </c>
    </row>
    <row r="148" ht="15.75" customHeight="1">
      <c r="A148" s="1">
        <v>30.0</v>
      </c>
      <c r="B148" s="1">
        <v>34.247</v>
      </c>
      <c r="C148" s="1">
        <v>49.299</v>
      </c>
      <c r="D148" s="1">
        <f t="shared" si="5"/>
        <v>15.052</v>
      </c>
    </row>
    <row r="149" ht="15.75" customHeight="1">
      <c r="A149" s="1">
        <v>126.0</v>
      </c>
      <c r="B149" s="1">
        <v>33.67</v>
      </c>
      <c r="D149" s="1">
        <v>15.094</v>
      </c>
    </row>
    <row r="150" ht="15.75" customHeight="1">
      <c r="A150" s="1">
        <v>127.0</v>
      </c>
      <c r="B150" s="1">
        <v>127.0</v>
      </c>
      <c r="D150" s="1">
        <v>15.073</v>
      </c>
    </row>
    <row r="151" ht="15.75" customHeight="1">
      <c r="A151" s="1">
        <v>50.0</v>
      </c>
      <c r="B151" s="1">
        <v>33.959</v>
      </c>
      <c r="D151" s="1">
        <v>14.95</v>
      </c>
    </row>
    <row r="152" ht="15.75" customHeight="1">
      <c r="A152" s="1">
        <v>128.0</v>
      </c>
      <c r="B152" s="1">
        <v>33.495</v>
      </c>
      <c r="D152" s="16">
        <v>15.099</v>
      </c>
    </row>
    <row r="153" ht="15.75" customHeight="1">
      <c r="A153" s="1">
        <v>61.0</v>
      </c>
      <c r="B153" s="1">
        <v>32.535</v>
      </c>
      <c r="C153" s="1">
        <v>47.537</v>
      </c>
      <c r="D153" s="1">
        <f>C153-B153</f>
        <v>15.002</v>
      </c>
    </row>
    <row r="154" ht="15.75" customHeight="1">
      <c r="A154" s="1">
        <v>69.0</v>
      </c>
      <c r="B154" s="1">
        <v>33.119</v>
      </c>
      <c r="D154" s="1">
        <v>15.096</v>
      </c>
    </row>
    <row r="155" ht="15.75" customHeight="1">
      <c r="A155" s="1">
        <v>59.0</v>
      </c>
      <c r="B155" s="1">
        <v>33.546</v>
      </c>
      <c r="D155" s="1">
        <v>14.89</v>
      </c>
    </row>
    <row r="156" ht="15.75" customHeight="1">
      <c r="A156" s="1">
        <v>60.0</v>
      </c>
      <c r="B156" s="1">
        <v>33.58</v>
      </c>
      <c r="D156" s="1">
        <v>15.05</v>
      </c>
    </row>
    <row r="157" ht="15.75" customHeight="1">
      <c r="A157" s="1">
        <v>100.0</v>
      </c>
      <c r="B157" s="1">
        <v>33.748</v>
      </c>
      <c r="D157" s="1">
        <v>14.949</v>
      </c>
    </row>
    <row r="158" ht="15.75" customHeight="1">
      <c r="A158" s="1">
        <v>101.0</v>
      </c>
      <c r="B158" s="1">
        <v>32.349</v>
      </c>
      <c r="D158" s="1">
        <v>14.934</v>
      </c>
    </row>
    <row r="159" ht="15.75" customHeight="1">
      <c r="A159" s="1">
        <v>117.0</v>
      </c>
      <c r="B159" s="1">
        <v>33.937</v>
      </c>
      <c r="D159" s="1">
        <v>15.121</v>
      </c>
    </row>
    <row r="160" ht="15.75" customHeight="1">
      <c r="A160" s="1">
        <v>99.0</v>
      </c>
      <c r="B160" s="1">
        <v>33.537</v>
      </c>
      <c r="D160" s="1">
        <v>15.065</v>
      </c>
    </row>
    <row r="161" ht="15.75" customHeight="1">
      <c r="A161" s="1">
        <v>125.0</v>
      </c>
      <c r="B161" s="1">
        <v>33.362</v>
      </c>
      <c r="D161" s="16">
        <v>14.881</v>
      </c>
    </row>
    <row r="162" ht="15.75" customHeight="1">
      <c r="A162" s="1">
        <v>123.0</v>
      </c>
      <c r="B162" s="1">
        <v>33.738</v>
      </c>
      <c r="D162" s="1">
        <v>15.012</v>
      </c>
    </row>
    <row r="163" ht="15.75" customHeight="1">
      <c r="A163" s="1">
        <v>124.0</v>
      </c>
      <c r="B163" s="1">
        <v>32.942</v>
      </c>
      <c r="D163" s="1">
        <v>15.07</v>
      </c>
    </row>
    <row r="164" ht="15.75" customHeight="1">
      <c r="A164" s="1">
        <v>122.0</v>
      </c>
      <c r="B164" s="1">
        <v>33.6</v>
      </c>
      <c r="D164" s="1">
        <v>14.892</v>
      </c>
    </row>
    <row r="165" ht="15.75" customHeight="1">
      <c r="A165" s="1">
        <v>121.0</v>
      </c>
      <c r="B165" s="1">
        <v>33.639</v>
      </c>
      <c r="D165" s="1">
        <v>15.06</v>
      </c>
    </row>
    <row r="166" ht="15.75" customHeight="1">
      <c r="A166" s="1">
        <v>109.0</v>
      </c>
      <c r="B166" s="1">
        <v>33.439</v>
      </c>
      <c r="D166" s="1">
        <v>14.937</v>
      </c>
    </row>
    <row r="167" ht="15.75" customHeight="1">
      <c r="A167" s="1">
        <v>119.0</v>
      </c>
      <c r="B167" s="1">
        <v>32.86</v>
      </c>
      <c r="D167" s="1">
        <v>15.11</v>
      </c>
    </row>
    <row r="168" ht="15.75" customHeight="1">
      <c r="A168" s="1">
        <v>120.0</v>
      </c>
      <c r="B168" s="1">
        <v>32.899</v>
      </c>
      <c r="D168" s="1">
        <v>15.099</v>
      </c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>
      <c r="A3" s="1" t="s">
        <v>5</v>
      </c>
      <c r="B3" s="1" t="s">
        <v>7</v>
      </c>
      <c r="C3" s="1" t="s">
        <v>8</v>
      </c>
      <c r="D3" s="1" t="s">
        <v>64</v>
      </c>
      <c r="E3" s="1" t="s">
        <v>65</v>
      </c>
      <c r="F3" s="1" t="s">
        <v>66</v>
      </c>
    </row>
    <row r="4" ht="15.75" customHeight="1">
      <c r="A4" s="5">
        <v>69.0</v>
      </c>
      <c r="B4" s="1" t="s">
        <v>67</v>
      </c>
      <c r="C4" s="1" t="s">
        <v>68</v>
      </c>
      <c r="H4" s="1">
        <v>1.0</v>
      </c>
      <c r="I4" s="1">
        <v>2.0</v>
      </c>
      <c r="J4" s="1">
        <v>3.0</v>
      </c>
      <c r="K4" s="1">
        <v>4.0</v>
      </c>
      <c r="L4" s="1">
        <v>5.0</v>
      </c>
      <c r="M4" s="1">
        <v>6.0</v>
      </c>
      <c r="N4" s="1">
        <v>7.0</v>
      </c>
      <c r="O4" s="1">
        <v>8.0</v>
      </c>
      <c r="P4" s="1">
        <v>9.0</v>
      </c>
      <c r="Q4" s="1">
        <v>10.0</v>
      </c>
      <c r="R4" s="1">
        <v>11.0</v>
      </c>
      <c r="S4" s="1">
        <v>12.0</v>
      </c>
    </row>
    <row r="5" ht="15.75" customHeight="1">
      <c r="A5" s="5">
        <v>70.0</v>
      </c>
      <c r="B5" s="1" t="s">
        <v>67</v>
      </c>
      <c r="C5" s="1" t="s">
        <v>68</v>
      </c>
      <c r="G5" s="1" t="s">
        <v>52</v>
      </c>
      <c r="H5" s="1">
        <v>69.0</v>
      </c>
      <c r="I5" s="1">
        <v>70.0</v>
      </c>
      <c r="J5" s="1">
        <v>71.0</v>
      </c>
      <c r="K5" s="1">
        <v>72.0</v>
      </c>
      <c r="L5" s="1">
        <v>73.0</v>
      </c>
      <c r="M5" s="1">
        <v>74.0</v>
      </c>
      <c r="N5" s="1">
        <v>75.0</v>
      </c>
      <c r="O5" s="1">
        <v>76.0</v>
      </c>
      <c r="P5" s="4"/>
      <c r="Q5" s="1">
        <v>78.0</v>
      </c>
      <c r="R5" s="1">
        <v>79.0</v>
      </c>
      <c r="S5" s="1">
        <v>80.0</v>
      </c>
    </row>
    <row r="6" ht="15.75" customHeight="1">
      <c r="A6" s="5">
        <v>71.0</v>
      </c>
      <c r="B6" s="1" t="s">
        <v>67</v>
      </c>
      <c r="C6" s="1" t="s">
        <v>68</v>
      </c>
      <c r="G6" s="1" t="s">
        <v>53</v>
      </c>
      <c r="H6" s="1">
        <v>81.0</v>
      </c>
      <c r="I6" s="1">
        <v>82.0</v>
      </c>
      <c r="J6" s="1">
        <v>83.0</v>
      </c>
      <c r="K6" s="1">
        <v>84.0</v>
      </c>
      <c r="L6" s="1">
        <v>85.0</v>
      </c>
      <c r="M6" s="1">
        <v>86.0</v>
      </c>
      <c r="N6" s="1">
        <v>87.0</v>
      </c>
      <c r="O6" s="1">
        <v>88.0</v>
      </c>
      <c r="P6" s="1">
        <v>89.0</v>
      </c>
      <c r="Q6" s="1">
        <v>90.0</v>
      </c>
      <c r="R6" s="1">
        <v>91.0</v>
      </c>
      <c r="S6" s="19"/>
    </row>
    <row r="7" ht="15.75" customHeight="1">
      <c r="A7" s="5">
        <v>72.0</v>
      </c>
      <c r="B7" s="1" t="s">
        <v>67</v>
      </c>
      <c r="C7" s="1" t="s">
        <v>68</v>
      </c>
      <c r="G7" s="1" t="s">
        <v>54</v>
      </c>
    </row>
    <row r="8" ht="15.75" customHeight="1">
      <c r="A8" s="5">
        <v>73.0</v>
      </c>
      <c r="B8" s="1" t="s">
        <v>67</v>
      </c>
      <c r="C8" s="1" t="s">
        <v>68</v>
      </c>
      <c r="G8" s="1" t="s">
        <v>57</v>
      </c>
    </row>
    <row r="9" ht="15.75" customHeight="1">
      <c r="A9" s="5">
        <v>74.0</v>
      </c>
      <c r="B9" s="1">
        <v>34.141</v>
      </c>
      <c r="C9" s="1">
        <v>14.964</v>
      </c>
      <c r="G9" s="1" t="s">
        <v>58</v>
      </c>
    </row>
    <row r="10" ht="15.75" customHeight="1">
      <c r="A10" s="5">
        <v>75.0</v>
      </c>
      <c r="B10" s="1" t="s">
        <v>67</v>
      </c>
      <c r="C10" s="1" t="s">
        <v>68</v>
      </c>
      <c r="G10" s="1" t="s">
        <v>59</v>
      </c>
    </row>
    <row r="11" ht="15.75" customHeight="1">
      <c r="A11" s="5">
        <v>76.0</v>
      </c>
      <c r="B11" s="1" t="s">
        <v>67</v>
      </c>
      <c r="C11" s="1" t="s">
        <v>68</v>
      </c>
      <c r="G11" s="1" t="s">
        <v>63</v>
      </c>
    </row>
    <row r="12" ht="15.75" customHeight="1">
      <c r="A12" s="5">
        <v>77.0</v>
      </c>
      <c r="B12" s="4"/>
      <c r="C12" s="4"/>
      <c r="G12" s="1" t="s">
        <v>69</v>
      </c>
    </row>
    <row r="13" ht="15.75" customHeight="1">
      <c r="A13" s="5">
        <v>78.0</v>
      </c>
      <c r="B13" s="1" t="s">
        <v>67</v>
      </c>
      <c r="C13" s="1" t="s">
        <v>68</v>
      </c>
    </row>
    <row r="14" ht="15.75" customHeight="1">
      <c r="A14" s="5">
        <v>79.0</v>
      </c>
      <c r="B14" s="1">
        <v>33.332</v>
      </c>
      <c r="C14" s="1">
        <v>15.012</v>
      </c>
    </row>
    <row r="15" ht="15.75" customHeight="1">
      <c r="A15" s="5">
        <v>80.0</v>
      </c>
      <c r="B15" s="1">
        <v>34.239</v>
      </c>
      <c r="C15" s="1">
        <f>D15-B15</f>
        <v>14.975</v>
      </c>
      <c r="D15" s="1">
        <v>49.214</v>
      </c>
    </row>
    <row r="16" ht="15.75" customHeight="1">
      <c r="A16" s="1">
        <v>81.0</v>
      </c>
      <c r="B16" s="1">
        <v>33.56</v>
      </c>
      <c r="C16" s="1">
        <v>14.993</v>
      </c>
      <c r="D16" s="1">
        <f>B16+C16</f>
        <v>48.553</v>
      </c>
      <c r="E16" s="1">
        <v>48.491</v>
      </c>
      <c r="F16" s="1">
        <f>E16-B16</f>
        <v>14.931</v>
      </c>
      <c r="G16" s="1" t="s">
        <v>75</v>
      </c>
    </row>
    <row r="17" ht="15.75" customHeight="1">
      <c r="A17" s="5">
        <v>82.0</v>
      </c>
      <c r="B17" s="1">
        <v>32.875</v>
      </c>
      <c r="C17" s="1">
        <v>14.963</v>
      </c>
      <c r="G17" s="1" t="s">
        <v>46</v>
      </c>
    </row>
    <row r="18" ht="15.75" customHeight="1">
      <c r="A18" s="5">
        <v>83.0</v>
      </c>
      <c r="B18" s="1">
        <v>33.52</v>
      </c>
      <c r="C18" s="1">
        <v>15.024</v>
      </c>
      <c r="H18" s="1" t="s">
        <v>23</v>
      </c>
      <c r="I18" s="1" t="s">
        <v>24</v>
      </c>
      <c r="J18" s="1" t="s">
        <v>25</v>
      </c>
      <c r="K18" s="1" t="s">
        <v>26</v>
      </c>
      <c r="L18" s="1" t="s">
        <v>77</v>
      </c>
    </row>
    <row r="19" ht="15.75" customHeight="1">
      <c r="A19" s="5">
        <v>84.0</v>
      </c>
      <c r="B19" s="1">
        <v>33.661</v>
      </c>
      <c r="C19" s="1">
        <v>14.956</v>
      </c>
      <c r="G19" s="1">
        <v>80.0</v>
      </c>
      <c r="H19" s="1">
        <v>49.247</v>
      </c>
      <c r="I19" s="1">
        <v>49.24</v>
      </c>
      <c r="J19" s="1">
        <v>34.239</v>
      </c>
      <c r="K19" s="1">
        <f t="shared" ref="K19:K20" si="1">H19-J19</f>
        <v>15.008</v>
      </c>
      <c r="L19" s="1">
        <f t="shared" ref="L19:L20" si="2">I19-J19</f>
        <v>15.001</v>
      </c>
    </row>
    <row r="20" ht="15.75" customHeight="1">
      <c r="A20" s="5">
        <v>85.0</v>
      </c>
      <c r="B20" s="1">
        <v>33.745</v>
      </c>
      <c r="C20" s="1">
        <v>14.996</v>
      </c>
      <c r="G20" s="1">
        <v>92.0</v>
      </c>
      <c r="H20" s="1">
        <v>48.929</v>
      </c>
      <c r="I20" s="1">
        <v>48.933</v>
      </c>
      <c r="J20" s="1">
        <v>34.026</v>
      </c>
      <c r="K20" s="1">
        <f t="shared" si="1"/>
        <v>14.903</v>
      </c>
      <c r="L20" s="1">
        <f t="shared" si="2"/>
        <v>14.907</v>
      </c>
    </row>
    <row r="21" ht="15.75" customHeight="1">
      <c r="A21" s="5">
        <v>86.0</v>
      </c>
      <c r="B21" s="1">
        <v>34.317</v>
      </c>
      <c r="C21" s="1">
        <v>14.983</v>
      </c>
    </row>
    <row r="22" ht="15.75" customHeight="1">
      <c r="A22" s="5">
        <v>87.0</v>
      </c>
      <c r="B22" s="1">
        <v>33.974</v>
      </c>
      <c r="C22" s="1">
        <v>14.995</v>
      </c>
      <c r="G22" s="1" t="s">
        <v>47</v>
      </c>
    </row>
    <row r="23" ht="15.75" customHeight="1">
      <c r="A23" s="5">
        <v>88.0</v>
      </c>
      <c r="B23" s="1">
        <v>33.782</v>
      </c>
      <c r="C23" s="1">
        <v>14.992</v>
      </c>
      <c r="H23" s="1" t="s">
        <v>23</v>
      </c>
      <c r="I23" s="1" t="s">
        <v>24</v>
      </c>
      <c r="J23" s="1" t="s">
        <v>25</v>
      </c>
      <c r="K23" s="1" t="s">
        <v>26</v>
      </c>
      <c r="L23" s="1" t="s">
        <v>77</v>
      </c>
    </row>
    <row r="24" ht="15.75" customHeight="1">
      <c r="A24" s="23">
        <v>89.0</v>
      </c>
      <c r="B24" s="1">
        <v>35.838</v>
      </c>
      <c r="C24" s="1">
        <v>14.987</v>
      </c>
      <c r="D24" s="1">
        <f t="shared" ref="D24:D26" si="3">B24+C24</f>
        <v>50.825</v>
      </c>
      <c r="E24" s="1">
        <v>50.704</v>
      </c>
      <c r="F24" s="1">
        <f t="shared" ref="F24:F26" si="4">E24-B24</f>
        <v>14.866</v>
      </c>
      <c r="G24" s="1">
        <v>80.0</v>
      </c>
      <c r="H24" s="1">
        <v>49.368</v>
      </c>
      <c r="I24" s="1">
        <v>49.356</v>
      </c>
      <c r="J24" s="1">
        <v>34.239</v>
      </c>
      <c r="K24" s="1">
        <f t="shared" ref="K24:K25" si="5">H24-J24</f>
        <v>15.129</v>
      </c>
      <c r="L24" s="1">
        <f t="shared" ref="L24:L25" si="6">I24-J24</f>
        <v>15.117</v>
      </c>
    </row>
    <row r="25" ht="15.75" customHeight="1">
      <c r="A25" s="23">
        <v>90.0</v>
      </c>
      <c r="B25" s="1">
        <v>34.451</v>
      </c>
      <c r="C25" s="1">
        <v>14.998</v>
      </c>
      <c r="D25" s="1">
        <f t="shared" si="3"/>
        <v>49.449</v>
      </c>
      <c r="E25" s="1">
        <v>49.23</v>
      </c>
      <c r="F25" s="1">
        <f t="shared" si="4"/>
        <v>14.779</v>
      </c>
      <c r="G25" s="19">
        <v>92.0</v>
      </c>
      <c r="H25" s="19">
        <v>48.989</v>
      </c>
      <c r="I25" s="19"/>
      <c r="J25" s="1">
        <v>34.026</v>
      </c>
      <c r="K25" s="1">
        <f t="shared" si="5"/>
        <v>14.963</v>
      </c>
      <c r="L25" s="1">
        <f t="shared" si="6"/>
        <v>-34.026</v>
      </c>
    </row>
    <row r="26" ht="15.75" customHeight="1">
      <c r="A26" s="23">
        <v>91.0</v>
      </c>
      <c r="B26" s="1">
        <v>34.296</v>
      </c>
      <c r="C26" s="1">
        <v>15.044</v>
      </c>
      <c r="D26" s="1">
        <f t="shared" si="3"/>
        <v>49.34</v>
      </c>
      <c r="E26" s="1">
        <v>49.145</v>
      </c>
      <c r="F26" s="1">
        <f t="shared" si="4"/>
        <v>14.849</v>
      </c>
    </row>
    <row r="27" ht="15.75" customHeight="1">
      <c r="A27" s="23">
        <v>92.0</v>
      </c>
      <c r="B27" s="19"/>
      <c r="C27" s="19"/>
      <c r="G27" s="1" t="s">
        <v>81</v>
      </c>
      <c r="H27" s="1">
        <v>48.997</v>
      </c>
    </row>
    <row r="28" ht="15.75" customHeight="1">
      <c r="A28" s="23">
        <v>93.0</v>
      </c>
      <c r="G28" s="1" t="s">
        <v>82</v>
      </c>
    </row>
    <row r="29" ht="15.75" customHeight="1">
      <c r="A29" s="23">
        <v>94.0</v>
      </c>
    </row>
    <row r="30" ht="15.75" customHeight="1">
      <c r="A30" s="23">
        <v>95.0</v>
      </c>
    </row>
    <row r="31" ht="15.75" customHeight="1">
      <c r="A31" s="23">
        <v>96.0</v>
      </c>
    </row>
    <row r="32" ht="15.75" customHeight="1">
      <c r="A32" s="23">
        <v>97.0</v>
      </c>
      <c r="J32" s="1">
        <v>49.368</v>
      </c>
    </row>
    <row r="33" ht="15.75" customHeight="1">
      <c r="J33" s="1">
        <v>48.989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2" width="12.67"/>
    <col customWidth="1" min="3" max="3" width="16.33"/>
    <col customWidth="1" min="4" max="10" width="10.78"/>
    <col customWidth="1" min="11" max="26" width="10.56"/>
  </cols>
  <sheetData>
    <row r="1" ht="15.75" customHeight="1">
      <c r="A1" s="5"/>
      <c r="B1" s="25" t="s">
        <v>94</v>
      </c>
      <c r="C1" s="5"/>
      <c r="D1" s="5"/>
      <c r="E1" s="27"/>
      <c r="F1" s="5"/>
      <c r="G1" s="5" t="s">
        <v>101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5"/>
      <c r="B2" s="5" t="s">
        <v>102</v>
      </c>
      <c r="C2" s="5" t="s">
        <v>96</v>
      </c>
      <c r="D2" s="5" t="s">
        <v>103</v>
      </c>
      <c r="E2" s="27" t="s">
        <v>104</v>
      </c>
      <c r="F2" s="5" t="s">
        <v>98</v>
      </c>
      <c r="G2" s="5" t="s">
        <v>43</v>
      </c>
      <c r="H2" s="5" t="s">
        <v>106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5"/>
      <c r="B3" s="5">
        <v>1.0</v>
      </c>
      <c r="C3" s="5" t="s">
        <v>107</v>
      </c>
      <c r="D3" s="5">
        <v>5.0</v>
      </c>
      <c r="E3" s="27" t="s">
        <v>108</v>
      </c>
      <c r="F3" s="31">
        <v>43356.0</v>
      </c>
      <c r="G3" s="5"/>
      <c r="H3" s="5" t="s">
        <v>109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5"/>
      <c r="B4" s="5">
        <v>2.0</v>
      </c>
      <c r="C4" s="5" t="s">
        <v>107</v>
      </c>
      <c r="D4" s="5">
        <v>5.0</v>
      </c>
      <c r="E4" s="27" t="s">
        <v>110</v>
      </c>
      <c r="F4" s="31">
        <v>43356.0</v>
      </c>
      <c r="G4" s="5"/>
      <c r="H4" s="5" t="s">
        <v>111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5"/>
      <c r="B5" s="5">
        <v>3.0</v>
      </c>
      <c r="C5" s="5" t="s">
        <v>107</v>
      </c>
      <c r="D5" s="5">
        <v>4.0</v>
      </c>
      <c r="E5" s="27" t="s">
        <v>110</v>
      </c>
      <c r="F5" s="31">
        <v>43356.0</v>
      </c>
      <c r="G5" s="5"/>
      <c r="H5" s="5" t="s">
        <v>112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5"/>
      <c r="B6" s="5">
        <v>4.0</v>
      </c>
      <c r="C6" s="5" t="s">
        <v>107</v>
      </c>
      <c r="D6" s="5">
        <v>1.0</v>
      </c>
      <c r="E6" s="27" t="s">
        <v>108</v>
      </c>
      <c r="F6" s="31">
        <v>43356.0</v>
      </c>
      <c r="G6" s="5"/>
      <c r="H6" s="5" t="s">
        <v>113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5"/>
      <c r="B7" s="5">
        <v>5.0</v>
      </c>
      <c r="C7" s="5" t="s">
        <v>107</v>
      </c>
      <c r="D7" s="5">
        <v>2.0</v>
      </c>
      <c r="E7" s="27" t="s">
        <v>108</v>
      </c>
      <c r="F7" s="31">
        <v>43356.0</v>
      </c>
      <c r="G7" s="5"/>
      <c r="H7" s="5" t="s">
        <v>119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5">
        <v>6.0</v>
      </c>
      <c r="C8" s="5" t="s">
        <v>107</v>
      </c>
      <c r="D8" s="5">
        <v>2.0</v>
      </c>
      <c r="E8" s="27" t="s">
        <v>110</v>
      </c>
      <c r="F8" s="31">
        <v>43356.0</v>
      </c>
      <c r="G8" s="5"/>
      <c r="H8" s="5" t="s">
        <v>124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5">
        <v>7.0</v>
      </c>
      <c r="C9" s="5" t="s">
        <v>107</v>
      </c>
      <c r="D9" s="5">
        <v>3.0</v>
      </c>
      <c r="E9" s="27" t="s">
        <v>108</v>
      </c>
      <c r="F9" s="31">
        <v>43356.0</v>
      </c>
      <c r="G9" s="5"/>
      <c r="H9" s="5" t="s">
        <v>125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5">
        <v>8.0</v>
      </c>
      <c r="C10" s="5" t="s">
        <v>107</v>
      </c>
      <c r="D10" s="5">
        <v>4.0</v>
      </c>
      <c r="E10" s="27" t="s">
        <v>108</v>
      </c>
      <c r="F10" s="31">
        <v>43356.0</v>
      </c>
      <c r="G10" s="5"/>
      <c r="H10" s="5" t="s">
        <v>126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>
        <v>9.0</v>
      </c>
      <c r="C11" s="5" t="s">
        <v>107</v>
      </c>
      <c r="D11" s="5">
        <v>1.0</v>
      </c>
      <c r="E11" s="27" t="s">
        <v>110</v>
      </c>
      <c r="F11" s="31">
        <v>43356.0</v>
      </c>
      <c r="G11" s="5"/>
      <c r="H11" s="5" t="s">
        <v>128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>
        <v>10.0</v>
      </c>
      <c r="C12" s="5" t="s">
        <v>107</v>
      </c>
      <c r="D12" s="5">
        <v>3.0</v>
      </c>
      <c r="E12" s="27" t="s">
        <v>110</v>
      </c>
      <c r="F12" s="31">
        <v>43356.0</v>
      </c>
      <c r="G12" s="5"/>
      <c r="H12" s="5" t="s">
        <v>129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>
        <v>11.0</v>
      </c>
      <c r="C13" s="5" t="s">
        <v>131</v>
      </c>
      <c r="D13" s="5">
        <v>2.0</v>
      </c>
      <c r="E13" s="27" t="s">
        <v>108</v>
      </c>
      <c r="F13" s="31">
        <v>43356.0</v>
      </c>
      <c r="G13" s="5"/>
      <c r="H13" s="5" t="s">
        <v>133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>
        <v>12.0</v>
      </c>
      <c r="C14" s="5" t="s">
        <v>131</v>
      </c>
      <c r="D14" s="5">
        <v>5.0</v>
      </c>
      <c r="E14" s="27" t="s">
        <v>108</v>
      </c>
      <c r="F14" s="5"/>
      <c r="G14" s="5"/>
      <c r="H14" s="5" t="s">
        <v>134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>
        <v>13.0</v>
      </c>
      <c r="C15" s="5" t="s">
        <v>131</v>
      </c>
      <c r="D15" s="5">
        <v>5.0</v>
      </c>
      <c r="E15" s="27" t="s">
        <v>110</v>
      </c>
      <c r="F15" s="31">
        <v>43356.0</v>
      </c>
      <c r="G15" s="5"/>
      <c r="H15" s="5" t="s">
        <v>136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>
        <v>14.0</v>
      </c>
      <c r="C16" s="5" t="s">
        <v>131</v>
      </c>
      <c r="D16" s="5">
        <v>5.0</v>
      </c>
      <c r="E16" s="27" t="s">
        <v>108</v>
      </c>
      <c r="F16" s="31">
        <v>43356.0</v>
      </c>
      <c r="G16" s="5"/>
      <c r="H16" s="5" t="s">
        <v>139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/>
      <c r="B17" s="5">
        <v>15.0</v>
      </c>
      <c r="C17" s="5" t="s">
        <v>131</v>
      </c>
      <c r="D17" s="5">
        <v>1.0</v>
      </c>
      <c r="E17" s="27" t="s">
        <v>110</v>
      </c>
      <c r="F17" s="31">
        <v>43356.0</v>
      </c>
      <c r="G17" s="5"/>
      <c r="H17" s="5" t="s">
        <v>141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5"/>
      <c r="B18" s="5">
        <v>16.0</v>
      </c>
      <c r="C18" s="5" t="s">
        <v>131</v>
      </c>
      <c r="D18" s="5">
        <v>1.0</v>
      </c>
      <c r="E18" s="27" t="s">
        <v>108</v>
      </c>
      <c r="F18" s="31">
        <v>43356.0</v>
      </c>
      <c r="G18" s="5"/>
      <c r="H18" s="5" t="s">
        <v>142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5">
        <v>17.0</v>
      </c>
      <c r="C19" s="5" t="s">
        <v>131</v>
      </c>
      <c r="D19" s="5">
        <v>2.0</v>
      </c>
      <c r="E19" s="27" t="s">
        <v>110</v>
      </c>
      <c r="F19" s="31">
        <v>43356.0</v>
      </c>
      <c r="G19" s="5"/>
      <c r="H19" s="5" t="s">
        <v>143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>
        <v>18.0</v>
      </c>
      <c r="C20" s="5" t="s">
        <v>131</v>
      </c>
      <c r="D20" s="5">
        <v>2.0</v>
      </c>
      <c r="E20" s="27" t="s">
        <v>110</v>
      </c>
      <c r="F20" s="5"/>
      <c r="G20" s="5"/>
      <c r="H20" s="5" t="s">
        <v>144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>
        <v>19.0</v>
      </c>
      <c r="C21" s="5" t="s">
        <v>131</v>
      </c>
      <c r="D21" s="5">
        <v>5.0</v>
      </c>
      <c r="E21" s="27" t="s">
        <v>110</v>
      </c>
      <c r="F21" s="5"/>
      <c r="G21" s="5"/>
      <c r="H21" s="5" t="s">
        <v>147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>
        <v>20.0</v>
      </c>
      <c r="C22" s="5" t="s">
        <v>131</v>
      </c>
      <c r="D22" s="5">
        <v>3.0</v>
      </c>
      <c r="E22" s="27" t="s">
        <v>110</v>
      </c>
      <c r="F22" s="31">
        <v>43356.0</v>
      </c>
      <c r="G22" s="5"/>
      <c r="H22" s="5" t="s">
        <v>152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>
        <v>21.0</v>
      </c>
      <c r="C23" s="5" t="s">
        <v>131</v>
      </c>
      <c r="D23" s="5">
        <v>4.0</v>
      </c>
      <c r="E23" s="27" t="s">
        <v>110</v>
      </c>
      <c r="F23" s="31">
        <v>43356.0</v>
      </c>
      <c r="G23" s="5"/>
      <c r="H23" s="5" t="s">
        <v>154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>
        <v>22.0</v>
      </c>
      <c r="C24" s="5" t="s">
        <v>131</v>
      </c>
      <c r="D24" s="5">
        <v>2.0</v>
      </c>
      <c r="E24" s="27" t="s">
        <v>108</v>
      </c>
      <c r="F24" s="31"/>
      <c r="G24" s="5"/>
      <c r="H24" s="5" t="s">
        <v>156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>
        <v>23.0</v>
      </c>
      <c r="C25" s="5" t="s">
        <v>131</v>
      </c>
      <c r="D25" s="5">
        <v>3.0</v>
      </c>
      <c r="E25" s="27" t="s">
        <v>108</v>
      </c>
      <c r="F25" s="31">
        <v>43356.0</v>
      </c>
      <c r="G25" s="5"/>
      <c r="H25" s="5" t="s">
        <v>158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>
        <v>24.0</v>
      </c>
      <c r="C26" s="5" t="s">
        <v>131</v>
      </c>
      <c r="D26" s="5">
        <v>5.0</v>
      </c>
      <c r="E26" s="27" t="s">
        <v>110</v>
      </c>
      <c r="F26" s="31"/>
      <c r="G26" s="5"/>
      <c r="H26" s="5" t="s">
        <v>160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>
        <v>25.0</v>
      </c>
      <c r="C27" s="5" t="s">
        <v>131</v>
      </c>
      <c r="D27" s="5">
        <v>4.0</v>
      </c>
      <c r="E27" s="27" t="s">
        <v>110</v>
      </c>
      <c r="F27" s="5"/>
      <c r="G27" s="5"/>
      <c r="H27" s="5" t="s">
        <v>166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>
        <v>26.0</v>
      </c>
      <c r="C28" s="5" t="s">
        <v>131</v>
      </c>
      <c r="D28" s="5">
        <v>4.0</v>
      </c>
      <c r="E28" s="27" t="s">
        <v>108</v>
      </c>
      <c r="F28" s="5"/>
      <c r="G28" s="5"/>
      <c r="H28" s="5" t="s">
        <v>175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>
        <v>27.0</v>
      </c>
      <c r="C29" s="5" t="s">
        <v>131</v>
      </c>
      <c r="D29" s="5">
        <v>4.0</v>
      </c>
      <c r="E29" s="27" t="s">
        <v>108</v>
      </c>
      <c r="F29" s="31">
        <v>43356.0</v>
      </c>
      <c r="G29" s="5"/>
      <c r="H29" s="5" t="s">
        <v>183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>
        <v>28.0</v>
      </c>
      <c r="C30" s="5" t="s">
        <v>131</v>
      </c>
      <c r="D30" s="5">
        <v>3.0</v>
      </c>
      <c r="E30" s="27" t="s">
        <v>108</v>
      </c>
      <c r="F30" s="5"/>
      <c r="G30" s="5"/>
      <c r="H30" s="5" t="s">
        <v>186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>
        <v>29.0</v>
      </c>
      <c r="C31" s="5" t="s">
        <v>192</v>
      </c>
      <c r="D31" s="5">
        <v>4.0</v>
      </c>
      <c r="E31" s="27" t="s">
        <v>108</v>
      </c>
      <c r="F31" s="5"/>
      <c r="G31" s="5"/>
      <c r="H31" s="5" t="s">
        <v>194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>
        <v>30.0</v>
      </c>
      <c r="C32" s="5"/>
      <c r="D32" s="5"/>
      <c r="E32" s="2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>
        <v>31.0</v>
      </c>
      <c r="C33" s="5" t="s">
        <v>192</v>
      </c>
      <c r="D33" s="5">
        <v>5.0</v>
      </c>
      <c r="E33" s="27" t="s">
        <v>110</v>
      </c>
      <c r="F33" s="5"/>
      <c r="G33" s="5"/>
      <c r="H33" s="5" t="s">
        <v>201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>
        <v>32.0</v>
      </c>
      <c r="C34" s="5" t="s">
        <v>192</v>
      </c>
      <c r="D34" s="5">
        <v>3.0</v>
      </c>
      <c r="E34" s="27" t="s">
        <v>108</v>
      </c>
      <c r="F34" s="5"/>
      <c r="G34" s="5"/>
      <c r="H34" s="5" t="s">
        <v>202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>
        <v>33.0</v>
      </c>
      <c r="C35" s="5" t="s">
        <v>192</v>
      </c>
      <c r="D35" s="5">
        <v>4.0</v>
      </c>
      <c r="E35" s="27" t="s">
        <v>110</v>
      </c>
      <c r="F35" s="5"/>
      <c r="G35" s="5"/>
      <c r="H35" s="5" t="s">
        <v>204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>
        <v>34.0</v>
      </c>
      <c r="C36" s="5" t="s">
        <v>192</v>
      </c>
      <c r="D36" s="5">
        <v>2.0</v>
      </c>
      <c r="E36" s="27" t="s">
        <v>110</v>
      </c>
      <c r="F36" s="5"/>
      <c r="G36" s="5" t="s">
        <v>207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>
        <v>35.0</v>
      </c>
      <c r="C37" s="5" t="s">
        <v>192</v>
      </c>
      <c r="D37" s="5">
        <v>3.0</v>
      </c>
      <c r="E37" s="27" t="s">
        <v>110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>
        <v>36.0</v>
      </c>
      <c r="C38" s="5" t="s">
        <v>192</v>
      </c>
      <c r="D38" s="5">
        <v>2.0</v>
      </c>
      <c r="E38" s="27" t="s">
        <v>108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>
        <v>37.0</v>
      </c>
      <c r="C39" s="5" t="s">
        <v>192</v>
      </c>
      <c r="D39" s="5">
        <v>1.0</v>
      </c>
      <c r="E39" s="27" t="s">
        <v>110</v>
      </c>
      <c r="F39" s="5"/>
      <c r="G39" s="5" t="s">
        <v>214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>
        <v>38.0</v>
      </c>
      <c r="C40" s="5" t="s">
        <v>192</v>
      </c>
      <c r="D40" s="5">
        <v>1.0</v>
      </c>
      <c r="E40" s="27" t="s">
        <v>108</v>
      </c>
      <c r="F40" s="5"/>
      <c r="G40" s="5" t="s">
        <v>215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>
        <v>39.0</v>
      </c>
      <c r="C41" s="5" t="s">
        <v>218</v>
      </c>
      <c r="D41" s="5">
        <v>1.0</v>
      </c>
      <c r="E41" s="27" t="s">
        <v>110</v>
      </c>
      <c r="F41" s="31">
        <v>43356.0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>
        <v>40.0</v>
      </c>
      <c r="C42" s="5" t="s">
        <v>218</v>
      </c>
      <c r="D42" s="5">
        <v>1.0</v>
      </c>
      <c r="E42" s="27" t="s">
        <v>108</v>
      </c>
      <c r="F42" s="31">
        <v>43356.0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>
        <v>41.0</v>
      </c>
      <c r="C43" s="5" t="s">
        <v>218</v>
      </c>
      <c r="D43" s="5">
        <v>2.0</v>
      </c>
      <c r="E43" s="27" t="s">
        <v>110</v>
      </c>
      <c r="F43" s="31">
        <v>43356.0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>
        <v>42.0</v>
      </c>
      <c r="C44" s="5" t="s">
        <v>218</v>
      </c>
      <c r="D44" s="5">
        <v>2.0</v>
      </c>
      <c r="E44" s="27" t="s">
        <v>108</v>
      </c>
      <c r="F44" s="31">
        <v>43356.0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>
        <v>43.0</v>
      </c>
      <c r="C45" s="5" t="s">
        <v>218</v>
      </c>
      <c r="D45" s="5">
        <v>3.0</v>
      </c>
      <c r="E45" s="27" t="s">
        <v>110</v>
      </c>
      <c r="F45" s="5" t="s">
        <v>238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>
        <v>44.0</v>
      </c>
      <c r="C46" s="5" t="s">
        <v>218</v>
      </c>
      <c r="D46" s="5">
        <v>3.0</v>
      </c>
      <c r="E46" s="27" t="s">
        <v>108</v>
      </c>
      <c r="F46" s="31">
        <v>43356.0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>
        <v>45.0</v>
      </c>
      <c r="C47" s="5" t="s">
        <v>218</v>
      </c>
      <c r="D47" s="5">
        <v>4.0</v>
      </c>
      <c r="E47" s="27" t="s">
        <v>110</v>
      </c>
      <c r="F47" s="31">
        <v>43356.0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>
        <v>46.0</v>
      </c>
      <c r="C48" s="5" t="s">
        <v>218</v>
      </c>
      <c r="D48" s="5">
        <v>4.0</v>
      </c>
      <c r="E48" s="27" t="s">
        <v>108</v>
      </c>
      <c r="F48" s="31">
        <v>43356.0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>
        <v>47.0</v>
      </c>
      <c r="C49" s="5" t="s">
        <v>218</v>
      </c>
      <c r="D49" s="5">
        <v>5.0</v>
      </c>
      <c r="E49" s="27" t="s">
        <v>110</v>
      </c>
      <c r="F49" s="31">
        <v>43356.0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>
        <v>48.0</v>
      </c>
      <c r="C50" s="5" t="s">
        <v>218</v>
      </c>
      <c r="D50" s="5">
        <v>5.0</v>
      </c>
      <c r="E50" s="27" t="s">
        <v>108</v>
      </c>
      <c r="F50" s="31">
        <v>43356.0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>
        <v>49.0</v>
      </c>
      <c r="C51" s="5" t="s">
        <v>222</v>
      </c>
      <c r="D51" s="5">
        <v>1.0</v>
      </c>
      <c r="E51" s="27" t="s">
        <v>110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>
        <v>50.0</v>
      </c>
      <c r="C52" s="5" t="s">
        <v>222</v>
      </c>
      <c r="D52" s="5">
        <v>1.0</v>
      </c>
      <c r="E52" s="27" t="s">
        <v>108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>
        <v>51.0</v>
      </c>
      <c r="C53" s="5" t="s">
        <v>222</v>
      </c>
      <c r="D53" s="5">
        <v>2.0</v>
      </c>
      <c r="E53" s="27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>
        <v>52.0</v>
      </c>
      <c r="C54" s="5" t="s">
        <v>222</v>
      </c>
      <c r="D54" s="5">
        <v>2.0</v>
      </c>
      <c r="E54" s="27" t="s">
        <v>108</v>
      </c>
      <c r="F54" s="5"/>
      <c r="G54" s="5"/>
      <c r="H54" s="5"/>
      <c r="I54" s="5"/>
      <c r="J54" s="5">
        <v>59.0</v>
      </c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>
        <v>53.0</v>
      </c>
      <c r="C55" s="5" t="s">
        <v>222</v>
      </c>
      <c r="D55" s="5">
        <v>3.0</v>
      </c>
      <c r="E55" s="27" t="s">
        <v>110</v>
      </c>
      <c r="F55" s="5"/>
      <c r="G55" s="5"/>
      <c r="H55" s="5"/>
      <c r="I55" s="5"/>
      <c r="J55" s="5">
        <v>60.0</v>
      </c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>
        <v>54.0</v>
      </c>
      <c r="C56" s="5" t="s">
        <v>222</v>
      </c>
      <c r="D56" s="5">
        <v>3.0</v>
      </c>
      <c r="E56" s="27" t="s">
        <v>108</v>
      </c>
      <c r="F56" s="5"/>
      <c r="G56" s="5"/>
      <c r="H56" s="5"/>
      <c r="I56" s="5"/>
      <c r="J56" s="5">
        <v>61.0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>
        <v>55.0</v>
      </c>
      <c r="C57" s="5" t="s">
        <v>222</v>
      </c>
      <c r="D57" s="5">
        <v>4.0</v>
      </c>
      <c r="E57" s="27" t="s">
        <v>110</v>
      </c>
      <c r="F57" s="5"/>
      <c r="G57" s="5"/>
      <c r="H57" s="5"/>
      <c r="I57" s="5"/>
      <c r="J57" s="5">
        <v>62.0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>
        <v>56.0</v>
      </c>
      <c r="C58" s="5" t="s">
        <v>222</v>
      </c>
      <c r="D58" s="5">
        <v>4.0</v>
      </c>
      <c r="E58" s="27" t="s">
        <v>108</v>
      </c>
      <c r="F58" s="5"/>
      <c r="G58" s="5"/>
      <c r="H58" s="5"/>
      <c r="I58" s="5"/>
      <c r="J58" s="5">
        <v>63.0</v>
      </c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>
        <v>57.0</v>
      </c>
      <c r="C59" s="5" t="s">
        <v>222</v>
      </c>
      <c r="D59" s="5">
        <v>5.0</v>
      </c>
      <c r="E59" s="27" t="s">
        <v>110</v>
      </c>
      <c r="F59" s="5"/>
      <c r="G59" s="5"/>
      <c r="H59" s="5"/>
      <c r="I59" s="5"/>
      <c r="J59" s="2">
        <v>64.0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>
        <v>58.0</v>
      </c>
      <c r="C60" s="5" t="s">
        <v>222</v>
      </c>
      <c r="D60" s="5">
        <v>5.0</v>
      </c>
      <c r="E60" s="27" t="s">
        <v>108</v>
      </c>
      <c r="F60" s="5"/>
      <c r="G60" s="5"/>
      <c r="H60" s="5"/>
      <c r="I60" s="5"/>
      <c r="J60" s="5">
        <v>65.0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>
        <v>59.0</v>
      </c>
      <c r="C61" s="5" t="s">
        <v>217</v>
      </c>
      <c r="D61" s="5">
        <v>1.0</v>
      </c>
      <c r="E61" s="27" t="s">
        <v>110</v>
      </c>
      <c r="F61" s="5"/>
      <c r="G61" s="5"/>
      <c r="H61" s="5"/>
      <c r="I61" s="5"/>
      <c r="J61" s="5">
        <v>66.0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>
        <v>60.0</v>
      </c>
      <c r="C62" s="5" t="s">
        <v>217</v>
      </c>
      <c r="D62" s="5">
        <v>1.0</v>
      </c>
      <c r="E62" s="27" t="s">
        <v>108</v>
      </c>
      <c r="F62" s="5"/>
      <c r="G62" s="5"/>
      <c r="H62" s="5"/>
      <c r="I62" s="5"/>
      <c r="J62" s="5">
        <v>67.0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>
        <v>61.0</v>
      </c>
      <c r="C63" s="5" t="s">
        <v>217</v>
      </c>
      <c r="D63" s="5">
        <v>2.0</v>
      </c>
      <c r="E63" s="27" t="s">
        <v>110</v>
      </c>
      <c r="F63" s="5"/>
      <c r="G63" s="5"/>
      <c r="H63" s="5"/>
      <c r="I63" s="5"/>
      <c r="J63" s="5">
        <v>68.0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>
        <v>62.0</v>
      </c>
      <c r="C64" s="5" t="s">
        <v>217</v>
      </c>
      <c r="D64" s="5">
        <v>2.0</v>
      </c>
      <c r="E64" s="27" t="s">
        <v>108</v>
      </c>
      <c r="F64" s="5"/>
      <c r="G64" s="5"/>
      <c r="H64" s="5"/>
      <c r="I64" s="5"/>
      <c r="J64" s="5">
        <v>89.0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>
        <v>63.0</v>
      </c>
      <c r="C65" s="5" t="s">
        <v>217</v>
      </c>
      <c r="D65" s="5">
        <v>3.0</v>
      </c>
      <c r="E65" s="27" t="s">
        <v>110</v>
      </c>
      <c r="F65" s="5"/>
      <c r="G65" s="5"/>
      <c r="H65" s="5"/>
      <c r="I65" s="5"/>
      <c r="J65" s="5">
        <v>90.0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>
        <v>64.0</v>
      </c>
      <c r="C66" s="5" t="s">
        <v>217</v>
      </c>
      <c r="D66" s="5">
        <v>3.0</v>
      </c>
      <c r="E66" s="27" t="s">
        <v>108</v>
      </c>
      <c r="F66" s="5"/>
      <c r="G66" s="5"/>
      <c r="H66" s="5"/>
      <c r="I66" s="5"/>
      <c r="J66" s="5">
        <v>91.0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>
        <v>65.0</v>
      </c>
      <c r="C67" s="5" t="s">
        <v>217</v>
      </c>
      <c r="D67" s="5">
        <v>4.0</v>
      </c>
      <c r="E67" s="27" t="s">
        <v>110</v>
      </c>
      <c r="F67" s="5"/>
      <c r="G67" s="5"/>
      <c r="H67" s="5"/>
      <c r="I67" s="5"/>
      <c r="J67" s="5">
        <v>92.0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>
        <v>66.0</v>
      </c>
      <c r="C68" s="5" t="s">
        <v>217</v>
      </c>
      <c r="D68" s="5">
        <v>4.0</v>
      </c>
      <c r="E68" s="27" t="s">
        <v>108</v>
      </c>
      <c r="F68" s="5"/>
      <c r="G68" s="5"/>
      <c r="H68" s="5"/>
      <c r="I68" s="5"/>
      <c r="J68" s="5">
        <v>93.0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>
        <v>67.0</v>
      </c>
      <c r="C69" s="5" t="s">
        <v>217</v>
      </c>
      <c r="D69" s="5">
        <v>5.0</v>
      </c>
      <c r="E69" s="27" t="s">
        <v>108</v>
      </c>
      <c r="F69" s="5"/>
      <c r="G69" s="5"/>
      <c r="H69" s="5"/>
      <c r="I69" s="5"/>
      <c r="J69" s="5">
        <v>94.0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>
        <v>68.0</v>
      </c>
      <c r="C70" s="5" t="s">
        <v>217</v>
      </c>
      <c r="D70" s="5">
        <v>5.0</v>
      </c>
      <c r="E70" s="27" t="s">
        <v>110</v>
      </c>
      <c r="F70" s="5"/>
      <c r="G70" s="5"/>
      <c r="H70" s="5"/>
      <c r="I70" s="5"/>
      <c r="J70" s="5">
        <v>95.0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25" t="s">
        <v>326</v>
      </c>
      <c r="C71" s="5"/>
      <c r="D71" s="5"/>
      <c r="E71" s="27"/>
      <c r="F71" s="5"/>
      <c r="G71" s="5"/>
      <c r="H71" s="5"/>
      <c r="I71" s="5"/>
      <c r="J71" s="5">
        <v>96.0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>
        <v>69.0</v>
      </c>
      <c r="C72" s="5" t="s">
        <v>242</v>
      </c>
      <c r="D72" s="5">
        <v>1.0</v>
      </c>
      <c r="E72" s="27" t="s">
        <v>110</v>
      </c>
      <c r="F72" s="5"/>
      <c r="G72" s="5"/>
      <c r="H72" s="5"/>
      <c r="I72" s="5"/>
      <c r="J72" s="5">
        <v>97.0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>
        <v>70.0</v>
      </c>
      <c r="C73" s="5" t="s">
        <v>242</v>
      </c>
      <c r="D73" s="5">
        <v>1.0</v>
      </c>
      <c r="E73" s="27" t="s">
        <v>108</v>
      </c>
      <c r="F73" s="5"/>
      <c r="G73" s="5"/>
      <c r="H73" s="5"/>
      <c r="I73" s="5"/>
      <c r="J73" s="1">
        <v>98.0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>
        <v>71.0</v>
      </c>
      <c r="C74" s="5" t="s">
        <v>242</v>
      </c>
      <c r="D74" s="5">
        <v>2.0</v>
      </c>
      <c r="E74" s="27" t="s">
        <v>110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>
        <v>72.0</v>
      </c>
      <c r="C75" s="5" t="s">
        <v>344</v>
      </c>
      <c r="D75" s="5">
        <v>2.0</v>
      </c>
      <c r="E75" s="27" t="s">
        <v>108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>
        <v>73.0</v>
      </c>
      <c r="C76" s="5" t="s">
        <v>242</v>
      </c>
      <c r="D76" s="5">
        <v>3.0</v>
      </c>
      <c r="E76" s="27" t="s">
        <v>108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>
        <v>74.0</v>
      </c>
      <c r="C77" s="5" t="s">
        <v>242</v>
      </c>
      <c r="D77" s="5">
        <v>3.0</v>
      </c>
      <c r="E77" s="27" t="s">
        <v>110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>
        <v>75.0</v>
      </c>
      <c r="C78" s="5" t="s">
        <v>242</v>
      </c>
      <c r="D78" s="5">
        <v>4.0</v>
      </c>
      <c r="E78" s="27" t="s">
        <v>110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>
        <v>76.0</v>
      </c>
      <c r="C79" s="5" t="s">
        <v>242</v>
      </c>
      <c r="D79" s="5">
        <v>4.0</v>
      </c>
      <c r="E79" s="27" t="s">
        <v>108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>
        <v>77.0</v>
      </c>
      <c r="C80" s="5" t="s">
        <v>242</v>
      </c>
      <c r="D80" s="5">
        <v>5.0</v>
      </c>
      <c r="E80" s="27" t="s">
        <v>110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>
        <v>78.0</v>
      </c>
      <c r="C81" s="5" t="s">
        <v>242</v>
      </c>
      <c r="D81" s="5">
        <v>5.0</v>
      </c>
      <c r="E81" s="27" t="s">
        <v>108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>
        <v>79.0</v>
      </c>
      <c r="C82" s="5" t="s">
        <v>208</v>
      </c>
      <c r="D82" s="5">
        <v>1.0</v>
      </c>
      <c r="E82" s="27" t="s">
        <v>110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>
        <v>80.0</v>
      </c>
      <c r="C83" s="5" t="s">
        <v>208</v>
      </c>
      <c r="D83" s="5">
        <v>1.0</v>
      </c>
      <c r="E83" s="27" t="s">
        <v>108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>
        <v>81.0</v>
      </c>
      <c r="C84" s="5" t="s">
        <v>208</v>
      </c>
      <c r="D84" s="5">
        <v>2.0</v>
      </c>
      <c r="E84" s="27" t="s">
        <v>110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>
        <v>82.0</v>
      </c>
      <c r="C85" s="5" t="s">
        <v>208</v>
      </c>
      <c r="D85" s="5">
        <v>2.0</v>
      </c>
      <c r="E85" s="27" t="s">
        <v>390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>
        <v>83.0</v>
      </c>
      <c r="C86" s="5" t="s">
        <v>208</v>
      </c>
      <c r="D86" s="5">
        <v>3.0</v>
      </c>
      <c r="E86" s="27" t="s">
        <v>399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>
        <v>84.0</v>
      </c>
      <c r="C87" s="5" t="s">
        <v>208</v>
      </c>
      <c r="D87" s="5">
        <v>3.0</v>
      </c>
      <c r="E87" s="27" t="s">
        <v>390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>
        <v>85.0</v>
      </c>
      <c r="C88" s="5" t="s">
        <v>208</v>
      </c>
      <c r="D88" s="5">
        <v>4.0</v>
      </c>
      <c r="E88" s="27" t="s">
        <v>399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>
        <v>86.0</v>
      </c>
      <c r="C89" s="5" t="s">
        <v>208</v>
      </c>
      <c r="D89" s="5">
        <v>4.0</v>
      </c>
      <c r="E89" s="27" t="s">
        <v>390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>
        <v>87.0</v>
      </c>
      <c r="C90" s="5" t="s">
        <v>208</v>
      </c>
      <c r="D90" s="5">
        <v>5.0</v>
      </c>
      <c r="E90" s="27" t="s">
        <v>110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>
        <v>88.0</v>
      </c>
      <c r="C91" s="5" t="s">
        <v>208</v>
      </c>
      <c r="D91" s="5">
        <v>5.0</v>
      </c>
      <c r="E91" s="27" t="s">
        <v>390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>
        <v>89.0</v>
      </c>
      <c r="C92" s="5" t="s">
        <v>277</v>
      </c>
      <c r="D92" s="5">
        <v>1.0</v>
      </c>
      <c r="E92" s="27" t="s">
        <v>399</v>
      </c>
      <c r="F92" s="31">
        <v>43356.0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>
        <v>90.0</v>
      </c>
      <c r="C93" s="5" t="s">
        <v>277</v>
      </c>
      <c r="D93" s="5">
        <v>1.0</v>
      </c>
      <c r="E93" s="27" t="s">
        <v>390</v>
      </c>
      <c r="F93" s="31">
        <v>43356.0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>
        <v>91.0</v>
      </c>
      <c r="C94" s="5" t="s">
        <v>277</v>
      </c>
      <c r="D94" s="5">
        <v>2.0</v>
      </c>
      <c r="E94" s="27" t="s">
        <v>110</v>
      </c>
      <c r="F94" s="31">
        <v>43356.0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>
        <v>92.0</v>
      </c>
      <c r="C95" s="5" t="s">
        <v>277</v>
      </c>
      <c r="D95" s="5">
        <v>2.0</v>
      </c>
      <c r="E95" s="27" t="s">
        <v>108</v>
      </c>
      <c r="F95" s="31">
        <v>43356.0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>
        <v>93.0</v>
      </c>
      <c r="C96" s="5" t="s">
        <v>277</v>
      </c>
      <c r="D96" s="5">
        <v>3.0</v>
      </c>
      <c r="E96" s="27" t="s">
        <v>110</v>
      </c>
      <c r="F96" s="31">
        <v>43356.0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>
        <v>94.0</v>
      </c>
      <c r="C97" s="5" t="s">
        <v>277</v>
      </c>
      <c r="D97" s="5">
        <v>3.0</v>
      </c>
      <c r="E97" s="27" t="s">
        <v>390</v>
      </c>
      <c r="F97" s="31">
        <v>43356.0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>
        <v>95.0</v>
      </c>
      <c r="C98" s="5" t="s">
        <v>277</v>
      </c>
      <c r="D98" s="5">
        <v>4.0</v>
      </c>
      <c r="E98" s="27" t="s">
        <v>108</v>
      </c>
      <c r="F98" s="31">
        <v>43356.0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>
        <v>96.0</v>
      </c>
      <c r="C99" s="5" t="s">
        <v>277</v>
      </c>
      <c r="D99" s="5">
        <v>4.0</v>
      </c>
      <c r="E99" s="27" t="s">
        <v>110</v>
      </c>
      <c r="F99" s="31">
        <v>43356.0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>
        <v>97.0</v>
      </c>
      <c r="C100" s="5" t="s">
        <v>277</v>
      </c>
      <c r="D100" s="5">
        <v>5.0</v>
      </c>
      <c r="E100" s="27" t="s">
        <v>110</v>
      </c>
      <c r="F100" s="31">
        <v>43356.0</v>
      </c>
      <c r="G100" s="5" t="s">
        <v>480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>
        <v>98.0</v>
      </c>
      <c r="C101" s="5" t="s">
        <v>277</v>
      </c>
      <c r="D101" s="5">
        <v>5.0</v>
      </c>
      <c r="E101" s="27" t="s">
        <v>108</v>
      </c>
      <c r="F101" s="31">
        <v>43356.0</v>
      </c>
      <c r="G101" s="5" t="s">
        <v>481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>
        <v>99.0</v>
      </c>
      <c r="C102" s="5" t="s">
        <v>350</v>
      </c>
      <c r="D102" s="5">
        <v>1.0</v>
      </c>
      <c r="E102" s="27" t="s">
        <v>110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>
        <v>100.0</v>
      </c>
      <c r="C103" s="5" t="s">
        <v>350</v>
      </c>
      <c r="D103" s="5">
        <v>1.0</v>
      </c>
      <c r="E103" s="27" t="s">
        <v>108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>
        <v>101.0</v>
      </c>
      <c r="C104" s="5" t="s">
        <v>350</v>
      </c>
      <c r="D104" s="5">
        <v>2.0</v>
      </c>
      <c r="E104" s="27" t="s">
        <v>110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>
        <v>102.0</v>
      </c>
      <c r="C105" s="5" t="s">
        <v>350</v>
      </c>
      <c r="D105" s="5">
        <v>2.0</v>
      </c>
      <c r="E105" s="27" t="s">
        <v>108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>
        <v>103.0</v>
      </c>
      <c r="C106" s="5" t="s">
        <v>350</v>
      </c>
      <c r="D106" s="5">
        <v>3.0</v>
      </c>
      <c r="E106" s="27" t="s">
        <v>110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>
        <v>104.0</v>
      </c>
      <c r="C107" s="5" t="s">
        <v>350</v>
      </c>
      <c r="D107" s="5">
        <v>3.0</v>
      </c>
      <c r="E107" s="27" t="s">
        <v>108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>
        <v>105.0</v>
      </c>
      <c r="C108" s="5" t="s">
        <v>350</v>
      </c>
      <c r="D108" s="5">
        <v>4.0</v>
      </c>
      <c r="E108" s="27" t="s">
        <v>399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>
        <v>106.0</v>
      </c>
      <c r="C109" s="5" t="s">
        <v>350</v>
      </c>
      <c r="D109" s="5">
        <v>4.0</v>
      </c>
      <c r="E109" s="27" t="s">
        <v>108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>
        <v>107.0</v>
      </c>
      <c r="C110" s="5" t="s">
        <v>350</v>
      </c>
      <c r="D110" s="5">
        <v>5.0</v>
      </c>
      <c r="E110" s="27" t="s">
        <v>110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>
        <v>108.0</v>
      </c>
      <c r="C111" s="5" t="s">
        <v>350</v>
      </c>
      <c r="D111" s="5">
        <v>5.0</v>
      </c>
      <c r="E111" s="27" t="s">
        <v>108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>
        <v>109.0</v>
      </c>
      <c r="C112" s="5" t="s">
        <v>100</v>
      </c>
      <c r="D112" s="5">
        <v>1.0</v>
      </c>
      <c r="E112" s="27" t="s">
        <v>110</v>
      </c>
      <c r="F112" s="31">
        <v>43356.0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>
        <v>110.0</v>
      </c>
      <c r="C113" s="5" t="s">
        <v>100</v>
      </c>
      <c r="D113" s="5">
        <v>1.0</v>
      </c>
      <c r="E113" s="27" t="s">
        <v>108</v>
      </c>
      <c r="F113" s="31">
        <v>43356.0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>
        <v>111.0</v>
      </c>
      <c r="C114" s="5" t="s">
        <v>100</v>
      </c>
      <c r="D114" s="5">
        <v>2.0</v>
      </c>
      <c r="E114" s="27" t="s">
        <v>110</v>
      </c>
      <c r="F114" s="31">
        <v>43356.0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>
        <v>112.0</v>
      </c>
      <c r="C115" s="5" t="s">
        <v>100</v>
      </c>
      <c r="D115" s="5">
        <v>2.0</v>
      </c>
      <c r="E115" s="27" t="s">
        <v>108</v>
      </c>
      <c r="F115" s="31">
        <v>43356.0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>
        <v>113.0</v>
      </c>
      <c r="C116" s="5" t="s">
        <v>100</v>
      </c>
      <c r="D116" s="5">
        <v>3.0</v>
      </c>
      <c r="E116" s="27" t="s">
        <v>110</v>
      </c>
      <c r="F116" s="31">
        <v>43356.0</v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>
        <v>114.0</v>
      </c>
      <c r="C117" s="5" t="s">
        <v>100</v>
      </c>
      <c r="D117" s="5">
        <v>3.0</v>
      </c>
      <c r="E117" s="27" t="s">
        <v>108</v>
      </c>
      <c r="F117" s="31">
        <v>43356.0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>
        <v>115.0</v>
      </c>
      <c r="C118" s="5" t="s">
        <v>100</v>
      </c>
      <c r="D118" s="5">
        <v>4.0</v>
      </c>
      <c r="E118" s="27" t="s">
        <v>110</v>
      </c>
      <c r="F118" s="31">
        <v>43356.0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>
        <v>116.0</v>
      </c>
      <c r="C119" s="5" t="s">
        <v>100</v>
      </c>
      <c r="D119" s="5">
        <v>4.0</v>
      </c>
      <c r="E119" s="27" t="s">
        <v>108</v>
      </c>
      <c r="F119" s="31">
        <v>43356.0</v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>
        <v>117.0</v>
      </c>
      <c r="C120" s="5" t="s">
        <v>100</v>
      </c>
      <c r="D120" s="5">
        <v>5.0</v>
      </c>
      <c r="E120" s="27" t="s">
        <v>110</v>
      </c>
      <c r="F120" s="31">
        <v>43356.0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>
        <v>118.0</v>
      </c>
      <c r="C121" s="5" t="s">
        <v>100</v>
      </c>
      <c r="D121" s="5">
        <v>5.0</v>
      </c>
      <c r="E121" s="27" t="s">
        <v>108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>
        <v>119.0</v>
      </c>
      <c r="C122" s="5" t="s">
        <v>138</v>
      </c>
      <c r="D122" s="5">
        <v>1.0</v>
      </c>
      <c r="E122" s="27" t="s">
        <v>110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>
        <v>120.0</v>
      </c>
      <c r="C123" s="5" t="s">
        <v>138</v>
      </c>
      <c r="D123" s="5">
        <v>1.0</v>
      </c>
      <c r="E123" s="27" t="s">
        <v>390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>
        <v>121.0</v>
      </c>
      <c r="C124" s="5" t="s">
        <v>138</v>
      </c>
      <c r="D124" s="5">
        <v>2.0</v>
      </c>
      <c r="E124" s="27" t="s">
        <v>110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>
        <v>122.0</v>
      </c>
      <c r="C125" s="5" t="s">
        <v>138</v>
      </c>
      <c r="D125" s="5">
        <v>2.0</v>
      </c>
      <c r="E125" s="27" t="s">
        <v>108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>
        <v>123.0</v>
      </c>
      <c r="C126" s="5" t="s">
        <v>138</v>
      </c>
      <c r="D126" s="5">
        <v>3.0</v>
      </c>
      <c r="E126" s="27" t="s">
        <v>110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>
        <v>124.0</v>
      </c>
      <c r="C127" s="5" t="s">
        <v>138</v>
      </c>
      <c r="D127" s="5">
        <v>3.0</v>
      </c>
      <c r="E127" s="27" t="s">
        <v>108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>
        <v>125.0</v>
      </c>
      <c r="C128" s="5" t="s">
        <v>138</v>
      </c>
      <c r="D128" s="5">
        <v>4.0</v>
      </c>
      <c r="E128" s="27" t="s">
        <v>110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>
        <v>126.0</v>
      </c>
      <c r="C129" s="5" t="s">
        <v>138</v>
      </c>
      <c r="D129" s="5">
        <v>4.0</v>
      </c>
      <c r="E129" s="27" t="s">
        <v>108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>
        <v>127.0</v>
      </c>
      <c r="C130" s="5" t="s">
        <v>138</v>
      </c>
      <c r="D130" s="5">
        <v>5.0</v>
      </c>
      <c r="E130" s="27" t="s">
        <v>110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>
        <v>128.0</v>
      </c>
      <c r="C131" s="5" t="s">
        <v>138</v>
      </c>
      <c r="D131" s="5">
        <v>5.0</v>
      </c>
      <c r="E131" s="27" t="s">
        <v>390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2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2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2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2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2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2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2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2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2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2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2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2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2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2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2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2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2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2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2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2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2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2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2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2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2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2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2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2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2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2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2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2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2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2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2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2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2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2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2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2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2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2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2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2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2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2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2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2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2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2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2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2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2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2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2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2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2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2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2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2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2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2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2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2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2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2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2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2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2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2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2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2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2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2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2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2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2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2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2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2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2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2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2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2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2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2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2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2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2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2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2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2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2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2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2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2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2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2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2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2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2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2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2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2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2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2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2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2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2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2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2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2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2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2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2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2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2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2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2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2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2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2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2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2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2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2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2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2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2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2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2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2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2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2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2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2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2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2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2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2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2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2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2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2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2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2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2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2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2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2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2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2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2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2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2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2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2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2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2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2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2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2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2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2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2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2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2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2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2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2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2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2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2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2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2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2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2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2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2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2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2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2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2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2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2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2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2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2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2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2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2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2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2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2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2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2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2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2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2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2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2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2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2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2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2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2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2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2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2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2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2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2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2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2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2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2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2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2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2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2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2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2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2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2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2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2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2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2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2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2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2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2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2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2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2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2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2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2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2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2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2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2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2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2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2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2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2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2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2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2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2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2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2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2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2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2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2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2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2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2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2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2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2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2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2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2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2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2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2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2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2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2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2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2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2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2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2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2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2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2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2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2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2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2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2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2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2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2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2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2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2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2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2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2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2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2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2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2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2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2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2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2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2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2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2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2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2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2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2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2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2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2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2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2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2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2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2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2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2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2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2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2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2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2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2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2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2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2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2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2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2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2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2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2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2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2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2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2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2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2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2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2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2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2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2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2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2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2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2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2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2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2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2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2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2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2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2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2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2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2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2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2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2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2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2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2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2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2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2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2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2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2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2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2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2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2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2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2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2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2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2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2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2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2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2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2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2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2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2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2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2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2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2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2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2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2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2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2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2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2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2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2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2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2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2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2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2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2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2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2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2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2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2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2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2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2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2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2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2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2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2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2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2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2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2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2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2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2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2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2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2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2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2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2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2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2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2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2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2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2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2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2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2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2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2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2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2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2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2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2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2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2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2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2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2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2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2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2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2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2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2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2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2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2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2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2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2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2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2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2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2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2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2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2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2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2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2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2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2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2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2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2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2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2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2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2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2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2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2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2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2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2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2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2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2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2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2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2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2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2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2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2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2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2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2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2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2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2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2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2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2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2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2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2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2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2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2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2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2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2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2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2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2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2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2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2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2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2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2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2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2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2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2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2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2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2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2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2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2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2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2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2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2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2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2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2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2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2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2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2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2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2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2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2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2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2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2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2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2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2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2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2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2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2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2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2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2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2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2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2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2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2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2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2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2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2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2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2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2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2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2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2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2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2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2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2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2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2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2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2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2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2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2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2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2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2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2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2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2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2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2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2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2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2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2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2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2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2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2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2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2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2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2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2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2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2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2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2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2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2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2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2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2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2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2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2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2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2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2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2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2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2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2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2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2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2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2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2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2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2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2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2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2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2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2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2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2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2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2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2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2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2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2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2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2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2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2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2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2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2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2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2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2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2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2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2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2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2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2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2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2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2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2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2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2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2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2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2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2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2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2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2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2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2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2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2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2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2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2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2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2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2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2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2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2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2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2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2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2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2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2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2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2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2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2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2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2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2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2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2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2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2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2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2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2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2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2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2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2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2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2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2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2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2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2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2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2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2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2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2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2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2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2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2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2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2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2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2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2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2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2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2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2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2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2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2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2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2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2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2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2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2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2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2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2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2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2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2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2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2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2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2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2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2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2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2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2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2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2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2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2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2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2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2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2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2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2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2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2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2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2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2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2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2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2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2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2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2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2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2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2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2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2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2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2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2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2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2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2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2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2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2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2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2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2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2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2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2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2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2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2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2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2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2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2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2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2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2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2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2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2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2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2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2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2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2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2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2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2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2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2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2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2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2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2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2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2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2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2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2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2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2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2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2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2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2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2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2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2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2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2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2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2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2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2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2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2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2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2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2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2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27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27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27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27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27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27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27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2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78"/>
    <col customWidth="1" min="2" max="2" width="11.33"/>
    <col customWidth="1" min="3" max="3" width="14.44"/>
    <col customWidth="1" min="4" max="26" width="10.56"/>
  </cols>
  <sheetData>
    <row r="1" ht="15.75" customHeight="1">
      <c r="A1" s="6"/>
    </row>
    <row r="2" ht="15.75" customHeight="1">
      <c r="C2" s="26"/>
    </row>
    <row r="3" ht="15.75" customHeight="1">
      <c r="A3" s="1" t="s">
        <v>95</v>
      </c>
      <c r="B3" s="1" t="s">
        <v>96</v>
      </c>
      <c r="C3" s="1" t="s">
        <v>97</v>
      </c>
      <c r="D3" s="1" t="s">
        <v>98</v>
      </c>
    </row>
    <row r="4" ht="15.75" customHeight="1">
      <c r="A4" s="1" t="s">
        <v>99</v>
      </c>
      <c r="B4" s="1" t="s">
        <v>100</v>
      </c>
      <c r="C4" s="1">
        <v>1.0</v>
      </c>
      <c r="D4" s="28">
        <v>43363.0</v>
      </c>
      <c r="F4" s="29"/>
      <c r="G4" s="30" t="s">
        <v>105</v>
      </c>
      <c r="H4" s="32"/>
      <c r="I4" s="32"/>
      <c r="J4" s="32"/>
      <c r="K4" s="32"/>
      <c r="L4" s="32"/>
      <c r="M4" s="32"/>
      <c r="N4" s="34"/>
    </row>
    <row r="5" ht="15.75" customHeight="1">
      <c r="B5" s="1" t="s">
        <v>100</v>
      </c>
      <c r="C5" s="1">
        <v>2.0</v>
      </c>
      <c r="F5" s="36" t="s">
        <v>98</v>
      </c>
      <c r="G5" s="5" t="s">
        <v>114</v>
      </c>
      <c r="H5" s="5" t="s">
        <v>115</v>
      </c>
      <c r="I5" s="5" t="s">
        <v>116</v>
      </c>
      <c r="J5" s="5" t="s">
        <v>117</v>
      </c>
      <c r="K5" s="5" t="s">
        <v>118</v>
      </c>
      <c r="L5" s="5" t="s">
        <v>120</v>
      </c>
      <c r="M5" s="5" t="s">
        <v>121</v>
      </c>
      <c r="N5" s="37" t="s">
        <v>122</v>
      </c>
    </row>
    <row r="6" ht="15.75" customHeight="1">
      <c r="B6" s="1" t="s">
        <v>100</v>
      </c>
      <c r="C6" s="1">
        <v>3.0</v>
      </c>
      <c r="F6" s="36" t="s">
        <v>123</v>
      </c>
      <c r="G6" s="38">
        <v>52.0</v>
      </c>
      <c r="H6" s="38">
        <v>63.0</v>
      </c>
      <c r="I6" s="38">
        <v>79.0</v>
      </c>
      <c r="J6" s="38">
        <v>61.0</v>
      </c>
      <c r="K6" s="38">
        <v>84.0</v>
      </c>
      <c r="L6" s="38">
        <v>88.0</v>
      </c>
      <c r="M6" s="38">
        <v>70.0</v>
      </c>
      <c r="N6" s="39">
        <v>68.0</v>
      </c>
    </row>
    <row r="7" ht="15.75" customHeight="1">
      <c r="B7" s="1" t="s">
        <v>100</v>
      </c>
      <c r="C7" s="1">
        <v>4.0</v>
      </c>
      <c r="F7" s="1" t="s">
        <v>127</v>
      </c>
      <c r="G7" s="1">
        <f t="shared" ref="G7:N7" si="1">(G6-32)*(5/9)+273.15</f>
        <v>284.2611111</v>
      </c>
      <c r="H7" s="1">
        <f t="shared" si="1"/>
        <v>290.3722222</v>
      </c>
      <c r="I7" s="1">
        <f t="shared" si="1"/>
        <v>299.2611111</v>
      </c>
      <c r="J7" s="1">
        <f t="shared" si="1"/>
        <v>289.2611111</v>
      </c>
      <c r="K7" s="1">
        <f t="shared" si="1"/>
        <v>302.0388889</v>
      </c>
      <c r="L7" s="1">
        <f t="shared" si="1"/>
        <v>304.2611111</v>
      </c>
      <c r="M7" s="1">
        <f t="shared" si="1"/>
        <v>294.2611111</v>
      </c>
      <c r="N7" s="1">
        <f t="shared" si="1"/>
        <v>293.15</v>
      </c>
    </row>
    <row r="8" ht="15.75" customHeight="1">
      <c r="B8" s="1" t="s">
        <v>100</v>
      </c>
      <c r="C8" s="1">
        <v>5.0</v>
      </c>
      <c r="F8" s="29" t="s">
        <v>130</v>
      </c>
      <c r="G8" s="29">
        <v>29.86</v>
      </c>
      <c r="H8" s="29">
        <v>30.01</v>
      </c>
      <c r="I8" s="29">
        <v>29.88</v>
      </c>
      <c r="J8" s="29">
        <v>29.99</v>
      </c>
      <c r="K8" s="29">
        <v>30.01</v>
      </c>
      <c r="L8" s="29">
        <v>29.91</v>
      </c>
      <c r="M8" s="29">
        <v>29.99</v>
      </c>
      <c r="N8" s="29">
        <v>29.91</v>
      </c>
    </row>
    <row r="9" ht="15.75" customHeight="1">
      <c r="B9" s="1" t="s">
        <v>131</v>
      </c>
      <c r="C9" s="1">
        <v>6.0</v>
      </c>
      <c r="F9" s="5" t="s">
        <v>132</v>
      </c>
      <c r="G9" s="1">
        <f t="shared" ref="G9:N9" si="2">G8*0.0334211</f>
        <v>0.997954046</v>
      </c>
      <c r="H9" s="1">
        <f t="shared" si="2"/>
        <v>1.002967211</v>
      </c>
      <c r="I9" s="1">
        <f t="shared" si="2"/>
        <v>0.998622468</v>
      </c>
      <c r="J9" s="1">
        <f t="shared" si="2"/>
        <v>1.002298789</v>
      </c>
      <c r="K9" s="1">
        <f t="shared" si="2"/>
        <v>1.002967211</v>
      </c>
      <c r="L9" s="1">
        <f t="shared" si="2"/>
        <v>0.999625101</v>
      </c>
      <c r="M9" s="1">
        <f t="shared" si="2"/>
        <v>1.002298789</v>
      </c>
      <c r="N9" s="1">
        <f t="shared" si="2"/>
        <v>0.999625101</v>
      </c>
    </row>
    <row r="10" ht="15.75" customHeight="1">
      <c r="B10" s="1" t="s">
        <v>131</v>
      </c>
      <c r="C10" s="1">
        <v>7.0</v>
      </c>
      <c r="F10" s="5" t="s">
        <v>135</v>
      </c>
    </row>
    <row r="11" ht="15.75" customHeight="1">
      <c r="B11" s="1" t="s">
        <v>131</v>
      </c>
      <c r="C11" s="1">
        <v>8.0</v>
      </c>
    </row>
    <row r="12" ht="15.75" customHeight="1">
      <c r="B12" s="1" t="s">
        <v>131</v>
      </c>
      <c r="C12" s="1">
        <v>9.0</v>
      </c>
    </row>
    <row r="13" ht="15.75" customHeight="1">
      <c r="B13" s="1" t="s">
        <v>131</v>
      </c>
      <c r="C13" s="1">
        <v>10.0</v>
      </c>
    </row>
    <row r="14" ht="15.75" customHeight="1">
      <c r="B14" s="1" t="s">
        <v>137</v>
      </c>
      <c r="C14" s="1">
        <v>3.0</v>
      </c>
    </row>
    <row r="15" ht="15.75" customHeight="1">
      <c r="B15" s="1" t="s">
        <v>137</v>
      </c>
      <c r="C15" s="1">
        <v>5.0</v>
      </c>
    </row>
    <row r="16" ht="15.75" customHeight="1">
      <c r="B16" s="1" t="s">
        <v>137</v>
      </c>
      <c r="C16" s="1">
        <v>9.0</v>
      </c>
    </row>
    <row r="17" ht="15.75" customHeight="1">
      <c r="B17" s="1" t="s">
        <v>137</v>
      </c>
      <c r="C17" s="1">
        <v>10.0</v>
      </c>
    </row>
    <row r="18" ht="15.75" customHeight="1">
      <c r="B18" s="12"/>
      <c r="C18" s="12"/>
    </row>
    <row r="19" ht="15.75" customHeight="1">
      <c r="B19" s="1" t="s">
        <v>138</v>
      </c>
      <c r="C19" s="1">
        <v>1.0</v>
      </c>
    </row>
    <row r="20" ht="15.75" customHeight="1">
      <c r="B20" s="1" t="s">
        <v>138</v>
      </c>
      <c r="C20" s="1">
        <v>2.0</v>
      </c>
    </row>
    <row r="21" ht="15.75" customHeight="1">
      <c r="B21" s="1" t="s">
        <v>138</v>
      </c>
      <c r="C21" s="1">
        <v>4.0</v>
      </c>
    </row>
    <row r="22" ht="15.75" customHeight="1">
      <c r="B22" s="1" t="s">
        <v>138</v>
      </c>
      <c r="C22" s="1">
        <v>6.0</v>
      </c>
    </row>
    <row r="23" ht="15.75" customHeight="1">
      <c r="B23" s="1" t="s">
        <v>138</v>
      </c>
      <c r="C23" s="1">
        <v>8.0</v>
      </c>
    </row>
    <row r="24" ht="15.75" customHeight="1"/>
    <row r="25" ht="15.75" customHeight="1">
      <c r="B25" s="40" t="s">
        <v>140</v>
      </c>
      <c r="C25" s="41"/>
      <c r="D25" s="41"/>
      <c r="E25" s="41"/>
      <c r="F25" s="41"/>
      <c r="G25" s="41"/>
      <c r="H25" s="41"/>
      <c r="I25" s="41"/>
      <c r="J25" s="41"/>
      <c r="K25" s="42"/>
    </row>
    <row r="26" ht="15.75" customHeight="1">
      <c r="B26" s="43" t="s">
        <v>95</v>
      </c>
      <c r="C26" s="12" t="s">
        <v>96</v>
      </c>
      <c r="D26" s="12" t="s">
        <v>97</v>
      </c>
      <c r="E26" s="5" t="s">
        <v>145</v>
      </c>
      <c r="F26" s="12" t="s">
        <v>146</v>
      </c>
      <c r="G26" s="5" t="s">
        <v>148</v>
      </c>
      <c r="H26" s="12" t="s">
        <v>149</v>
      </c>
      <c r="I26" s="5" t="s">
        <v>150</v>
      </c>
      <c r="J26" s="12" t="s">
        <v>151</v>
      </c>
      <c r="K26" s="44" t="s">
        <v>98</v>
      </c>
    </row>
    <row r="27" ht="15.75" customHeight="1">
      <c r="B27" s="43" t="s">
        <v>153</v>
      </c>
      <c r="C27" s="45" t="s">
        <v>100</v>
      </c>
      <c r="D27" s="5">
        <v>1.0</v>
      </c>
      <c r="E27" s="46">
        <v>0.43124999999999997</v>
      </c>
      <c r="F27" s="27" t="s">
        <v>155</v>
      </c>
      <c r="G27" s="46">
        <v>0.47222222222222227</v>
      </c>
      <c r="H27" s="5">
        <v>24.0</v>
      </c>
      <c r="I27" s="46">
        <v>0.5152777777777778</v>
      </c>
      <c r="J27" s="27">
        <v>46.0</v>
      </c>
      <c r="K27" s="47">
        <v>43363.0</v>
      </c>
    </row>
    <row r="28" ht="15.75" customHeight="1">
      <c r="B28" s="43"/>
      <c r="D28" s="5">
        <v>2.0</v>
      </c>
      <c r="E28" s="46">
        <v>0.42083333333333334</v>
      </c>
      <c r="F28" s="27" t="s">
        <v>157</v>
      </c>
      <c r="G28" s="46">
        <v>0.46249999999999997</v>
      </c>
      <c r="H28" s="48">
        <v>4.0</v>
      </c>
      <c r="I28" s="46">
        <v>0.5048611111111111</v>
      </c>
      <c r="J28" s="27">
        <v>37.0</v>
      </c>
      <c r="K28" s="49"/>
    </row>
    <row r="29" ht="15.75" customHeight="1">
      <c r="B29" s="43"/>
      <c r="D29" s="5">
        <v>3.0</v>
      </c>
      <c r="E29" s="46">
        <v>0.42291666666666666</v>
      </c>
      <c r="F29" s="27" t="s">
        <v>159</v>
      </c>
      <c r="G29" s="46">
        <v>0.46388888888888885</v>
      </c>
      <c r="H29" s="48">
        <v>22.0</v>
      </c>
      <c r="I29" s="46">
        <v>0.50625</v>
      </c>
      <c r="J29" s="27" t="s">
        <v>161</v>
      </c>
      <c r="K29" s="49"/>
    </row>
    <row r="30" ht="15.75" customHeight="1">
      <c r="B30" s="43"/>
      <c r="D30" s="5">
        <v>4.0</v>
      </c>
      <c r="E30" s="46">
        <v>0.42430555555555555</v>
      </c>
      <c r="F30" s="27" t="s">
        <v>162</v>
      </c>
      <c r="G30" s="46">
        <v>0.46458333333333335</v>
      </c>
      <c r="H30" s="48">
        <v>1.0</v>
      </c>
      <c r="I30" s="46">
        <v>0.5076388888888889</v>
      </c>
      <c r="J30" s="27" t="s">
        <v>163</v>
      </c>
      <c r="K30" s="49"/>
    </row>
    <row r="31" ht="15.75" customHeight="1">
      <c r="B31" s="43"/>
      <c r="D31" s="5">
        <v>5.0</v>
      </c>
      <c r="E31" s="46">
        <v>0.4263888888888889</v>
      </c>
      <c r="F31" s="27" t="s">
        <v>164</v>
      </c>
      <c r="G31" s="46">
        <v>0.4673611111111111</v>
      </c>
      <c r="H31" s="48">
        <v>19.0</v>
      </c>
      <c r="I31" s="46">
        <v>0.5090277777777777</v>
      </c>
      <c r="J31" s="27" t="s">
        <v>165</v>
      </c>
      <c r="K31" s="49"/>
    </row>
    <row r="32" ht="15.75" customHeight="1">
      <c r="B32" s="43"/>
      <c r="C32" s="45" t="s">
        <v>131</v>
      </c>
      <c r="D32" s="5">
        <v>6.0</v>
      </c>
      <c r="E32" s="46">
        <v>0.43472222222222223</v>
      </c>
      <c r="F32" s="27" t="s">
        <v>167</v>
      </c>
      <c r="G32" s="46">
        <v>0.4763888888888889</v>
      </c>
      <c r="H32" s="48" t="s">
        <v>168</v>
      </c>
      <c r="I32" s="46">
        <v>0.5201388888888888</v>
      </c>
      <c r="J32" s="27" t="s">
        <v>169</v>
      </c>
      <c r="K32" s="49"/>
    </row>
    <row r="33" ht="15.75" customHeight="1">
      <c r="B33" s="43"/>
      <c r="D33" s="5">
        <v>7.0</v>
      </c>
      <c r="E33" s="46">
        <v>0.4361111111111111</v>
      </c>
      <c r="F33" s="27" t="s">
        <v>170</v>
      </c>
      <c r="G33" s="46">
        <v>0.4784722222222222</v>
      </c>
      <c r="H33" s="48" t="s">
        <v>171</v>
      </c>
      <c r="I33" s="46">
        <v>0.5208333333333334</v>
      </c>
      <c r="J33" s="27" t="s">
        <v>172</v>
      </c>
      <c r="K33" s="49"/>
    </row>
    <row r="34" ht="15.75" customHeight="1">
      <c r="B34" s="43"/>
      <c r="D34" s="5">
        <v>8.0</v>
      </c>
      <c r="E34" s="46">
        <v>0.4381944444444445</v>
      </c>
      <c r="F34" s="27" t="s">
        <v>173</v>
      </c>
      <c r="G34" s="46">
        <v>0.4798611111111111</v>
      </c>
      <c r="H34" s="48" t="s">
        <v>174</v>
      </c>
      <c r="I34" s="46">
        <v>0.5222222222222223</v>
      </c>
      <c r="J34" s="27" t="s">
        <v>176</v>
      </c>
      <c r="K34" s="49"/>
    </row>
    <row r="35" ht="15.75" customHeight="1">
      <c r="B35" s="43"/>
      <c r="D35" s="5">
        <v>9.0</v>
      </c>
      <c r="E35" s="46">
        <v>0.44027777777777777</v>
      </c>
      <c r="F35" s="27" t="s">
        <v>177</v>
      </c>
      <c r="G35" s="46">
        <v>0.48125</v>
      </c>
      <c r="H35" s="48" t="s">
        <v>178</v>
      </c>
      <c r="I35" s="46">
        <v>0.5229166666666667</v>
      </c>
      <c r="J35" s="27" t="s">
        <v>179</v>
      </c>
      <c r="K35" s="49"/>
    </row>
    <row r="36" ht="15.75" customHeight="1">
      <c r="B36" s="43"/>
      <c r="D36" s="5">
        <v>10.0</v>
      </c>
      <c r="E36" s="46">
        <v>0.44166666666666665</v>
      </c>
      <c r="F36" s="48" t="s">
        <v>180</v>
      </c>
      <c r="G36" s="46">
        <v>0.4826388888888889</v>
      </c>
      <c r="H36" s="27" t="s">
        <v>181</v>
      </c>
      <c r="I36" s="46">
        <v>0.5236111111111111</v>
      </c>
      <c r="J36" s="27" t="s">
        <v>182</v>
      </c>
      <c r="K36" s="49"/>
    </row>
    <row r="37" ht="15.75" customHeight="1">
      <c r="B37" s="43"/>
      <c r="C37" s="45" t="s">
        <v>138</v>
      </c>
      <c r="D37" s="5">
        <v>8.0</v>
      </c>
      <c r="E37" s="46">
        <v>0.044444444444444446</v>
      </c>
      <c r="F37" s="48">
        <v>40.0</v>
      </c>
      <c r="G37" s="46">
        <v>0.08750000000000001</v>
      </c>
      <c r="H37" s="5">
        <v>30.0</v>
      </c>
      <c r="I37" s="46">
        <v>0.13472222222222222</v>
      </c>
      <c r="J37" s="5" t="s">
        <v>184</v>
      </c>
      <c r="K37" s="49"/>
    </row>
    <row r="38" ht="15.75" customHeight="1">
      <c r="B38" s="43"/>
      <c r="D38" s="5">
        <v>4.0</v>
      </c>
      <c r="E38" s="46">
        <v>0.04583333333333334</v>
      </c>
      <c r="F38" s="48" t="s">
        <v>185</v>
      </c>
      <c r="G38" s="46">
        <v>0.08819444444444445</v>
      </c>
      <c r="H38" s="5">
        <v>12.0</v>
      </c>
      <c r="I38" s="46">
        <v>0.13680555555555554</v>
      </c>
      <c r="J38" s="5" t="s">
        <v>58</v>
      </c>
      <c r="K38" s="49"/>
    </row>
    <row r="39" ht="15.75" customHeight="1">
      <c r="B39" s="43"/>
      <c r="D39" s="5">
        <v>1.0</v>
      </c>
      <c r="E39" s="46">
        <v>0.04791666666666666</v>
      </c>
      <c r="F39" s="48" t="s">
        <v>187</v>
      </c>
      <c r="G39" s="46">
        <v>0.08958333333333333</v>
      </c>
      <c r="H39" s="5">
        <v>47.0</v>
      </c>
      <c r="I39" s="46">
        <v>0.1388888888888889</v>
      </c>
      <c r="J39" s="5" t="s">
        <v>188</v>
      </c>
      <c r="K39" s="49"/>
    </row>
    <row r="40" ht="15.75" customHeight="1">
      <c r="B40" s="43"/>
      <c r="D40" s="5">
        <v>6.0</v>
      </c>
      <c r="E40" s="46">
        <v>0.049305555555555554</v>
      </c>
      <c r="F40" s="48" t="s">
        <v>189</v>
      </c>
      <c r="G40" s="46">
        <v>0.09027777777777778</v>
      </c>
      <c r="H40" s="5">
        <v>2.0</v>
      </c>
      <c r="I40" s="46">
        <v>0.14166666666666666</v>
      </c>
      <c r="J40" s="5" t="s">
        <v>190</v>
      </c>
      <c r="K40" s="49"/>
    </row>
    <row r="41" ht="15.75" customHeight="1">
      <c r="B41" s="43"/>
      <c r="D41" s="5">
        <v>2.0</v>
      </c>
      <c r="E41" s="46">
        <v>0.051388888888888894</v>
      </c>
      <c r="F41" s="48" t="s">
        <v>191</v>
      </c>
      <c r="G41" s="46">
        <v>0.09166666666666667</v>
      </c>
      <c r="H41" s="5">
        <v>8.0</v>
      </c>
      <c r="I41" s="46">
        <v>0.1451388888888889</v>
      </c>
      <c r="J41" s="23" t="s">
        <v>193</v>
      </c>
      <c r="K41" s="49"/>
    </row>
    <row r="42" ht="15.75" customHeight="1">
      <c r="B42" s="43"/>
      <c r="C42" s="45" t="s">
        <v>107</v>
      </c>
      <c r="D42" s="5">
        <v>10.0</v>
      </c>
      <c r="E42" s="46">
        <v>0.05625</v>
      </c>
      <c r="F42" s="5">
        <v>41.0</v>
      </c>
      <c r="G42" s="46">
        <v>0.09861111111111111</v>
      </c>
      <c r="H42" s="5" t="s">
        <v>195</v>
      </c>
      <c r="I42" s="46">
        <v>0.15208333333333332</v>
      </c>
      <c r="J42" s="5" t="s">
        <v>196</v>
      </c>
      <c r="K42" s="49"/>
    </row>
    <row r="43" ht="15.75" customHeight="1">
      <c r="B43" s="43"/>
      <c r="D43" s="5">
        <v>9.0</v>
      </c>
      <c r="E43" s="46">
        <v>0.057638888888888885</v>
      </c>
      <c r="F43" s="48" t="s">
        <v>197</v>
      </c>
      <c r="G43" s="46">
        <v>0.09999999999999999</v>
      </c>
      <c r="H43" s="5">
        <v>60.0</v>
      </c>
      <c r="I43" s="46">
        <v>0.15416666666666667</v>
      </c>
      <c r="J43" s="5" t="s">
        <v>198</v>
      </c>
      <c r="K43" s="49"/>
    </row>
    <row r="44" ht="15.75" customHeight="1">
      <c r="B44" s="43"/>
      <c r="D44" s="5">
        <v>3.0</v>
      </c>
      <c r="E44" s="46">
        <v>0.059722222222222225</v>
      </c>
      <c r="F44" s="48" t="s">
        <v>199</v>
      </c>
      <c r="G44" s="46">
        <v>0.10208333333333335</v>
      </c>
      <c r="H44" s="5">
        <v>38.0</v>
      </c>
      <c r="I44" s="46">
        <v>0.15555555555555556</v>
      </c>
      <c r="J44" s="5" t="s">
        <v>200</v>
      </c>
      <c r="K44" s="49"/>
    </row>
    <row r="45" ht="15.75" customHeight="1">
      <c r="B45" s="50"/>
      <c r="C45" s="51"/>
      <c r="D45" s="38">
        <v>5.0</v>
      </c>
      <c r="E45" s="52">
        <v>0.061111111111111116</v>
      </c>
      <c r="F45" s="53" t="s">
        <v>203</v>
      </c>
      <c r="G45" s="52">
        <v>0.10277777777777779</v>
      </c>
      <c r="H45" s="38">
        <v>14.0</v>
      </c>
      <c r="I45" s="52">
        <v>0.15694444444444444</v>
      </c>
      <c r="J45" s="54" t="s">
        <v>205</v>
      </c>
      <c r="K45" s="55"/>
    </row>
    <row r="46" ht="15.75" customHeight="1">
      <c r="B46" s="1" t="s">
        <v>206</v>
      </c>
      <c r="F46" s="56"/>
    </row>
    <row r="47" ht="15.75" customHeight="1">
      <c r="B47" s="57" t="s">
        <v>95</v>
      </c>
      <c r="C47" s="41" t="s">
        <v>96</v>
      </c>
      <c r="D47" s="41" t="s">
        <v>97</v>
      </c>
      <c r="E47" s="58" t="s">
        <v>145</v>
      </c>
      <c r="F47" s="41" t="s">
        <v>146</v>
      </c>
      <c r="G47" s="58" t="s">
        <v>148</v>
      </c>
      <c r="H47" s="41" t="s">
        <v>149</v>
      </c>
      <c r="I47" s="58" t="s">
        <v>150</v>
      </c>
      <c r="J47" s="41" t="s">
        <v>151</v>
      </c>
      <c r="K47" s="42" t="s">
        <v>98</v>
      </c>
    </row>
    <row r="48" ht="15.75" customHeight="1">
      <c r="B48" s="43" t="s">
        <v>153</v>
      </c>
      <c r="C48" s="45" t="s">
        <v>208</v>
      </c>
      <c r="D48" s="5">
        <v>6.0</v>
      </c>
      <c r="E48" s="46">
        <v>0.4305555555555556</v>
      </c>
      <c r="F48" s="27" t="s">
        <v>209</v>
      </c>
      <c r="G48" s="46">
        <v>0.47152777777777777</v>
      </c>
      <c r="H48" s="48" t="s">
        <v>210</v>
      </c>
      <c r="I48" s="46">
        <v>0.513888888888889</v>
      </c>
      <c r="J48" s="27" t="s">
        <v>178</v>
      </c>
      <c r="K48" s="44"/>
    </row>
    <row r="49" ht="15.75" customHeight="1">
      <c r="B49" s="43"/>
      <c r="D49" s="5">
        <v>4.0</v>
      </c>
      <c r="E49" s="46">
        <v>0.43263888888888885</v>
      </c>
      <c r="F49" s="48" t="s">
        <v>179</v>
      </c>
      <c r="G49" s="46">
        <v>0.47291666666666665</v>
      </c>
      <c r="H49" s="27" t="s">
        <v>211</v>
      </c>
      <c r="I49" s="46">
        <v>0.5166666666666667</v>
      </c>
      <c r="J49" s="27" t="s">
        <v>212</v>
      </c>
      <c r="K49" s="44"/>
    </row>
    <row r="50" ht="15.75" customHeight="1">
      <c r="B50" s="43"/>
      <c r="D50" s="5">
        <v>1.0</v>
      </c>
      <c r="E50" s="46">
        <v>0.4361111111111111</v>
      </c>
      <c r="F50" s="48" t="s">
        <v>213</v>
      </c>
      <c r="G50" s="46">
        <v>0.47500000000000003</v>
      </c>
      <c r="H50" s="5">
        <v>22.0</v>
      </c>
      <c r="I50" s="46">
        <v>0.5194444444444445</v>
      </c>
      <c r="J50" s="5">
        <v>40.0</v>
      </c>
      <c r="K50" s="44"/>
      <c r="N50" s="12"/>
      <c r="O50" s="46"/>
      <c r="P50" s="27"/>
      <c r="Q50" s="46"/>
      <c r="R50" s="5"/>
      <c r="S50" s="46"/>
      <c r="T50" s="27"/>
    </row>
    <row r="51" ht="15.75" customHeight="1">
      <c r="B51" s="43"/>
      <c r="D51" s="5">
        <v>10.0</v>
      </c>
      <c r="E51" s="46">
        <v>0.4381944444444445</v>
      </c>
      <c r="F51" s="48" t="s">
        <v>187</v>
      </c>
      <c r="G51" s="46">
        <v>0.4777777777777778</v>
      </c>
      <c r="H51" s="5">
        <v>32.0</v>
      </c>
      <c r="I51" s="46">
        <v>0.5201388888888888</v>
      </c>
      <c r="J51" s="5">
        <v>14.0</v>
      </c>
      <c r="K51" s="44"/>
      <c r="N51" s="12"/>
      <c r="O51" s="46"/>
      <c r="P51" s="27"/>
      <c r="Q51" s="46"/>
      <c r="R51" s="48"/>
      <c r="S51" s="46"/>
      <c r="T51" s="27"/>
    </row>
    <row r="52" ht="15.75" customHeight="1">
      <c r="B52" s="43"/>
      <c r="D52" s="5">
        <v>8.0</v>
      </c>
      <c r="E52" s="46">
        <v>0.44027777777777777</v>
      </c>
      <c r="F52" s="48" t="s">
        <v>173</v>
      </c>
      <c r="G52" s="46">
        <v>0.48055555555555557</v>
      </c>
      <c r="H52" s="5">
        <v>45.0</v>
      </c>
      <c r="I52" s="46">
        <v>0.5236111111111111</v>
      </c>
      <c r="J52" s="5" t="s">
        <v>216</v>
      </c>
      <c r="K52" s="44"/>
    </row>
    <row r="53" ht="15.75" customHeight="1">
      <c r="B53" s="43"/>
      <c r="C53" s="45" t="s">
        <v>217</v>
      </c>
      <c r="D53" s="5">
        <v>5.0</v>
      </c>
      <c r="E53" s="46">
        <v>0.4458333333333333</v>
      </c>
      <c r="F53" s="48" t="s">
        <v>219</v>
      </c>
      <c r="G53" s="46">
        <v>0.48680555555555555</v>
      </c>
      <c r="H53" s="5">
        <v>6.0</v>
      </c>
      <c r="I53" s="46">
        <v>0.5319444444444444</v>
      </c>
      <c r="J53" s="5" t="s">
        <v>184</v>
      </c>
      <c r="K53" s="44"/>
    </row>
    <row r="54" ht="15.75" customHeight="1">
      <c r="B54" s="43"/>
      <c r="D54" s="5">
        <v>3.0</v>
      </c>
      <c r="E54" s="46">
        <v>0.4479166666666667</v>
      </c>
      <c r="F54" s="27" t="s">
        <v>182</v>
      </c>
      <c r="G54" s="46">
        <v>0.4909722222222222</v>
      </c>
      <c r="H54" s="5">
        <v>47.0</v>
      </c>
      <c r="I54" s="46">
        <v>0.5333333333333333</v>
      </c>
      <c r="J54" s="27" t="s">
        <v>199</v>
      </c>
      <c r="K54" s="44"/>
      <c r="N54" s="12"/>
      <c r="O54" s="46"/>
      <c r="P54" s="27"/>
      <c r="Q54" s="46"/>
      <c r="R54" s="48"/>
      <c r="S54" s="46"/>
      <c r="T54" s="27"/>
    </row>
    <row r="55" ht="15.75" customHeight="1">
      <c r="B55" s="43"/>
      <c r="D55" s="5">
        <v>9.0</v>
      </c>
      <c r="E55" s="46">
        <v>0.45</v>
      </c>
      <c r="F55" s="27" t="s">
        <v>220</v>
      </c>
      <c r="G55" s="46">
        <v>0.4923611111111111</v>
      </c>
      <c r="H55" s="48" t="s">
        <v>162</v>
      </c>
      <c r="I55" s="46">
        <v>0.5347222222222222</v>
      </c>
      <c r="J55" s="27" t="s">
        <v>176</v>
      </c>
      <c r="K55" s="44"/>
      <c r="N55" s="12"/>
      <c r="O55" s="46"/>
      <c r="P55" s="27"/>
      <c r="Q55" s="46"/>
      <c r="R55" s="48"/>
      <c r="S55" s="46"/>
      <c r="T55" s="27"/>
    </row>
    <row r="56" ht="15.75" customHeight="1">
      <c r="B56" s="43"/>
      <c r="D56" s="5">
        <v>7.0</v>
      </c>
      <c r="E56" s="46">
        <v>0.45208333333333334</v>
      </c>
      <c r="F56" s="5">
        <v>21.0</v>
      </c>
      <c r="G56" s="46">
        <v>0.49444444444444446</v>
      </c>
      <c r="H56" s="5">
        <v>34.0</v>
      </c>
      <c r="I56" s="46">
        <v>0.5388888888888889</v>
      </c>
      <c r="J56" s="5">
        <v>12.0</v>
      </c>
      <c r="K56" s="44"/>
      <c r="N56" s="12"/>
      <c r="O56" s="46"/>
      <c r="P56" s="27"/>
      <c r="Q56" s="46"/>
      <c r="R56" s="48"/>
      <c r="S56" s="46"/>
      <c r="T56" s="27"/>
    </row>
    <row r="57" ht="15.75" customHeight="1">
      <c r="B57" s="43"/>
      <c r="D57" s="5">
        <v>2.0</v>
      </c>
      <c r="E57" s="46">
        <v>0.4534722222222222</v>
      </c>
      <c r="F57" s="5">
        <v>20.0</v>
      </c>
      <c r="G57" s="46">
        <v>0.49513888888888885</v>
      </c>
      <c r="H57" s="5">
        <v>31.0</v>
      </c>
      <c r="I57" s="46">
        <v>0.5409722222222222</v>
      </c>
      <c r="J57" s="5" t="s">
        <v>221</v>
      </c>
      <c r="K57" s="44"/>
      <c r="O57" s="46"/>
      <c r="P57" s="27"/>
      <c r="Q57" s="46"/>
      <c r="R57" s="48"/>
      <c r="S57" s="46"/>
      <c r="T57" s="27"/>
    </row>
    <row r="58" ht="15.75" customHeight="1">
      <c r="B58" s="43"/>
      <c r="C58" s="45" t="s">
        <v>222</v>
      </c>
      <c r="D58" s="5">
        <v>4.0</v>
      </c>
      <c r="E58" s="46">
        <v>0.08402777777777777</v>
      </c>
      <c r="F58" s="27" t="s">
        <v>223</v>
      </c>
      <c r="G58" s="46">
        <v>0.12569444444444444</v>
      </c>
      <c r="H58" s="48" t="s">
        <v>227</v>
      </c>
      <c r="I58" s="46">
        <v>0.16666666666666666</v>
      </c>
      <c r="J58" s="27" t="s">
        <v>231</v>
      </c>
      <c r="K58" s="44"/>
    </row>
    <row r="59" ht="15.75" customHeight="1">
      <c r="B59" s="43"/>
      <c r="D59" s="5">
        <v>10.0</v>
      </c>
      <c r="E59" s="46">
        <v>0.08819444444444445</v>
      </c>
      <c r="F59" s="27" t="s">
        <v>233</v>
      </c>
      <c r="G59" s="46">
        <v>0.12916666666666668</v>
      </c>
      <c r="H59" s="48" t="s">
        <v>234</v>
      </c>
      <c r="I59" s="46">
        <v>0.16944444444444443</v>
      </c>
      <c r="J59" s="27" t="s">
        <v>235</v>
      </c>
      <c r="K59" s="44"/>
    </row>
    <row r="60" ht="15.75" customHeight="1">
      <c r="B60" s="43"/>
      <c r="D60" s="5">
        <v>6.0</v>
      </c>
      <c r="E60" s="46">
        <v>0.09444444444444444</v>
      </c>
      <c r="F60" s="27" t="s">
        <v>236</v>
      </c>
      <c r="G60" s="46">
        <v>0.13541666666666666</v>
      </c>
      <c r="H60" s="48" t="s">
        <v>227</v>
      </c>
      <c r="I60" s="46">
        <v>0.17708333333333334</v>
      </c>
      <c r="J60" s="27" t="s">
        <v>237</v>
      </c>
      <c r="K60" s="44"/>
    </row>
    <row r="61" ht="15.75" customHeight="1">
      <c r="B61" s="43"/>
      <c r="D61" s="5">
        <v>8.0</v>
      </c>
      <c r="E61" s="46">
        <v>0.09791666666666667</v>
      </c>
      <c r="F61" s="27" t="s">
        <v>167</v>
      </c>
      <c r="G61" s="46">
        <v>0.13958333333333334</v>
      </c>
      <c r="H61" s="48" t="s">
        <v>180</v>
      </c>
      <c r="I61" s="46">
        <v>0.1798611111111111</v>
      </c>
      <c r="J61" s="27" t="s">
        <v>239</v>
      </c>
      <c r="K61" s="44"/>
    </row>
    <row r="62" ht="15.75" customHeight="1">
      <c r="B62" s="43"/>
      <c r="D62" s="5">
        <v>1.0</v>
      </c>
      <c r="E62" s="46">
        <v>0.09999999999999999</v>
      </c>
      <c r="F62" s="48" t="s">
        <v>191</v>
      </c>
      <c r="G62" s="46">
        <v>0.14166666666666666</v>
      </c>
      <c r="H62" s="5" t="s">
        <v>240</v>
      </c>
      <c r="I62" s="46">
        <v>0.18194444444444444</v>
      </c>
      <c r="J62" s="27" t="s">
        <v>241</v>
      </c>
      <c r="K62" s="44"/>
    </row>
    <row r="63" ht="15.75" customHeight="1">
      <c r="B63" s="43"/>
      <c r="C63" s="45" t="s">
        <v>242</v>
      </c>
      <c r="D63" s="60">
        <v>3.0</v>
      </c>
      <c r="E63" s="61">
        <v>0.09236111111111112</v>
      </c>
      <c r="F63" s="62" t="s">
        <v>244</v>
      </c>
      <c r="G63" s="61">
        <v>0.13402777777777777</v>
      </c>
      <c r="H63" s="62" t="s">
        <v>245</v>
      </c>
      <c r="I63" s="61">
        <v>0.1763888888888889</v>
      </c>
      <c r="J63" s="63" t="s">
        <v>246</v>
      </c>
      <c r="K63" s="44"/>
    </row>
    <row r="64" ht="15.75" customHeight="1">
      <c r="B64" s="43"/>
      <c r="D64" s="5">
        <v>2.0</v>
      </c>
      <c r="E64" s="64">
        <v>0.09722222222222222</v>
      </c>
      <c r="F64" s="48" t="s">
        <v>170</v>
      </c>
      <c r="G64" s="64">
        <v>0.1388888888888889</v>
      </c>
      <c r="H64" s="45" t="s">
        <v>248</v>
      </c>
      <c r="I64" s="64">
        <v>0.18125</v>
      </c>
      <c r="J64" s="48" t="s">
        <v>249</v>
      </c>
      <c r="K64" s="44"/>
    </row>
    <row r="65" ht="15.75" customHeight="1">
      <c r="B65" s="43"/>
      <c r="D65" s="5">
        <v>7.0</v>
      </c>
      <c r="E65" s="64">
        <v>0.1013888888888889</v>
      </c>
      <c r="F65" s="48" t="s">
        <v>197</v>
      </c>
      <c r="G65" s="64">
        <v>0.14305555555555557</v>
      </c>
      <c r="H65" s="45" t="s">
        <v>250</v>
      </c>
      <c r="I65" s="64">
        <v>0.18680555555555556</v>
      </c>
      <c r="J65" s="48" t="s">
        <v>251</v>
      </c>
      <c r="K65" s="44"/>
    </row>
    <row r="66" ht="15.75" customHeight="1">
      <c r="B66" s="43"/>
      <c r="D66" s="5">
        <v>9.0</v>
      </c>
      <c r="E66" s="64">
        <v>0.10416666666666667</v>
      </c>
      <c r="F66" s="48" t="s">
        <v>252</v>
      </c>
      <c r="G66" s="64">
        <v>0.14583333333333334</v>
      </c>
      <c r="H66" s="45" t="s">
        <v>253</v>
      </c>
      <c r="I66" s="64">
        <v>0.18888888888888888</v>
      </c>
      <c r="J66" s="48" t="s">
        <v>254</v>
      </c>
      <c r="K66" s="44"/>
    </row>
    <row r="67" ht="15.75" customHeight="1">
      <c r="B67" s="43"/>
      <c r="D67" s="5">
        <v>5.0</v>
      </c>
      <c r="E67" s="64">
        <v>0.10902777777777778</v>
      </c>
      <c r="F67" s="48" t="s">
        <v>255</v>
      </c>
      <c r="G67" s="64">
        <v>0.15138888888888888</v>
      </c>
      <c r="H67" s="45" t="s">
        <v>256</v>
      </c>
      <c r="I67" s="64">
        <v>0.19305555555555554</v>
      </c>
      <c r="J67" s="48" t="s">
        <v>257</v>
      </c>
      <c r="K67" s="44"/>
    </row>
    <row r="68" ht="15.75" customHeight="1">
      <c r="A68" s="12"/>
      <c r="B68" s="1" t="s">
        <v>258</v>
      </c>
      <c r="F68" s="56"/>
      <c r="L68" s="12"/>
      <c r="M68" s="12"/>
      <c r="N68" s="12"/>
      <c r="O68" s="12"/>
    </row>
    <row r="69" ht="15.75" customHeight="1">
      <c r="A69" s="12"/>
      <c r="B69" s="57" t="s">
        <v>95</v>
      </c>
      <c r="C69" s="41" t="s">
        <v>96</v>
      </c>
      <c r="D69" s="41" t="s">
        <v>97</v>
      </c>
      <c r="E69" s="58" t="s">
        <v>145</v>
      </c>
      <c r="F69" s="41" t="s">
        <v>146</v>
      </c>
      <c r="G69" s="58" t="s">
        <v>148</v>
      </c>
      <c r="H69" s="41" t="s">
        <v>149</v>
      </c>
      <c r="I69" s="58" t="s">
        <v>150</v>
      </c>
      <c r="J69" s="41" t="s">
        <v>151</v>
      </c>
      <c r="K69" s="42" t="s">
        <v>98</v>
      </c>
      <c r="L69" s="12"/>
      <c r="M69" s="12"/>
      <c r="N69" s="12"/>
      <c r="O69" s="12"/>
    </row>
    <row r="70" ht="15.75" customHeight="1">
      <c r="A70" s="12"/>
      <c r="B70" s="43" t="s">
        <v>153</v>
      </c>
      <c r="C70" s="45" t="s">
        <v>260</v>
      </c>
      <c r="D70" s="5">
        <v>1.0</v>
      </c>
      <c r="E70" s="46">
        <v>0.11805555555555557</v>
      </c>
      <c r="F70" s="27" t="s">
        <v>261</v>
      </c>
      <c r="G70" s="46">
        <v>0.15902777777777777</v>
      </c>
      <c r="H70" s="48" t="s">
        <v>262</v>
      </c>
      <c r="I70" s="46">
        <v>0.2041666666666667</v>
      </c>
      <c r="J70" s="27" t="s">
        <v>263</v>
      </c>
      <c r="K70" s="44"/>
      <c r="L70" s="12"/>
      <c r="M70" s="12"/>
      <c r="N70" s="12"/>
      <c r="O70" s="12"/>
    </row>
    <row r="71" ht="15.75" customHeight="1">
      <c r="A71" s="12"/>
      <c r="B71" s="43"/>
      <c r="D71" s="5">
        <v>1.0</v>
      </c>
      <c r="E71" s="46">
        <v>0.12291666666666667</v>
      </c>
      <c r="F71" s="48" t="s">
        <v>264</v>
      </c>
      <c r="G71" s="46">
        <v>0.16111111111111112</v>
      </c>
      <c r="H71" s="27" t="s">
        <v>265</v>
      </c>
      <c r="I71" s="46">
        <v>0.2041666666666667</v>
      </c>
      <c r="J71" s="27" t="s">
        <v>266</v>
      </c>
      <c r="K71" s="44"/>
      <c r="L71" s="12"/>
      <c r="M71" s="12"/>
      <c r="N71" s="12"/>
      <c r="O71" s="12"/>
    </row>
    <row r="72" ht="15.75" customHeight="1">
      <c r="A72" s="12"/>
      <c r="B72" s="43"/>
      <c r="D72" s="5">
        <v>6.0</v>
      </c>
      <c r="E72" s="46">
        <v>0.125</v>
      </c>
      <c r="F72" s="48" t="s">
        <v>267</v>
      </c>
      <c r="G72" s="46">
        <v>0.16666666666666666</v>
      </c>
      <c r="H72" s="5">
        <v>34.0</v>
      </c>
      <c r="I72" s="46">
        <v>0.20555555555555557</v>
      </c>
      <c r="J72" s="5" t="s">
        <v>268</v>
      </c>
      <c r="K72" s="44"/>
      <c r="L72" s="12"/>
      <c r="M72" s="12"/>
      <c r="N72" s="12"/>
      <c r="O72" s="12"/>
    </row>
    <row r="73" ht="15.75" customHeight="1">
      <c r="A73" s="12"/>
      <c r="B73" s="43"/>
      <c r="D73" s="5">
        <v>10.0</v>
      </c>
      <c r="E73" s="46">
        <v>0.12708333333333333</v>
      </c>
      <c r="F73" s="48" t="s">
        <v>269</v>
      </c>
      <c r="G73" s="46">
        <v>0.1673611111111111</v>
      </c>
      <c r="H73" s="5" t="s">
        <v>270</v>
      </c>
      <c r="I73" s="46">
        <v>0.20694444444444446</v>
      </c>
      <c r="J73" s="5" t="s">
        <v>271</v>
      </c>
      <c r="K73" s="44"/>
      <c r="L73" s="12"/>
      <c r="M73" s="12"/>
      <c r="N73" s="12"/>
      <c r="O73" s="12"/>
    </row>
    <row r="74" ht="15.75" customHeight="1">
      <c r="B74" s="43"/>
      <c r="D74" s="5">
        <v>3.0</v>
      </c>
      <c r="E74" s="46">
        <v>0.12916666666666668</v>
      </c>
      <c r="F74" s="48" t="s">
        <v>272</v>
      </c>
      <c r="G74" s="46">
        <v>0.16874999999999998</v>
      </c>
      <c r="H74" s="5" t="s">
        <v>273</v>
      </c>
      <c r="I74" s="46">
        <v>0.20902777777777778</v>
      </c>
      <c r="J74" s="5" t="s">
        <v>274</v>
      </c>
      <c r="K74" s="44"/>
    </row>
    <row r="75" ht="15.75" customHeight="1">
      <c r="B75" s="43"/>
      <c r="D75" s="5">
        <v>7.0</v>
      </c>
      <c r="E75" s="46">
        <v>0.13125</v>
      </c>
      <c r="F75" s="48" t="s">
        <v>275</v>
      </c>
      <c r="G75" s="46">
        <v>0.16944444444444443</v>
      </c>
      <c r="H75" s="5">
        <v>80.0</v>
      </c>
      <c r="I75" s="46">
        <v>0.20972222222222223</v>
      </c>
      <c r="J75" s="5" t="s">
        <v>276</v>
      </c>
      <c r="K75" s="44"/>
    </row>
    <row r="76" ht="15.75" customHeight="1">
      <c r="B76" s="43"/>
      <c r="C76" s="45" t="s">
        <v>277</v>
      </c>
      <c r="D76" s="5">
        <v>1.0</v>
      </c>
      <c r="E76" s="46">
        <v>0.4458333333333333</v>
      </c>
      <c r="F76" s="27" t="s">
        <v>278</v>
      </c>
      <c r="G76" s="46">
        <v>0.4888888888888889</v>
      </c>
      <c r="H76" s="5">
        <v>310.0</v>
      </c>
      <c r="I76" s="46">
        <v>0.5326388888888889</v>
      </c>
      <c r="J76" s="27" t="s">
        <v>279</v>
      </c>
      <c r="K76" s="44"/>
      <c r="M76" s="12"/>
    </row>
    <row r="77" ht="15.75" customHeight="1">
      <c r="B77" s="43"/>
      <c r="D77" s="5">
        <v>1.0</v>
      </c>
      <c r="E77" s="46">
        <v>0.44930555555555557</v>
      </c>
      <c r="F77" s="27" t="s">
        <v>280</v>
      </c>
      <c r="G77" s="46">
        <v>0.4930555555555556</v>
      </c>
      <c r="H77" s="48" t="s">
        <v>281</v>
      </c>
      <c r="I77" s="46">
        <v>0.5298611111111111</v>
      </c>
      <c r="J77" s="27" t="s">
        <v>282</v>
      </c>
      <c r="K77" s="44"/>
      <c r="M77" s="12"/>
    </row>
    <row r="78" ht="15.75" customHeight="1">
      <c r="B78" s="43"/>
      <c r="D78" s="5">
        <v>7.0</v>
      </c>
      <c r="E78" s="46">
        <v>0.46319444444444446</v>
      </c>
      <c r="F78" s="27" t="s">
        <v>283</v>
      </c>
      <c r="G78" s="46"/>
      <c r="H78" s="48"/>
      <c r="I78" s="46"/>
      <c r="J78" s="27"/>
      <c r="K78" s="44"/>
      <c r="M78" s="12"/>
    </row>
    <row r="79" ht="15.75" customHeight="1">
      <c r="B79" s="43"/>
      <c r="D79" s="5">
        <v>1.0</v>
      </c>
      <c r="E79" s="66">
        <v>0.45069444444444445</v>
      </c>
      <c r="F79" s="12" t="s">
        <v>284</v>
      </c>
      <c r="G79" s="12"/>
      <c r="H79" s="12"/>
      <c r="I79" s="12"/>
      <c r="J79" s="12"/>
      <c r="K79" s="44"/>
      <c r="M79" s="12"/>
    </row>
    <row r="80" ht="15.75" customHeight="1">
      <c r="B80" s="43"/>
      <c r="D80" s="5">
        <v>7.0</v>
      </c>
      <c r="E80" s="66">
        <v>0.46319444444444446</v>
      </c>
      <c r="F80" s="12" t="s">
        <v>285</v>
      </c>
      <c r="G80" s="66">
        <v>0.5034722222222222</v>
      </c>
      <c r="H80" s="12" t="s">
        <v>281</v>
      </c>
      <c r="I80" s="66">
        <v>0.04305555555555556</v>
      </c>
      <c r="J80" s="12" t="s">
        <v>282</v>
      </c>
      <c r="K80" s="44"/>
      <c r="M80" s="12"/>
    </row>
    <row r="81" ht="15.75" customHeight="1">
      <c r="B81" s="43"/>
      <c r="D81" s="5">
        <v>7.0</v>
      </c>
      <c r="E81" s="46">
        <v>0.4604166666666667</v>
      </c>
      <c r="F81" s="27" t="s">
        <v>286</v>
      </c>
      <c r="G81" s="46">
        <v>0.5041666666666667</v>
      </c>
      <c r="H81" s="48" t="s">
        <v>287</v>
      </c>
      <c r="I81" s="46">
        <v>0.043750000000000004</v>
      </c>
      <c r="J81" s="27" t="s">
        <v>288</v>
      </c>
      <c r="K81" s="44"/>
      <c r="M81" s="12"/>
    </row>
    <row r="82" ht="15.75" customHeight="1">
      <c r="B82" s="43"/>
      <c r="D82" s="5">
        <v>3.0</v>
      </c>
      <c r="E82" s="46">
        <v>0.46319444444444446</v>
      </c>
      <c r="F82" s="27" t="s">
        <v>289</v>
      </c>
      <c r="G82" s="46">
        <v>0.5055555555555555</v>
      </c>
      <c r="H82" s="48" t="s">
        <v>292</v>
      </c>
      <c r="I82" s="46">
        <v>0.04513888888888889</v>
      </c>
      <c r="J82" s="27" t="s">
        <v>293</v>
      </c>
      <c r="K82" s="44"/>
      <c r="M82" s="12"/>
    </row>
    <row r="83" ht="15.75" customHeight="1">
      <c r="B83" s="43"/>
      <c r="D83" s="5">
        <v>10.0</v>
      </c>
      <c r="E83" s="46">
        <v>0.4673611111111111</v>
      </c>
      <c r="F83" s="27" t="s">
        <v>295</v>
      </c>
      <c r="G83" s="46">
        <v>0.5083333333333333</v>
      </c>
      <c r="H83" s="48" t="s">
        <v>296</v>
      </c>
      <c r="I83" s="46">
        <v>0.04722222222222222</v>
      </c>
      <c r="J83" s="27" t="s">
        <v>297</v>
      </c>
      <c r="K83" s="44"/>
      <c r="M83" s="12"/>
    </row>
    <row r="84" ht="15.75" customHeight="1">
      <c r="B84" s="43"/>
      <c r="D84" s="5">
        <v>6.0</v>
      </c>
      <c r="E84" s="46">
        <v>0.47222222222222227</v>
      </c>
      <c r="F84" s="27" t="s">
        <v>298</v>
      </c>
      <c r="G84" s="46">
        <v>0.5097222222222222</v>
      </c>
      <c r="H84" s="48" t="s">
        <v>299</v>
      </c>
      <c r="I84" s="46">
        <v>0.04861111111111111</v>
      </c>
      <c r="J84" s="27" t="s">
        <v>300</v>
      </c>
      <c r="K84" s="44"/>
      <c r="M84" s="12"/>
    </row>
    <row r="85" ht="15.75" customHeight="1">
      <c r="B85" s="43"/>
      <c r="C85" s="45" t="s">
        <v>301</v>
      </c>
      <c r="D85" s="5">
        <v>8.0</v>
      </c>
      <c r="E85" s="46">
        <v>0.11597222222222221</v>
      </c>
      <c r="F85" s="48" t="s">
        <v>235</v>
      </c>
      <c r="G85" s="46">
        <v>0.15763888888888888</v>
      </c>
      <c r="H85" s="5">
        <v>26.0</v>
      </c>
      <c r="I85" s="46">
        <v>0.19930555555555554</v>
      </c>
      <c r="J85" s="12" t="s">
        <v>302</v>
      </c>
      <c r="K85" s="44"/>
    </row>
    <row r="86" ht="15.75" customHeight="1">
      <c r="B86" s="43"/>
      <c r="D86" s="5">
        <v>9.0</v>
      </c>
      <c r="E86" s="46">
        <v>0.11944444444444445</v>
      </c>
      <c r="F86" s="5">
        <v>10010.0</v>
      </c>
      <c r="G86" s="46">
        <v>0.16041666666666668</v>
      </c>
      <c r="H86" s="5">
        <v>190.0</v>
      </c>
      <c r="I86" s="46">
        <v>0.2020833333333333</v>
      </c>
      <c r="J86" s="27" t="s">
        <v>303</v>
      </c>
      <c r="K86" s="44"/>
    </row>
    <row r="87" ht="15.75" customHeight="1">
      <c r="B87" s="43"/>
      <c r="D87" s="5">
        <v>9.0</v>
      </c>
      <c r="E87" s="46">
        <v>0.12291666666666667</v>
      </c>
      <c r="F87" s="48" t="s">
        <v>285</v>
      </c>
      <c r="G87" s="46">
        <v>0.1638888888888889</v>
      </c>
      <c r="H87" s="5" t="s">
        <v>281</v>
      </c>
      <c r="I87" s="46">
        <v>0.20555555555555557</v>
      </c>
      <c r="J87" s="27" t="s">
        <v>282</v>
      </c>
      <c r="K87" s="44"/>
    </row>
    <row r="88" ht="15.75" customHeight="1">
      <c r="B88" s="43"/>
      <c r="D88" s="5">
        <v>5.0</v>
      </c>
      <c r="E88" s="46">
        <v>0.125</v>
      </c>
      <c r="F88" s="48" t="s">
        <v>305</v>
      </c>
      <c r="G88" s="46">
        <v>0.16666666666666666</v>
      </c>
      <c r="H88" s="5">
        <v>3500.0</v>
      </c>
      <c r="I88" s="46">
        <v>0.2076388888888889</v>
      </c>
      <c r="J88" s="27" t="s">
        <v>306</v>
      </c>
      <c r="K88" s="44"/>
    </row>
    <row r="89" ht="15.75" customHeight="1">
      <c r="B89" s="43"/>
      <c r="D89" s="5">
        <v>2.0</v>
      </c>
      <c r="E89" s="46">
        <v>0.1277777777777778</v>
      </c>
      <c r="F89" s="48" t="s">
        <v>307</v>
      </c>
      <c r="G89" s="46">
        <v>0.16874999999999998</v>
      </c>
      <c r="H89" s="5">
        <v>17.0</v>
      </c>
      <c r="I89" s="46">
        <v>0.20972222222222223</v>
      </c>
      <c r="J89" s="27" t="s">
        <v>308</v>
      </c>
      <c r="K89" s="44"/>
    </row>
    <row r="90" ht="15.75" customHeight="1">
      <c r="B90" s="43"/>
      <c r="D90" s="5">
        <v>4.0</v>
      </c>
      <c r="E90" s="66">
        <v>0.12986111111111112</v>
      </c>
      <c r="F90" s="48" t="s">
        <v>309</v>
      </c>
      <c r="G90" s="66">
        <v>0.17152777777777775</v>
      </c>
      <c r="H90" s="12" t="s">
        <v>310</v>
      </c>
      <c r="I90" s="66">
        <v>0.21319444444444444</v>
      </c>
      <c r="J90" s="27" t="s">
        <v>231</v>
      </c>
      <c r="K90" s="44"/>
    </row>
    <row r="91" ht="15.75" customHeight="1">
      <c r="B91" s="43"/>
      <c r="C91" s="45" t="s">
        <v>218</v>
      </c>
      <c r="D91" s="5">
        <v>8.0</v>
      </c>
      <c r="E91" s="66">
        <v>0.4840277777777778</v>
      </c>
      <c r="F91" s="12">
        <v>400.0</v>
      </c>
      <c r="G91" s="66">
        <v>0.5277777777777778</v>
      </c>
      <c r="H91" s="5">
        <v>10090.0</v>
      </c>
      <c r="I91" s="66">
        <v>0.06805555555555555</v>
      </c>
      <c r="J91" s="12">
        <v>200.0</v>
      </c>
      <c r="K91" s="44"/>
    </row>
    <row r="92" ht="15.75" customHeight="1">
      <c r="B92" s="43"/>
      <c r="D92" s="5" t="s">
        <v>311</v>
      </c>
      <c r="E92" s="66">
        <v>0.4888888888888889</v>
      </c>
      <c r="F92" s="48" t="s">
        <v>285</v>
      </c>
      <c r="G92" s="66">
        <v>0.5277777777777778</v>
      </c>
      <c r="H92" s="12" t="s">
        <v>312</v>
      </c>
      <c r="I92" s="66">
        <v>0.07222222222222223</v>
      </c>
      <c r="J92" s="27" t="s">
        <v>282</v>
      </c>
      <c r="K92" s="44"/>
    </row>
    <row r="93" ht="15.75" customHeight="1">
      <c r="B93" s="43"/>
      <c r="D93" s="5" t="s">
        <v>311</v>
      </c>
      <c r="E93" s="66">
        <v>15.0</v>
      </c>
      <c r="F93" s="48" t="s">
        <v>283</v>
      </c>
      <c r="G93" s="12"/>
      <c r="H93" s="12"/>
      <c r="I93" s="12"/>
      <c r="J93" s="12"/>
      <c r="K93" s="44"/>
    </row>
    <row r="94" ht="15.75" customHeight="1">
      <c r="B94" s="43"/>
      <c r="D94" s="5">
        <v>9.0</v>
      </c>
      <c r="E94" s="66">
        <v>0.49513888888888885</v>
      </c>
      <c r="F94" s="12">
        <v>12.0</v>
      </c>
      <c r="G94" s="66">
        <v>0.5298611111111111</v>
      </c>
      <c r="H94" s="12">
        <v>101000.0</v>
      </c>
      <c r="I94" s="66">
        <v>0.07916666666666666</v>
      </c>
      <c r="J94" s="12">
        <v>500.0</v>
      </c>
      <c r="K94" s="44"/>
    </row>
    <row r="95" ht="15.75" customHeight="1">
      <c r="B95" s="43"/>
      <c r="D95" s="5">
        <v>5.0</v>
      </c>
      <c r="E95" s="66">
        <v>0.4993055555555555</v>
      </c>
      <c r="F95" s="48" t="s">
        <v>313</v>
      </c>
      <c r="G95" s="66">
        <v>0.04305555555555556</v>
      </c>
      <c r="H95" s="12">
        <v>140.0</v>
      </c>
      <c r="I95" s="66">
        <v>0.08194444444444444</v>
      </c>
      <c r="J95" s="12">
        <v>430.0</v>
      </c>
      <c r="K95" s="44"/>
    </row>
    <row r="96" ht="15.75" customHeight="1">
      <c r="B96" s="43"/>
      <c r="D96" s="5">
        <v>4.0</v>
      </c>
      <c r="E96" s="66">
        <v>0.5027777777777778</v>
      </c>
      <c r="F96" s="48" t="s">
        <v>314</v>
      </c>
      <c r="G96" s="66">
        <v>0.044444444444444446</v>
      </c>
      <c r="H96" s="12" t="s">
        <v>315</v>
      </c>
      <c r="I96" s="66">
        <v>0.08611111111111112</v>
      </c>
      <c r="J96" s="66">
        <v>370.0</v>
      </c>
      <c r="K96" s="44"/>
    </row>
    <row r="97" ht="15.75" customHeight="1">
      <c r="B97" s="50"/>
      <c r="D97" s="38">
        <v>2.0</v>
      </c>
      <c r="E97" s="67">
        <v>0.5097222222222222</v>
      </c>
      <c r="F97" s="68">
        <v>32.0</v>
      </c>
      <c r="G97" s="67">
        <v>0.051388888888888894</v>
      </c>
      <c r="H97" s="68">
        <v>1006.0</v>
      </c>
      <c r="I97" s="67">
        <v>0.09305555555555556</v>
      </c>
      <c r="J97" s="68">
        <v>24.0</v>
      </c>
      <c r="K97" s="69"/>
    </row>
    <row r="98" ht="15.75" customHeight="1">
      <c r="B98" s="1" t="s">
        <v>319</v>
      </c>
      <c r="F98" s="56"/>
    </row>
    <row r="99" ht="15.75" customHeight="1">
      <c r="B99" s="57" t="s">
        <v>95</v>
      </c>
      <c r="C99" s="41" t="s">
        <v>96</v>
      </c>
      <c r="D99" s="41" t="s">
        <v>97</v>
      </c>
      <c r="E99" s="58" t="s">
        <v>145</v>
      </c>
      <c r="F99" s="41" t="s">
        <v>146</v>
      </c>
      <c r="G99" s="58" t="s">
        <v>148</v>
      </c>
      <c r="H99" s="41" t="s">
        <v>149</v>
      </c>
      <c r="I99" s="58" t="s">
        <v>150</v>
      </c>
      <c r="J99" s="41" t="s">
        <v>151</v>
      </c>
      <c r="K99" s="42" t="s">
        <v>98</v>
      </c>
    </row>
    <row r="100" ht="15.75" customHeight="1">
      <c r="B100" s="43" t="s">
        <v>153</v>
      </c>
      <c r="C100" s="45" t="s">
        <v>100</v>
      </c>
      <c r="D100" s="45">
        <v>1.0</v>
      </c>
      <c r="E100" s="46">
        <v>0.4513888888888889</v>
      </c>
      <c r="F100" s="27" t="s">
        <v>320</v>
      </c>
      <c r="G100" s="46">
        <v>0.49583333333333335</v>
      </c>
      <c r="H100" s="48" t="s">
        <v>321</v>
      </c>
      <c r="I100" s="46">
        <v>0.5361111111111111</v>
      </c>
      <c r="J100" s="27" t="s">
        <v>322</v>
      </c>
      <c r="K100" s="37"/>
    </row>
    <row r="101" ht="15.75" customHeight="1">
      <c r="B101" s="43"/>
      <c r="E101" s="66">
        <v>0.45416666666666666</v>
      </c>
      <c r="F101" s="48" t="s">
        <v>325</v>
      </c>
      <c r="G101" s="46">
        <v>0.49722222222222223</v>
      </c>
      <c r="H101" s="27" t="s">
        <v>312</v>
      </c>
      <c r="I101" s="46">
        <v>0.5368055555555555</v>
      </c>
      <c r="J101" s="27" t="s">
        <v>282</v>
      </c>
      <c r="K101" s="37"/>
    </row>
    <row r="102" ht="15.75" customHeight="1">
      <c r="B102" s="43"/>
      <c r="D102" s="5">
        <v>8.0</v>
      </c>
      <c r="E102" s="46">
        <v>0.4604166666666667</v>
      </c>
      <c r="F102" s="48" t="s">
        <v>329</v>
      </c>
      <c r="G102" s="46">
        <v>0.4986111111111111</v>
      </c>
      <c r="H102" s="5" t="s">
        <v>330</v>
      </c>
      <c r="I102" s="46">
        <v>0.5375</v>
      </c>
      <c r="J102" s="5">
        <v>260.0</v>
      </c>
      <c r="K102" s="37"/>
    </row>
    <row r="103" ht="15.75" customHeight="1">
      <c r="B103" s="43"/>
      <c r="D103" s="5">
        <v>6.0</v>
      </c>
      <c r="E103" s="46">
        <v>0.4618055555555556</v>
      </c>
      <c r="F103" s="48" t="s">
        <v>331</v>
      </c>
      <c r="G103" s="46">
        <v>0.5006944444444444</v>
      </c>
      <c r="H103" s="5">
        <v>1900.0</v>
      </c>
      <c r="I103" s="46">
        <v>0.5388888888888889</v>
      </c>
      <c r="J103" s="5">
        <v>3700.0</v>
      </c>
      <c r="K103" s="37"/>
    </row>
    <row r="104" ht="15.75" customHeight="1">
      <c r="B104" s="43"/>
      <c r="D104" s="5">
        <v>9.0</v>
      </c>
      <c r="E104" s="46">
        <v>0.46388888888888885</v>
      </c>
      <c r="F104" s="48" t="s">
        <v>332</v>
      </c>
      <c r="G104" s="46">
        <v>0.5013888888888889</v>
      </c>
      <c r="H104" s="5" t="s">
        <v>333</v>
      </c>
      <c r="I104" s="46">
        <v>0.5402777777777777</v>
      </c>
      <c r="J104" s="5" t="s">
        <v>334</v>
      </c>
      <c r="K104" s="37"/>
    </row>
    <row r="105" ht="15.75" customHeight="1">
      <c r="B105" s="43"/>
      <c r="D105" s="5"/>
      <c r="K105" s="49"/>
    </row>
    <row r="106" ht="15.75" customHeight="1">
      <c r="B106" s="43"/>
      <c r="C106" s="45" t="s">
        <v>192</v>
      </c>
      <c r="D106" s="45">
        <v>1.0</v>
      </c>
      <c r="E106" s="46">
        <v>0.12569444444444444</v>
      </c>
      <c r="F106" s="27" t="s">
        <v>335</v>
      </c>
      <c r="G106" s="46">
        <v>0.1708333333333333</v>
      </c>
      <c r="H106" s="5" t="s">
        <v>336</v>
      </c>
      <c r="I106" s="46">
        <v>0.20833333333333334</v>
      </c>
      <c r="J106" s="27" t="s">
        <v>337</v>
      </c>
      <c r="K106" s="37"/>
    </row>
    <row r="107" ht="15.75" customHeight="1">
      <c r="B107" s="43"/>
      <c r="E107" s="46">
        <v>0.1277777777777778</v>
      </c>
      <c r="F107" s="27" t="s">
        <v>280</v>
      </c>
      <c r="G107" s="46">
        <v>0.1673611111111111</v>
      </c>
      <c r="H107" s="48" t="s">
        <v>338</v>
      </c>
      <c r="I107" s="46">
        <v>0.21041666666666667</v>
      </c>
      <c r="J107" s="27" t="s">
        <v>339</v>
      </c>
      <c r="K107" s="37"/>
    </row>
    <row r="108" ht="15.75" customHeight="1">
      <c r="B108" s="43"/>
      <c r="D108" s="5">
        <v>8.0</v>
      </c>
      <c r="E108" s="46">
        <v>0.13194444444444445</v>
      </c>
      <c r="F108" s="27" t="s">
        <v>341</v>
      </c>
      <c r="G108" s="46">
        <v>0.17152777777777775</v>
      </c>
      <c r="H108" s="48" t="s">
        <v>342</v>
      </c>
      <c r="I108" s="46">
        <v>0.2138888888888889</v>
      </c>
      <c r="J108" s="27" t="s">
        <v>343</v>
      </c>
      <c r="K108" s="37"/>
    </row>
    <row r="109" ht="15.75" customHeight="1">
      <c r="B109" s="43"/>
      <c r="D109" s="5">
        <v>6.0</v>
      </c>
      <c r="E109" s="46">
        <v>0.13402777777777777</v>
      </c>
      <c r="F109" s="5" t="s">
        <v>345</v>
      </c>
      <c r="G109" s="46">
        <v>0.17569444444444446</v>
      </c>
      <c r="H109" s="5">
        <v>2100.0</v>
      </c>
      <c r="I109" s="46">
        <v>0.21597222222222223</v>
      </c>
      <c r="J109" s="5" t="s">
        <v>346</v>
      </c>
      <c r="K109" s="37"/>
    </row>
    <row r="110" ht="15.75" customHeight="1">
      <c r="B110" s="43"/>
      <c r="D110" s="5">
        <v>9.0</v>
      </c>
      <c r="E110" s="46">
        <v>0.1361111111111111</v>
      </c>
      <c r="F110" s="5" t="s">
        <v>347</v>
      </c>
      <c r="G110" s="46">
        <v>0.17777777777777778</v>
      </c>
      <c r="H110" s="5" t="s">
        <v>348</v>
      </c>
      <c r="I110" s="46">
        <v>0.21805555555555556</v>
      </c>
      <c r="J110" s="5" t="s">
        <v>349</v>
      </c>
      <c r="K110" s="37"/>
    </row>
    <row r="111" ht="15.75" customHeight="1">
      <c r="B111" s="43"/>
      <c r="C111" s="45" t="s">
        <v>350</v>
      </c>
      <c r="D111" s="45">
        <v>2.0</v>
      </c>
      <c r="E111" s="46">
        <v>0.125</v>
      </c>
      <c r="F111" s="27" t="s">
        <v>351</v>
      </c>
      <c r="G111" s="46">
        <v>0.1673611111111111</v>
      </c>
      <c r="H111" s="48" t="s">
        <v>352</v>
      </c>
      <c r="I111" s="46">
        <v>0.20833333333333334</v>
      </c>
      <c r="J111" s="27" t="s">
        <v>353</v>
      </c>
      <c r="K111" s="37"/>
    </row>
    <row r="112" ht="15.75" customHeight="1">
      <c r="B112" s="43"/>
      <c r="E112" s="46">
        <v>0.12916666666666668</v>
      </c>
      <c r="F112" s="27" t="s">
        <v>325</v>
      </c>
      <c r="G112" s="46">
        <v>0.16944444444444443</v>
      </c>
      <c r="H112" s="48" t="s">
        <v>312</v>
      </c>
      <c r="I112" s="46">
        <v>0.2111111111111111</v>
      </c>
      <c r="J112" s="27" t="s">
        <v>354</v>
      </c>
      <c r="K112" s="37"/>
    </row>
    <row r="113" ht="15.75" customHeight="1">
      <c r="B113" s="43"/>
      <c r="D113" s="5">
        <v>7.0</v>
      </c>
      <c r="E113" s="46">
        <v>0.13194444444444445</v>
      </c>
      <c r="F113" s="27" t="s">
        <v>355</v>
      </c>
      <c r="G113" s="46">
        <v>0.16666666666666666</v>
      </c>
      <c r="H113" s="48" t="s">
        <v>356</v>
      </c>
      <c r="I113" s="46">
        <v>0.21041666666666667</v>
      </c>
      <c r="J113" s="27" t="s">
        <v>357</v>
      </c>
      <c r="K113" s="37"/>
    </row>
    <row r="114" ht="15.75" customHeight="1">
      <c r="B114" s="43"/>
      <c r="D114" s="5">
        <v>3.0</v>
      </c>
      <c r="E114" s="46">
        <v>0.13472222222222222</v>
      </c>
      <c r="F114" s="27" t="s">
        <v>358</v>
      </c>
      <c r="G114" s="46">
        <v>0.17500000000000002</v>
      </c>
      <c r="H114" s="48" t="s">
        <v>359</v>
      </c>
      <c r="I114" s="46">
        <v>0.21666666666666667</v>
      </c>
      <c r="J114" s="27" t="s">
        <v>360</v>
      </c>
      <c r="K114" s="37"/>
    </row>
    <row r="115" ht="15.75" customHeight="1">
      <c r="B115" s="43"/>
      <c r="D115" s="5">
        <v>4.0</v>
      </c>
      <c r="E115" s="46">
        <v>0.13819444444444443</v>
      </c>
      <c r="F115" s="48" t="s">
        <v>361</v>
      </c>
      <c r="G115" s="46">
        <v>0.17847222222222223</v>
      </c>
      <c r="H115" s="5" t="s">
        <v>362</v>
      </c>
      <c r="I115" s="46">
        <v>0.22013888888888888</v>
      </c>
      <c r="J115" s="5">
        <v>100.0</v>
      </c>
      <c r="K115" s="37"/>
    </row>
    <row r="116" ht="15.75" customHeight="1">
      <c r="B116" s="43"/>
      <c r="C116" s="45" t="s">
        <v>131</v>
      </c>
      <c r="D116" s="5">
        <v>5.0</v>
      </c>
      <c r="E116" s="46">
        <v>0.4159722222222222</v>
      </c>
      <c r="F116" s="5">
        <v>10080.0</v>
      </c>
      <c r="G116" s="46">
        <v>0.4576388888888889</v>
      </c>
      <c r="H116" s="5" t="s">
        <v>363</v>
      </c>
      <c r="I116" s="46">
        <v>0.4993055555555555</v>
      </c>
      <c r="J116" s="27" t="s">
        <v>364</v>
      </c>
      <c r="K116" s="44"/>
    </row>
    <row r="117" ht="15.75" customHeight="1">
      <c r="B117" s="43"/>
      <c r="D117" s="12"/>
      <c r="E117" s="46">
        <v>0.41944444444444445</v>
      </c>
      <c r="F117" s="48" t="s">
        <v>280</v>
      </c>
      <c r="G117" s="46">
        <v>0.4611111111111111</v>
      </c>
      <c r="H117" s="5" t="s">
        <v>312</v>
      </c>
      <c r="I117" s="46">
        <v>0.5027777777777778</v>
      </c>
      <c r="J117" s="27" t="s">
        <v>354</v>
      </c>
      <c r="K117" s="44"/>
    </row>
    <row r="118" ht="15.75" customHeight="1">
      <c r="B118" s="43"/>
      <c r="D118" s="5">
        <v>10.0</v>
      </c>
      <c r="E118" s="46">
        <v>0.42291666666666666</v>
      </c>
      <c r="F118" s="48" t="s">
        <v>365</v>
      </c>
      <c r="G118" s="46">
        <v>0.46458333333333335</v>
      </c>
      <c r="H118" s="5" t="s">
        <v>366</v>
      </c>
      <c r="I118" s="46">
        <v>0.5083333333333333</v>
      </c>
      <c r="J118" s="27" t="s">
        <v>367</v>
      </c>
      <c r="K118" s="44"/>
    </row>
    <row r="119" ht="15.75" customHeight="1">
      <c r="B119" s="43"/>
      <c r="D119" s="5">
        <v>2.0</v>
      </c>
      <c r="E119" s="46">
        <v>0.425</v>
      </c>
      <c r="F119" s="48" t="s">
        <v>368</v>
      </c>
      <c r="G119" s="46">
        <v>0.4666666666666666</v>
      </c>
      <c r="H119" s="5">
        <v>2400.0</v>
      </c>
      <c r="I119" s="46">
        <v>0.5083333333333333</v>
      </c>
      <c r="J119" s="27" t="s">
        <v>369</v>
      </c>
      <c r="K119" s="44"/>
    </row>
    <row r="120" ht="15.75" customHeight="1">
      <c r="B120" s="43"/>
      <c r="D120" s="5">
        <v>7.0</v>
      </c>
      <c r="E120" s="66">
        <v>0.4291666666666667</v>
      </c>
      <c r="F120" s="48" t="s">
        <v>370</v>
      </c>
      <c r="G120" s="66">
        <v>0.46875</v>
      </c>
      <c r="H120" s="12">
        <v>100100.0</v>
      </c>
      <c r="I120" s="66">
        <v>0.5104166666666666</v>
      </c>
      <c r="J120" s="27" t="s">
        <v>371</v>
      </c>
      <c r="K120" s="44"/>
    </row>
    <row r="121" ht="15.75" customHeight="1">
      <c r="B121" s="43"/>
      <c r="D121" s="5">
        <v>3.0</v>
      </c>
      <c r="E121" s="66">
        <v>0.4354166666666666</v>
      </c>
      <c r="F121" s="48" t="s">
        <v>372</v>
      </c>
      <c r="G121" s="66">
        <v>0.4770833333333333</v>
      </c>
      <c r="H121" s="5">
        <v>3100.0</v>
      </c>
      <c r="I121" s="66">
        <v>0.5187499999999999</v>
      </c>
      <c r="J121" s="12">
        <v>1100.0</v>
      </c>
      <c r="K121" s="44"/>
    </row>
    <row r="122" ht="15.75" customHeight="1">
      <c r="B122" s="43"/>
      <c r="D122" s="5">
        <v>4.0</v>
      </c>
      <c r="E122" s="66">
        <v>0.4368055555555555</v>
      </c>
      <c r="F122" s="48" t="s">
        <v>375</v>
      </c>
      <c r="G122" s="66">
        <v>0.4784722222222222</v>
      </c>
      <c r="H122" s="12" t="s">
        <v>376</v>
      </c>
      <c r="I122" s="66">
        <v>0.5201388888888888</v>
      </c>
      <c r="J122" s="27" t="s">
        <v>377</v>
      </c>
      <c r="K122" s="44"/>
    </row>
    <row r="123" ht="15.75" customHeight="1">
      <c r="B123" s="1" t="s">
        <v>378</v>
      </c>
      <c r="F123" s="56"/>
    </row>
    <row r="124" ht="15.75" customHeight="1">
      <c r="B124" s="57" t="s">
        <v>95</v>
      </c>
      <c r="C124" s="41" t="s">
        <v>96</v>
      </c>
      <c r="D124" s="41" t="s">
        <v>97</v>
      </c>
      <c r="E124" s="58" t="s">
        <v>145</v>
      </c>
      <c r="F124" s="41" t="s">
        <v>146</v>
      </c>
      <c r="G124" s="58" t="s">
        <v>148</v>
      </c>
      <c r="H124" s="41" t="s">
        <v>149</v>
      </c>
      <c r="I124" s="58" t="s">
        <v>150</v>
      </c>
      <c r="J124" s="41" t="s">
        <v>151</v>
      </c>
      <c r="K124" s="42" t="s">
        <v>98</v>
      </c>
    </row>
    <row r="125" ht="15.75" customHeight="1">
      <c r="B125" s="43" t="s">
        <v>153</v>
      </c>
      <c r="C125" s="45" t="s">
        <v>138</v>
      </c>
      <c r="D125" s="45">
        <v>8.0</v>
      </c>
      <c r="E125" s="46">
        <v>0.4513888888888889</v>
      </c>
      <c r="F125" s="5">
        <v>24000.0</v>
      </c>
      <c r="G125" s="46">
        <v>0.49374999999999997</v>
      </c>
      <c r="H125" s="48" t="s">
        <v>379</v>
      </c>
      <c r="I125" s="46">
        <v>0.5402777777777777</v>
      </c>
      <c r="J125" s="27" t="s">
        <v>380</v>
      </c>
      <c r="K125" s="37"/>
    </row>
    <row r="126" ht="15.75" customHeight="1">
      <c r="B126" s="43"/>
      <c r="D126" s="5">
        <v>6.0</v>
      </c>
      <c r="E126" s="46">
        <v>0.45555555555555555</v>
      </c>
      <c r="F126" s="5">
        <v>39000.0</v>
      </c>
      <c r="G126" s="46">
        <v>0.49513888888888885</v>
      </c>
      <c r="H126" s="5">
        <v>1500.0</v>
      </c>
      <c r="I126" s="46">
        <v>0.041666666666666664</v>
      </c>
      <c r="J126" s="5" t="s">
        <v>381</v>
      </c>
      <c r="K126" s="37"/>
    </row>
    <row r="127" ht="15.75" customHeight="1">
      <c r="B127" s="43"/>
      <c r="D127" s="5">
        <v>7.0</v>
      </c>
      <c r="E127" s="46">
        <v>0.4583333333333333</v>
      </c>
      <c r="F127" s="5">
        <v>11000.0</v>
      </c>
      <c r="G127" s="46">
        <v>0.4979166666666666</v>
      </c>
      <c r="H127" s="5">
        <v>13000.0</v>
      </c>
      <c r="I127" s="46">
        <v>0.04305555555555556</v>
      </c>
      <c r="J127" s="5">
        <v>45000.0</v>
      </c>
      <c r="K127" s="37"/>
    </row>
    <row r="128" ht="15.75" customHeight="1">
      <c r="B128" s="43"/>
      <c r="D128" s="5">
        <v>1.0</v>
      </c>
      <c r="E128" s="46">
        <v>0.46249999999999997</v>
      </c>
      <c r="F128" s="48" t="s">
        <v>384</v>
      </c>
      <c r="G128" s="46">
        <v>0.5006944444444444</v>
      </c>
      <c r="H128" s="5" t="s">
        <v>263</v>
      </c>
      <c r="I128" s="46">
        <v>0.044444444444444446</v>
      </c>
      <c r="J128" s="5" t="s">
        <v>376</v>
      </c>
      <c r="K128" s="37"/>
    </row>
    <row r="129" ht="15.75" customHeight="1">
      <c r="B129" s="43"/>
      <c r="D129" s="5">
        <v>4.0</v>
      </c>
      <c r="E129" s="46">
        <v>0.46597222222222223</v>
      </c>
      <c r="F129" s="5" t="s">
        <v>385</v>
      </c>
      <c r="G129" s="46">
        <v>0.5041666666666667</v>
      </c>
      <c r="H129" s="5">
        <v>10090.0</v>
      </c>
      <c r="I129" s="46">
        <v>0.04513888888888889</v>
      </c>
      <c r="J129" s="5">
        <v>22000.0</v>
      </c>
      <c r="K129" s="37"/>
    </row>
    <row r="130" ht="15.75" customHeight="1">
      <c r="B130" s="43"/>
      <c r="D130" s="5"/>
    </row>
    <row r="131" ht="15.75" customHeight="1">
      <c r="B131" s="43"/>
      <c r="C131" s="45" t="s">
        <v>218</v>
      </c>
      <c r="D131" s="45">
        <v>1.0</v>
      </c>
      <c r="E131" s="46">
        <v>0.1076388888888889</v>
      </c>
      <c r="F131" s="1" t="s">
        <v>386</v>
      </c>
      <c r="G131" s="27" t="s">
        <v>387</v>
      </c>
      <c r="H131" s="5" t="s">
        <v>388</v>
      </c>
      <c r="I131" s="46">
        <v>0.19444444444444445</v>
      </c>
      <c r="J131" s="27" t="s">
        <v>389</v>
      </c>
      <c r="K131" s="37"/>
    </row>
    <row r="132" ht="15.75" customHeight="1">
      <c r="B132" s="43"/>
      <c r="D132" s="45">
        <v>4.0</v>
      </c>
      <c r="E132" s="46">
        <v>0.1111111111111111</v>
      </c>
      <c r="F132" s="1" t="s">
        <v>391</v>
      </c>
      <c r="G132" s="27" t="s">
        <v>392</v>
      </c>
      <c r="H132" s="48" t="s">
        <v>393</v>
      </c>
      <c r="I132" s="46">
        <v>0.19583333333333333</v>
      </c>
      <c r="J132" s="27" t="s">
        <v>394</v>
      </c>
      <c r="K132" s="37"/>
    </row>
    <row r="133" ht="15.75" customHeight="1">
      <c r="B133" s="43"/>
      <c r="D133" s="5">
        <v>8.0</v>
      </c>
      <c r="E133" s="46">
        <v>0.11388888888888889</v>
      </c>
      <c r="F133" s="1">
        <v>47000.0</v>
      </c>
      <c r="G133" s="27" t="s">
        <v>395</v>
      </c>
      <c r="H133" s="48" t="s">
        <v>396</v>
      </c>
      <c r="I133" s="46">
        <v>0.19722222222222222</v>
      </c>
      <c r="J133" s="27" t="s">
        <v>397</v>
      </c>
      <c r="K133" s="37"/>
    </row>
    <row r="134" ht="15.75" customHeight="1">
      <c r="B134" s="43"/>
      <c r="D134" s="5">
        <v>6.0</v>
      </c>
      <c r="E134" s="46">
        <v>0.1173611111111111</v>
      </c>
      <c r="F134" s="1" t="s">
        <v>398</v>
      </c>
      <c r="G134" s="46">
        <v>0.15763888888888888</v>
      </c>
      <c r="H134" s="5" t="s">
        <v>400</v>
      </c>
      <c r="I134" s="46">
        <v>0.19930555555555554</v>
      </c>
      <c r="J134" s="5">
        <v>40000.0</v>
      </c>
      <c r="K134" s="37"/>
    </row>
    <row r="135" ht="15.75" customHeight="1">
      <c r="B135" s="43"/>
      <c r="D135" s="5">
        <v>7.0</v>
      </c>
      <c r="E135" s="46">
        <v>0.12013888888888889</v>
      </c>
      <c r="F135" s="1" t="s">
        <v>401</v>
      </c>
      <c r="G135" s="46">
        <v>0.15902777777777777</v>
      </c>
      <c r="H135" s="5" t="s">
        <v>402</v>
      </c>
      <c r="I135" s="46">
        <v>0.20138888888888887</v>
      </c>
      <c r="J135" s="5" t="s">
        <v>403</v>
      </c>
      <c r="K135" s="37"/>
    </row>
    <row r="136" ht="15.75" customHeight="1">
      <c r="B136" s="43"/>
      <c r="C136" s="45" t="s">
        <v>107</v>
      </c>
      <c r="D136" s="45">
        <v>10.0</v>
      </c>
      <c r="E136" s="46">
        <v>0.42291666666666666</v>
      </c>
      <c r="F136" s="27" t="s">
        <v>404</v>
      </c>
      <c r="G136" s="46">
        <v>0.46458333333333335</v>
      </c>
      <c r="H136" s="48" t="s">
        <v>405</v>
      </c>
      <c r="I136" s="46">
        <v>0.5048611111111111</v>
      </c>
      <c r="J136" s="27" t="s">
        <v>406</v>
      </c>
      <c r="K136" s="37"/>
    </row>
    <row r="137" ht="15.75" customHeight="1">
      <c r="B137" s="43"/>
      <c r="D137" s="45">
        <v>9.0</v>
      </c>
      <c r="E137" s="46">
        <v>0.4277777777777778</v>
      </c>
      <c r="F137" s="27" t="s">
        <v>407</v>
      </c>
      <c r="G137" s="46">
        <v>0.4694444444444445</v>
      </c>
      <c r="H137" s="48" t="s">
        <v>408</v>
      </c>
      <c r="I137" s="46">
        <v>0.5083333333333333</v>
      </c>
      <c r="J137" s="27" t="s">
        <v>410</v>
      </c>
      <c r="K137" s="37"/>
    </row>
    <row r="138" ht="15.75" customHeight="1">
      <c r="B138" s="43"/>
      <c r="D138" s="5">
        <v>2.0</v>
      </c>
      <c r="E138" s="46">
        <v>0.43472222222222223</v>
      </c>
      <c r="F138" s="27" t="s">
        <v>411</v>
      </c>
      <c r="G138" s="46">
        <v>0.4763888888888889</v>
      </c>
      <c r="H138" s="48" t="s">
        <v>412</v>
      </c>
      <c r="I138" s="46">
        <v>0.5152777777777778</v>
      </c>
      <c r="J138" s="27" t="s">
        <v>413</v>
      </c>
      <c r="K138" s="37"/>
    </row>
    <row r="139" ht="15.75" customHeight="1">
      <c r="B139" s="43"/>
      <c r="D139" s="5">
        <v>3.0</v>
      </c>
      <c r="E139" s="46">
        <v>0.4381944444444445</v>
      </c>
      <c r="F139" s="27" t="s">
        <v>414</v>
      </c>
      <c r="G139" s="46">
        <v>0.4784722222222222</v>
      </c>
      <c r="H139" s="48" t="s">
        <v>415</v>
      </c>
      <c r="I139" s="46">
        <v>0.5201388888888888</v>
      </c>
      <c r="J139" s="27" t="s">
        <v>416</v>
      </c>
      <c r="K139" s="37"/>
    </row>
    <row r="140" ht="15.75" customHeight="1">
      <c r="B140" s="43"/>
      <c r="D140" s="5"/>
      <c r="K140" s="49"/>
    </row>
    <row r="141" ht="15.75" customHeight="1">
      <c r="B141" s="43"/>
      <c r="C141" s="45" t="s">
        <v>277</v>
      </c>
      <c r="D141" s="5">
        <v>10.0</v>
      </c>
      <c r="E141" s="46">
        <v>0.10416666666666667</v>
      </c>
      <c r="F141" s="5">
        <v>43000.0</v>
      </c>
      <c r="G141" s="46">
        <v>0.15</v>
      </c>
      <c r="H141" s="5" t="s">
        <v>417</v>
      </c>
      <c r="I141" s="46">
        <v>0.19375</v>
      </c>
      <c r="J141" s="5" t="s">
        <v>418</v>
      </c>
      <c r="K141" s="44"/>
    </row>
    <row r="142" ht="15.75" customHeight="1">
      <c r="B142" s="43"/>
      <c r="D142" s="5">
        <v>9.0</v>
      </c>
      <c r="E142" s="46">
        <v>0.11388888888888889</v>
      </c>
      <c r="F142" s="48" t="s">
        <v>419</v>
      </c>
      <c r="G142" s="46">
        <v>0.15277777777777776</v>
      </c>
      <c r="H142" s="5">
        <v>2000.0</v>
      </c>
      <c r="I142" s="46">
        <v>0.19583333333333333</v>
      </c>
      <c r="J142" s="27" t="s">
        <v>420</v>
      </c>
      <c r="K142" s="44"/>
    </row>
    <row r="143" ht="15.75" customHeight="1">
      <c r="B143" s="43"/>
      <c r="D143" s="5">
        <v>2.0</v>
      </c>
      <c r="E143" s="46">
        <v>0.12222222222222223</v>
      </c>
      <c r="F143" s="48" t="s">
        <v>421</v>
      </c>
      <c r="G143" s="46">
        <v>0.15972222222222224</v>
      </c>
      <c r="H143" s="1" t="s">
        <v>422</v>
      </c>
      <c r="I143" s="46">
        <v>0.20138888888888887</v>
      </c>
      <c r="J143" s="27" t="s">
        <v>423</v>
      </c>
      <c r="K143" s="44"/>
    </row>
    <row r="144" ht="15.75" customHeight="1">
      <c r="B144" s="43"/>
      <c r="D144" s="5">
        <v>3.0</v>
      </c>
      <c r="E144" s="46">
        <v>0.1277777777777778</v>
      </c>
      <c r="F144" s="48" t="s">
        <v>424</v>
      </c>
      <c r="G144" s="46">
        <v>0.16666666666666666</v>
      </c>
      <c r="H144" s="5">
        <v>37000.0</v>
      </c>
      <c r="I144" s="46">
        <v>0.20694444444444446</v>
      </c>
      <c r="J144" s="27" t="s">
        <v>425</v>
      </c>
      <c r="K144" s="44"/>
    </row>
    <row r="145" ht="15.75" customHeight="1">
      <c r="B145" s="1" t="s">
        <v>120</v>
      </c>
      <c r="F145" s="56"/>
    </row>
    <row r="146" ht="15.75" customHeight="1">
      <c r="B146" s="57" t="s">
        <v>95</v>
      </c>
      <c r="C146" s="41" t="s">
        <v>96</v>
      </c>
      <c r="D146" s="41" t="s">
        <v>97</v>
      </c>
      <c r="E146" s="58" t="s">
        <v>145</v>
      </c>
      <c r="F146" s="41" t="s">
        <v>146</v>
      </c>
      <c r="G146" s="58" t="s">
        <v>148</v>
      </c>
      <c r="H146" s="41" t="s">
        <v>149</v>
      </c>
      <c r="I146" s="58" t="s">
        <v>150</v>
      </c>
      <c r="J146" s="41" t="s">
        <v>151</v>
      </c>
      <c r="K146" s="42" t="s">
        <v>98</v>
      </c>
    </row>
    <row r="147" ht="15.75" customHeight="1">
      <c r="B147" s="43" t="s">
        <v>153</v>
      </c>
      <c r="C147" s="45" t="s">
        <v>217</v>
      </c>
      <c r="D147" s="45">
        <v>6.0</v>
      </c>
      <c r="E147" s="46">
        <v>0.4173611111111111</v>
      </c>
      <c r="F147" s="5" t="s">
        <v>426</v>
      </c>
      <c r="G147" s="46">
        <v>0.46597222222222223</v>
      </c>
      <c r="H147" s="48" t="s">
        <v>427</v>
      </c>
      <c r="I147" s="46">
        <v>0.5076388888888889</v>
      </c>
      <c r="J147" s="27" t="s">
        <v>428</v>
      </c>
      <c r="K147" s="37"/>
    </row>
    <row r="148" ht="15.75" customHeight="1">
      <c r="B148" s="43"/>
      <c r="D148" s="5">
        <v>7.0</v>
      </c>
      <c r="E148" s="46">
        <v>0.41944444444444445</v>
      </c>
      <c r="F148" s="5" t="s">
        <v>429</v>
      </c>
      <c r="G148" s="46">
        <v>0.4673611111111111</v>
      </c>
      <c r="H148" s="5" t="s">
        <v>430</v>
      </c>
      <c r="I148" s="46">
        <v>0.5083333333333333</v>
      </c>
      <c r="J148" s="5" t="s">
        <v>431</v>
      </c>
      <c r="K148" s="37"/>
    </row>
    <row r="149" ht="15.75" customHeight="1">
      <c r="B149" s="43"/>
      <c r="D149" s="5">
        <v>8.0</v>
      </c>
      <c r="E149" s="46">
        <v>0.42569444444444443</v>
      </c>
      <c r="F149" s="5" t="s">
        <v>432</v>
      </c>
      <c r="G149" s="46">
        <v>0.4680555555555555</v>
      </c>
      <c r="H149" s="5" t="s">
        <v>433</v>
      </c>
      <c r="I149" s="46">
        <v>0.5097222222222222</v>
      </c>
      <c r="J149" s="5" t="s">
        <v>434</v>
      </c>
      <c r="K149" s="37"/>
    </row>
    <row r="150" ht="15.75" customHeight="1">
      <c r="B150" s="43"/>
      <c r="D150" s="5">
        <v>4.0</v>
      </c>
      <c r="E150" s="46">
        <v>0.4291666666666667</v>
      </c>
      <c r="F150" s="48" t="s">
        <v>435</v>
      </c>
      <c r="G150" s="46">
        <v>0.46875</v>
      </c>
      <c r="H150" s="5" t="s">
        <v>436</v>
      </c>
      <c r="I150" s="46">
        <v>0.5111111111111112</v>
      </c>
      <c r="J150" s="5" t="s">
        <v>437</v>
      </c>
      <c r="K150" s="37"/>
    </row>
    <row r="151" ht="15.75" customHeight="1">
      <c r="B151" s="43"/>
      <c r="D151" s="5">
        <v>1.0</v>
      </c>
      <c r="E151" s="46">
        <v>0.43124999999999997</v>
      </c>
      <c r="F151" s="5" t="s">
        <v>438</v>
      </c>
      <c r="G151" s="46">
        <v>0.47222222222222227</v>
      </c>
      <c r="H151" s="5" t="s">
        <v>439</v>
      </c>
      <c r="I151" s="46">
        <v>0.513888888888889</v>
      </c>
      <c r="J151" s="5" t="s">
        <v>441</v>
      </c>
      <c r="K151" s="37"/>
    </row>
    <row r="152" ht="15.75" customHeight="1">
      <c r="B152" s="43"/>
      <c r="D152" s="5"/>
    </row>
    <row r="153" ht="15.75" customHeight="1">
      <c r="B153" s="43"/>
      <c r="C153" s="45" t="s">
        <v>208</v>
      </c>
      <c r="D153" s="45">
        <v>5.0</v>
      </c>
      <c r="E153" s="66">
        <v>0.4201388888888889</v>
      </c>
      <c r="F153" s="46" t="s">
        <v>444</v>
      </c>
      <c r="G153" s="27" t="s">
        <v>445</v>
      </c>
      <c r="H153" s="5" t="s">
        <v>446</v>
      </c>
      <c r="I153" s="46">
        <v>0.5076388888888889</v>
      </c>
      <c r="J153" s="27" t="s">
        <v>447</v>
      </c>
      <c r="K153" s="37"/>
    </row>
    <row r="154" ht="15.75" customHeight="1">
      <c r="B154" s="43"/>
      <c r="D154" s="45">
        <v>10.0</v>
      </c>
      <c r="E154" s="66">
        <v>0.42291666666666666</v>
      </c>
      <c r="F154" s="46" t="s">
        <v>448</v>
      </c>
      <c r="G154" s="27" t="s">
        <v>449</v>
      </c>
      <c r="H154" s="48" t="s">
        <v>450</v>
      </c>
      <c r="I154" s="46">
        <v>0.5083333333333333</v>
      </c>
      <c r="J154" s="27" t="s">
        <v>451</v>
      </c>
      <c r="K154" s="37"/>
    </row>
    <row r="155" ht="15.75" customHeight="1">
      <c r="B155" s="43"/>
      <c r="D155" s="5">
        <v>9.0</v>
      </c>
      <c r="E155" s="66">
        <v>0.4263888888888889</v>
      </c>
      <c r="F155" s="46" t="s">
        <v>452</v>
      </c>
      <c r="G155" s="27" t="s">
        <v>453</v>
      </c>
      <c r="H155" s="48" t="s">
        <v>454</v>
      </c>
      <c r="I155" s="46">
        <v>0.5111111111111112</v>
      </c>
      <c r="J155" s="27" t="s">
        <v>455</v>
      </c>
      <c r="K155" s="37"/>
    </row>
    <row r="156" ht="15.75" customHeight="1">
      <c r="B156" s="43"/>
      <c r="D156" s="5">
        <v>3.0</v>
      </c>
      <c r="E156" s="66">
        <v>0.4305555555555556</v>
      </c>
      <c r="F156" s="46" t="s">
        <v>456</v>
      </c>
      <c r="G156" s="46">
        <v>0.47152777777777777</v>
      </c>
      <c r="H156" s="5" t="s">
        <v>457</v>
      </c>
      <c r="I156" s="46">
        <v>0.5111111111111112</v>
      </c>
      <c r="J156" s="5" t="s">
        <v>458</v>
      </c>
      <c r="K156" s="37"/>
    </row>
    <row r="157" ht="15.75" customHeight="1">
      <c r="B157" s="43"/>
      <c r="D157" s="5">
        <v>2.0</v>
      </c>
      <c r="E157" s="66">
        <v>0.43333333333333335</v>
      </c>
      <c r="F157" s="46" t="s">
        <v>459</v>
      </c>
      <c r="G157" s="46">
        <v>0.47361111111111115</v>
      </c>
      <c r="H157" s="5" t="s">
        <v>460</v>
      </c>
      <c r="I157" s="46">
        <v>0.5125000000000001</v>
      </c>
      <c r="J157" s="5" t="s">
        <v>461</v>
      </c>
      <c r="K157" s="37"/>
    </row>
    <row r="158" ht="15.75" customHeight="1">
      <c r="B158" s="43"/>
      <c r="C158" s="45" t="s">
        <v>242</v>
      </c>
      <c r="D158" s="45">
        <v>6.0</v>
      </c>
      <c r="E158" s="46">
        <v>0.5229166666666667</v>
      </c>
      <c r="F158" s="27" t="s">
        <v>462</v>
      </c>
      <c r="G158" s="46">
        <v>0.07291666666666667</v>
      </c>
      <c r="H158" s="48" t="s">
        <v>463</v>
      </c>
      <c r="I158" s="46">
        <v>0.11319444444444444</v>
      </c>
      <c r="J158" s="27" t="s">
        <v>464</v>
      </c>
      <c r="K158" s="37" t="s">
        <v>465</v>
      </c>
    </row>
    <row r="159" ht="15.75" customHeight="1">
      <c r="B159" s="43"/>
      <c r="D159" s="45">
        <v>7.0</v>
      </c>
      <c r="E159" s="46">
        <v>0.5298611111111111</v>
      </c>
      <c r="F159" s="27" t="s">
        <v>466</v>
      </c>
      <c r="G159" s="46">
        <v>0.075</v>
      </c>
      <c r="H159" s="48" t="s">
        <v>467</v>
      </c>
      <c r="I159" s="46">
        <v>0.11527777777777777</v>
      </c>
      <c r="J159" s="27" t="s">
        <v>468</v>
      </c>
      <c r="K159" s="37"/>
    </row>
    <row r="160" ht="15.75" customHeight="1">
      <c r="B160" s="43"/>
      <c r="D160" s="5">
        <v>8.0</v>
      </c>
      <c r="E160" s="46">
        <v>0.5347222222222222</v>
      </c>
      <c r="F160" s="27" t="s">
        <v>469</v>
      </c>
      <c r="G160" s="46">
        <v>0.0763888888888889</v>
      </c>
      <c r="H160" s="48" t="s">
        <v>470</v>
      </c>
      <c r="I160" s="46">
        <v>0.11805555555555557</v>
      </c>
      <c r="J160" s="27" t="s">
        <v>471</v>
      </c>
      <c r="K160" s="37"/>
    </row>
    <row r="161" ht="15.75" customHeight="1">
      <c r="B161" s="43"/>
      <c r="D161" s="5">
        <v>4.0</v>
      </c>
      <c r="E161" s="46">
        <v>0.5375</v>
      </c>
      <c r="F161" s="27" t="s">
        <v>472</v>
      </c>
      <c r="G161" s="46">
        <v>0.07847222222222222</v>
      </c>
      <c r="H161" s="48" t="s">
        <v>473</v>
      </c>
      <c r="I161" s="46">
        <v>0.12083333333333333</v>
      </c>
      <c r="J161" s="27" t="s">
        <v>474</v>
      </c>
      <c r="K161" s="37"/>
    </row>
    <row r="162" ht="15.75" customHeight="1">
      <c r="B162" s="43"/>
      <c r="D162" s="5">
        <v>1.0</v>
      </c>
      <c r="E162" s="46">
        <v>0.5395833333333333</v>
      </c>
      <c r="F162" s="5" t="s">
        <v>475</v>
      </c>
      <c r="G162" s="46">
        <v>0.08055555555555556</v>
      </c>
      <c r="H162" s="5" t="s">
        <v>476</v>
      </c>
      <c r="I162" s="46">
        <v>0.12291666666666667</v>
      </c>
      <c r="J162" s="5">
        <v>21.0</v>
      </c>
      <c r="K162" s="37"/>
    </row>
    <row r="163" ht="15.75" customHeight="1">
      <c r="B163" s="43"/>
      <c r="C163" s="45" t="s">
        <v>222</v>
      </c>
      <c r="D163" s="45" t="s">
        <v>477</v>
      </c>
      <c r="K163" s="44"/>
    </row>
    <row r="164" ht="15.75" customHeight="1">
      <c r="B164" s="43"/>
      <c r="K164" s="44"/>
    </row>
    <row r="165" ht="15.75" customHeight="1">
      <c r="B165" s="43"/>
      <c r="K165" s="44"/>
    </row>
    <row r="166" ht="15.75" customHeight="1">
      <c r="B166" s="43"/>
      <c r="K166" s="44"/>
    </row>
    <row r="167" ht="15.75" customHeight="1">
      <c r="B167" s="1" t="s">
        <v>121</v>
      </c>
      <c r="F167" s="56"/>
    </row>
    <row r="168" ht="15.75" customHeight="1">
      <c r="B168" s="57" t="s">
        <v>95</v>
      </c>
      <c r="C168" s="41" t="s">
        <v>96</v>
      </c>
      <c r="D168" s="41" t="s">
        <v>97</v>
      </c>
      <c r="E168" s="58" t="s">
        <v>145</v>
      </c>
      <c r="F168" s="41" t="s">
        <v>146</v>
      </c>
      <c r="G168" s="58" t="s">
        <v>148</v>
      </c>
      <c r="H168" s="41" t="s">
        <v>149</v>
      </c>
      <c r="I168" s="58" t="s">
        <v>150</v>
      </c>
      <c r="J168" s="41" t="s">
        <v>151</v>
      </c>
      <c r="K168" s="42" t="s">
        <v>98</v>
      </c>
    </row>
    <row r="169" ht="15.75" customHeight="1">
      <c r="B169" s="43" t="s">
        <v>153</v>
      </c>
      <c r="C169" s="45" t="s">
        <v>222</v>
      </c>
      <c r="D169" s="12">
        <v>8.0</v>
      </c>
      <c r="E169" s="66">
        <v>0.5145833333333333</v>
      </c>
      <c r="F169" s="12" t="s">
        <v>474</v>
      </c>
      <c r="G169" s="66">
        <v>0.06388888888888888</v>
      </c>
      <c r="H169" s="12" t="s">
        <v>455</v>
      </c>
      <c r="I169" s="66">
        <v>0.10208333333333335</v>
      </c>
      <c r="J169" s="12" t="s">
        <v>451</v>
      </c>
      <c r="K169" s="44"/>
    </row>
    <row r="170" ht="15.75" customHeight="1">
      <c r="B170" s="43"/>
      <c r="D170" s="12">
        <v>7.0</v>
      </c>
      <c r="E170" s="66">
        <v>0.5194444444444445</v>
      </c>
      <c r="F170" s="12" t="s">
        <v>435</v>
      </c>
      <c r="G170" s="66">
        <v>0.06458333333333334</v>
      </c>
      <c r="H170" s="12" t="s">
        <v>472</v>
      </c>
      <c r="I170" s="66">
        <v>0.10277777777777779</v>
      </c>
      <c r="J170" s="12" t="s">
        <v>437</v>
      </c>
      <c r="K170" s="44"/>
    </row>
    <row r="171" ht="15.75" customHeight="1">
      <c r="B171" s="43"/>
      <c r="D171" s="12">
        <v>5.0</v>
      </c>
      <c r="E171" s="66">
        <v>0.5222222222222223</v>
      </c>
      <c r="F171" s="12" t="s">
        <v>427</v>
      </c>
      <c r="G171" s="66">
        <v>0.06597222222222222</v>
      </c>
      <c r="H171" s="12" t="s">
        <v>428</v>
      </c>
      <c r="I171" s="66">
        <v>0.10347222222222223</v>
      </c>
      <c r="J171" s="12" t="s">
        <v>438</v>
      </c>
      <c r="K171" s="44"/>
    </row>
    <row r="172" ht="15.75" customHeight="1">
      <c r="B172" s="43"/>
      <c r="D172" s="12">
        <v>10.0</v>
      </c>
      <c r="E172" s="66">
        <v>0.525</v>
      </c>
      <c r="F172" s="12" t="s">
        <v>476</v>
      </c>
      <c r="G172" s="66">
        <v>0.06666666666666667</v>
      </c>
      <c r="H172" s="12" t="s">
        <v>432</v>
      </c>
      <c r="I172" s="66">
        <v>0.10486111111111111</v>
      </c>
      <c r="J172" s="12" t="s">
        <v>479</v>
      </c>
      <c r="K172" s="44"/>
    </row>
    <row r="173" ht="15.75" customHeight="1">
      <c r="B173" s="50"/>
      <c r="C173" s="51"/>
      <c r="D173" s="68">
        <v>6.0</v>
      </c>
      <c r="E173" s="67">
        <v>0.5270833333333333</v>
      </c>
      <c r="F173" s="68" t="s">
        <v>470</v>
      </c>
      <c r="G173" s="67">
        <v>0.06805555555555555</v>
      </c>
      <c r="H173" s="68" t="s">
        <v>426</v>
      </c>
      <c r="I173" s="67">
        <v>0.1125</v>
      </c>
      <c r="J173" s="68" t="s">
        <v>460</v>
      </c>
      <c r="K173" s="69"/>
    </row>
    <row r="174" ht="15.75" customHeight="1"/>
    <row r="175" ht="15.75" customHeight="1">
      <c r="B175" s="1" t="s">
        <v>122</v>
      </c>
      <c r="F175" s="56"/>
    </row>
    <row r="176" ht="15.75" customHeight="1">
      <c r="B176" s="57" t="s">
        <v>95</v>
      </c>
      <c r="C176" s="41" t="s">
        <v>96</v>
      </c>
      <c r="D176" s="41" t="s">
        <v>97</v>
      </c>
      <c r="E176" s="58" t="s">
        <v>145</v>
      </c>
      <c r="F176" s="41" t="s">
        <v>146</v>
      </c>
      <c r="G176" s="58" t="s">
        <v>148</v>
      </c>
      <c r="H176" s="41" t="s">
        <v>149</v>
      </c>
      <c r="I176" s="58" t="s">
        <v>150</v>
      </c>
      <c r="J176" s="41" t="s">
        <v>151</v>
      </c>
      <c r="K176" s="42" t="s">
        <v>98</v>
      </c>
    </row>
    <row r="177" ht="15.75" customHeight="1">
      <c r="B177" s="43" t="s">
        <v>153</v>
      </c>
      <c r="C177" s="45" t="s">
        <v>192</v>
      </c>
      <c r="D177" s="45">
        <v>6.0</v>
      </c>
      <c r="E177" s="46">
        <v>0.4583333333333333</v>
      </c>
      <c r="F177" s="5">
        <v>24000.0</v>
      </c>
      <c r="G177" s="46">
        <v>0.5020833333333333</v>
      </c>
      <c r="H177" s="48" t="s">
        <v>397</v>
      </c>
      <c r="I177" s="46">
        <v>0.04583333333333334</v>
      </c>
      <c r="J177" s="27" t="s">
        <v>482</v>
      </c>
      <c r="K177" s="37"/>
      <c r="L177" s="5"/>
    </row>
    <row r="178" ht="15.75" customHeight="1">
      <c r="B178" s="43"/>
      <c r="D178" s="5">
        <v>1.0</v>
      </c>
      <c r="E178" s="46">
        <v>0.46388888888888885</v>
      </c>
      <c r="F178" s="5">
        <v>13000.0</v>
      </c>
      <c r="G178" s="46">
        <v>0.5034722222222222</v>
      </c>
      <c r="H178" s="5" t="s">
        <v>398</v>
      </c>
      <c r="I178" s="46">
        <v>0.04861111111111111</v>
      </c>
      <c r="J178" s="5" t="s">
        <v>483</v>
      </c>
      <c r="K178" s="37"/>
      <c r="L178" s="5"/>
    </row>
    <row r="179" ht="15.75" customHeight="1">
      <c r="B179" s="43"/>
      <c r="D179" s="5">
        <v>2.0</v>
      </c>
      <c r="E179" s="46">
        <v>0.4673611111111111</v>
      </c>
      <c r="F179" s="5" t="s">
        <v>402</v>
      </c>
      <c r="G179" s="46">
        <v>0.50625</v>
      </c>
      <c r="H179" s="5">
        <v>33000.0</v>
      </c>
      <c r="I179" s="46">
        <v>0.05069444444444445</v>
      </c>
      <c r="J179" s="5" t="s">
        <v>386</v>
      </c>
      <c r="K179" s="37"/>
      <c r="L179" s="5"/>
    </row>
    <row r="180" ht="15.75" customHeight="1">
      <c r="B180" s="43"/>
      <c r="D180" s="5">
        <v>3.0</v>
      </c>
      <c r="E180" s="46">
        <v>0.47361111111111115</v>
      </c>
      <c r="F180" s="48" t="s">
        <v>486</v>
      </c>
      <c r="G180" s="46">
        <v>0.5104166666666666</v>
      </c>
      <c r="H180" s="5">
        <v>11000.0</v>
      </c>
      <c r="I180" s="46">
        <v>0.05416666666666667</v>
      </c>
      <c r="J180" s="5" t="s">
        <v>381</v>
      </c>
      <c r="K180" s="37"/>
      <c r="L180" s="5"/>
    </row>
    <row r="181" ht="15.75" customHeight="1">
      <c r="B181" s="43"/>
      <c r="D181" s="5">
        <v>9.0</v>
      </c>
      <c r="E181" s="46">
        <v>0.4756944444444444</v>
      </c>
      <c r="F181" s="5" t="s">
        <v>388</v>
      </c>
      <c r="G181" s="46">
        <v>0.05555555555555555</v>
      </c>
      <c r="H181" s="5">
        <v>22000.0</v>
      </c>
      <c r="I181" s="46">
        <v>0.05625</v>
      </c>
      <c r="J181" s="5" t="s">
        <v>389</v>
      </c>
      <c r="K181" s="37"/>
      <c r="L181" s="5"/>
    </row>
    <row r="182" ht="15.75" customHeight="1">
      <c r="B182" s="43"/>
      <c r="D182" s="5"/>
      <c r="L182" s="5"/>
    </row>
    <row r="183" ht="15.75" customHeight="1">
      <c r="B183" s="43"/>
      <c r="C183" s="45" t="s">
        <v>374</v>
      </c>
      <c r="D183" s="45">
        <v>4.0</v>
      </c>
      <c r="E183" s="46">
        <v>0.08541666666666665</v>
      </c>
      <c r="F183" s="5">
        <v>45000.0</v>
      </c>
      <c r="G183" s="27" t="s">
        <v>487</v>
      </c>
      <c r="H183" s="5" t="s">
        <v>391</v>
      </c>
      <c r="I183" s="46">
        <v>0.17361111111111113</v>
      </c>
      <c r="J183" s="27" t="s">
        <v>396</v>
      </c>
      <c r="K183" s="37"/>
      <c r="L183" s="5"/>
    </row>
    <row r="184" ht="15.75" customHeight="1">
      <c r="B184" s="43"/>
      <c r="D184" s="45">
        <v>8.0</v>
      </c>
      <c r="E184" s="46">
        <v>0.08680555555555557</v>
      </c>
      <c r="F184" s="5" t="s">
        <v>488</v>
      </c>
      <c r="G184" s="27" t="s">
        <v>489</v>
      </c>
      <c r="H184" s="48" t="s">
        <v>379</v>
      </c>
      <c r="I184" s="46">
        <v>0.1763888888888889</v>
      </c>
      <c r="J184" s="27" t="s">
        <v>401</v>
      </c>
      <c r="K184" s="37"/>
      <c r="L184" s="5"/>
    </row>
    <row r="185" ht="15.75" customHeight="1">
      <c r="B185" s="43"/>
      <c r="D185" s="5">
        <v>7.0</v>
      </c>
      <c r="E185" s="46">
        <v>0.09027777777777778</v>
      </c>
      <c r="F185" s="5">
        <v>39000.0</v>
      </c>
      <c r="G185" s="27" t="s">
        <v>490</v>
      </c>
      <c r="H185" s="48" t="s">
        <v>491</v>
      </c>
      <c r="I185" s="46">
        <v>0.17777777777777778</v>
      </c>
      <c r="J185" s="27" t="s">
        <v>400</v>
      </c>
      <c r="K185" s="37"/>
      <c r="L185" s="5"/>
    </row>
    <row r="186" ht="15.75" customHeight="1">
      <c r="B186" s="43"/>
      <c r="D186" s="5">
        <v>5.0</v>
      </c>
      <c r="E186" s="46">
        <v>0.09513888888888888</v>
      </c>
      <c r="F186" s="5">
        <v>400001.0</v>
      </c>
      <c r="G186" s="46">
        <v>0.13541666666666666</v>
      </c>
      <c r="H186" s="5" t="s">
        <v>492</v>
      </c>
      <c r="I186" s="46">
        <v>0.1798611111111111</v>
      </c>
      <c r="J186" s="5" t="s">
        <v>493</v>
      </c>
      <c r="K186" s="37"/>
      <c r="L186" s="5"/>
    </row>
    <row r="187" ht="15.75" customHeight="1">
      <c r="B187" s="43"/>
      <c r="D187" s="5"/>
      <c r="K187" s="49"/>
      <c r="L187" s="5"/>
    </row>
    <row r="188" ht="15.75" customHeight="1">
      <c r="B188" s="43"/>
      <c r="C188" s="45" t="s">
        <v>350</v>
      </c>
      <c r="D188" s="45">
        <v>10.0</v>
      </c>
      <c r="E188" s="46">
        <v>0.4590277777777778</v>
      </c>
      <c r="F188" s="27" t="s">
        <v>494</v>
      </c>
      <c r="G188" s="46">
        <v>0.5055555555555555</v>
      </c>
      <c r="H188" s="48" t="s">
        <v>404</v>
      </c>
      <c r="I188" s="46">
        <v>0.04861111111111111</v>
      </c>
      <c r="J188" s="27" t="s">
        <v>495</v>
      </c>
      <c r="K188" s="37"/>
      <c r="L188" s="5"/>
    </row>
    <row r="189" ht="15.75" customHeight="1">
      <c r="B189" s="43"/>
      <c r="D189" s="45">
        <v>4.0</v>
      </c>
      <c r="E189" s="46">
        <v>0.4618055555555556</v>
      </c>
      <c r="F189" s="27" t="s">
        <v>496</v>
      </c>
      <c r="G189" s="46">
        <v>0.5069444444444444</v>
      </c>
      <c r="H189" s="48" t="s">
        <v>439</v>
      </c>
      <c r="I189" s="46">
        <v>0.049305555555555554</v>
      </c>
      <c r="J189" s="27" t="s">
        <v>433</v>
      </c>
      <c r="K189" s="37"/>
      <c r="L189" s="5"/>
    </row>
    <row r="190" ht="15.75" customHeight="1">
      <c r="B190" s="43"/>
      <c r="D190" s="5">
        <v>8.0</v>
      </c>
      <c r="E190" s="46">
        <v>0.46527777777777773</v>
      </c>
      <c r="F190" s="27" t="s">
        <v>497</v>
      </c>
      <c r="G190" s="46">
        <v>0.5090277777777777</v>
      </c>
      <c r="H190" s="48" t="s">
        <v>434</v>
      </c>
      <c r="I190" s="46">
        <v>0.051388888888888894</v>
      </c>
      <c r="J190" s="27" t="s">
        <v>441</v>
      </c>
      <c r="K190" s="37"/>
      <c r="L190" s="5"/>
    </row>
    <row r="191" ht="15.75" customHeight="1">
      <c r="B191" s="43"/>
      <c r="D191" s="5">
        <v>7.0</v>
      </c>
      <c r="E191" s="46">
        <v>0.47361111111111115</v>
      </c>
      <c r="F191" s="27" t="s">
        <v>457</v>
      </c>
      <c r="G191" s="46">
        <v>0.5111111111111112</v>
      </c>
      <c r="H191" s="48" t="s">
        <v>305</v>
      </c>
      <c r="I191" s="46">
        <v>0.05277777777777778</v>
      </c>
      <c r="J191" s="27" t="s">
        <v>429</v>
      </c>
      <c r="K191" s="37"/>
      <c r="L191" s="5"/>
    </row>
    <row r="192" ht="15.75" customHeight="1">
      <c r="B192" s="43"/>
      <c r="D192" s="5">
        <v>5.0</v>
      </c>
      <c r="E192" s="46">
        <v>0.4763888888888889</v>
      </c>
      <c r="F192" s="5" t="s">
        <v>431</v>
      </c>
      <c r="G192" s="46">
        <v>0.5131944444444444</v>
      </c>
      <c r="H192" s="5" t="s">
        <v>436</v>
      </c>
      <c r="I192" s="46">
        <v>0.05416666666666667</v>
      </c>
      <c r="J192" s="5" t="s">
        <v>498</v>
      </c>
      <c r="K192" s="37"/>
      <c r="L192" s="5"/>
    </row>
    <row r="193" ht="15.75" customHeight="1">
      <c r="B193" s="43"/>
      <c r="C193" s="45" t="s">
        <v>301</v>
      </c>
      <c r="D193" s="5">
        <v>6.0</v>
      </c>
      <c r="E193" s="46">
        <v>0.08333333333333333</v>
      </c>
      <c r="F193" s="5" t="s">
        <v>468</v>
      </c>
      <c r="G193" s="46">
        <v>0.13055555555555556</v>
      </c>
      <c r="H193" s="5" t="s">
        <v>469</v>
      </c>
      <c r="I193" s="46">
        <v>0.17569444444444446</v>
      </c>
      <c r="J193" s="5" t="s">
        <v>475</v>
      </c>
      <c r="K193" s="37"/>
      <c r="L193" s="5"/>
    </row>
    <row r="194" ht="15.75" customHeight="1">
      <c r="B194" s="43"/>
      <c r="D194" s="5">
        <v>1.0</v>
      </c>
      <c r="E194" s="46">
        <v>0.08611111111111112</v>
      </c>
      <c r="F194" s="48" t="s">
        <v>471</v>
      </c>
      <c r="G194" s="46">
        <v>0.13125</v>
      </c>
      <c r="H194" s="5" t="s">
        <v>473</v>
      </c>
      <c r="I194" s="46">
        <v>0.17708333333333334</v>
      </c>
      <c r="J194" s="27" t="s">
        <v>499</v>
      </c>
      <c r="K194" s="37"/>
      <c r="L194" s="5"/>
    </row>
    <row r="195" ht="15.75" customHeight="1">
      <c r="B195" s="43"/>
      <c r="D195" s="5">
        <v>3.0</v>
      </c>
      <c r="E195" s="46">
        <v>0.08819444444444445</v>
      </c>
      <c r="F195" s="48" t="s">
        <v>462</v>
      </c>
      <c r="G195" s="46">
        <v>0.1326388888888889</v>
      </c>
      <c r="H195" s="5">
        <v>15.0</v>
      </c>
      <c r="I195" s="46">
        <v>0.17777777777777778</v>
      </c>
      <c r="J195" s="27" t="s">
        <v>500</v>
      </c>
      <c r="K195" s="37"/>
      <c r="L195" s="5"/>
    </row>
    <row r="196" ht="15.75" customHeight="1">
      <c r="B196" s="43"/>
      <c r="D196" s="5">
        <v>9.0</v>
      </c>
      <c r="E196" s="46">
        <v>0.09097222222222222</v>
      </c>
      <c r="F196" s="48" t="s">
        <v>466</v>
      </c>
      <c r="G196" s="46">
        <v>0.13333333333333333</v>
      </c>
      <c r="H196" s="5" t="s">
        <v>501</v>
      </c>
      <c r="I196" s="46">
        <v>0.17847222222222223</v>
      </c>
      <c r="J196" s="27" t="s">
        <v>502</v>
      </c>
      <c r="K196" s="37"/>
      <c r="L196" s="5"/>
    </row>
    <row r="197" ht="15.75" customHeight="1">
      <c r="D197" s="5">
        <v>2.0</v>
      </c>
      <c r="E197" s="46">
        <v>0.09236111111111112</v>
      </c>
      <c r="F197" s="5" t="s">
        <v>464</v>
      </c>
      <c r="G197" s="46">
        <v>0.13472222222222222</v>
      </c>
      <c r="H197" s="5">
        <v>21.0</v>
      </c>
      <c r="I197" s="46">
        <v>0.17916666666666667</v>
      </c>
      <c r="J197" s="5" t="s">
        <v>503</v>
      </c>
      <c r="K197" s="5"/>
      <c r="L197" s="5"/>
    </row>
    <row r="198" ht="15.75" customHeight="1"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ht="15.75" customHeight="1"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 ht="15.75" customHeight="1"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 ht="15.75" customHeight="1"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 ht="15.75" customHeight="1"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 ht="15.75" customHeight="1"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 ht="15.75" customHeight="1"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C85:C90"/>
    <mergeCell ref="C63:C67"/>
    <mergeCell ref="C70:C75"/>
    <mergeCell ref="C76:C84"/>
    <mergeCell ref="D106:D107"/>
    <mergeCell ref="D100:D101"/>
    <mergeCell ref="C111:C115"/>
    <mergeCell ref="C91:C97"/>
    <mergeCell ref="D4:D23"/>
    <mergeCell ref="K27:K45"/>
    <mergeCell ref="D130:K130"/>
    <mergeCell ref="D111:D112"/>
    <mergeCell ref="D105:K105"/>
    <mergeCell ref="G4:N4"/>
    <mergeCell ref="C193:C197"/>
    <mergeCell ref="C188:C192"/>
    <mergeCell ref="C177:C182"/>
    <mergeCell ref="D187:K187"/>
    <mergeCell ref="D182:K182"/>
    <mergeCell ref="C183:C187"/>
    <mergeCell ref="C163:C166"/>
    <mergeCell ref="C169:C173"/>
    <mergeCell ref="D163:J166"/>
    <mergeCell ref="D152:K152"/>
    <mergeCell ref="D140:K140"/>
    <mergeCell ref="C158:C162"/>
    <mergeCell ref="C141:C144"/>
    <mergeCell ref="C147:C152"/>
    <mergeCell ref="C153:C157"/>
    <mergeCell ref="C131:C135"/>
    <mergeCell ref="C136:C140"/>
    <mergeCell ref="C116:C122"/>
    <mergeCell ref="C125:C130"/>
    <mergeCell ref="C37:C41"/>
    <mergeCell ref="C42:C45"/>
    <mergeCell ref="C58:C62"/>
    <mergeCell ref="C53:C57"/>
    <mergeCell ref="C48:C52"/>
    <mergeCell ref="C27:C31"/>
    <mergeCell ref="C32:C36"/>
    <mergeCell ref="C100:C105"/>
    <mergeCell ref="C106:C11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2.78"/>
    <col customWidth="1" min="3" max="3" width="16.44"/>
    <col customWidth="1" min="4" max="4" width="10.78"/>
    <col customWidth="1" min="5" max="5" width="13.78"/>
    <col customWidth="1" min="6" max="6" width="17.11"/>
    <col customWidth="1" min="7" max="26" width="10.56"/>
  </cols>
  <sheetData>
    <row r="1" ht="15.75" customHeight="1">
      <c r="D1" s="12"/>
    </row>
    <row r="2" ht="15.75" customHeight="1">
      <c r="B2" s="24">
        <v>43728.0</v>
      </c>
      <c r="D2" s="12"/>
    </row>
    <row r="3" ht="15.75" customHeight="1">
      <c r="B3" s="1" t="s">
        <v>96</v>
      </c>
      <c r="C3" s="1" t="s">
        <v>97</v>
      </c>
      <c r="D3" s="12" t="s">
        <v>224</v>
      </c>
      <c r="E3" s="1" t="s">
        <v>225</v>
      </c>
      <c r="F3" s="1" t="s">
        <v>226</v>
      </c>
      <c r="G3" s="1" t="s">
        <v>228</v>
      </c>
      <c r="H3" s="1" t="s">
        <v>229</v>
      </c>
      <c r="I3" s="1" t="s">
        <v>230</v>
      </c>
      <c r="K3" s="1" t="s">
        <v>60</v>
      </c>
      <c r="M3" s="1" t="s">
        <v>232</v>
      </c>
    </row>
    <row r="4" ht="15.75" customHeight="1">
      <c r="B4" s="1" t="s">
        <v>100</v>
      </c>
      <c r="C4" s="1">
        <v>1.0</v>
      </c>
      <c r="D4" s="59">
        <v>13.5694</v>
      </c>
      <c r="E4" s="12">
        <v>20.5353</v>
      </c>
      <c r="F4" s="1">
        <f t="shared" ref="F4:F17" si="1">E4-D4</f>
        <v>6.9659</v>
      </c>
      <c r="G4" s="1">
        <v>19.0767</v>
      </c>
      <c r="H4" s="1">
        <f t="shared" ref="H4:H23" si="2">G4-D4</f>
        <v>5.5073</v>
      </c>
      <c r="I4" s="1">
        <f t="shared" ref="I4:I9" si="3">E4-G4</f>
        <v>1.4586</v>
      </c>
      <c r="L4" s="1" t="s">
        <v>243</v>
      </c>
      <c r="M4" s="1">
        <f>AVERAGE(I4:I8,I19:I23)</f>
        <v>1.31379</v>
      </c>
    </row>
    <row r="5" ht="15.75" customHeight="1">
      <c r="B5" s="1" t="s">
        <v>100</v>
      </c>
      <c r="C5" s="1">
        <v>2.0</v>
      </c>
      <c r="D5" s="59">
        <v>13.3845</v>
      </c>
      <c r="E5" s="1">
        <v>17.4789</v>
      </c>
      <c r="F5" s="1">
        <f t="shared" si="1"/>
        <v>4.0944</v>
      </c>
      <c r="G5" s="1">
        <v>16.5131</v>
      </c>
      <c r="H5" s="1">
        <f t="shared" si="2"/>
        <v>3.1286</v>
      </c>
      <c r="I5" s="1">
        <f t="shared" si="3"/>
        <v>0.9658</v>
      </c>
      <c r="L5" s="1" t="s">
        <v>54</v>
      </c>
      <c r="M5" s="1">
        <f>AVERAGE(I9:I17)</f>
        <v>1.435875</v>
      </c>
    </row>
    <row r="6" ht="15.75" customHeight="1">
      <c r="B6" s="1" t="s">
        <v>100</v>
      </c>
      <c r="C6" s="1">
        <v>3.0</v>
      </c>
      <c r="D6" s="59">
        <v>13.126</v>
      </c>
      <c r="E6" s="12">
        <v>18.9106</v>
      </c>
      <c r="F6" s="1">
        <f t="shared" si="1"/>
        <v>5.7846</v>
      </c>
      <c r="G6" s="1">
        <v>17.621</v>
      </c>
      <c r="H6" s="1">
        <f t="shared" si="2"/>
        <v>4.495</v>
      </c>
      <c r="I6" s="1">
        <f t="shared" si="3"/>
        <v>1.2896</v>
      </c>
    </row>
    <row r="7" ht="15.75" customHeight="1">
      <c r="B7" s="1" t="s">
        <v>100</v>
      </c>
      <c r="C7" s="1">
        <v>4.0</v>
      </c>
      <c r="D7" s="59">
        <v>13.15</v>
      </c>
      <c r="E7" s="12">
        <v>17.834</v>
      </c>
      <c r="F7" s="1">
        <f t="shared" si="1"/>
        <v>4.684</v>
      </c>
      <c r="G7" s="1">
        <v>16.7259</v>
      </c>
      <c r="H7" s="1">
        <f t="shared" si="2"/>
        <v>3.5759</v>
      </c>
      <c r="I7" s="1">
        <f t="shared" si="3"/>
        <v>1.1081</v>
      </c>
    </row>
    <row r="8" ht="15.75" customHeight="1">
      <c r="B8" s="1" t="s">
        <v>100</v>
      </c>
      <c r="C8" s="1">
        <v>5.0</v>
      </c>
      <c r="D8" s="59">
        <v>13.1083</v>
      </c>
      <c r="E8" s="12">
        <v>18.841</v>
      </c>
      <c r="F8" s="1">
        <f t="shared" si="1"/>
        <v>5.7327</v>
      </c>
      <c r="G8" s="1">
        <v>17.5285</v>
      </c>
      <c r="H8" s="1">
        <f t="shared" si="2"/>
        <v>4.4202</v>
      </c>
      <c r="I8" s="1">
        <f t="shared" si="3"/>
        <v>1.3125</v>
      </c>
    </row>
    <row r="9" ht="15.75" customHeight="1">
      <c r="B9" s="1" t="s">
        <v>131</v>
      </c>
      <c r="C9" s="1">
        <v>6.0</v>
      </c>
      <c r="D9" s="59">
        <v>13.1802</v>
      </c>
      <c r="E9" s="12">
        <v>18.0818</v>
      </c>
      <c r="F9" s="1">
        <f t="shared" si="1"/>
        <v>4.9016</v>
      </c>
      <c r="G9" s="1">
        <v>16.4417</v>
      </c>
      <c r="H9" s="1">
        <f t="shared" si="2"/>
        <v>3.2615</v>
      </c>
      <c r="I9" s="1">
        <f t="shared" si="3"/>
        <v>1.6401</v>
      </c>
      <c r="K9" s="1" t="s">
        <v>247</v>
      </c>
    </row>
    <row r="10" ht="15.75" customHeight="1">
      <c r="B10" s="14" t="s">
        <v>131</v>
      </c>
      <c r="C10" s="14">
        <v>7.0</v>
      </c>
      <c r="D10" s="65">
        <v>13.3485</v>
      </c>
      <c r="E10" s="14">
        <v>18.8151</v>
      </c>
      <c r="F10" s="14">
        <f t="shared" si="1"/>
        <v>5.4666</v>
      </c>
      <c r="G10" s="14"/>
      <c r="H10" s="14">
        <f t="shared" si="2"/>
        <v>-13.3485</v>
      </c>
      <c r="I10" s="14"/>
      <c r="J10" s="14"/>
      <c r="K10" s="1" t="s">
        <v>259</v>
      </c>
    </row>
    <row r="11" ht="15.75" customHeight="1">
      <c r="B11" s="1" t="s">
        <v>131</v>
      </c>
      <c r="C11" s="1">
        <v>8.0</v>
      </c>
      <c r="D11" s="59">
        <v>12.9897</v>
      </c>
      <c r="E11" s="1">
        <v>19.2824</v>
      </c>
      <c r="F11" s="1">
        <f t="shared" si="1"/>
        <v>6.2927</v>
      </c>
      <c r="G11" s="1">
        <v>17.6698</v>
      </c>
      <c r="H11" s="1">
        <f t="shared" si="2"/>
        <v>4.6801</v>
      </c>
      <c r="I11" s="1">
        <f t="shared" ref="I11:I17" si="4">E11-G11</f>
        <v>1.6126</v>
      </c>
    </row>
    <row r="12" ht="15.75" customHeight="1">
      <c r="B12" s="1" t="s">
        <v>131</v>
      </c>
      <c r="C12" s="1">
        <v>9.0</v>
      </c>
      <c r="D12" s="59">
        <v>13.1821</v>
      </c>
      <c r="E12" s="1">
        <v>19.1268</v>
      </c>
      <c r="F12" s="1">
        <f t="shared" si="1"/>
        <v>5.9447</v>
      </c>
      <c r="G12" s="1">
        <v>17.7729</v>
      </c>
      <c r="H12" s="1">
        <f t="shared" si="2"/>
        <v>4.5908</v>
      </c>
      <c r="I12" s="1">
        <f t="shared" si="4"/>
        <v>1.3539</v>
      </c>
    </row>
    <row r="13" ht="15.75" customHeight="1">
      <c r="B13" s="1" t="s">
        <v>131</v>
      </c>
      <c r="C13" s="1">
        <v>10.0</v>
      </c>
      <c r="D13" s="59">
        <v>13.531</v>
      </c>
      <c r="E13" s="1">
        <v>20.6093</v>
      </c>
      <c r="F13" s="1">
        <f t="shared" si="1"/>
        <v>7.0783</v>
      </c>
      <c r="G13" s="1">
        <v>18.9653</v>
      </c>
      <c r="H13" s="1">
        <f t="shared" si="2"/>
        <v>5.4343</v>
      </c>
      <c r="I13" s="1">
        <f t="shared" si="4"/>
        <v>1.644</v>
      </c>
    </row>
    <row r="14" ht="15.75" customHeight="1">
      <c r="B14" s="1" t="s">
        <v>137</v>
      </c>
      <c r="C14" s="1">
        <v>3.0</v>
      </c>
      <c r="D14" s="59">
        <v>13.4955</v>
      </c>
      <c r="E14" s="1">
        <v>19.8709</v>
      </c>
      <c r="F14" s="1">
        <f t="shared" si="1"/>
        <v>6.3754</v>
      </c>
      <c r="G14" s="1">
        <v>18.3759</v>
      </c>
      <c r="H14" s="1">
        <f t="shared" si="2"/>
        <v>4.8804</v>
      </c>
      <c r="I14" s="1">
        <f t="shared" si="4"/>
        <v>1.495</v>
      </c>
    </row>
    <row r="15" ht="15.75" customHeight="1">
      <c r="B15" s="1" t="s">
        <v>137</v>
      </c>
      <c r="C15" s="1">
        <v>5.0</v>
      </c>
      <c r="D15" s="59">
        <v>13.335</v>
      </c>
      <c r="E15" s="1">
        <v>19.2488</v>
      </c>
      <c r="F15" s="1">
        <f t="shared" si="1"/>
        <v>5.9138</v>
      </c>
      <c r="G15" s="1">
        <v>17.9245</v>
      </c>
      <c r="H15" s="1">
        <f t="shared" si="2"/>
        <v>4.5895</v>
      </c>
      <c r="I15" s="1">
        <f t="shared" si="4"/>
        <v>1.3243</v>
      </c>
    </row>
    <row r="16" ht="15.75" customHeight="1">
      <c r="B16" s="1" t="s">
        <v>137</v>
      </c>
      <c r="C16" s="1">
        <v>9.0</v>
      </c>
      <c r="D16" s="59">
        <v>13.2561</v>
      </c>
      <c r="E16" s="1">
        <v>18.8831</v>
      </c>
      <c r="F16" s="1">
        <f t="shared" si="1"/>
        <v>5.627</v>
      </c>
      <c r="G16" s="1">
        <v>17.6622</v>
      </c>
      <c r="H16" s="1">
        <f t="shared" si="2"/>
        <v>4.4061</v>
      </c>
      <c r="I16" s="1">
        <f t="shared" si="4"/>
        <v>1.2209</v>
      </c>
    </row>
    <row r="17" ht="15.75" customHeight="1">
      <c r="B17" s="1" t="s">
        <v>137</v>
      </c>
      <c r="C17" s="1">
        <v>10.0</v>
      </c>
      <c r="D17" s="59">
        <v>13.3804</v>
      </c>
      <c r="E17" s="1">
        <v>18.9908</v>
      </c>
      <c r="F17" s="1">
        <f t="shared" si="1"/>
        <v>5.6104</v>
      </c>
      <c r="G17" s="1">
        <v>17.7946</v>
      </c>
      <c r="H17" s="1">
        <f t="shared" si="2"/>
        <v>4.4142</v>
      </c>
      <c r="I17" s="1">
        <f t="shared" si="4"/>
        <v>1.1962</v>
      </c>
    </row>
    <row r="18" ht="15.75" customHeight="1">
      <c r="B18" s="12"/>
      <c r="C18" s="12"/>
      <c r="D18" s="59"/>
      <c r="H18" s="1">
        <f t="shared" si="2"/>
        <v>0</v>
      </c>
    </row>
    <row r="19" ht="15.75" customHeight="1">
      <c r="B19" s="1" t="s">
        <v>138</v>
      </c>
      <c r="C19" s="1">
        <v>1.0</v>
      </c>
      <c r="D19" s="59">
        <v>13.374</v>
      </c>
      <c r="E19" s="1">
        <v>20.7598</v>
      </c>
      <c r="F19" s="1">
        <f t="shared" ref="F19:F23" si="5">E19-D19</f>
        <v>7.3858</v>
      </c>
      <c r="G19" s="1">
        <v>19.1343</v>
      </c>
      <c r="H19" s="1">
        <f t="shared" si="2"/>
        <v>5.7603</v>
      </c>
      <c r="I19" s="1">
        <f t="shared" ref="I19:I23" si="6">E19-G19</f>
        <v>1.6255</v>
      </c>
    </row>
    <row r="20" ht="15.75" customHeight="1">
      <c r="B20" s="1" t="s">
        <v>138</v>
      </c>
      <c r="C20" s="1">
        <v>2.0</v>
      </c>
      <c r="D20" s="59">
        <v>13.0926</v>
      </c>
      <c r="E20" s="1">
        <v>19.3504</v>
      </c>
      <c r="F20" s="1">
        <f t="shared" si="5"/>
        <v>6.2578</v>
      </c>
      <c r="G20" s="1">
        <v>17.9756</v>
      </c>
      <c r="H20" s="1">
        <f t="shared" si="2"/>
        <v>4.883</v>
      </c>
      <c r="I20" s="1">
        <f t="shared" si="6"/>
        <v>1.3748</v>
      </c>
    </row>
    <row r="21" ht="15.75" customHeight="1">
      <c r="B21" s="1" t="s">
        <v>138</v>
      </c>
      <c r="C21" s="1">
        <v>4.0</v>
      </c>
      <c r="D21" s="59">
        <v>13.101</v>
      </c>
      <c r="E21" s="1">
        <v>18.9643</v>
      </c>
      <c r="F21" s="1">
        <f t="shared" si="5"/>
        <v>5.8633</v>
      </c>
      <c r="G21" s="1">
        <v>17.7866</v>
      </c>
      <c r="H21" s="1">
        <f t="shared" si="2"/>
        <v>4.6856</v>
      </c>
      <c r="I21" s="1">
        <f t="shared" si="6"/>
        <v>1.1777</v>
      </c>
    </row>
    <row r="22" ht="15.75" customHeight="1">
      <c r="B22" s="1" t="s">
        <v>138</v>
      </c>
      <c r="C22" s="1">
        <v>6.0</v>
      </c>
      <c r="D22" s="59">
        <v>13.0609</v>
      </c>
      <c r="E22" s="1">
        <v>19.5254</v>
      </c>
      <c r="F22" s="1">
        <f t="shared" si="5"/>
        <v>6.4645</v>
      </c>
      <c r="G22" s="1">
        <v>18.1371</v>
      </c>
      <c r="H22" s="1">
        <f t="shared" si="2"/>
        <v>5.0762</v>
      </c>
      <c r="I22" s="1">
        <f t="shared" si="6"/>
        <v>1.3883</v>
      </c>
    </row>
    <row r="23" ht="15.75" customHeight="1">
      <c r="B23" s="1" t="s">
        <v>138</v>
      </c>
      <c r="C23" s="1">
        <v>8.0</v>
      </c>
      <c r="D23" s="59">
        <v>13.2624</v>
      </c>
      <c r="E23" s="1">
        <v>20.1177</v>
      </c>
      <c r="F23" s="1">
        <f t="shared" si="5"/>
        <v>6.8553</v>
      </c>
      <c r="G23" s="1">
        <v>18.6807</v>
      </c>
      <c r="H23" s="1">
        <f t="shared" si="2"/>
        <v>5.4183</v>
      </c>
      <c r="I23" s="1">
        <f t="shared" si="6"/>
        <v>1.437</v>
      </c>
    </row>
    <row r="24" ht="15.75" customHeight="1">
      <c r="D24" s="12"/>
    </row>
    <row r="25" ht="15.75" customHeight="1">
      <c r="D25" s="12"/>
    </row>
    <row r="26" ht="15.75" customHeight="1">
      <c r="B26" s="1" t="s">
        <v>290</v>
      </c>
      <c r="C26" s="1" t="s">
        <v>291</v>
      </c>
      <c r="D26" s="12"/>
    </row>
    <row r="27" ht="15.75" customHeight="1">
      <c r="B27" s="1" t="s">
        <v>96</v>
      </c>
      <c r="C27" s="1" t="s">
        <v>97</v>
      </c>
      <c r="D27" s="12" t="s">
        <v>224</v>
      </c>
      <c r="E27" s="1" t="s">
        <v>225</v>
      </c>
      <c r="F27" s="1" t="s">
        <v>226</v>
      </c>
      <c r="G27" s="1" t="s">
        <v>228</v>
      </c>
      <c r="H27" s="1" t="s">
        <v>294</v>
      </c>
      <c r="I27" s="1" t="s">
        <v>230</v>
      </c>
      <c r="K27" s="1" t="s">
        <v>60</v>
      </c>
      <c r="M27" s="1" t="s">
        <v>232</v>
      </c>
    </row>
    <row r="28" ht="15.75" customHeight="1">
      <c r="B28" s="1" t="s">
        <v>222</v>
      </c>
      <c r="C28" s="1">
        <v>1.0</v>
      </c>
      <c r="D28" s="59">
        <v>28.8743</v>
      </c>
      <c r="E28" s="12">
        <v>31.7267</v>
      </c>
      <c r="F28" s="1">
        <f t="shared" ref="F28:F30" si="7">E28-D28</f>
        <v>2.8524</v>
      </c>
      <c r="G28" s="1">
        <v>31.2858</v>
      </c>
      <c r="H28" s="1">
        <f t="shared" ref="H28:H30" si="8">G28-D28</f>
        <v>2.4115</v>
      </c>
      <c r="I28" s="1">
        <f t="shared" ref="I28:I30" si="9">E28-G28</f>
        <v>0.4409</v>
      </c>
      <c r="L28" s="1" t="s">
        <v>54</v>
      </c>
      <c r="M28" s="1">
        <f>AVERAGE(I28:I32,I38:I42)</f>
        <v>0.8092111111</v>
      </c>
    </row>
    <row r="29" ht="15.75" customHeight="1">
      <c r="B29" s="1" t="s">
        <v>222</v>
      </c>
      <c r="C29" s="1">
        <v>4.0</v>
      </c>
      <c r="D29" s="59">
        <v>51.0229</v>
      </c>
      <c r="E29" s="1">
        <v>59.8655</v>
      </c>
      <c r="F29" s="1">
        <f t="shared" si="7"/>
        <v>8.8426</v>
      </c>
      <c r="G29" s="1">
        <v>58.5682</v>
      </c>
      <c r="H29" s="1">
        <f t="shared" si="8"/>
        <v>7.5453</v>
      </c>
      <c r="I29" s="1">
        <f t="shared" si="9"/>
        <v>1.2973</v>
      </c>
      <c r="L29" s="1" t="s">
        <v>243</v>
      </c>
      <c r="M29" s="1">
        <f>AVERAGE(I33:I37,I43:I47)</f>
        <v>0.52499</v>
      </c>
    </row>
    <row r="30" ht="15.75" customHeight="1">
      <c r="B30" s="1" t="s">
        <v>222</v>
      </c>
      <c r="C30" s="1">
        <v>6.0</v>
      </c>
      <c r="D30" s="59">
        <v>25.0337</v>
      </c>
      <c r="E30" s="12">
        <v>28.5669</v>
      </c>
      <c r="F30" s="1">
        <f t="shared" si="7"/>
        <v>3.5332</v>
      </c>
      <c r="G30" s="1">
        <v>28.0356</v>
      </c>
      <c r="H30" s="1">
        <f t="shared" si="8"/>
        <v>3.0019</v>
      </c>
      <c r="I30" s="1">
        <f t="shared" si="9"/>
        <v>0.5313</v>
      </c>
    </row>
    <row r="31" ht="15.75" customHeight="1">
      <c r="B31" s="1" t="s">
        <v>222</v>
      </c>
      <c r="C31" s="1">
        <v>8.0</v>
      </c>
      <c r="D31" s="65"/>
      <c r="E31" s="14"/>
      <c r="F31" s="14"/>
      <c r="G31" s="14"/>
      <c r="I31" s="14"/>
      <c r="K31" s="1" t="s">
        <v>304</v>
      </c>
    </row>
    <row r="32" ht="15.75" customHeight="1">
      <c r="B32" s="1" t="s">
        <v>222</v>
      </c>
      <c r="C32" s="1">
        <v>10.0</v>
      </c>
      <c r="D32" s="59">
        <v>50.4378</v>
      </c>
      <c r="E32" s="12">
        <v>55.8256</v>
      </c>
      <c r="F32" s="1">
        <f t="shared" ref="F32:F47" si="10">E32-D32</f>
        <v>5.3878</v>
      </c>
      <c r="G32" s="1">
        <v>54.9738</v>
      </c>
      <c r="H32" s="1">
        <f t="shared" ref="H32:H47" si="11">G32-D32</f>
        <v>4.536</v>
      </c>
      <c r="I32" s="1">
        <f t="shared" ref="I32:I47" si="12">E32-G32</f>
        <v>0.8518</v>
      </c>
    </row>
    <row r="33" ht="15.75" customHeight="1">
      <c r="B33" s="12" t="s">
        <v>242</v>
      </c>
      <c r="C33" s="12">
        <v>2.0</v>
      </c>
      <c r="D33" s="59">
        <v>29.2802</v>
      </c>
      <c r="E33" s="12">
        <v>35.228</v>
      </c>
      <c r="F33" s="1">
        <f t="shared" si="10"/>
        <v>5.9478</v>
      </c>
      <c r="G33" s="1">
        <v>34.2282</v>
      </c>
      <c r="H33" s="1">
        <f t="shared" si="11"/>
        <v>4.948</v>
      </c>
      <c r="I33" s="1">
        <f t="shared" si="12"/>
        <v>0.9998</v>
      </c>
    </row>
    <row r="34" ht="15.75" customHeight="1">
      <c r="B34" s="12" t="s">
        <v>242</v>
      </c>
      <c r="C34" s="12">
        <v>3.0</v>
      </c>
      <c r="D34" s="59">
        <v>7.9474</v>
      </c>
      <c r="E34" s="12">
        <v>10.3498</v>
      </c>
      <c r="F34" s="12">
        <f t="shared" si="10"/>
        <v>2.4024</v>
      </c>
      <c r="G34" s="12">
        <v>9.9099</v>
      </c>
      <c r="H34" s="1">
        <f t="shared" si="11"/>
        <v>1.9625</v>
      </c>
      <c r="I34" s="12">
        <f t="shared" si="12"/>
        <v>0.4399</v>
      </c>
    </row>
    <row r="35" ht="15.75" customHeight="1">
      <c r="B35" s="12" t="s">
        <v>242</v>
      </c>
      <c r="C35" s="12">
        <v>5.0</v>
      </c>
      <c r="D35" s="59">
        <v>7.7106</v>
      </c>
      <c r="E35" s="1">
        <v>9.7348</v>
      </c>
      <c r="F35" s="1">
        <f t="shared" si="10"/>
        <v>2.0242</v>
      </c>
      <c r="G35" s="12">
        <v>9.3651</v>
      </c>
      <c r="H35" s="1">
        <f t="shared" si="11"/>
        <v>1.6545</v>
      </c>
      <c r="I35" s="1">
        <f t="shared" si="12"/>
        <v>0.3697</v>
      </c>
    </row>
    <row r="36" ht="15.75" customHeight="1">
      <c r="B36" s="12" t="s">
        <v>242</v>
      </c>
      <c r="C36" s="12">
        <v>7.0</v>
      </c>
      <c r="D36" s="59">
        <v>29.2468</v>
      </c>
      <c r="E36" s="1">
        <v>35.3655</v>
      </c>
      <c r="F36" s="1">
        <f t="shared" si="10"/>
        <v>6.1187</v>
      </c>
      <c r="G36" s="1">
        <v>34.1563</v>
      </c>
      <c r="H36" s="1">
        <f t="shared" si="11"/>
        <v>4.9095</v>
      </c>
      <c r="I36" s="1">
        <f t="shared" si="12"/>
        <v>1.2092</v>
      </c>
    </row>
    <row r="37" ht="15.75" customHeight="1">
      <c r="B37" s="12" t="s">
        <v>242</v>
      </c>
      <c r="C37" s="12">
        <v>9.0</v>
      </c>
      <c r="D37" s="59">
        <v>7.8272</v>
      </c>
      <c r="E37" s="1">
        <v>10.4549</v>
      </c>
      <c r="F37" s="1">
        <f t="shared" si="10"/>
        <v>2.6277</v>
      </c>
      <c r="G37" s="1">
        <v>9.9658</v>
      </c>
      <c r="H37" s="1">
        <f t="shared" si="11"/>
        <v>2.1386</v>
      </c>
      <c r="I37" s="1">
        <f t="shared" si="12"/>
        <v>0.4891</v>
      </c>
    </row>
    <row r="38" ht="15.75" customHeight="1">
      <c r="B38" s="12" t="s">
        <v>217</v>
      </c>
      <c r="C38" s="12">
        <v>2.0</v>
      </c>
      <c r="D38" s="59">
        <v>50.4357</v>
      </c>
      <c r="E38" s="1">
        <v>53.3493</v>
      </c>
      <c r="F38" s="1">
        <f t="shared" si="10"/>
        <v>2.9136</v>
      </c>
      <c r="G38" s="1">
        <v>52.8543</v>
      </c>
      <c r="H38" s="1">
        <f t="shared" si="11"/>
        <v>2.4186</v>
      </c>
      <c r="I38" s="1">
        <f t="shared" si="12"/>
        <v>0.495</v>
      </c>
    </row>
    <row r="39" ht="15.75" customHeight="1">
      <c r="B39" s="12" t="s">
        <v>217</v>
      </c>
      <c r="C39" s="12">
        <v>3.0</v>
      </c>
      <c r="D39" s="59">
        <v>22.791</v>
      </c>
      <c r="E39" s="1">
        <v>25.7412</v>
      </c>
      <c r="F39" s="1">
        <f t="shared" si="10"/>
        <v>2.9502</v>
      </c>
      <c r="G39" s="1">
        <v>25.1232</v>
      </c>
      <c r="H39" s="1">
        <f t="shared" si="11"/>
        <v>2.3322</v>
      </c>
      <c r="I39" s="1">
        <f t="shared" si="12"/>
        <v>0.618</v>
      </c>
      <c r="K39" s="1" t="s">
        <v>316</v>
      </c>
    </row>
    <row r="40" ht="15.75" customHeight="1">
      <c r="B40" s="12" t="s">
        <v>217</v>
      </c>
      <c r="C40" s="12">
        <v>5.0</v>
      </c>
      <c r="D40" s="59">
        <v>22.9555</v>
      </c>
      <c r="E40" s="1">
        <v>30.1212</v>
      </c>
      <c r="F40" s="1">
        <f t="shared" si="10"/>
        <v>7.1657</v>
      </c>
      <c r="G40" s="1">
        <v>28.5124</v>
      </c>
      <c r="H40" s="1">
        <f t="shared" si="11"/>
        <v>5.5569</v>
      </c>
      <c r="I40" s="1">
        <f t="shared" si="12"/>
        <v>1.6088</v>
      </c>
      <c r="K40" s="1" t="s">
        <v>317</v>
      </c>
    </row>
    <row r="41" ht="15.75" customHeight="1">
      <c r="B41" s="12" t="s">
        <v>217</v>
      </c>
      <c r="C41" s="12">
        <v>7.0</v>
      </c>
      <c r="D41" s="59">
        <v>21.9473</v>
      </c>
      <c r="E41" s="1">
        <v>25.6095</v>
      </c>
      <c r="F41" s="1">
        <f t="shared" si="10"/>
        <v>3.6622</v>
      </c>
      <c r="G41" s="1">
        <v>24.8821</v>
      </c>
      <c r="H41" s="1">
        <f t="shared" si="11"/>
        <v>2.9348</v>
      </c>
      <c r="I41" s="1">
        <f t="shared" si="12"/>
        <v>0.7274</v>
      </c>
    </row>
    <row r="42" ht="15.75" customHeight="1">
      <c r="B42" s="12" t="s">
        <v>217</v>
      </c>
      <c r="C42" s="12">
        <v>9.0</v>
      </c>
      <c r="D42" s="59">
        <v>29.768</v>
      </c>
      <c r="E42" s="1">
        <v>33.3562</v>
      </c>
      <c r="F42" s="1">
        <f t="shared" si="10"/>
        <v>3.5882</v>
      </c>
      <c r="G42" s="1">
        <v>32.6438</v>
      </c>
      <c r="H42" s="1">
        <f t="shared" si="11"/>
        <v>2.8758</v>
      </c>
      <c r="I42" s="1">
        <f t="shared" si="12"/>
        <v>0.7124</v>
      </c>
      <c r="K42" s="1" t="s">
        <v>318</v>
      </c>
    </row>
    <row r="43" ht="15.75" customHeight="1">
      <c r="B43" s="12" t="s">
        <v>208</v>
      </c>
      <c r="C43" s="12">
        <v>1.0</v>
      </c>
      <c r="D43" s="59">
        <v>7.9955</v>
      </c>
      <c r="E43" s="1">
        <v>9.3171</v>
      </c>
      <c r="F43" s="1">
        <f t="shared" si="10"/>
        <v>1.3216</v>
      </c>
      <c r="G43" s="1">
        <v>9.075</v>
      </c>
      <c r="H43" s="1">
        <f t="shared" si="11"/>
        <v>1.0795</v>
      </c>
      <c r="I43" s="1">
        <f t="shared" si="12"/>
        <v>0.2421</v>
      </c>
    </row>
    <row r="44" ht="15.75" customHeight="1">
      <c r="B44" s="12" t="s">
        <v>208</v>
      </c>
      <c r="C44" s="12">
        <v>8.0</v>
      </c>
      <c r="D44" s="59">
        <v>7.8555</v>
      </c>
      <c r="E44" s="1">
        <v>9.4654</v>
      </c>
      <c r="F44" s="1">
        <f t="shared" si="10"/>
        <v>1.6099</v>
      </c>
      <c r="G44" s="1">
        <v>9.145</v>
      </c>
      <c r="H44" s="1">
        <f t="shared" si="11"/>
        <v>1.2895</v>
      </c>
      <c r="I44" s="1">
        <f t="shared" si="12"/>
        <v>0.3204</v>
      </c>
    </row>
    <row r="45" ht="15.75" customHeight="1">
      <c r="B45" s="12" t="s">
        <v>208</v>
      </c>
      <c r="C45" s="12">
        <v>4.0</v>
      </c>
      <c r="D45" s="59">
        <v>7.7312</v>
      </c>
      <c r="E45" s="1">
        <v>9.3577</v>
      </c>
      <c r="F45" s="1">
        <f t="shared" si="10"/>
        <v>1.6265</v>
      </c>
      <c r="G45" s="1">
        <v>9.0371</v>
      </c>
      <c r="H45" s="1">
        <f t="shared" si="11"/>
        <v>1.3059</v>
      </c>
      <c r="I45" s="1">
        <f t="shared" si="12"/>
        <v>0.3206</v>
      </c>
    </row>
    <row r="46" ht="15.75" customHeight="1">
      <c r="B46" s="12" t="s">
        <v>208</v>
      </c>
      <c r="C46" s="12">
        <v>6.0</v>
      </c>
      <c r="D46" s="59">
        <v>7.7965</v>
      </c>
      <c r="E46" s="1">
        <v>10.2507</v>
      </c>
      <c r="F46" s="1">
        <f t="shared" si="10"/>
        <v>2.4542</v>
      </c>
      <c r="G46" s="1">
        <v>9.7547</v>
      </c>
      <c r="H46" s="1">
        <f t="shared" si="11"/>
        <v>1.9582</v>
      </c>
      <c r="I46" s="1">
        <f t="shared" si="12"/>
        <v>0.496</v>
      </c>
    </row>
    <row r="47" ht="15.75" customHeight="1">
      <c r="B47" s="12" t="s">
        <v>208</v>
      </c>
      <c r="C47" s="12">
        <v>10.0</v>
      </c>
      <c r="D47" s="59">
        <v>8.0635</v>
      </c>
      <c r="E47" s="1">
        <v>9.8403</v>
      </c>
      <c r="F47" s="1">
        <f t="shared" si="10"/>
        <v>1.7768</v>
      </c>
      <c r="G47" s="1">
        <v>9.4772</v>
      </c>
      <c r="H47" s="1">
        <f t="shared" si="11"/>
        <v>1.4137</v>
      </c>
      <c r="I47" s="1">
        <f t="shared" si="12"/>
        <v>0.3631</v>
      </c>
    </row>
    <row r="48" ht="15.75" customHeight="1">
      <c r="D48" s="12"/>
    </row>
    <row r="49" ht="15.75" customHeight="1">
      <c r="D49" s="12"/>
    </row>
    <row r="50" ht="15.75" customHeight="1">
      <c r="B50" s="1" t="s">
        <v>323</v>
      </c>
      <c r="C50" s="1" t="s">
        <v>324</v>
      </c>
      <c r="D50" s="12"/>
    </row>
    <row r="51" ht="15.75" customHeight="1">
      <c r="B51" s="1" t="s">
        <v>96</v>
      </c>
      <c r="C51" s="1" t="s">
        <v>97</v>
      </c>
      <c r="D51" s="12" t="s">
        <v>224</v>
      </c>
      <c r="E51" s="1" t="s">
        <v>225</v>
      </c>
      <c r="F51" s="1" t="s">
        <v>226</v>
      </c>
      <c r="G51" s="1" t="s">
        <v>327</v>
      </c>
      <c r="H51" s="1" t="s">
        <v>328</v>
      </c>
      <c r="I51" s="1" t="s">
        <v>230</v>
      </c>
      <c r="K51" s="1" t="s">
        <v>60</v>
      </c>
    </row>
    <row r="52" ht="15.75" customHeight="1">
      <c r="B52" s="1" t="s">
        <v>277</v>
      </c>
      <c r="C52" s="1">
        <v>1.0</v>
      </c>
      <c r="D52" s="59">
        <v>7.9594</v>
      </c>
      <c r="E52" s="12">
        <v>9.427</v>
      </c>
      <c r="F52" s="1">
        <f t="shared" ref="F52:F71" si="13">E52-D52</f>
        <v>1.4676</v>
      </c>
      <c r="G52" s="1">
        <v>9.1851</v>
      </c>
      <c r="H52" s="1">
        <f t="shared" ref="H52:H71" si="14">G52-D52</f>
        <v>1.2257</v>
      </c>
      <c r="I52" s="1">
        <f t="shared" ref="I52:I71" si="15">E52-G52</f>
        <v>0.2419</v>
      </c>
      <c r="L52" s="1" t="s">
        <v>54</v>
      </c>
      <c r="M52" s="1">
        <f>AVERAGE(I52:I56,I62:I66)</f>
        <v>0.38242</v>
      </c>
    </row>
    <row r="53" ht="15.75" customHeight="1">
      <c r="B53" s="1" t="s">
        <v>277</v>
      </c>
      <c r="C53" s="1">
        <v>2.0</v>
      </c>
      <c r="D53" s="59">
        <v>7.6461</v>
      </c>
      <c r="E53" s="1">
        <v>9.4951</v>
      </c>
      <c r="F53" s="1">
        <f t="shared" si="13"/>
        <v>1.849</v>
      </c>
      <c r="G53" s="1">
        <v>9.2413</v>
      </c>
      <c r="H53" s="1">
        <f t="shared" si="14"/>
        <v>1.5952</v>
      </c>
      <c r="I53" s="1">
        <f t="shared" si="15"/>
        <v>0.2538</v>
      </c>
      <c r="L53" s="1" t="s">
        <v>243</v>
      </c>
      <c r="M53" s="1">
        <f>AVERAGE(I57:I61,I67:I71)</f>
        <v>0.33515</v>
      </c>
    </row>
    <row r="54" ht="15.75" customHeight="1">
      <c r="B54" s="1" t="s">
        <v>277</v>
      </c>
      <c r="C54" s="1">
        <v>3.0</v>
      </c>
      <c r="D54" s="59">
        <v>7.8573</v>
      </c>
      <c r="E54" s="12">
        <v>10.8981</v>
      </c>
      <c r="F54" s="1">
        <f t="shared" si="13"/>
        <v>3.0408</v>
      </c>
      <c r="G54" s="1">
        <v>10.3233</v>
      </c>
      <c r="H54" s="1">
        <f t="shared" si="14"/>
        <v>2.466</v>
      </c>
      <c r="I54" s="1">
        <f t="shared" si="15"/>
        <v>0.5748</v>
      </c>
    </row>
    <row r="55" ht="15.75" customHeight="1">
      <c r="B55" s="1" t="s">
        <v>277</v>
      </c>
      <c r="C55" s="1">
        <v>5.0</v>
      </c>
      <c r="D55" s="1">
        <v>7.5707</v>
      </c>
      <c r="E55" s="1">
        <v>10.7829</v>
      </c>
      <c r="F55" s="1">
        <f t="shared" si="13"/>
        <v>3.2122</v>
      </c>
      <c r="G55" s="1">
        <v>10.2577</v>
      </c>
      <c r="H55" s="1">
        <f t="shared" si="14"/>
        <v>2.687</v>
      </c>
      <c r="I55" s="1">
        <f t="shared" si="15"/>
        <v>0.5252</v>
      </c>
      <c r="K55" s="1" t="s">
        <v>340</v>
      </c>
    </row>
    <row r="56" ht="15.75" customHeight="1">
      <c r="B56" s="1" t="s">
        <v>277</v>
      </c>
      <c r="C56" s="1">
        <v>10.0</v>
      </c>
      <c r="D56" s="59">
        <v>7.9392</v>
      </c>
      <c r="E56" s="12">
        <v>9.9793</v>
      </c>
      <c r="F56" s="1">
        <f t="shared" si="13"/>
        <v>2.0401</v>
      </c>
      <c r="G56" s="1">
        <v>9.7653</v>
      </c>
      <c r="H56" s="1">
        <f t="shared" si="14"/>
        <v>1.8261</v>
      </c>
      <c r="I56" s="1">
        <f t="shared" si="15"/>
        <v>0.214</v>
      </c>
    </row>
    <row r="57" ht="15.75" customHeight="1">
      <c r="B57" s="12" t="s">
        <v>218</v>
      </c>
      <c r="C57" s="12">
        <v>9.0</v>
      </c>
      <c r="D57" s="59">
        <v>7.9474</v>
      </c>
      <c r="E57" s="12">
        <v>10.0125</v>
      </c>
      <c r="F57" s="1">
        <f t="shared" si="13"/>
        <v>2.0651</v>
      </c>
      <c r="G57" s="1">
        <v>9.7925</v>
      </c>
      <c r="H57" s="1">
        <f t="shared" si="14"/>
        <v>1.8451</v>
      </c>
      <c r="I57" s="1">
        <f t="shared" si="15"/>
        <v>0.22</v>
      </c>
    </row>
    <row r="58" ht="15.75" customHeight="1">
      <c r="B58" s="12" t="s">
        <v>218</v>
      </c>
      <c r="C58" s="12">
        <v>2.0</v>
      </c>
      <c r="D58" s="59">
        <v>21.9556</v>
      </c>
      <c r="E58" s="12">
        <v>24.9274</v>
      </c>
      <c r="F58" s="12">
        <f t="shared" si="13"/>
        <v>2.9718</v>
      </c>
      <c r="G58" s="12">
        <v>24.5161</v>
      </c>
      <c r="H58" s="1">
        <f t="shared" si="14"/>
        <v>2.5605</v>
      </c>
      <c r="I58" s="12">
        <f t="shared" si="15"/>
        <v>0.4113</v>
      </c>
    </row>
    <row r="59" ht="15.75" customHeight="1">
      <c r="B59" s="12" t="s">
        <v>218</v>
      </c>
      <c r="C59" s="12">
        <v>5.0</v>
      </c>
      <c r="D59" s="59">
        <v>7.9854</v>
      </c>
      <c r="E59" s="12">
        <v>10.5023</v>
      </c>
      <c r="F59" s="1">
        <f t="shared" si="13"/>
        <v>2.5169</v>
      </c>
      <c r="G59" s="12">
        <v>10.1536</v>
      </c>
      <c r="H59" s="1">
        <f t="shared" si="14"/>
        <v>2.1682</v>
      </c>
      <c r="I59" s="1">
        <f t="shared" si="15"/>
        <v>0.3487</v>
      </c>
    </row>
    <row r="60" ht="15.75" customHeight="1">
      <c r="B60" s="12" t="s">
        <v>218</v>
      </c>
      <c r="C60" s="12">
        <v>4.0</v>
      </c>
      <c r="D60" s="59">
        <v>7.8785</v>
      </c>
      <c r="E60" s="12">
        <v>10.0024</v>
      </c>
      <c r="F60" s="1">
        <f t="shared" si="13"/>
        <v>2.1239</v>
      </c>
      <c r="G60" s="12">
        <v>9.6734</v>
      </c>
      <c r="H60" s="1">
        <f t="shared" si="14"/>
        <v>1.7949</v>
      </c>
      <c r="I60" s="1">
        <f t="shared" si="15"/>
        <v>0.329</v>
      </c>
    </row>
    <row r="61" ht="15.75" customHeight="1">
      <c r="B61" s="12" t="s">
        <v>218</v>
      </c>
      <c r="C61" s="12">
        <v>8.0</v>
      </c>
      <c r="D61" s="59">
        <v>13.118</v>
      </c>
      <c r="E61" s="12">
        <v>14.4065</v>
      </c>
      <c r="F61" s="1">
        <f t="shared" si="13"/>
        <v>1.2885</v>
      </c>
      <c r="G61" s="12">
        <v>14.139</v>
      </c>
      <c r="H61" s="1">
        <f t="shared" si="14"/>
        <v>1.021</v>
      </c>
      <c r="I61" s="1">
        <f t="shared" si="15"/>
        <v>0.2675</v>
      </c>
    </row>
    <row r="62" ht="15.75" customHeight="1">
      <c r="B62" s="12" t="s">
        <v>301</v>
      </c>
      <c r="C62" s="12">
        <v>9.0</v>
      </c>
      <c r="D62" s="59">
        <v>7.9278</v>
      </c>
      <c r="E62" s="12">
        <v>10.1466</v>
      </c>
      <c r="F62" s="1">
        <f t="shared" si="13"/>
        <v>2.2188</v>
      </c>
      <c r="G62" s="1">
        <v>9.8542</v>
      </c>
      <c r="H62" s="1">
        <f t="shared" si="14"/>
        <v>1.9264</v>
      </c>
      <c r="I62" s="1">
        <f t="shared" si="15"/>
        <v>0.2924</v>
      </c>
    </row>
    <row r="63" ht="15.75" customHeight="1">
      <c r="B63" s="12" t="s">
        <v>301</v>
      </c>
      <c r="C63" s="12">
        <v>8.0</v>
      </c>
      <c r="D63" s="59">
        <v>1.0989</v>
      </c>
      <c r="E63" s="12">
        <v>4.8266</v>
      </c>
      <c r="F63" s="1">
        <f t="shared" si="13"/>
        <v>3.7277</v>
      </c>
      <c r="G63" s="1">
        <v>4.3713</v>
      </c>
      <c r="H63" s="1">
        <f t="shared" si="14"/>
        <v>3.2724</v>
      </c>
      <c r="I63" s="1">
        <f t="shared" si="15"/>
        <v>0.4553</v>
      </c>
    </row>
    <row r="64" ht="15.75" customHeight="1">
      <c r="B64" s="12" t="s">
        <v>301</v>
      </c>
      <c r="C64" s="12">
        <v>4.0</v>
      </c>
      <c r="D64" s="59">
        <v>1.1249</v>
      </c>
      <c r="E64" s="12">
        <v>5.2386</v>
      </c>
      <c r="F64" s="1">
        <f t="shared" si="13"/>
        <v>4.1137</v>
      </c>
      <c r="G64" s="1">
        <v>4.6076</v>
      </c>
      <c r="H64" s="1">
        <f t="shared" si="14"/>
        <v>3.4827</v>
      </c>
      <c r="I64" s="1">
        <f t="shared" si="15"/>
        <v>0.631</v>
      </c>
      <c r="K64" s="1" t="s">
        <v>316</v>
      </c>
    </row>
    <row r="65" ht="15.75" customHeight="1">
      <c r="B65" s="12" t="s">
        <v>301</v>
      </c>
      <c r="C65" s="12">
        <v>5.0</v>
      </c>
      <c r="D65" s="59">
        <v>22.0764</v>
      </c>
      <c r="E65" s="12">
        <v>24.0166</v>
      </c>
      <c r="F65" s="1">
        <f t="shared" si="13"/>
        <v>1.9402</v>
      </c>
      <c r="G65" s="1">
        <v>23.7619</v>
      </c>
      <c r="H65" s="1">
        <f t="shared" si="14"/>
        <v>1.6855</v>
      </c>
      <c r="I65" s="1">
        <f t="shared" si="15"/>
        <v>0.2547</v>
      </c>
      <c r="K65" s="1" t="s">
        <v>317</v>
      </c>
    </row>
    <row r="66" ht="15.75" customHeight="1">
      <c r="B66" s="12" t="s">
        <v>301</v>
      </c>
      <c r="C66" s="12">
        <v>2.0</v>
      </c>
      <c r="D66" s="59">
        <v>1.1629</v>
      </c>
      <c r="E66" s="12">
        <v>4.195</v>
      </c>
      <c r="F66" s="1">
        <f t="shared" si="13"/>
        <v>3.0321</v>
      </c>
      <c r="G66" s="1">
        <v>3.8139</v>
      </c>
      <c r="H66" s="1">
        <f t="shared" si="14"/>
        <v>2.651</v>
      </c>
      <c r="I66" s="1">
        <f t="shared" si="15"/>
        <v>0.3811</v>
      </c>
      <c r="K66" s="1" t="s">
        <v>373</v>
      </c>
    </row>
    <row r="67" ht="15.75" customHeight="1">
      <c r="B67" s="12" t="s">
        <v>374</v>
      </c>
      <c r="C67" s="12">
        <v>10.0</v>
      </c>
      <c r="D67" s="59">
        <v>1.1146</v>
      </c>
      <c r="E67" s="1">
        <v>4.4226</v>
      </c>
      <c r="F67" s="1">
        <f t="shared" si="13"/>
        <v>3.308</v>
      </c>
      <c r="G67" s="1">
        <v>4.0123</v>
      </c>
      <c r="H67" s="1">
        <f t="shared" si="14"/>
        <v>2.8977</v>
      </c>
      <c r="I67" s="1">
        <f t="shared" si="15"/>
        <v>0.4103</v>
      </c>
      <c r="K67" s="1" t="s">
        <v>318</v>
      </c>
    </row>
    <row r="68" ht="15.75" customHeight="1">
      <c r="B68" s="12" t="s">
        <v>374</v>
      </c>
      <c r="C68" s="12">
        <v>7.0</v>
      </c>
      <c r="D68" s="59">
        <v>1.1909</v>
      </c>
      <c r="E68" s="1">
        <v>4.6934</v>
      </c>
      <c r="F68" s="1">
        <f t="shared" si="13"/>
        <v>3.5025</v>
      </c>
      <c r="G68" s="1">
        <v>4.3335</v>
      </c>
      <c r="H68" s="1">
        <f t="shared" si="14"/>
        <v>3.1426</v>
      </c>
      <c r="I68" s="1">
        <f t="shared" si="15"/>
        <v>0.3599</v>
      </c>
    </row>
    <row r="69" ht="15.75" customHeight="1">
      <c r="B69" s="12" t="s">
        <v>374</v>
      </c>
      <c r="C69" s="12">
        <v>6.0</v>
      </c>
      <c r="D69" s="59">
        <v>1.198</v>
      </c>
      <c r="E69" s="1">
        <v>4.8893</v>
      </c>
      <c r="F69" s="1">
        <f t="shared" si="13"/>
        <v>3.6913</v>
      </c>
      <c r="G69" s="1">
        <v>4.398</v>
      </c>
      <c r="H69" s="1">
        <f t="shared" si="14"/>
        <v>3.2</v>
      </c>
      <c r="I69" s="1">
        <f t="shared" si="15"/>
        <v>0.4913</v>
      </c>
    </row>
    <row r="70" ht="15.75" customHeight="1">
      <c r="B70" s="12" t="s">
        <v>374</v>
      </c>
      <c r="C70" s="12">
        <v>1.0</v>
      </c>
      <c r="D70" s="59">
        <v>15.5694</v>
      </c>
      <c r="E70" s="12">
        <v>18.5575</v>
      </c>
      <c r="F70" s="1">
        <f t="shared" si="13"/>
        <v>2.9881</v>
      </c>
      <c r="G70" s="1">
        <v>18.4073</v>
      </c>
      <c r="H70" s="1">
        <f t="shared" si="14"/>
        <v>2.8379</v>
      </c>
      <c r="I70" s="1">
        <f t="shared" si="15"/>
        <v>0.1502</v>
      </c>
    </row>
    <row r="71" ht="15.75" customHeight="1">
      <c r="B71" s="12" t="s">
        <v>374</v>
      </c>
      <c r="C71" s="12">
        <v>3.0</v>
      </c>
      <c r="D71" s="59">
        <v>1.1787</v>
      </c>
      <c r="E71" s="1">
        <v>4.6681</v>
      </c>
      <c r="F71" s="1">
        <f t="shared" si="13"/>
        <v>3.4894</v>
      </c>
      <c r="G71" s="1">
        <v>4.3048</v>
      </c>
      <c r="H71" s="1">
        <f t="shared" si="14"/>
        <v>3.1261</v>
      </c>
      <c r="I71" s="1">
        <f t="shared" si="15"/>
        <v>0.3633</v>
      </c>
    </row>
    <row r="72" ht="15.75" customHeight="1">
      <c r="D72" s="12"/>
    </row>
    <row r="73" ht="15.75" customHeight="1">
      <c r="B73" s="1" t="s">
        <v>382</v>
      </c>
      <c r="C73" s="1" t="s">
        <v>383</v>
      </c>
      <c r="D73" s="12"/>
    </row>
    <row r="74" ht="15.75" customHeight="1">
      <c r="B74" s="1" t="s">
        <v>96</v>
      </c>
      <c r="C74" s="1" t="s">
        <v>97</v>
      </c>
      <c r="D74" s="12" t="s">
        <v>224</v>
      </c>
      <c r="E74" s="1" t="s">
        <v>225</v>
      </c>
      <c r="F74" s="1" t="s">
        <v>226</v>
      </c>
      <c r="G74" s="1" t="s">
        <v>327</v>
      </c>
      <c r="H74" s="1" t="s">
        <v>328</v>
      </c>
      <c r="I74" s="1" t="s">
        <v>230</v>
      </c>
      <c r="K74" s="1" t="s">
        <v>60</v>
      </c>
    </row>
    <row r="75" ht="15.75" customHeight="1">
      <c r="B75" s="1" t="s">
        <v>100</v>
      </c>
      <c r="C75" s="1">
        <v>1.0</v>
      </c>
      <c r="D75" s="59">
        <v>49.6212</v>
      </c>
      <c r="E75" s="12">
        <v>53.4765</v>
      </c>
      <c r="F75" s="1">
        <f t="shared" ref="F75:F92" si="16">E75-D75</f>
        <v>3.8553</v>
      </c>
      <c r="G75" s="1">
        <v>52.8771</v>
      </c>
      <c r="H75" s="1">
        <f t="shared" ref="H75:H92" si="17">G75-D75</f>
        <v>3.2559</v>
      </c>
      <c r="I75" s="1">
        <f t="shared" ref="I75:I92" si="18">E75-G75</f>
        <v>0.5994</v>
      </c>
    </row>
    <row r="76" ht="15.75" customHeight="1">
      <c r="B76" s="1" t="s">
        <v>100</v>
      </c>
      <c r="C76" s="1">
        <v>6.0</v>
      </c>
      <c r="D76" s="59">
        <v>13.1806</v>
      </c>
      <c r="E76" s="1">
        <v>15.0444</v>
      </c>
      <c r="F76" s="1">
        <f t="shared" si="16"/>
        <v>1.8638</v>
      </c>
      <c r="G76" s="1">
        <v>14.7984</v>
      </c>
      <c r="H76" s="1">
        <f t="shared" si="17"/>
        <v>1.6178</v>
      </c>
      <c r="I76" s="1">
        <f t="shared" si="18"/>
        <v>0.246</v>
      </c>
    </row>
    <row r="77" ht="15.75" customHeight="1">
      <c r="B77" s="1" t="s">
        <v>100</v>
      </c>
      <c r="C77" s="1">
        <v>8.0</v>
      </c>
      <c r="D77" s="59">
        <v>22.5148</v>
      </c>
      <c r="E77" s="12">
        <v>24.7159</v>
      </c>
      <c r="F77" s="1">
        <f t="shared" si="16"/>
        <v>2.2011</v>
      </c>
      <c r="G77" s="1">
        <v>24.4121</v>
      </c>
      <c r="H77" s="1">
        <f t="shared" si="17"/>
        <v>1.8973</v>
      </c>
      <c r="I77" s="1">
        <f t="shared" si="18"/>
        <v>0.3038</v>
      </c>
    </row>
    <row r="78" ht="15.75" customHeight="1">
      <c r="B78" s="1" t="s">
        <v>100</v>
      </c>
      <c r="C78" s="1">
        <v>9.0</v>
      </c>
      <c r="D78" s="59">
        <v>13.2823</v>
      </c>
      <c r="E78" s="1">
        <v>14.7487</v>
      </c>
      <c r="F78" s="1">
        <f t="shared" si="16"/>
        <v>1.4664</v>
      </c>
      <c r="G78" s="1">
        <v>14.5916</v>
      </c>
      <c r="H78" s="1">
        <f t="shared" si="17"/>
        <v>1.3093</v>
      </c>
      <c r="I78" s="1">
        <f t="shared" si="18"/>
        <v>0.1571</v>
      </c>
    </row>
    <row r="79" ht="15.75" customHeight="1">
      <c r="B79" s="1" t="s">
        <v>131</v>
      </c>
      <c r="C79" s="1">
        <v>2.0</v>
      </c>
      <c r="D79" s="59">
        <v>28.6608</v>
      </c>
      <c r="E79" s="12">
        <v>31.308</v>
      </c>
      <c r="F79" s="1">
        <f t="shared" si="16"/>
        <v>2.6472</v>
      </c>
      <c r="G79" s="1">
        <v>31.0475</v>
      </c>
      <c r="H79" s="1">
        <f t="shared" si="17"/>
        <v>2.3867</v>
      </c>
      <c r="I79" s="1">
        <f t="shared" si="18"/>
        <v>0.2605</v>
      </c>
    </row>
    <row r="80" ht="15.75" customHeight="1">
      <c r="B80" s="12" t="s">
        <v>131</v>
      </c>
      <c r="C80" s="12">
        <v>3.0</v>
      </c>
      <c r="D80" s="59">
        <v>13.1424</v>
      </c>
      <c r="E80" s="12">
        <v>14.5123</v>
      </c>
      <c r="F80" s="1">
        <f t="shared" si="16"/>
        <v>1.3699</v>
      </c>
      <c r="G80" s="1">
        <v>14.3584</v>
      </c>
      <c r="H80" s="1">
        <f t="shared" si="17"/>
        <v>1.216</v>
      </c>
      <c r="I80" s="1">
        <f t="shared" si="18"/>
        <v>0.1539</v>
      </c>
    </row>
    <row r="81" ht="15.75" customHeight="1">
      <c r="B81" s="12" t="s">
        <v>131</v>
      </c>
      <c r="C81" s="12">
        <v>4.0</v>
      </c>
      <c r="D81" s="59">
        <v>27.7518</v>
      </c>
      <c r="E81" s="12">
        <v>30.7307</v>
      </c>
      <c r="F81" s="12">
        <f t="shared" si="16"/>
        <v>2.9789</v>
      </c>
      <c r="G81" s="12">
        <v>30.4541</v>
      </c>
      <c r="H81" s="1">
        <f t="shared" si="17"/>
        <v>2.7023</v>
      </c>
      <c r="I81" s="12">
        <f t="shared" si="18"/>
        <v>0.2766</v>
      </c>
    </row>
    <row r="82" ht="15.75" customHeight="1">
      <c r="B82" s="12" t="s">
        <v>131</v>
      </c>
      <c r="C82" s="12">
        <v>5.0</v>
      </c>
      <c r="D82" s="59">
        <v>13.2779</v>
      </c>
      <c r="E82" s="12">
        <v>14.5864</v>
      </c>
      <c r="F82" s="1">
        <f t="shared" si="16"/>
        <v>1.3085</v>
      </c>
      <c r="G82" s="12">
        <v>14.42</v>
      </c>
      <c r="H82" s="1">
        <f t="shared" si="17"/>
        <v>1.1421</v>
      </c>
      <c r="I82" s="1">
        <f t="shared" si="18"/>
        <v>0.1664</v>
      </c>
    </row>
    <row r="83" ht="15.75" customHeight="1">
      <c r="B83" s="12" t="s">
        <v>131</v>
      </c>
      <c r="C83" s="12">
        <v>7.0</v>
      </c>
      <c r="D83" s="59">
        <v>30.2773</v>
      </c>
      <c r="E83" s="12">
        <v>33.1072</v>
      </c>
      <c r="F83" s="1">
        <f t="shared" si="16"/>
        <v>2.8299</v>
      </c>
      <c r="G83" s="12">
        <v>32.8301</v>
      </c>
      <c r="H83" s="1">
        <f t="shared" si="17"/>
        <v>2.5528</v>
      </c>
      <c r="I83" s="1">
        <f t="shared" si="18"/>
        <v>0.2771</v>
      </c>
    </row>
    <row r="84" ht="15.75" customHeight="1">
      <c r="B84" s="12" t="s">
        <v>350</v>
      </c>
      <c r="C84" s="12">
        <v>10.0</v>
      </c>
      <c r="D84" s="59">
        <v>13.1954</v>
      </c>
      <c r="E84" s="12">
        <v>14.8674</v>
      </c>
      <c r="F84" s="1">
        <f t="shared" si="16"/>
        <v>1.672</v>
      </c>
      <c r="G84" s="12">
        <v>14.7469</v>
      </c>
      <c r="H84" s="1">
        <f t="shared" si="17"/>
        <v>1.5515</v>
      </c>
      <c r="I84" s="1">
        <f t="shared" si="18"/>
        <v>0.1205</v>
      </c>
      <c r="K84" s="1" t="s">
        <v>409</v>
      </c>
    </row>
    <row r="85" ht="15.75" customHeight="1">
      <c r="B85" s="12" t="s">
        <v>350</v>
      </c>
      <c r="C85" s="12">
        <v>2.0</v>
      </c>
      <c r="D85" s="59">
        <v>29.9652</v>
      </c>
      <c r="E85" s="12">
        <v>32.9248</v>
      </c>
      <c r="F85" s="1">
        <f t="shared" si="16"/>
        <v>2.9596</v>
      </c>
      <c r="G85" s="1">
        <v>32.3829</v>
      </c>
      <c r="H85" s="1">
        <f t="shared" si="17"/>
        <v>2.4177</v>
      </c>
      <c r="I85" s="1">
        <f t="shared" si="18"/>
        <v>0.5419</v>
      </c>
    </row>
    <row r="86" ht="15.75" customHeight="1">
      <c r="B86" s="12" t="s">
        <v>350</v>
      </c>
      <c r="C86" s="12">
        <v>3.0</v>
      </c>
      <c r="D86" s="59">
        <v>13.0518</v>
      </c>
      <c r="E86" s="12">
        <v>15.1139</v>
      </c>
      <c r="F86" s="1">
        <f t="shared" si="16"/>
        <v>2.0621</v>
      </c>
      <c r="G86" s="1">
        <v>14.7877</v>
      </c>
      <c r="H86" s="1">
        <f t="shared" si="17"/>
        <v>1.7359</v>
      </c>
      <c r="I86" s="1">
        <f t="shared" si="18"/>
        <v>0.3262</v>
      </c>
    </row>
    <row r="87" ht="15.75" customHeight="1">
      <c r="B87" s="12" t="s">
        <v>350</v>
      </c>
      <c r="C87" s="12">
        <v>7.0</v>
      </c>
      <c r="D87" s="59">
        <v>82.969</v>
      </c>
      <c r="E87" s="12">
        <v>84.9332</v>
      </c>
      <c r="F87" s="1">
        <f t="shared" si="16"/>
        <v>1.9642</v>
      </c>
      <c r="G87" s="1">
        <v>84.6021</v>
      </c>
      <c r="H87" s="1">
        <f t="shared" si="17"/>
        <v>1.6331</v>
      </c>
      <c r="I87" s="1">
        <f t="shared" si="18"/>
        <v>0.3311</v>
      </c>
    </row>
    <row r="88" ht="15.75" customHeight="1">
      <c r="B88" s="14" t="s">
        <v>350</v>
      </c>
      <c r="C88" s="14">
        <v>4.0</v>
      </c>
      <c r="D88" s="65">
        <v>13.3006</v>
      </c>
      <c r="E88" s="14">
        <v>14.4811</v>
      </c>
      <c r="F88" s="14">
        <f t="shared" si="16"/>
        <v>1.1805</v>
      </c>
      <c r="G88" s="14"/>
      <c r="H88" s="1">
        <f t="shared" si="17"/>
        <v>-13.3006</v>
      </c>
      <c r="I88" s="14">
        <f t="shared" si="18"/>
        <v>14.4811</v>
      </c>
    </row>
    <row r="89" ht="15.75" customHeight="1">
      <c r="B89" s="12" t="s">
        <v>192</v>
      </c>
      <c r="C89" s="12">
        <v>1.0</v>
      </c>
      <c r="D89" s="59">
        <v>13.2032</v>
      </c>
      <c r="E89" s="12">
        <v>14.8306</v>
      </c>
      <c r="F89" s="1">
        <f t="shared" si="16"/>
        <v>1.6274</v>
      </c>
      <c r="G89" s="1">
        <v>14.4481</v>
      </c>
      <c r="H89" s="1">
        <f t="shared" si="17"/>
        <v>1.2449</v>
      </c>
      <c r="I89" s="1">
        <f t="shared" si="18"/>
        <v>0.3825</v>
      </c>
    </row>
    <row r="90" ht="15.75" customHeight="1">
      <c r="B90" s="12" t="s">
        <v>192</v>
      </c>
      <c r="C90" s="12">
        <v>6.0</v>
      </c>
      <c r="D90" s="59">
        <v>12.8978</v>
      </c>
      <c r="E90" s="12">
        <v>14.0697</v>
      </c>
      <c r="F90" s="1">
        <f t="shared" si="16"/>
        <v>1.1719</v>
      </c>
      <c r="G90" s="1">
        <v>13.8052</v>
      </c>
      <c r="H90" s="1">
        <f t="shared" si="17"/>
        <v>0.9074</v>
      </c>
      <c r="I90" s="1">
        <f t="shared" si="18"/>
        <v>0.2645</v>
      </c>
    </row>
    <row r="91" ht="15.75" customHeight="1">
      <c r="B91" s="12" t="s">
        <v>192</v>
      </c>
      <c r="C91" s="12">
        <v>8.0</v>
      </c>
      <c r="D91" s="59">
        <v>13.0118</v>
      </c>
      <c r="E91" s="12">
        <v>14.386</v>
      </c>
      <c r="F91" s="1">
        <f t="shared" si="16"/>
        <v>1.3742</v>
      </c>
      <c r="G91" s="1">
        <v>14.1147</v>
      </c>
      <c r="H91" s="1">
        <f t="shared" si="17"/>
        <v>1.1029</v>
      </c>
      <c r="I91" s="1">
        <f t="shared" si="18"/>
        <v>0.2713</v>
      </c>
    </row>
    <row r="92" ht="15.75" customHeight="1">
      <c r="B92" s="12" t="s">
        <v>192</v>
      </c>
      <c r="C92" s="12">
        <v>9.0</v>
      </c>
      <c r="D92" s="59">
        <v>13.042</v>
      </c>
      <c r="E92" s="12">
        <v>14.0797</v>
      </c>
      <c r="F92" s="1">
        <f t="shared" si="16"/>
        <v>1.0377</v>
      </c>
      <c r="G92" s="1">
        <v>13.8699</v>
      </c>
      <c r="H92" s="1">
        <f t="shared" si="17"/>
        <v>0.8279</v>
      </c>
      <c r="I92" s="1">
        <f t="shared" si="18"/>
        <v>0.2098</v>
      </c>
    </row>
    <row r="93" ht="15.75" customHeight="1">
      <c r="B93" s="12"/>
      <c r="C93" s="12"/>
      <c r="D93" s="59"/>
      <c r="E93" s="12"/>
    </row>
    <row r="94" ht="15.75" customHeight="1">
      <c r="D94" s="12"/>
    </row>
    <row r="95" ht="15.75" customHeight="1">
      <c r="B95" s="1" t="s">
        <v>440</v>
      </c>
      <c r="C95" s="1" t="s">
        <v>442</v>
      </c>
      <c r="D95" s="12"/>
    </row>
    <row r="96" ht="15.75" customHeight="1">
      <c r="B96" s="1" t="s">
        <v>96</v>
      </c>
      <c r="C96" s="1" t="s">
        <v>97</v>
      </c>
      <c r="D96" s="12" t="s">
        <v>224</v>
      </c>
      <c r="E96" s="1" t="s">
        <v>225</v>
      </c>
      <c r="F96" s="1" t="s">
        <v>226</v>
      </c>
      <c r="G96" s="1" t="s">
        <v>327</v>
      </c>
      <c r="H96" s="1" t="s">
        <v>443</v>
      </c>
      <c r="I96" s="1" t="s">
        <v>230</v>
      </c>
      <c r="K96" s="1" t="s">
        <v>60</v>
      </c>
    </row>
    <row r="97" ht="15.75" customHeight="1">
      <c r="B97" s="1" t="s">
        <v>218</v>
      </c>
      <c r="C97" s="1">
        <v>4.0</v>
      </c>
      <c r="D97" s="12">
        <v>1.3611</v>
      </c>
      <c r="E97" s="1">
        <v>4.8644</v>
      </c>
      <c r="F97" s="1">
        <f t="shared" ref="F97:F114" si="19">E97-D97</f>
        <v>3.5033</v>
      </c>
      <c r="G97" s="1">
        <v>4.5977</v>
      </c>
      <c r="H97" s="1">
        <f t="shared" ref="H97:H114" si="20">G97-D97</f>
        <v>3.2366</v>
      </c>
      <c r="I97" s="1">
        <f t="shared" ref="I97:I114" si="21">F97-H97</f>
        <v>0.2667</v>
      </c>
    </row>
    <row r="98" ht="15.75" customHeight="1">
      <c r="B98" s="1" t="s">
        <v>218</v>
      </c>
      <c r="C98" s="1">
        <v>8.0</v>
      </c>
      <c r="D98" s="12">
        <v>1.1482</v>
      </c>
      <c r="E98" s="1">
        <v>3.3413</v>
      </c>
      <c r="F98" s="1">
        <f t="shared" si="19"/>
        <v>2.1931</v>
      </c>
      <c r="G98" s="1">
        <v>3.153</v>
      </c>
      <c r="H98" s="1">
        <f t="shared" si="20"/>
        <v>2.0048</v>
      </c>
      <c r="I98" s="1">
        <f t="shared" si="21"/>
        <v>0.1883</v>
      </c>
    </row>
    <row r="99" ht="15.75" customHeight="1">
      <c r="B99" s="1" t="s">
        <v>218</v>
      </c>
      <c r="C99" s="1">
        <v>7.0</v>
      </c>
      <c r="D99" s="12">
        <v>1.086</v>
      </c>
      <c r="E99" s="1">
        <v>4.9105</v>
      </c>
      <c r="F99" s="1">
        <f t="shared" si="19"/>
        <v>3.8245</v>
      </c>
      <c r="G99" s="1">
        <v>4.5663</v>
      </c>
      <c r="H99" s="1">
        <f t="shared" si="20"/>
        <v>3.4803</v>
      </c>
      <c r="I99" s="1">
        <f t="shared" si="21"/>
        <v>0.3442</v>
      </c>
    </row>
    <row r="100" ht="15.75" customHeight="1">
      <c r="B100" s="1" t="s">
        <v>218</v>
      </c>
      <c r="C100" s="1">
        <v>6.0</v>
      </c>
      <c r="D100" s="12">
        <v>1.167</v>
      </c>
      <c r="E100" s="1">
        <v>4.4603</v>
      </c>
      <c r="F100" s="1">
        <f t="shared" si="19"/>
        <v>3.2933</v>
      </c>
      <c r="G100" s="1">
        <v>4.1855</v>
      </c>
      <c r="H100" s="1">
        <f t="shared" si="20"/>
        <v>3.0185</v>
      </c>
      <c r="I100" s="1">
        <f t="shared" si="21"/>
        <v>0.2748</v>
      </c>
    </row>
    <row r="101" ht="15.75" customHeight="1">
      <c r="B101" s="1" t="s">
        <v>218</v>
      </c>
      <c r="C101" s="1">
        <v>1.0</v>
      </c>
      <c r="D101" s="12">
        <v>1.1345</v>
      </c>
      <c r="E101" s="1">
        <v>5.5061</v>
      </c>
      <c r="F101" s="1">
        <f t="shared" si="19"/>
        <v>4.3716</v>
      </c>
      <c r="G101" s="1">
        <v>5.1067</v>
      </c>
      <c r="H101" s="1">
        <f t="shared" si="20"/>
        <v>3.9722</v>
      </c>
      <c r="I101" s="1">
        <f t="shared" si="21"/>
        <v>0.3994</v>
      </c>
    </row>
    <row r="102" ht="15.75" customHeight="1">
      <c r="B102" s="1" t="s">
        <v>277</v>
      </c>
      <c r="C102" s="1">
        <v>3.0</v>
      </c>
      <c r="D102" s="12">
        <v>1.1637</v>
      </c>
      <c r="E102" s="1">
        <v>4.1112</v>
      </c>
      <c r="F102" s="1">
        <f t="shared" si="19"/>
        <v>2.9475</v>
      </c>
      <c r="G102" s="1">
        <v>3.9203</v>
      </c>
      <c r="H102" s="1">
        <f t="shared" si="20"/>
        <v>2.7566</v>
      </c>
      <c r="I102" s="1">
        <f t="shared" si="21"/>
        <v>0.1909</v>
      </c>
    </row>
    <row r="103" ht="15.75" customHeight="1">
      <c r="B103" s="12" t="s">
        <v>277</v>
      </c>
      <c r="C103" s="1">
        <v>9.0</v>
      </c>
      <c r="D103" s="12">
        <v>1.007</v>
      </c>
      <c r="E103" s="1">
        <v>6.2506</v>
      </c>
      <c r="F103" s="1">
        <f t="shared" si="19"/>
        <v>5.2436</v>
      </c>
      <c r="G103" s="1">
        <v>5.786</v>
      </c>
      <c r="H103" s="1">
        <f t="shared" si="20"/>
        <v>4.779</v>
      </c>
      <c r="I103" s="1">
        <f t="shared" si="21"/>
        <v>0.4646</v>
      </c>
    </row>
    <row r="104" ht="15.75" customHeight="1">
      <c r="B104" s="1" t="s">
        <v>277</v>
      </c>
      <c r="C104" s="18">
        <v>10.0</v>
      </c>
      <c r="D104" s="18">
        <v>1.1869</v>
      </c>
      <c r="E104" s="18">
        <v>10.4563</v>
      </c>
      <c r="F104" s="18">
        <f t="shared" si="19"/>
        <v>9.2694</v>
      </c>
      <c r="G104" s="18">
        <v>8.2446</v>
      </c>
      <c r="H104" s="18">
        <f t="shared" si="20"/>
        <v>7.0577</v>
      </c>
      <c r="I104" s="18">
        <f t="shared" si="21"/>
        <v>2.2117</v>
      </c>
      <c r="K104" s="1" t="s">
        <v>478</v>
      </c>
    </row>
    <row r="105" ht="15.75" customHeight="1">
      <c r="B105" s="12" t="s">
        <v>277</v>
      </c>
      <c r="C105" s="1">
        <v>2.0</v>
      </c>
      <c r="D105" s="12">
        <v>1.1611</v>
      </c>
      <c r="E105" s="1">
        <v>6.1355</v>
      </c>
      <c r="F105" s="1">
        <f t="shared" si="19"/>
        <v>4.9744</v>
      </c>
      <c r="G105" s="1">
        <v>5.7759</v>
      </c>
      <c r="H105" s="1">
        <f t="shared" si="20"/>
        <v>4.6148</v>
      </c>
      <c r="I105" s="1">
        <f t="shared" si="21"/>
        <v>0.3596</v>
      </c>
    </row>
    <row r="106" ht="15.75" customHeight="1">
      <c r="B106" s="12" t="s">
        <v>107</v>
      </c>
      <c r="C106" s="1">
        <v>2.0</v>
      </c>
      <c r="D106" s="12">
        <v>1.239</v>
      </c>
      <c r="E106" s="1">
        <v>8.9344</v>
      </c>
      <c r="F106" s="1">
        <f t="shared" si="19"/>
        <v>7.6954</v>
      </c>
      <c r="G106" s="1">
        <v>8.4376</v>
      </c>
      <c r="H106" s="1">
        <f t="shared" si="20"/>
        <v>7.1986</v>
      </c>
      <c r="I106" s="1">
        <f t="shared" si="21"/>
        <v>0.4968</v>
      </c>
    </row>
    <row r="107" ht="15.75" customHeight="1">
      <c r="B107" s="1" t="s">
        <v>107</v>
      </c>
      <c r="C107" s="1">
        <v>9.0</v>
      </c>
      <c r="D107" s="12">
        <v>1.2399</v>
      </c>
      <c r="E107" s="1">
        <v>5.9179</v>
      </c>
      <c r="F107" s="1">
        <f t="shared" si="19"/>
        <v>4.678</v>
      </c>
      <c r="G107" s="1">
        <v>5.6271</v>
      </c>
      <c r="H107" s="1">
        <f t="shared" si="20"/>
        <v>4.3872</v>
      </c>
      <c r="I107" s="1">
        <f t="shared" si="21"/>
        <v>0.2908</v>
      </c>
    </row>
    <row r="108" ht="15.75" customHeight="1">
      <c r="B108" s="1" t="s">
        <v>107</v>
      </c>
      <c r="C108" s="1">
        <v>10.0</v>
      </c>
      <c r="D108" s="12">
        <v>1.3239</v>
      </c>
      <c r="E108" s="1">
        <v>6.7879</v>
      </c>
      <c r="F108" s="1">
        <f t="shared" si="19"/>
        <v>5.464</v>
      </c>
      <c r="G108" s="1">
        <v>6.4052</v>
      </c>
      <c r="H108" s="1">
        <f t="shared" si="20"/>
        <v>5.0813</v>
      </c>
      <c r="I108" s="1">
        <f t="shared" si="21"/>
        <v>0.3827</v>
      </c>
    </row>
    <row r="109" ht="15.75" customHeight="1">
      <c r="B109" s="1" t="s">
        <v>107</v>
      </c>
      <c r="C109" s="1">
        <v>3.0</v>
      </c>
      <c r="D109" s="12">
        <v>1.0841</v>
      </c>
      <c r="E109" s="1">
        <v>5.0775</v>
      </c>
      <c r="F109" s="1">
        <f t="shared" si="19"/>
        <v>3.9934</v>
      </c>
      <c r="G109" s="1">
        <v>4.8605</v>
      </c>
      <c r="H109" s="1">
        <f t="shared" si="20"/>
        <v>3.7764</v>
      </c>
      <c r="I109" s="1">
        <f t="shared" si="21"/>
        <v>0.217</v>
      </c>
    </row>
    <row r="110" ht="15.75" customHeight="1">
      <c r="B110" s="1" t="s">
        <v>138</v>
      </c>
      <c r="C110" s="1">
        <v>6.0</v>
      </c>
      <c r="D110" s="12">
        <v>1.1629</v>
      </c>
      <c r="E110" s="1">
        <v>8.999</v>
      </c>
      <c r="F110" s="1">
        <f t="shared" si="19"/>
        <v>7.8361</v>
      </c>
      <c r="G110" s="1">
        <v>8.6155</v>
      </c>
      <c r="H110" s="1">
        <f t="shared" si="20"/>
        <v>7.4526</v>
      </c>
      <c r="I110" s="1">
        <f t="shared" si="21"/>
        <v>0.3835</v>
      </c>
    </row>
    <row r="111" ht="15.75" customHeight="1">
      <c r="B111" s="1" t="s">
        <v>138</v>
      </c>
      <c r="C111" s="1">
        <v>7.0</v>
      </c>
      <c r="D111" s="12">
        <v>1.1085</v>
      </c>
      <c r="E111" s="1">
        <v>6.2083</v>
      </c>
      <c r="F111" s="1">
        <f t="shared" si="19"/>
        <v>5.0998</v>
      </c>
      <c r="G111" s="1">
        <v>5.9009</v>
      </c>
      <c r="H111" s="1">
        <f t="shared" si="20"/>
        <v>4.7924</v>
      </c>
      <c r="I111" s="1">
        <f t="shared" si="21"/>
        <v>0.3074</v>
      </c>
    </row>
    <row r="112" ht="15.75" customHeight="1">
      <c r="B112" s="1" t="s">
        <v>138</v>
      </c>
      <c r="C112" s="1">
        <v>8.0</v>
      </c>
      <c r="D112" s="12">
        <v>1.1016</v>
      </c>
      <c r="E112" s="1">
        <v>9.5744</v>
      </c>
      <c r="F112" s="1">
        <f t="shared" si="19"/>
        <v>8.4728</v>
      </c>
      <c r="G112" s="1">
        <v>8.9701</v>
      </c>
      <c r="H112" s="1">
        <f t="shared" si="20"/>
        <v>7.8685</v>
      </c>
      <c r="I112" s="1">
        <f t="shared" si="21"/>
        <v>0.6043</v>
      </c>
    </row>
    <row r="113" ht="15.75" customHeight="1">
      <c r="B113" s="1" t="s">
        <v>138</v>
      </c>
      <c r="C113" s="1">
        <v>4.0</v>
      </c>
      <c r="D113" s="12">
        <v>1.0521</v>
      </c>
      <c r="E113" s="1">
        <v>6.4839</v>
      </c>
      <c r="F113" s="1">
        <f t="shared" si="19"/>
        <v>5.4318</v>
      </c>
      <c r="G113" s="1">
        <v>6.1055</v>
      </c>
      <c r="H113" s="1">
        <f t="shared" si="20"/>
        <v>5.0534</v>
      </c>
      <c r="I113" s="1">
        <f t="shared" si="21"/>
        <v>0.3784</v>
      </c>
    </row>
    <row r="114" ht="15.75" customHeight="1">
      <c r="B114" s="1" t="s">
        <v>138</v>
      </c>
      <c r="C114" s="1">
        <v>1.0</v>
      </c>
      <c r="D114" s="12">
        <v>1.0558</v>
      </c>
      <c r="E114" s="1">
        <v>5.3868</v>
      </c>
      <c r="F114" s="1">
        <f t="shared" si="19"/>
        <v>4.331</v>
      </c>
      <c r="G114" s="1">
        <v>5.1025</v>
      </c>
      <c r="H114" s="1">
        <f t="shared" si="20"/>
        <v>4.0467</v>
      </c>
      <c r="I114" s="1">
        <f t="shared" si="21"/>
        <v>0.2843</v>
      </c>
    </row>
    <row r="115" ht="15.75" customHeight="1">
      <c r="D115" s="12"/>
    </row>
    <row r="116" ht="15.75" customHeight="1">
      <c r="B116" s="1" t="s">
        <v>484</v>
      </c>
      <c r="C116" s="1" t="s">
        <v>485</v>
      </c>
      <c r="D116" s="12"/>
    </row>
    <row r="117" ht="15.75" customHeight="1">
      <c r="B117" s="1" t="s">
        <v>96</v>
      </c>
      <c r="C117" s="1" t="s">
        <v>97</v>
      </c>
      <c r="D117" s="12" t="s">
        <v>224</v>
      </c>
      <c r="E117" s="1" t="s">
        <v>225</v>
      </c>
      <c r="F117" s="1" t="s">
        <v>226</v>
      </c>
      <c r="G117" s="1" t="s">
        <v>327</v>
      </c>
      <c r="H117" s="1" t="s">
        <v>328</v>
      </c>
      <c r="I117" s="1" t="s">
        <v>230</v>
      </c>
      <c r="K117" s="1" t="s">
        <v>60</v>
      </c>
    </row>
    <row r="118" ht="15.75" customHeight="1">
      <c r="B118" s="1" t="s">
        <v>222</v>
      </c>
      <c r="C118" s="1">
        <v>10.0</v>
      </c>
      <c r="D118" s="12">
        <v>7.9483</v>
      </c>
      <c r="E118" s="1">
        <v>9.0321</v>
      </c>
      <c r="F118" s="1">
        <f t="shared" ref="F118:F136" si="22">E118-D118</f>
        <v>1.0838</v>
      </c>
      <c r="G118" s="1">
        <v>8.9995</v>
      </c>
      <c r="H118" s="1">
        <f t="shared" ref="H118:H136" si="23">G118-D118</f>
        <v>1.0512</v>
      </c>
      <c r="I118" s="1">
        <f t="shared" ref="I118:I136" si="24">F118-H118</f>
        <v>0.0326</v>
      </c>
    </row>
    <row r="119" ht="15.75" customHeight="1">
      <c r="B119" s="1" t="s">
        <v>222</v>
      </c>
      <c r="C119" s="1">
        <v>9.0</v>
      </c>
      <c r="D119" s="12">
        <v>7.6673</v>
      </c>
      <c r="E119" s="1">
        <v>9.9875</v>
      </c>
      <c r="F119" s="1">
        <f t="shared" si="22"/>
        <v>2.3202</v>
      </c>
      <c r="G119" s="1">
        <v>9.8526</v>
      </c>
      <c r="H119" s="1">
        <f t="shared" si="23"/>
        <v>2.1853</v>
      </c>
      <c r="I119" s="1">
        <f t="shared" si="24"/>
        <v>0.1349</v>
      </c>
    </row>
    <row r="120" ht="15.75" customHeight="1">
      <c r="B120" s="1" t="s">
        <v>222</v>
      </c>
      <c r="C120" s="1">
        <v>3.0</v>
      </c>
      <c r="D120" s="12">
        <v>8.0147</v>
      </c>
      <c r="E120" s="1">
        <v>10.8207</v>
      </c>
      <c r="F120" s="1">
        <f t="shared" si="22"/>
        <v>2.806</v>
      </c>
      <c r="G120" s="1">
        <v>10.6837</v>
      </c>
      <c r="H120" s="1">
        <f t="shared" si="23"/>
        <v>2.669</v>
      </c>
      <c r="I120" s="1">
        <f t="shared" si="24"/>
        <v>0.137</v>
      </c>
    </row>
    <row r="121" ht="15.75" customHeight="1">
      <c r="B121" s="1" t="s">
        <v>222</v>
      </c>
      <c r="C121" s="1">
        <v>5.0</v>
      </c>
      <c r="D121" s="12">
        <v>7.94</v>
      </c>
      <c r="E121" s="1">
        <v>9.692</v>
      </c>
      <c r="F121" s="1">
        <f t="shared" si="22"/>
        <v>1.752</v>
      </c>
      <c r="G121" s="1">
        <v>9.619</v>
      </c>
      <c r="H121" s="1">
        <f t="shared" si="23"/>
        <v>1.679</v>
      </c>
      <c r="I121" s="1">
        <f t="shared" si="24"/>
        <v>0.073</v>
      </c>
    </row>
    <row r="122" ht="15.75" customHeight="1">
      <c r="B122" s="1" t="s">
        <v>222</v>
      </c>
      <c r="C122" s="1">
        <v>2.0</v>
      </c>
      <c r="D122" s="12">
        <v>7.6201</v>
      </c>
      <c r="E122" s="1">
        <v>9.178</v>
      </c>
      <c r="F122" s="1">
        <f t="shared" si="22"/>
        <v>1.5579</v>
      </c>
      <c r="G122" s="1">
        <v>9.1128</v>
      </c>
      <c r="H122" s="1">
        <f t="shared" si="23"/>
        <v>1.4927</v>
      </c>
      <c r="I122" s="1">
        <f t="shared" si="24"/>
        <v>0.0652</v>
      </c>
    </row>
    <row r="123" ht="15.75" customHeight="1">
      <c r="B123" s="1" t="s">
        <v>217</v>
      </c>
      <c r="C123" s="1">
        <v>4.0</v>
      </c>
      <c r="D123" s="12">
        <v>7.9595</v>
      </c>
      <c r="E123" s="1">
        <v>9.079</v>
      </c>
      <c r="F123" s="1">
        <f t="shared" si="22"/>
        <v>1.1195</v>
      </c>
      <c r="G123" s="1">
        <v>8.9739</v>
      </c>
      <c r="H123" s="1">
        <f t="shared" si="23"/>
        <v>1.0144</v>
      </c>
      <c r="I123" s="1">
        <f t="shared" si="24"/>
        <v>0.1051</v>
      </c>
    </row>
    <row r="124" ht="15.75" customHeight="1">
      <c r="B124" s="1" t="s">
        <v>217</v>
      </c>
      <c r="C124" s="1">
        <v>6.0</v>
      </c>
      <c r="D124" s="12">
        <v>7.8791</v>
      </c>
      <c r="E124" s="1">
        <v>9.362</v>
      </c>
      <c r="F124" s="1">
        <f t="shared" si="22"/>
        <v>1.4829</v>
      </c>
      <c r="G124" s="1">
        <v>9.2465</v>
      </c>
      <c r="H124" s="1">
        <f t="shared" si="23"/>
        <v>1.3674</v>
      </c>
      <c r="I124" s="1">
        <f t="shared" si="24"/>
        <v>0.1155</v>
      </c>
    </row>
    <row r="125" ht="15.75" customHeight="1">
      <c r="B125" s="1" t="s">
        <v>217</v>
      </c>
      <c r="C125" s="1">
        <v>8.0</v>
      </c>
      <c r="D125" s="12">
        <v>7.7188</v>
      </c>
      <c r="E125" s="1">
        <v>9.3805</v>
      </c>
      <c r="F125" s="1">
        <f t="shared" si="22"/>
        <v>1.6617</v>
      </c>
      <c r="G125" s="1">
        <v>9.2563</v>
      </c>
      <c r="H125" s="1">
        <f t="shared" si="23"/>
        <v>1.5375</v>
      </c>
      <c r="I125" s="1">
        <f t="shared" si="24"/>
        <v>0.1242</v>
      </c>
    </row>
    <row r="126" ht="15.75" customHeight="1">
      <c r="B126" s="1" t="s">
        <v>217</v>
      </c>
      <c r="C126" s="1">
        <v>1.0</v>
      </c>
      <c r="D126" s="12">
        <v>7.7451</v>
      </c>
      <c r="E126" s="1">
        <v>8.3333</v>
      </c>
      <c r="F126" s="1">
        <f t="shared" si="22"/>
        <v>0.5882</v>
      </c>
      <c r="G126" s="1">
        <v>8.2842</v>
      </c>
      <c r="H126" s="1">
        <f t="shared" si="23"/>
        <v>0.5391</v>
      </c>
      <c r="I126" s="1">
        <f t="shared" si="24"/>
        <v>0.0491</v>
      </c>
    </row>
    <row r="127" ht="15.75" customHeight="1">
      <c r="B127" s="1" t="s">
        <v>217</v>
      </c>
      <c r="C127" s="1">
        <v>7.0</v>
      </c>
      <c r="D127" s="12">
        <v>7.9042</v>
      </c>
      <c r="E127" s="1">
        <v>8.6968</v>
      </c>
      <c r="F127" s="1">
        <f t="shared" si="22"/>
        <v>0.7926</v>
      </c>
      <c r="G127" s="1">
        <v>8.6373</v>
      </c>
      <c r="H127" s="1">
        <f t="shared" si="23"/>
        <v>0.7331</v>
      </c>
      <c r="I127" s="1">
        <f t="shared" si="24"/>
        <v>0.0595</v>
      </c>
    </row>
    <row r="128" ht="15.75" customHeight="1">
      <c r="B128" s="1" t="s">
        <v>242</v>
      </c>
      <c r="C128" s="1">
        <v>4.0</v>
      </c>
      <c r="D128" s="12">
        <v>21.9791</v>
      </c>
      <c r="E128" s="1">
        <v>23.99</v>
      </c>
      <c r="F128" s="1">
        <f t="shared" si="22"/>
        <v>2.0109</v>
      </c>
      <c r="G128" s="1">
        <v>23.9321</v>
      </c>
      <c r="H128" s="1">
        <f t="shared" si="23"/>
        <v>1.953</v>
      </c>
      <c r="I128" s="1">
        <f t="shared" si="24"/>
        <v>0.0579</v>
      </c>
    </row>
    <row r="129" ht="15.75" customHeight="1">
      <c r="B129" s="1" t="s">
        <v>242</v>
      </c>
      <c r="C129" s="1">
        <v>1.0</v>
      </c>
      <c r="D129" s="12">
        <v>25.075</v>
      </c>
      <c r="E129" s="1">
        <v>26.6094</v>
      </c>
      <c r="F129" s="1">
        <f t="shared" si="22"/>
        <v>1.5344</v>
      </c>
      <c r="G129" s="1">
        <v>26.5392</v>
      </c>
      <c r="H129" s="1">
        <f t="shared" si="23"/>
        <v>1.4642</v>
      </c>
      <c r="I129" s="1">
        <f t="shared" si="24"/>
        <v>0.0702</v>
      </c>
    </row>
    <row r="130" ht="15.75" customHeight="1">
      <c r="B130" s="1" t="s">
        <v>242</v>
      </c>
      <c r="C130" s="1">
        <v>7.0</v>
      </c>
      <c r="D130" s="12">
        <v>8.0786</v>
      </c>
      <c r="E130" s="1">
        <v>9.4267</v>
      </c>
      <c r="F130" s="1">
        <f t="shared" si="22"/>
        <v>1.3481</v>
      </c>
      <c r="G130" s="1">
        <v>9.3452</v>
      </c>
      <c r="H130" s="1">
        <f t="shared" si="23"/>
        <v>1.2666</v>
      </c>
      <c r="I130" s="1">
        <f t="shared" si="24"/>
        <v>0.0815</v>
      </c>
    </row>
    <row r="131" ht="15.75" customHeight="1">
      <c r="B131" s="1" t="s">
        <v>242</v>
      </c>
      <c r="C131" s="1">
        <v>8.0</v>
      </c>
      <c r="D131" s="12">
        <v>29.3039</v>
      </c>
      <c r="E131" s="1">
        <v>31.1845</v>
      </c>
      <c r="F131" s="1">
        <f t="shared" si="22"/>
        <v>1.8806</v>
      </c>
      <c r="G131" s="1">
        <v>31.1186</v>
      </c>
      <c r="H131" s="1">
        <f t="shared" si="23"/>
        <v>1.8147</v>
      </c>
      <c r="I131" s="1">
        <f t="shared" si="24"/>
        <v>0.0659</v>
      </c>
    </row>
    <row r="132" ht="15.75" customHeight="1">
      <c r="B132" s="1" t="s">
        <v>242</v>
      </c>
      <c r="C132" s="1">
        <v>6.0</v>
      </c>
      <c r="D132" s="12">
        <v>22.7488</v>
      </c>
      <c r="E132" s="1">
        <v>24.7142</v>
      </c>
      <c r="F132" s="1">
        <f t="shared" si="22"/>
        <v>1.9654</v>
      </c>
      <c r="G132" s="1">
        <v>24.6378</v>
      </c>
      <c r="H132" s="1">
        <f t="shared" si="23"/>
        <v>1.889</v>
      </c>
      <c r="I132" s="1">
        <f t="shared" si="24"/>
        <v>0.0764</v>
      </c>
    </row>
    <row r="133" ht="15.75" customHeight="1">
      <c r="B133" s="1" t="s">
        <v>208</v>
      </c>
      <c r="C133" s="1">
        <v>10.0</v>
      </c>
      <c r="D133" s="12">
        <v>22.9964</v>
      </c>
      <c r="E133" s="1">
        <v>24.2305</v>
      </c>
      <c r="F133" s="1">
        <f t="shared" si="22"/>
        <v>1.2341</v>
      </c>
      <c r="G133" s="1">
        <v>24.1247</v>
      </c>
      <c r="H133" s="1">
        <f t="shared" si="23"/>
        <v>1.1283</v>
      </c>
      <c r="I133" s="1">
        <f t="shared" si="24"/>
        <v>0.1058</v>
      </c>
    </row>
    <row r="134" ht="15.75" customHeight="1">
      <c r="B134" s="1" t="s">
        <v>208</v>
      </c>
      <c r="C134" s="1">
        <v>2.0</v>
      </c>
      <c r="D134" s="12">
        <v>7.8806</v>
      </c>
      <c r="E134" s="1">
        <v>8.5455</v>
      </c>
      <c r="F134" s="1">
        <f t="shared" si="22"/>
        <v>0.6649</v>
      </c>
      <c r="G134" s="1">
        <v>8.5</v>
      </c>
      <c r="H134" s="1">
        <f t="shared" si="23"/>
        <v>0.6194</v>
      </c>
      <c r="I134" s="1">
        <f t="shared" si="24"/>
        <v>0.0455</v>
      </c>
    </row>
    <row r="135" ht="15.75" customHeight="1">
      <c r="B135" s="1" t="s">
        <v>208</v>
      </c>
      <c r="C135" s="1">
        <v>9.0</v>
      </c>
      <c r="D135" s="12">
        <v>8.0178</v>
      </c>
      <c r="E135" s="1">
        <v>9.3349</v>
      </c>
      <c r="F135" s="1">
        <f t="shared" si="22"/>
        <v>1.3171</v>
      </c>
      <c r="G135" s="1">
        <v>9.2172</v>
      </c>
      <c r="H135" s="1">
        <f t="shared" si="23"/>
        <v>1.1994</v>
      </c>
      <c r="I135" s="1">
        <f t="shared" si="24"/>
        <v>0.1177</v>
      </c>
    </row>
    <row r="136" ht="15.75" customHeight="1">
      <c r="B136" s="1" t="s">
        <v>208</v>
      </c>
      <c r="C136" s="1">
        <v>5.0</v>
      </c>
      <c r="D136" s="12">
        <v>8.0085</v>
      </c>
      <c r="E136" s="1">
        <v>9.1355</v>
      </c>
      <c r="F136" s="1">
        <f t="shared" si="22"/>
        <v>1.127</v>
      </c>
      <c r="G136" s="1">
        <v>9.0369</v>
      </c>
      <c r="H136" s="1">
        <f t="shared" si="23"/>
        <v>1.0284</v>
      </c>
      <c r="I136" s="1">
        <f t="shared" si="24"/>
        <v>0.0986</v>
      </c>
    </row>
    <row r="137" ht="15.75" customHeight="1">
      <c r="D137" s="12"/>
    </row>
    <row r="138" ht="15.75" customHeight="1">
      <c r="D138" s="12"/>
    </row>
    <row r="139" ht="15.75" customHeight="1">
      <c r="B139" s="1" t="s">
        <v>121</v>
      </c>
      <c r="C139" s="70">
        <v>43595.0</v>
      </c>
      <c r="D139" s="12"/>
    </row>
    <row r="140" ht="15.75" customHeight="1">
      <c r="B140" s="1" t="s">
        <v>96</v>
      </c>
      <c r="C140" s="1" t="s">
        <v>97</v>
      </c>
      <c r="D140" s="12" t="s">
        <v>224</v>
      </c>
      <c r="E140" s="1" t="s">
        <v>225</v>
      </c>
      <c r="F140" s="1" t="s">
        <v>226</v>
      </c>
      <c r="G140" s="1" t="s">
        <v>327</v>
      </c>
      <c r="H140" s="1" t="s">
        <v>328</v>
      </c>
      <c r="I140" s="1" t="s">
        <v>230</v>
      </c>
      <c r="K140" s="1" t="s">
        <v>60</v>
      </c>
    </row>
    <row r="141" ht="15.75" customHeight="1">
      <c r="B141" s="1" t="s">
        <v>222</v>
      </c>
      <c r="C141" s="1">
        <v>8.0</v>
      </c>
      <c r="D141" s="12">
        <v>7.6442</v>
      </c>
      <c r="E141" s="1">
        <v>8.2896</v>
      </c>
      <c r="F141" s="1">
        <f t="shared" ref="F141:F145" si="25">E141-D141</f>
        <v>0.6454</v>
      </c>
      <c r="G141" s="1">
        <v>8.2648</v>
      </c>
      <c r="H141" s="1">
        <f t="shared" ref="H141:H145" si="26">G141-D141</f>
        <v>0.6206</v>
      </c>
      <c r="I141" s="1">
        <f t="shared" ref="I141:I145" si="27">F141-H141</f>
        <v>0.0248</v>
      </c>
    </row>
    <row r="142" ht="15.75" customHeight="1">
      <c r="B142" s="1" t="s">
        <v>222</v>
      </c>
      <c r="C142" s="1">
        <v>7.0</v>
      </c>
      <c r="D142" s="12">
        <v>7.6996</v>
      </c>
      <c r="E142" s="1">
        <v>8.3303</v>
      </c>
      <c r="F142" s="1">
        <f t="shared" si="25"/>
        <v>0.6307</v>
      </c>
      <c r="G142" s="1">
        <v>8.3028</v>
      </c>
      <c r="H142" s="1">
        <f t="shared" si="26"/>
        <v>0.6032</v>
      </c>
      <c r="I142" s="1">
        <f t="shared" si="27"/>
        <v>0.0275</v>
      </c>
    </row>
    <row r="143" ht="15.75" customHeight="1">
      <c r="B143" s="1" t="s">
        <v>222</v>
      </c>
      <c r="C143" s="1">
        <v>5.0</v>
      </c>
      <c r="D143" s="12">
        <v>7.706</v>
      </c>
      <c r="E143" s="1">
        <v>9.2443</v>
      </c>
      <c r="F143" s="1">
        <f t="shared" si="25"/>
        <v>1.5383</v>
      </c>
      <c r="G143" s="1">
        <v>9.1783</v>
      </c>
      <c r="H143" s="1">
        <f t="shared" si="26"/>
        <v>1.4723</v>
      </c>
      <c r="I143" s="1">
        <f t="shared" si="27"/>
        <v>0.066</v>
      </c>
    </row>
    <row r="144" ht="15.75" customHeight="1">
      <c r="B144" s="1" t="s">
        <v>222</v>
      </c>
      <c r="C144" s="1">
        <v>10.0</v>
      </c>
      <c r="D144" s="12">
        <v>8.1761</v>
      </c>
      <c r="E144" s="1">
        <v>9.6045</v>
      </c>
      <c r="F144" s="1">
        <f t="shared" si="25"/>
        <v>1.4284</v>
      </c>
      <c r="G144" s="1">
        <v>9.5432</v>
      </c>
      <c r="H144" s="1">
        <f t="shared" si="26"/>
        <v>1.3671</v>
      </c>
      <c r="I144" s="1">
        <f t="shared" si="27"/>
        <v>0.0613</v>
      </c>
    </row>
    <row r="145" ht="15.75" customHeight="1">
      <c r="B145" s="1" t="s">
        <v>222</v>
      </c>
      <c r="C145" s="1">
        <v>6.0</v>
      </c>
      <c r="D145" s="12">
        <v>7.7693</v>
      </c>
      <c r="E145" s="1">
        <v>8.5834</v>
      </c>
      <c r="F145" s="1">
        <f t="shared" si="25"/>
        <v>0.8141</v>
      </c>
      <c r="G145" s="1">
        <v>8.5414</v>
      </c>
      <c r="H145" s="1">
        <f t="shared" si="26"/>
        <v>0.7721</v>
      </c>
      <c r="I145" s="1">
        <f t="shared" si="27"/>
        <v>0.042</v>
      </c>
    </row>
    <row r="146" ht="15.75" customHeight="1">
      <c r="D146" s="12"/>
    </row>
    <row r="147" ht="15.75" customHeight="1">
      <c r="B147" s="1" t="s">
        <v>122</v>
      </c>
      <c r="C147" s="70">
        <v>43595.0</v>
      </c>
      <c r="D147" s="12"/>
    </row>
    <row r="148" ht="15.75" customHeight="1">
      <c r="B148" s="1" t="s">
        <v>96</v>
      </c>
      <c r="C148" s="1" t="s">
        <v>97</v>
      </c>
      <c r="D148" s="12" t="s">
        <v>224</v>
      </c>
      <c r="E148" s="1" t="s">
        <v>225</v>
      </c>
      <c r="F148" s="1" t="s">
        <v>226</v>
      </c>
      <c r="G148" s="1" t="s">
        <v>327</v>
      </c>
      <c r="H148" s="1" t="s">
        <v>328</v>
      </c>
      <c r="I148" s="1" t="s">
        <v>230</v>
      </c>
      <c r="K148" s="1" t="s">
        <v>60</v>
      </c>
    </row>
    <row r="149" ht="15.75" customHeight="1">
      <c r="B149" s="1" t="s">
        <v>504</v>
      </c>
      <c r="C149" s="1">
        <v>9.0</v>
      </c>
      <c r="D149" s="12">
        <v>7.891</v>
      </c>
      <c r="E149" s="1">
        <v>8.8756</v>
      </c>
      <c r="F149" s="1">
        <f t="shared" ref="F149:F166" si="28">E149-D149</f>
        <v>0.9846</v>
      </c>
      <c r="G149" s="1">
        <v>8.8005</v>
      </c>
      <c r="H149" s="1">
        <f t="shared" ref="H149:H166" si="29">G149-D149</f>
        <v>0.9095</v>
      </c>
      <c r="I149" s="1">
        <f t="shared" ref="I149:I166" si="30">F149-H149</f>
        <v>0.0751</v>
      </c>
    </row>
    <row r="150" ht="15.75" customHeight="1">
      <c r="B150" s="1" t="s">
        <v>504</v>
      </c>
      <c r="C150" s="1">
        <v>2.0</v>
      </c>
      <c r="D150" s="12">
        <v>7.8939</v>
      </c>
      <c r="E150" s="1">
        <v>8.2956</v>
      </c>
      <c r="F150" s="1">
        <f t="shared" si="28"/>
        <v>0.4017</v>
      </c>
      <c r="G150" s="1">
        <v>8.2639</v>
      </c>
      <c r="H150" s="1">
        <f t="shared" si="29"/>
        <v>0.37</v>
      </c>
      <c r="I150" s="1">
        <f t="shared" si="30"/>
        <v>0.0317</v>
      </c>
    </row>
    <row r="151" ht="15.75" customHeight="1">
      <c r="B151" s="1" t="s">
        <v>504</v>
      </c>
      <c r="C151" s="1">
        <v>1.0</v>
      </c>
      <c r="D151" s="12">
        <v>7.8214</v>
      </c>
      <c r="E151" s="1">
        <v>8.5931</v>
      </c>
      <c r="F151" s="1">
        <f t="shared" si="28"/>
        <v>0.7717</v>
      </c>
      <c r="G151" s="1">
        <v>8.5364</v>
      </c>
      <c r="H151" s="1">
        <f t="shared" si="29"/>
        <v>0.715</v>
      </c>
      <c r="I151" s="1">
        <f t="shared" si="30"/>
        <v>0.0567</v>
      </c>
    </row>
    <row r="152" ht="15.75" customHeight="1">
      <c r="B152" s="1" t="s">
        <v>504</v>
      </c>
      <c r="C152" s="1">
        <v>3.0</v>
      </c>
      <c r="D152" s="12">
        <v>8.1459</v>
      </c>
      <c r="E152" s="1">
        <v>8.729</v>
      </c>
      <c r="F152" s="1">
        <f t="shared" si="28"/>
        <v>0.5831</v>
      </c>
      <c r="G152" s="1">
        <v>8.6778</v>
      </c>
      <c r="H152" s="1">
        <f t="shared" si="29"/>
        <v>0.5319</v>
      </c>
      <c r="I152" s="1">
        <f t="shared" si="30"/>
        <v>0.0512</v>
      </c>
    </row>
    <row r="153" ht="15.75" customHeight="1">
      <c r="B153" s="1" t="s">
        <v>505</v>
      </c>
      <c r="C153" s="1">
        <v>4.0</v>
      </c>
      <c r="D153" s="12">
        <v>1.1241</v>
      </c>
      <c r="E153" s="1">
        <v>4.1054</v>
      </c>
      <c r="F153" s="1">
        <f t="shared" si="28"/>
        <v>2.9813</v>
      </c>
      <c r="G153" s="1">
        <v>3.9346</v>
      </c>
      <c r="H153" s="1">
        <f t="shared" si="29"/>
        <v>2.8105</v>
      </c>
      <c r="I153" s="1">
        <f t="shared" si="30"/>
        <v>0.1708</v>
      </c>
    </row>
    <row r="154" ht="15.75" customHeight="1">
      <c r="B154" s="1" t="s">
        <v>505</v>
      </c>
      <c r="C154" s="1">
        <v>5.0</v>
      </c>
      <c r="D154" s="12">
        <v>1.1148</v>
      </c>
      <c r="E154" s="1">
        <v>5.0204</v>
      </c>
      <c r="F154" s="1">
        <f t="shared" si="28"/>
        <v>3.9056</v>
      </c>
      <c r="G154" s="1">
        <v>4.8089</v>
      </c>
      <c r="H154" s="1">
        <f t="shared" si="29"/>
        <v>3.6941</v>
      </c>
      <c r="I154" s="1">
        <f t="shared" si="30"/>
        <v>0.2115</v>
      </c>
    </row>
    <row r="155" ht="15.75" customHeight="1">
      <c r="B155" s="1" t="s">
        <v>505</v>
      </c>
      <c r="C155" s="1">
        <v>7.0</v>
      </c>
      <c r="D155" s="12">
        <v>1.102</v>
      </c>
      <c r="E155" s="1">
        <v>2.273</v>
      </c>
      <c r="F155" s="1">
        <f t="shared" si="28"/>
        <v>1.171</v>
      </c>
      <c r="G155" s="1">
        <v>2.2098</v>
      </c>
      <c r="H155" s="1">
        <f t="shared" si="29"/>
        <v>1.1078</v>
      </c>
      <c r="I155" s="1">
        <f t="shared" si="30"/>
        <v>0.0632</v>
      </c>
    </row>
    <row r="156" ht="15.75" customHeight="1">
      <c r="B156" s="1" t="s">
        <v>505</v>
      </c>
      <c r="C156" s="1">
        <v>8.0</v>
      </c>
      <c r="D156" s="12">
        <v>1.0762</v>
      </c>
      <c r="E156" s="1">
        <v>3.4393</v>
      </c>
      <c r="F156" s="1">
        <f t="shared" si="28"/>
        <v>2.3631</v>
      </c>
      <c r="G156" s="1">
        <v>3.3241</v>
      </c>
      <c r="H156" s="1">
        <f t="shared" si="29"/>
        <v>2.2479</v>
      </c>
      <c r="I156" s="1">
        <f t="shared" si="30"/>
        <v>0.1152</v>
      </c>
    </row>
    <row r="157" ht="15.75" customHeight="1">
      <c r="B157" s="1" t="s">
        <v>350</v>
      </c>
      <c r="C157" s="1">
        <v>4.0</v>
      </c>
      <c r="D157" s="12">
        <v>1.1028</v>
      </c>
      <c r="E157" s="1">
        <v>3.9238</v>
      </c>
      <c r="F157" s="1">
        <f t="shared" si="28"/>
        <v>2.821</v>
      </c>
      <c r="G157" s="1">
        <v>3.6456</v>
      </c>
      <c r="H157" s="1">
        <f t="shared" si="29"/>
        <v>2.5428</v>
      </c>
      <c r="I157" s="1">
        <f t="shared" si="30"/>
        <v>0.2782</v>
      </c>
    </row>
    <row r="158" ht="15.75" customHeight="1">
      <c r="B158" s="1" t="s">
        <v>350</v>
      </c>
      <c r="C158" s="1">
        <v>5.0</v>
      </c>
      <c r="D158" s="12">
        <v>1.1113</v>
      </c>
      <c r="E158" s="1">
        <v>3.0373</v>
      </c>
      <c r="F158" s="1">
        <f t="shared" si="28"/>
        <v>1.926</v>
      </c>
      <c r="G158" s="1">
        <v>2.8528</v>
      </c>
      <c r="H158" s="1">
        <f t="shared" si="29"/>
        <v>1.7415</v>
      </c>
      <c r="I158" s="1">
        <f t="shared" si="30"/>
        <v>0.1845</v>
      </c>
    </row>
    <row r="159" ht="15.75" customHeight="1">
      <c r="B159" s="1" t="s">
        <v>350</v>
      </c>
      <c r="C159" s="1">
        <v>7.0</v>
      </c>
      <c r="D159" s="12">
        <v>1.2353</v>
      </c>
      <c r="E159" s="1">
        <v>2.8717</v>
      </c>
      <c r="F159" s="1">
        <f t="shared" si="28"/>
        <v>1.6364</v>
      </c>
      <c r="G159" s="1">
        <v>2.7396</v>
      </c>
      <c r="H159" s="1">
        <f t="shared" si="29"/>
        <v>1.5043</v>
      </c>
      <c r="I159" s="1">
        <f t="shared" si="30"/>
        <v>0.1321</v>
      </c>
    </row>
    <row r="160" ht="15.75" customHeight="1">
      <c r="B160" s="1" t="s">
        <v>350</v>
      </c>
      <c r="C160" s="1">
        <v>8.0</v>
      </c>
      <c r="D160" s="12">
        <v>1.1697</v>
      </c>
      <c r="E160" s="1">
        <v>3.9651</v>
      </c>
      <c r="F160" s="1">
        <f t="shared" si="28"/>
        <v>2.7954</v>
      </c>
      <c r="G160" s="1">
        <v>3.6866</v>
      </c>
      <c r="H160" s="1">
        <f t="shared" si="29"/>
        <v>2.5169</v>
      </c>
      <c r="I160" s="1">
        <f t="shared" si="30"/>
        <v>0.2785</v>
      </c>
    </row>
    <row r="161" ht="15.75" customHeight="1">
      <c r="B161" s="1" t="s">
        <v>350</v>
      </c>
      <c r="C161" s="1">
        <v>10.0</v>
      </c>
      <c r="D161" s="12">
        <v>1.0927</v>
      </c>
      <c r="E161" s="1">
        <v>2.6912</v>
      </c>
      <c r="F161" s="1">
        <f t="shared" si="28"/>
        <v>1.5985</v>
      </c>
      <c r="G161" s="1">
        <v>2.5205</v>
      </c>
      <c r="H161" s="1">
        <f t="shared" si="29"/>
        <v>1.4278</v>
      </c>
      <c r="I161" s="1">
        <f t="shared" si="30"/>
        <v>0.1707</v>
      </c>
    </row>
    <row r="162" ht="15.75" customHeight="1">
      <c r="B162" s="1" t="s">
        <v>192</v>
      </c>
      <c r="C162" s="1">
        <v>1.0</v>
      </c>
      <c r="D162" s="12">
        <v>1.2039</v>
      </c>
      <c r="E162" s="1">
        <v>3.2898</v>
      </c>
      <c r="F162" s="1">
        <f t="shared" si="28"/>
        <v>2.0859</v>
      </c>
      <c r="G162" s="1">
        <v>3.0328</v>
      </c>
      <c r="H162" s="1">
        <f t="shared" si="29"/>
        <v>1.8289</v>
      </c>
      <c r="I162" s="1">
        <f t="shared" si="30"/>
        <v>0.257</v>
      </c>
    </row>
    <row r="163" ht="15.75" customHeight="1">
      <c r="B163" s="1" t="s">
        <v>192</v>
      </c>
      <c r="C163" s="1">
        <v>2.0</v>
      </c>
      <c r="D163" s="12">
        <v>1.1096</v>
      </c>
      <c r="E163" s="1">
        <v>3.0251</v>
      </c>
      <c r="F163" s="1">
        <f t="shared" si="28"/>
        <v>1.9155</v>
      </c>
      <c r="G163" s="1">
        <v>2.8286</v>
      </c>
      <c r="H163" s="1">
        <f t="shared" si="29"/>
        <v>1.719</v>
      </c>
      <c r="I163" s="1">
        <f t="shared" si="30"/>
        <v>0.1965</v>
      </c>
    </row>
    <row r="164" ht="15.75" customHeight="1">
      <c r="B164" s="1" t="s">
        <v>192</v>
      </c>
      <c r="C164" s="1">
        <v>3.0</v>
      </c>
      <c r="D164" s="12">
        <v>1.107</v>
      </c>
      <c r="E164" s="1">
        <v>4.644</v>
      </c>
      <c r="F164" s="1">
        <f t="shared" si="28"/>
        <v>3.537</v>
      </c>
      <c r="G164" s="1">
        <v>4.2143</v>
      </c>
      <c r="H164" s="1">
        <f t="shared" si="29"/>
        <v>3.1073</v>
      </c>
      <c r="I164" s="1">
        <f t="shared" si="30"/>
        <v>0.4297</v>
      </c>
    </row>
    <row r="165" ht="15.75" customHeight="1">
      <c r="B165" s="1" t="s">
        <v>192</v>
      </c>
      <c r="C165" s="1">
        <v>6.0</v>
      </c>
      <c r="D165" s="12">
        <v>1.2314</v>
      </c>
      <c r="E165" s="1">
        <v>4.4058</v>
      </c>
      <c r="F165" s="1">
        <f t="shared" si="28"/>
        <v>3.1744</v>
      </c>
      <c r="G165" s="1">
        <v>4.1167</v>
      </c>
      <c r="H165" s="1">
        <f t="shared" si="29"/>
        <v>2.8853</v>
      </c>
      <c r="I165" s="1">
        <f t="shared" si="30"/>
        <v>0.2891</v>
      </c>
    </row>
    <row r="166" ht="15.75" customHeight="1">
      <c r="B166" s="1" t="s">
        <v>192</v>
      </c>
      <c r="C166" s="1">
        <v>9.0</v>
      </c>
      <c r="D166" s="12">
        <v>1.1113</v>
      </c>
      <c r="E166" s="1">
        <v>3.358</v>
      </c>
      <c r="F166" s="1">
        <f t="shared" si="28"/>
        <v>2.2467</v>
      </c>
      <c r="G166" s="1">
        <v>3.178</v>
      </c>
      <c r="H166" s="1">
        <f t="shared" si="29"/>
        <v>2.0667</v>
      </c>
      <c r="I166" s="1">
        <f t="shared" si="30"/>
        <v>0.18</v>
      </c>
    </row>
    <row r="167" ht="15.75" customHeight="1">
      <c r="D167" s="12"/>
    </row>
    <row r="168" ht="15.75" customHeight="1">
      <c r="D168" s="12"/>
    </row>
    <row r="169" ht="15.75" customHeight="1">
      <c r="D169" s="12"/>
    </row>
    <row r="170" ht="15.75" customHeight="1">
      <c r="D170" s="12"/>
    </row>
    <row r="171" ht="15.75" customHeight="1">
      <c r="D171" s="12"/>
    </row>
    <row r="172" ht="15.75" customHeight="1">
      <c r="D172" s="12"/>
    </row>
    <row r="173" ht="15.75" customHeight="1">
      <c r="D173" s="12"/>
    </row>
    <row r="174" ht="15.75" customHeight="1">
      <c r="D174" s="12"/>
    </row>
    <row r="175" ht="15.75" customHeight="1">
      <c r="D175" s="12"/>
    </row>
    <row r="176" ht="15.75" customHeight="1">
      <c r="D176" s="12"/>
    </row>
    <row r="177" ht="15.75" customHeight="1">
      <c r="D177" s="12"/>
    </row>
    <row r="178" ht="15.75" customHeight="1">
      <c r="D178" s="12"/>
    </row>
    <row r="179" ht="15.75" customHeight="1">
      <c r="D179" s="12"/>
    </row>
    <row r="180" ht="15.75" customHeight="1">
      <c r="D180" s="12"/>
    </row>
    <row r="181" ht="15.75" customHeight="1">
      <c r="D181" s="12"/>
    </row>
    <row r="182" ht="15.75" customHeight="1">
      <c r="D182" s="12"/>
    </row>
    <row r="183" ht="15.75" customHeight="1">
      <c r="D183" s="12"/>
    </row>
    <row r="184" ht="15.75" customHeight="1">
      <c r="D184" s="12"/>
    </row>
    <row r="185" ht="15.75" customHeight="1">
      <c r="D185" s="12"/>
    </row>
    <row r="186" ht="15.75" customHeight="1">
      <c r="D186" s="12"/>
    </row>
    <row r="187" ht="15.75" customHeight="1">
      <c r="D187" s="12"/>
    </row>
    <row r="188" ht="15.75" customHeight="1">
      <c r="D188" s="12"/>
    </row>
    <row r="189" ht="15.75" customHeight="1">
      <c r="D189" s="12"/>
    </row>
    <row r="190" ht="15.75" customHeight="1">
      <c r="D190" s="12"/>
    </row>
    <row r="191" ht="15.75" customHeight="1">
      <c r="D191" s="12"/>
    </row>
    <row r="192" ht="15.75" customHeight="1">
      <c r="D192" s="12"/>
    </row>
    <row r="193" ht="15.75" customHeight="1">
      <c r="D193" s="12"/>
    </row>
    <row r="194" ht="15.75" customHeight="1">
      <c r="D194" s="12"/>
    </row>
    <row r="195" ht="15.75" customHeight="1">
      <c r="D195" s="12"/>
    </row>
    <row r="196" ht="15.75" customHeight="1">
      <c r="D196" s="12"/>
    </row>
    <row r="197" ht="15.75" customHeight="1">
      <c r="D197" s="12"/>
    </row>
    <row r="198" ht="15.75" customHeight="1">
      <c r="D198" s="12"/>
    </row>
    <row r="199" ht="15.75" customHeight="1">
      <c r="D199" s="12"/>
    </row>
    <row r="200" ht="15.75" customHeight="1">
      <c r="D200" s="12"/>
    </row>
    <row r="201" ht="15.75" customHeight="1">
      <c r="D201" s="12"/>
    </row>
    <row r="202" ht="15.75" customHeight="1">
      <c r="D202" s="12"/>
    </row>
    <row r="203" ht="15.75" customHeight="1">
      <c r="D203" s="12"/>
    </row>
    <row r="204" ht="15.75" customHeight="1">
      <c r="D204" s="12"/>
    </row>
    <row r="205" ht="15.75" customHeight="1">
      <c r="D205" s="12"/>
    </row>
    <row r="206" ht="15.75" customHeight="1">
      <c r="D206" s="12"/>
    </row>
    <row r="207" ht="15.75" customHeight="1">
      <c r="D207" s="12"/>
    </row>
    <row r="208" ht="15.75" customHeight="1">
      <c r="D208" s="12"/>
    </row>
    <row r="209" ht="15.75" customHeight="1">
      <c r="D209" s="12"/>
    </row>
    <row r="210" ht="15.75" customHeight="1">
      <c r="D210" s="12"/>
    </row>
    <row r="211" ht="15.75" customHeight="1">
      <c r="D211" s="12"/>
    </row>
    <row r="212" ht="15.75" customHeight="1">
      <c r="D212" s="12"/>
    </row>
    <row r="213" ht="15.75" customHeight="1">
      <c r="D213" s="12"/>
    </row>
    <row r="214" ht="15.75" customHeight="1">
      <c r="D214" s="12"/>
    </row>
    <row r="215" ht="15.75" customHeight="1">
      <c r="D215" s="12"/>
    </row>
    <row r="216" ht="15.75" customHeight="1">
      <c r="D216" s="12"/>
    </row>
    <row r="217" ht="15.75" customHeight="1">
      <c r="D217" s="12"/>
    </row>
    <row r="218" ht="15.75" customHeight="1">
      <c r="D218" s="12"/>
    </row>
    <row r="219" ht="15.75" customHeight="1">
      <c r="D219" s="12"/>
    </row>
    <row r="220" ht="15.75" customHeight="1">
      <c r="D220" s="12"/>
    </row>
    <row r="221" ht="15.75" customHeight="1">
      <c r="D221" s="12"/>
    </row>
    <row r="222" ht="15.75" customHeight="1">
      <c r="D222" s="12"/>
    </row>
    <row r="223" ht="15.75" customHeight="1">
      <c r="D223" s="12"/>
    </row>
    <row r="224" ht="15.75" customHeight="1">
      <c r="D224" s="12"/>
    </row>
    <row r="225" ht="15.75" customHeight="1">
      <c r="D225" s="12"/>
    </row>
    <row r="226" ht="15.75" customHeight="1">
      <c r="D226" s="12"/>
    </row>
    <row r="227" ht="15.75" customHeight="1">
      <c r="D227" s="12"/>
    </row>
    <row r="228" ht="15.75" customHeight="1">
      <c r="D228" s="12"/>
    </row>
    <row r="229" ht="15.75" customHeight="1">
      <c r="D229" s="12"/>
    </row>
    <row r="230" ht="15.75" customHeight="1">
      <c r="D230" s="12"/>
    </row>
    <row r="231" ht="15.75" customHeight="1">
      <c r="D231" s="12"/>
    </row>
    <row r="232" ht="15.75" customHeight="1">
      <c r="D232" s="12"/>
    </row>
    <row r="233" ht="15.75" customHeight="1">
      <c r="D233" s="12"/>
    </row>
    <row r="234" ht="15.75" customHeight="1">
      <c r="D234" s="12"/>
    </row>
    <row r="235" ht="15.75" customHeight="1">
      <c r="D235" s="12"/>
    </row>
    <row r="236" ht="15.75" customHeight="1">
      <c r="D236" s="12"/>
    </row>
    <row r="237" ht="15.75" customHeight="1">
      <c r="D237" s="12"/>
    </row>
    <row r="238" ht="15.75" customHeight="1">
      <c r="D238" s="12"/>
    </row>
    <row r="239" ht="15.75" customHeight="1">
      <c r="D239" s="12"/>
    </row>
    <row r="240" ht="15.75" customHeight="1">
      <c r="D240" s="12"/>
    </row>
    <row r="241" ht="15.75" customHeight="1">
      <c r="D241" s="12"/>
    </row>
    <row r="242" ht="15.75" customHeight="1">
      <c r="D242" s="12"/>
    </row>
    <row r="243" ht="15.75" customHeight="1">
      <c r="D243" s="12"/>
    </row>
    <row r="244" ht="15.75" customHeight="1">
      <c r="D244" s="12"/>
    </row>
    <row r="245" ht="15.75" customHeight="1">
      <c r="D245" s="12"/>
    </row>
    <row r="246" ht="15.75" customHeight="1">
      <c r="D246" s="12"/>
    </row>
    <row r="247" ht="15.75" customHeight="1">
      <c r="D247" s="12"/>
    </row>
    <row r="248" ht="15.75" customHeight="1">
      <c r="D248" s="12"/>
    </row>
    <row r="249" ht="15.75" customHeight="1">
      <c r="D249" s="12"/>
    </row>
    <row r="250" ht="15.75" customHeight="1">
      <c r="D250" s="12"/>
    </row>
    <row r="251" ht="15.75" customHeight="1">
      <c r="D251" s="12"/>
    </row>
    <row r="252" ht="15.75" customHeight="1">
      <c r="D252" s="12"/>
    </row>
    <row r="253" ht="15.75" customHeight="1">
      <c r="D253" s="12"/>
    </row>
    <row r="254" ht="15.75" customHeight="1">
      <c r="D254" s="12"/>
    </row>
    <row r="255" ht="15.75" customHeight="1">
      <c r="D255" s="12"/>
    </row>
    <row r="256" ht="15.75" customHeight="1">
      <c r="D256" s="12"/>
    </row>
    <row r="257" ht="15.75" customHeight="1">
      <c r="D257" s="12"/>
    </row>
    <row r="258" ht="15.75" customHeight="1">
      <c r="D258" s="12"/>
    </row>
    <row r="259" ht="15.75" customHeight="1">
      <c r="D259" s="12"/>
    </row>
    <row r="260" ht="15.75" customHeight="1">
      <c r="D260" s="12"/>
    </row>
    <row r="261" ht="15.75" customHeight="1">
      <c r="D261" s="12"/>
    </row>
    <row r="262" ht="15.75" customHeight="1">
      <c r="D262" s="12"/>
    </row>
    <row r="263" ht="15.75" customHeight="1">
      <c r="D263" s="12"/>
    </row>
    <row r="264" ht="15.75" customHeight="1">
      <c r="D264" s="12"/>
    </row>
    <row r="265" ht="15.75" customHeight="1">
      <c r="D265" s="12"/>
    </row>
    <row r="266" ht="15.75" customHeight="1">
      <c r="D266" s="12"/>
    </row>
    <row r="267" ht="15.75" customHeight="1">
      <c r="D267" s="12"/>
    </row>
    <row r="268" ht="15.75" customHeight="1">
      <c r="D268" s="12"/>
    </row>
    <row r="269" ht="15.75" customHeight="1">
      <c r="D269" s="12"/>
    </row>
    <row r="270" ht="15.75" customHeight="1">
      <c r="D270" s="12"/>
    </row>
    <row r="271" ht="15.75" customHeight="1">
      <c r="D271" s="12"/>
    </row>
    <row r="272" ht="15.75" customHeight="1">
      <c r="D272" s="12"/>
    </row>
    <row r="273" ht="15.75" customHeight="1">
      <c r="D273" s="12"/>
    </row>
    <row r="274" ht="15.75" customHeight="1">
      <c r="D274" s="12"/>
    </row>
    <row r="275" ht="15.75" customHeight="1">
      <c r="D275" s="12"/>
    </row>
    <row r="276" ht="15.75" customHeight="1">
      <c r="D276" s="12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2019-01-24T00:24:29Z</dcterms:created>
  <dc:creator>Microsoft Office User</dc:creator>
</cp:coreProperties>
</file>