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https://d.docs.live.net/27d91ea9aed933e4/Financials/Payouts/P002/"/>
    </mc:Choice>
  </mc:AlternateContent>
  <xr:revisionPtr revIDLastSave="61" documentId="11_AD4DB114E441178AC67DF47B16D0FB40683EDF18" xr6:coauthVersionLast="47" xr6:coauthVersionMax="47" xr10:uidLastSave="{81E76975-0AFC-4B15-98A6-7EB186CAFDFA}"/>
  <bookViews>
    <workbookView xWindow="16245" yWindow="4455" windowWidth="32865" windowHeight="14460" xr2:uid="{00000000-000D-0000-FFFF-FFFF00000000}"/>
  </bookViews>
  <sheets>
    <sheet name="Summary 22042025" sheetId="2" r:id="rId1"/>
    <sheet name="Trades" sheetId="1" r:id="rId2"/>
    <sheet name="Orders" sheetId="3" r:id="rId3"/>
  </sheets>
  <definedNames>
    <definedName name="_xlnm._FilterDatabase" localSheetId="1" hidden="1">Trades!$A$1:$Q$136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" i="2" l="1"/>
  <c r="G6" i="2"/>
  <c r="F6" i="2"/>
  <c r="L134" i="1"/>
  <c r="K134" i="1"/>
  <c r="J134" i="1"/>
  <c r="I134" i="1"/>
  <c r="L133" i="1"/>
  <c r="K133" i="1"/>
  <c r="J133" i="1"/>
  <c r="I133" i="1"/>
  <c r="L132" i="1"/>
  <c r="K132" i="1"/>
  <c r="J132" i="1"/>
  <c r="I132" i="1"/>
  <c r="L131" i="1"/>
  <c r="K131" i="1"/>
  <c r="J131" i="1"/>
  <c r="I131" i="1"/>
  <c r="L130" i="1"/>
  <c r="K130" i="1"/>
  <c r="J130" i="1"/>
  <c r="I130" i="1"/>
  <c r="L129" i="1"/>
  <c r="K129" i="1"/>
  <c r="J129" i="1"/>
  <c r="I129" i="1"/>
  <c r="L128" i="1"/>
  <c r="K128" i="1"/>
  <c r="J128" i="1"/>
  <c r="I128" i="1"/>
  <c r="L127" i="1"/>
  <c r="K127" i="1"/>
  <c r="J127" i="1"/>
  <c r="I127" i="1"/>
  <c r="L126" i="1"/>
  <c r="K126" i="1"/>
  <c r="J126" i="1"/>
  <c r="I126" i="1"/>
  <c r="L125" i="1"/>
  <c r="K125" i="1"/>
  <c r="J125" i="1"/>
  <c r="I125" i="1"/>
  <c r="L124" i="1"/>
  <c r="K124" i="1"/>
  <c r="J124" i="1"/>
  <c r="I124" i="1"/>
  <c r="L123" i="1"/>
  <c r="K123" i="1"/>
  <c r="J123" i="1"/>
  <c r="I123" i="1"/>
  <c r="L122" i="1"/>
  <c r="K122" i="1"/>
  <c r="J122" i="1"/>
  <c r="I122" i="1"/>
  <c r="L121" i="1"/>
  <c r="K121" i="1"/>
  <c r="J121" i="1"/>
  <c r="I121" i="1"/>
  <c r="L120" i="1"/>
  <c r="K120" i="1"/>
  <c r="J120" i="1"/>
  <c r="I120" i="1"/>
  <c r="L119" i="1"/>
  <c r="K119" i="1"/>
  <c r="J119" i="1"/>
  <c r="I119" i="1"/>
  <c r="L118" i="1"/>
  <c r="K118" i="1"/>
  <c r="J118" i="1"/>
  <c r="I118" i="1"/>
  <c r="L117" i="1"/>
  <c r="K117" i="1"/>
  <c r="J117" i="1"/>
  <c r="I117" i="1"/>
  <c r="L116" i="1"/>
  <c r="K116" i="1"/>
  <c r="J116" i="1"/>
  <c r="I116" i="1"/>
  <c r="L115" i="1"/>
  <c r="K115" i="1"/>
  <c r="J115" i="1"/>
  <c r="I115" i="1"/>
  <c r="L114" i="1"/>
  <c r="K114" i="1"/>
  <c r="J114" i="1"/>
  <c r="I114" i="1"/>
  <c r="L113" i="1"/>
  <c r="K113" i="1"/>
  <c r="J113" i="1"/>
  <c r="I113" i="1"/>
  <c r="L112" i="1"/>
  <c r="K112" i="1"/>
  <c r="J112" i="1"/>
  <c r="I112" i="1"/>
  <c r="L111" i="1"/>
  <c r="K111" i="1"/>
  <c r="J111" i="1"/>
  <c r="I111" i="1"/>
  <c r="L110" i="1"/>
  <c r="K110" i="1"/>
  <c r="J110" i="1"/>
  <c r="I110" i="1"/>
  <c r="L109" i="1"/>
  <c r="K109" i="1"/>
  <c r="J109" i="1"/>
  <c r="I109" i="1"/>
  <c r="L108" i="1"/>
  <c r="K108" i="1"/>
  <c r="J108" i="1"/>
  <c r="I108" i="1"/>
  <c r="L107" i="1"/>
  <c r="K107" i="1"/>
  <c r="J107" i="1"/>
  <c r="I107" i="1"/>
  <c r="L106" i="1"/>
  <c r="K106" i="1"/>
  <c r="J106" i="1"/>
  <c r="I106" i="1"/>
  <c r="L105" i="1"/>
  <c r="K105" i="1"/>
  <c r="J105" i="1"/>
  <c r="I105" i="1"/>
  <c r="L104" i="1"/>
  <c r="K104" i="1"/>
  <c r="J104" i="1"/>
  <c r="I104" i="1"/>
  <c r="L103" i="1"/>
  <c r="K103" i="1"/>
  <c r="J103" i="1"/>
  <c r="I103" i="1"/>
  <c r="L102" i="1"/>
  <c r="K102" i="1"/>
  <c r="J102" i="1"/>
  <c r="I102" i="1"/>
  <c r="L101" i="1"/>
  <c r="K101" i="1"/>
  <c r="J101" i="1"/>
  <c r="I101" i="1"/>
  <c r="L100" i="1"/>
  <c r="K100" i="1"/>
  <c r="J100" i="1"/>
  <c r="I100" i="1"/>
  <c r="L99" i="1"/>
  <c r="K99" i="1"/>
  <c r="J99" i="1"/>
  <c r="I99" i="1"/>
  <c r="L98" i="1"/>
  <c r="K98" i="1"/>
  <c r="J98" i="1"/>
  <c r="I98" i="1"/>
  <c r="L97" i="1"/>
  <c r="K97" i="1"/>
  <c r="J97" i="1"/>
  <c r="I97" i="1"/>
  <c r="L96" i="1"/>
  <c r="K96" i="1"/>
  <c r="J96" i="1"/>
  <c r="I96" i="1"/>
  <c r="L95" i="1"/>
  <c r="K95" i="1"/>
  <c r="J95" i="1"/>
  <c r="I95" i="1"/>
  <c r="L94" i="1"/>
  <c r="K94" i="1"/>
  <c r="J94" i="1"/>
  <c r="I94" i="1"/>
  <c r="L93" i="1"/>
  <c r="K93" i="1"/>
  <c r="J93" i="1"/>
  <c r="I93" i="1"/>
  <c r="L92" i="1"/>
  <c r="K92" i="1"/>
  <c r="J92" i="1"/>
  <c r="I92" i="1"/>
  <c r="L91" i="1"/>
  <c r="K91" i="1"/>
  <c r="J91" i="1"/>
  <c r="I91" i="1"/>
  <c r="L90" i="1"/>
  <c r="K90" i="1"/>
  <c r="J90" i="1"/>
  <c r="I90" i="1"/>
  <c r="L89" i="1"/>
  <c r="K89" i="1"/>
  <c r="J89" i="1"/>
  <c r="I89" i="1"/>
  <c r="L88" i="1"/>
  <c r="K88" i="1"/>
  <c r="J88" i="1"/>
  <c r="I88" i="1"/>
  <c r="L87" i="1"/>
  <c r="K87" i="1"/>
  <c r="J87" i="1"/>
  <c r="I87" i="1"/>
  <c r="L86" i="1"/>
  <c r="K86" i="1"/>
  <c r="J86" i="1"/>
  <c r="I86" i="1"/>
  <c r="L85" i="1"/>
  <c r="K85" i="1"/>
  <c r="J85" i="1"/>
  <c r="I85" i="1"/>
  <c r="L84" i="1"/>
  <c r="K84" i="1"/>
  <c r="J84" i="1"/>
  <c r="I84" i="1"/>
  <c r="L83" i="1"/>
  <c r="K83" i="1"/>
  <c r="J83" i="1"/>
  <c r="I83" i="1"/>
  <c r="L82" i="1"/>
  <c r="K82" i="1"/>
  <c r="J82" i="1"/>
  <c r="I82" i="1"/>
  <c r="L81" i="1"/>
  <c r="K81" i="1"/>
  <c r="J81" i="1"/>
  <c r="I81" i="1"/>
  <c r="L80" i="1"/>
  <c r="K80" i="1"/>
  <c r="J80" i="1"/>
  <c r="I80" i="1"/>
  <c r="L79" i="1"/>
  <c r="K79" i="1"/>
  <c r="J79" i="1"/>
  <c r="I79" i="1"/>
  <c r="L78" i="1"/>
  <c r="K78" i="1"/>
  <c r="J78" i="1"/>
  <c r="I78" i="1"/>
  <c r="L77" i="1"/>
  <c r="K77" i="1"/>
  <c r="J77" i="1"/>
  <c r="I77" i="1"/>
  <c r="L76" i="1"/>
  <c r="K76" i="1"/>
  <c r="J76" i="1"/>
  <c r="I76" i="1"/>
  <c r="L75" i="1"/>
  <c r="K75" i="1"/>
  <c r="J75" i="1"/>
  <c r="I75" i="1"/>
  <c r="L74" i="1"/>
  <c r="K74" i="1"/>
  <c r="J74" i="1"/>
  <c r="I74" i="1"/>
  <c r="L73" i="1"/>
  <c r="K73" i="1"/>
  <c r="J73" i="1"/>
  <c r="I73" i="1"/>
  <c r="L72" i="1"/>
  <c r="K72" i="1"/>
  <c r="J72" i="1"/>
  <c r="I72" i="1"/>
  <c r="L71" i="1"/>
  <c r="K71" i="1"/>
  <c r="J71" i="1"/>
  <c r="I71" i="1"/>
  <c r="L70" i="1"/>
  <c r="K70" i="1"/>
  <c r="J70" i="1"/>
  <c r="I70" i="1"/>
  <c r="L69" i="1"/>
  <c r="K69" i="1"/>
  <c r="J69" i="1"/>
  <c r="I69" i="1"/>
  <c r="L68" i="1"/>
  <c r="K68" i="1"/>
  <c r="J68" i="1"/>
  <c r="I68" i="1"/>
  <c r="L67" i="1"/>
  <c r="K67" i="1"/>
  <c r="J67" i="1"/>
  <c r="I67" i="1"/>
  <c r="L66" i="1"/>
  <c r="K66" i="1"/>
  <c r="J66" i="1"/>
  <c r="I66" i="1"/>
  <c r="L65" i="1"/>
  <c r="K65" i="1"/>
  <c r="J65" i="1"/>
  <c r="I65" i="1"/>
  <c r="L64" i="1"/>
  <c r="K64" i="1"/>
  <c r="J64" i="1"/>
  <c r="I64" i="1"/>
  <c r="L63" i="1"/>
  <c r="K63" i="1"/>
  <c r="J63" i="1"/>
  <c r="I63" i="1"/>
  <c r="L62" i="1"/>
  <c r="K62" i="1"/>
  <c r="J62" i="1"/>
  <c r="I62" i="1"/>
  <c r="L61" i="1"/>
  <c r="K61" i="1"/>
  <c r="J61" i="1"/>
  <c r="I61" i="1"/>
  <c r="L60" i="1"/>
  <c r="K60" i="1"/>
  <c r="J60" i="1"/>
  <c r="I60" i="1"/>
  <c r="L59" i="1"/>
  <c r="K59" i="1"/>
  <c r="J59" i="1"/>
  <c r="I59" i="1"/>
  <c r="L58" i="1"/>
  <c r="K58" i="1"/>
  <c r="J58" i="1"/>
  <c r="I58" i="1"/>
  <c r="L57" i="1"/>
  <c r="K57" i="1"/>
  <c r="J57" i="1"/>
  <c r="I57" i="1"/>
  <c r="L56" i="1"/>
  <c r="K56" i="1"/>
  <c r="J56" i="1"/>
  <c r="I56" i="1"/>
  <c r="L55" i="1"/>
  <c r="K55" i="1"/>
  <c r="J55" i="1"/>
  <c r="I55" i="1"/>
  <c r="L54" i="1"/>
  <c r="K54" i="1"/>
  <c r="J54" i="1"/>
  <c r="I54" i="1"/>
  <c r="L53" i="1"/>
  <c r="K53" i="1"/>
  <c r="J53" i="1"/>
  <c r="I53" i="1"/>
  <c r="L52" i="1"/>
  <c r="K52" i="1"/>
  <c r="J52" i="1"/>
  <c r="I52" i="1"/>
  <c r="L51" i="1"/>
  <c r="K51" i="1"/>
  <c r="J51" i="1"/>
  <c r="I51" i="1"/>
  <c r="L50" i="1"/>
  <c r="K50" i="1"/>
  <c r="J50" i="1"/>
  <c r="I50" i="1"/>
  <c r="L49" i="1"/>
  <c r="K49" i="1"/>
  <c r="J49" i="1"/>
  <c r="I49" i="1"/>
  <c r="L48" i="1"/>
  <c r="K48" i="1"/>
  <c r="J48" i="1"/>
  <c r="I48" i="1"/>
  <c r="L47" i="1"/>
  <c r="K47" i="1"/>
  <c r="J47" i="1"/>
  <c r="I47" i="1"/>
  <c r="L46" i="1"/>
  <c r="K46" i="1"/>
  <c r="J46" i="1"/>
  <c r="I46" i="1"/>
  <c r="L45" i="1"/>
  <c r="K45" i="1"/>
  <c r="J45" i="1"/>
  <c r="I45" i="1"/>
  <c r="L44" i="1"/>
  <c r="K44" i="1"/>
  <c r="J44" i="1"/>
  <c r="I44" i="1"/>
  <c r="L43" i="1"/>
  <c r="K43" i="1"/>
  <c r="J43" i="1"/>
  <c r="I43" i="1"/>
  <c r="L42" i="1"/>
  <c r="K42" i="1"/>
  <c r="J42" i="1"/>
  <c r="I42" i="1"/>
  <c r="L41" i="1"/>
  <c r="K41" i="1"/>
  <c r="J41" i="1"/>
  <c r="I41" i="1"/>
  <c r="L40" i="1"/>
  <c r="K40" i="1"/>
  <c r="J40" i="1"/>
  <c r="I40" i="1"/>
  <c r="L39" i="1"/>
  <c r="K39" i="1"/>
  <c r="J39" i="1"/>
  <c r="I39" i="1"/>
  <c r="L38" i="1"/>
  <c r="K38" i="1"/>
  <c r="J38" i="1"/>
  <c r="I38" i="1"/>
  <c r="L37" i="1"/>
  <c r="K37" i="1"/>
  <c r="J37" i="1"/>
  <c r="I37" i="1"/>
  <c r="L36" i="1"/>
  <c r="K36" i="1"/>
  <c r="J36" i="1"/>
  <c r="I36" i="1"/>
  <c r="L35" i="1"/>
  <c r="K35" i="1"/>
  <c r="J35" i="1"/>
  <c r="I35" i="1"/>
  <c r="L34" i="1"/>
  <c r="K34" i="1"/>
  <c r="J34" i="1"/>
  <c r="I34" i="1"/>
  <c r="L33" i="1"/>
  <c r="K33" i="1"/>
  <c r="J33" i="1"/>
  <c r="I33" i="1"/>
  <c r="L32" i="1"/>
  <c r="K32" i="1"/>
  <c r="J32" i="1"/>
  <c r="I32" i="1"/>
  <c r="L31" i="1"/>
  <c r="K31" i="1"/>
  <c r="J31" i="1"/>
  <c r="I31" i="1"/>
  <c r="L30" i="1"/>
  <c r="K30" i="1"/>
  <c r="J30" i="1"/>
  <c r="I30" i="1"/>
  <c r="L29" i="1"/>
  <c r="K29" i="1"/>
  <c r="J29" i="1"/>
  <c r="I29" i="1"/>
  <c r="L28" i="1"/>
  <c r="K28" i="1"/>
  <c r="J28" i="1"/>
  <c r="I28" i="1"/>
  <c r="L27" i="1"/>
  <c r="K27" i="1"/>
  <c r="J27" i="1"/>
  <c r="I27" i="1"/>
  <c r="L26" i="1"/>
  <c r="K26" i="1"/>
  <c r="J26" i="1"/>
  <c r="I26" i="1"/>
  <c r="L25" i="1"/>
  <c r="K25" i="1"/>
  <c r="J25" i="1"/>
  <c r="I25" i="1"/>
  <c r="L24" i="1"/>
  <c r="K24" i="1"/>
  <c r="J24" i="1"/>
  <c r="I24" i="1"/>
  <c r="L23" i="1"/>
  <c r="K23" i="1"/>
  <c r="J23" i="1"/>
  <c r="I23" i="1"/>
  <c r="L22" i="1"/>
  <c r="K22" i="1"/>
  <c r="J22" i="1"/>
  <c r="I22" i="1"/>
  <c r="L21" i="1"/>
  <c r="K21" i="1"/>
  <c r="J21" i="1"/>
  <c r="I21" i="1"/>
  <c r="L20" i="1"/>
  <c r="K20" i="1"/>
  <c r="J20" i="1"/>
  <c r="I20" i="1"/>
  <c r="L19" i="1"/>
  <c r="K19" i="1"/>
  <c r="J19" i="1"/>
  <c r="I19" i="1"/>
  <c r="L18" i="1"/>
  <c r="K18" i="1"/>
  <c r="J18" i="1"/>
  <c r="I18" i="1"/>
  <c r="L17" i="1"/>
  <c r="K17" i="1"/>
  <c r="J17" i="1"/>
  <c r="I17" i="1"/>
  <c r="L16" i="1"/>
  <c r="K16" i="1"/>
  <c r="J16" i="1"/>
  <c r="I16" i="1"/>
  <c r="L15" i="1"/>
  <c r="K15" i="1"/>
  <c r="J15" i="1"/>
  <c r="I15" i="1"/>
  <c r="L14" i="1"/>
  <c r="K14" i="1"/>
  <c r="J14" i="1"/>
  <c r="I14" i="1"/>
  <c r="L13" i="1"/>
  <c r="K13" i="1"/>
  <c r="J13" i="1"/>
  <c r="I13" i="1"/>
  <c r="L12" i="1"/>
  <c r="K12" i="1"/>
  <c r="J12" i="1"/>
  <c r="I12" i="1"/>
  <c r="L11" i="1"/>
  <c r="K11" i="1"/>
  <c r="J11" i="1"/>
  <c r="I11" i="1"/>
  <c r="L10" i="1"/>
  <c r="K10" i="1"/>
  <c r="J10" i="1"/>
  <c r="I10" i="1"/>
  <c r="L9" i="1"/>
  <c r="K9" i="1"/>
  <c r="J9" i="1"/>
  <c r="I9" i="1"/>
  <c r="L8" i="1"/>
  <c r="K8" i="1"/>
  <c r="J8" i="1"/>
  <c r="I8" i="1"/>
  <c r="L7" i="1"/>
  <c r="K7" i="1"/>
  <c r="J7" i="1"/>
  <c r="I7" i="1"/>
  <c r="L6" i="1"/>
  <c r="K6" i="1"/>
  <c r="J6" i="1"/>
  <c r="I6" i="1"/>
  <c r="L5" i="1"/>
  <c r="K5" i="1"/>
  <c r="J5" i="1"/>
  <c r="I5" i="1"/>
  <c r="L4" i="1"/>
  <c r="K4" i="1"/>
  <c r="J4" i="1"/>
  <c r="I4" i="1"/>
  <c r="L3" i="1"/>
  <c r="K3" i="1"/>
  <c r="J3" i="1"/>
  <c r="I3" i="1"/>
  <c r="K2" i="1"/>
  <c r="L2" i="1"/>
  <c r="J2" i="1"/>
  <c r="I2" i="1"/>
  <c r="B6" i="2"/>
  <c r="H6" i="2" l="1"/>
  <c r="J6" i="2" s="1"/>
</calcChain>
</file>

<file path=xl/sharedStrings.xml><?xml version="1.0" encoding="utf-8"?>
<sst xmlns="http://schemas.openxmlformats.org/spreadsheetml/2006/main" count="833" uniqueCount="340">
  <si>
    <t>Id</t>
  </si>
  <si>
    <t>ContractName</t>
  </si>
  <si>
    <t>ExitedAt</t>
  </si>
  <si>
    <t>EntryPrice</t>
  </si>
  <si>
    <t>ExitPrice</t>
  </si>
  <si>
    <t>Fees</t>
  </si>
  <si>
    <t>PnL</t>
  </si>
  <si>
    <t>Size</t>
  </si>
  <si>
    <t>Type</t>
  </si>
  <si>
    <t>TradeDay</t>
  </si>
  <si>
    <t>TradeDuration</t>
  </si>
  <si>
    <t>MNQM5</t>
  </si>
  <si>
    <t>Short</t>
  </si>
  <si>
    <t>04/15/2025 00:00:00 -05:00</t>
  </si>
  <si>
    <t>00:00:16.0717090</t>
  </si>
  <si>
    <t>Long</t>
  </si>
  <si>
    <t>00:00:39.2152480</t>
  </si>
  <si>
    <t>00:01:14.2229450</t>
  </si>
  <si>
    <t>00:01:22.1539940</t>
  </si>
  <si>
    <t>00:01:14.4258800</t>
  </si>
  <si>
    <t>04/15/2025 12:52:57 +02:00</t>
  </si>
  <si>
    <t>00:01:36.9954980</t>
  </si>
  <si>
    <t>04/15/2025 12:51:29 +02:00</t>
  </si>
  <si>
    <t>00:01:28.3075600</t>
  </si>
  <si>
    <t>00:01:27.7922730</t>
  </si>
  <si>
    <t>04/15/2025 12:51:40 +02:00</t>
  </si>
  <si>
    <t>00:01:17.4620250</t>
  </si>
  <si>
    <t>04/15/2025 12:53:02 +02:00</t>
  </si>
  <si>
    <t>04/15/2025 12:53:28 +02:00</t>
  </si>
  <si>
    <t>00:00:25.6209130</t>
  </si>
  <si>
    <t>00:00:25.4348150</t>
  </si>
  <si>
    <t>04/15/2025 12:53:32 +02:00</t>
  </si>
  <si>
    <t>04/15/2025 12:53:35 +02:00</t>
  </si>
  <si>
    <t>00:00:03.3796980</t>
  </si>
  <si>
    <t>00:00:03.1949930</t>
  </si>
  <si>
    <t>04/15/2025 12:54:08 +02:00</t>
  </si>
  <si>
    <t>04/15/2025 12:59:08 +02:00</t>
  </si>
  <si>
    <t>00:04:59.9002750</t>
  </si>
  <si>
    <t>04/15/2025 12:54:09 +02:00</t>
  </si>
  <si>
    <t>00:04:59.7641910</t>
  </si>
  <si>
    <t>04/15/2025 12:54:11 +02:00</t>
  </si>
  <si>
    <t>00:04:57.7199980</t>
  </si>
  <si>
    <t>00:04:57.5367240</t>
  </si>
  <si>
    <t>04/15/2025 12:59:17 +02:00</t>
  </si>
  <si>
    <t>04/15/2025 13:01:09 +02:00</t>
  </si>
  <si>
    <t>00:01:51.7981640</t>
  </si>
  <si>
    <t>00:01:51.5963720</t>
  </si>
  <si>
    <t>04/15/2025 12:59:20 +02:00</t>
  </si>
  <si>
    <t>00:01:48.4745290</t>
  </si>
  <si>
    <t>04/15/2025 12:59:21 +02:00</t>
  </si>
  <si>
    <t>00:01:48.3146060</t>
  </si>
  <si>
    <t>04/15/2025 13:01:15 +02:00</t>
  </si>
  <si>
    <t>04/15/2025 13:01:23 +02:00</t>
  </si>
  <si>
    <t>00:00:07.6070210</t>
  </si>
  <si>
    <t>00:00:07.4218670</t>
  </si>
  <si>
    <t>04/15/2025 13:01:19 +02:00</t>
  </si>
  <si>
    <t>00:00:03.9097160</t>
  </si>
  <si>
    <t>00:00:03.7251750</t>
  </si>
  <si>
    <t>04/14/2025 10:00:29 +02:00</t>
  </si>
  <si>
    <t>04/14/2025 10:00:37 +02:00</t>
  </si>
  <si>
    <t>04/14/2025 00:00:00 -05:00</t>
  </si>
  <si>
    <t>00:00:08.3434040</t>
  </si>
  <si>
    <t>04/14/2025 10:00:30 +02:00</t>
  </si>
  <si>
    <t>00:00:06.9535830</t>
  </si>
  <si>
    <t>04/14/2025 10:01:14 +02:00</t>
  </si>
  <si>
    <t>04/14/2025 10:03:10 +02:00</t>
  </si>
  <si>
    <t>00:01:55.9083310</t>
  </si>
  <si>
    <t>04/14/2025 10:01:18 +02:00</t>
  </si>
  <si>
    <t>00:01:51.9770450</t>
  </si>
  <si>
    <t>04/14/2025 10:01:28 +02:00</t>
  </si>
  <si>
    <t>00:01:42.2474730</t>
  </si>
  <si>
    <t>00:01:42.0645650</t>
  </si>
  <si>
    <t>04/14/2025 10:02:25 +02:00</t>
  </si>
  <si>
    <t>00:00:44.9975780</t>
  </si>
  <si>
    <t>00:00:44.8030030</t>
  </si>
  <si>
    <t>04/14/2025 10:03:14 +02:00</t>
  </si>
  <si>
    <t>04/14/2025 10:03:59 +02:00</t>
  </si>
  <si>
    <t>00:00:45.2460130</t>
  </si>
  <si>
    <t>00:00:45.0786860</t>
  </si>
  <si>
    <t>04/14/2025 10:03:21 +02:00</t>
  </si>
  <si>
    <t>00:00:38.5991590</t>
  </si>
  <si>
    <t>00:00:38.4487510</t>
  </si>
  <si>
    <t>04/11/2025 10:36:27 +02:00</t>
  </si>
  <si>
    <t>04/11/2025 10:36:44 +02:00</t>
  </si>
  <si>
    <t>04/11/2025 00:00:00 -05:00</t>
  </si>
  <si>
    <t>00:00:17.4005690</t>
  </si>
  <si>
    <t>04/11/2025 10:36:46 +02:00</t>
  </si>
  <si>
    <t>04/11/2025 10:38:33 +02:00</t>
  </si>
  <si>
    <t>00:01:47.1764030</t>
  </si>
  <si>
    <t>04/11/2025 10:37:05 +02:00</t>
  </si>
  <si>
    <t>00:01:28.6246110</t>
  </si>
  <si>
    <t>04/11/2025 10:38:59 +02:00</t>
  </si>
  <si>
    <t>04/11/2025 10:39:25 +02:00</t>
  </si>
  <si>
    <t>00:00:26.1197660</t>
  </si>
  <si>
    <t>04/11/2025 10:39:01 +02:00</t>
  </si>
  <si>
    <t>04/11/2025 10:39:56 +02:00</t>
  </si>
  <si>
    <t>00:00:54.8094240</t>
  </si>
  <si>
    <t>04/11/2025 10:39:13 +02:00</t>
  </si>
  <si>
    <t>04/11/2025 10:40:16 +02:00</t>
  </si>
  <si>
    <t>00:01:03.5055540</t>
  </si>
  <si>
    <t>04/11/2025 10:40:05 +02:00</t>
  </si>
  <si>
    <t>00:00:11.1245100</t>
  </si>
  <si>
    <t>04/11/2025 10:40:26 +02:00</t>
  </si>
  <si>
    <t>04/11/2025 10:41:01 +02:00</t>
  </si>
  <si>
    <t>00:00:35.3126510</t>
  </si>
  <si>
    <t>04/11/2025 10:40:29 +02:00</t>
  </si>
  <si>
    <t>00:00:32.3081570</t>
  </si>
  <si>
    <t>04/11/2025 10:41:18 +02:00</t>
  </si>
  <si>
    <t>04/11/2025 10:41:35 +02:00</t>
  </si>
  <si>
    <t>00:00:17.0638580</t>
  </si>
  <si>
    <t>04/11/2025 10:41:52 +02:00</t>
  </si>
  <si>
    <t>04/11/2025 10:42:19 +02:00</t>
  </si>
  <si>
    <t>00:00:26.9958530</t>
  </si>
  <si>
    <t>04/11/2025 10:41:56 +02:00</t>
  </si>
  <si>
    <t>00:00:22.5083240</t>
  </si>
  <si>
    <t>04/17/2025 09:19:03 +02:00</t>
  </si>
  <si>
    <t>04/17/2025 09:19:54 +02:00</t>
  </si>
  <si>
    <t>04/17/2025 00:00:00 -05:00</t>
  </si>
  <si>
    <t>00:00:50.5207340</t>
  </si>
  <si>
    <t>04/17/2025 09:20:12 +02:00</t>
  </si>
  <si>
    <t>04/17/2025 09:22:14 +02:00</t>
  </si>
  <si>
    <t>00:02:01.5255090</t>
  </si>
  <si>
    <t>04/17/2025 09:20:14 +02:00</t>
  </si>
  <si>
    <t>00:01:59.5647070</t>
  </si>
  <si>
    <t>04/17/2025 09:22:17 +02:00</t>
  </si>
  <si>
    <t>04/17/2025 09:22:21 +02:00</t>
  </si>
  <si>
    <t>00:00:04.0734820</t>
  </si>
  <si>
    <t>00:00:03.8681910</t>
  </si>
  <si>
    <t>04/17/2025 09:22:51 +02:00</t>
  </si>
  <si>
    <t>04/17/2025 09:23:10 +02:00</t>
  </si>
  <si>
    <t>00:00:19.5303670</t>
  </si>
  <si>
    <t>04/17/2025 09:23:36 +02:00</t>
  </si>
  <si>
    <t>04/17/2025 09:24:01 +02:00</t>
  </si>
  <si>
    <t>00:00:24.3619360</t>
  </si>
  <si>
    <t>04/17/2025 09:24:09 +02:00</t>
  </si>
  <si>
    <t>04/17/2025 09:24:19 +02:00</t>
  </si>
  <si>
    <t>00:00:10.7405520</t>
  </si>
  <si>
    <t>04/17/2025 09:24:23 +02:00</t>
  </si>
  <si>
    <t>04/17/2025 09:24:45 +02:00</t>
  </si>
  <si>
    <t>00:00:22.2850980</t>
  </si>
  <si>
    <t>04/17/2025 09:24:26 +02:00</t>
  </si>
  <si>
    <t>00:00:19.4525060</t>
  </si>
  <si>
    <t>04/17/2025 09:25:05 +02:00</t>
  </si>
  <si>
    <t>04/17/2025 09:26:39 +02:00</t>
  </si>
  <si>
    <t>00:01:34.4263500</t>
  </si>
  <si>
    <t>04/17/2025 09:25:07 +02:00</t>
  </si>
  <si>
    <t>00:01:31.9173320</t>
  </si>
  <si>
    <t>04/17/2025 09:27:39 +02:00</t>
  </si>
  <si>
    <t>04/17/2025 09:29:08 +02:00</t>
  </si>
  <si>
    <t>00:01:28.3127120</t>
  </si>
  <si>
    <t>04/17/2025 09:27:47 +02:00</t>
  </si>
  <si>
    <t>00:01:20.4828150</t>
  </si>
  <si>
    <t>04/17/2025 09:29:12 +02:00</t>
  </si>
  <si>
    <t>04/17/2025 09:29:24 +02:00</t>
  </si>
  <si>
    <t>00:00:12.0630880</t>
  </si>
  <si>
    <t>04/10/2025 15:30:27 +02:00</t>
  </si>
  <si>
    <t>04/10/2025 15:31:05 +02:00</t>
  </si>
  <si>
    <t>04/10/2025 00:00:00 -05:00</t>
  </si>
  <si>
    <t>00:00:37.5698280</t>
  </si>
  <si>
    <t>04/10/2025 15:30:38 +02:00</t>
  </si>
  <si>
    <t>00:00:27.2094060</t>
  </si>
  <si>
    <t>04/10/2025 15:31:09 +02:00</t>
  </si>
  <si>
    <t>04/10/2025 15:31:26 +02:00</t>
  </si>
  <si>
    <t>00:00:16.8877800</t>
  </si>
  <si>
    <t>04/10/2025 15:31:29 +02:00</t>
  </si>
  <si>
    <t>04/10/2025 15:31:31 +02:00</t>
  </si>
  <si>
    <t>00:00:02.4435420</t>
  </si>
  <si>
    <t>04/10/2025 15:33:05 +02:00</t>
  </si>
  <si>
    <t>04/10/2025 15:33:14 +02:00</t>
  </si>
  <si>
    <t>00:00:09.1423950</t>
  </si>
  <si>
    <t>04/10/2025 15:33:06 +02:00</t>
  </si>
  <si>
    <t>00:00:08.0075140</t>
  </si>
  <si>
    <t>04/10/2025 15:33:19 +02:00</t>
  </si>
  <si>
    <t>04/10/2025 15:33:58 +02:00</t>
  </si>
  <si>
    <t>00:00:39.3786080</t>
  </si>
  <si>
    <t>00:00:39.1979340</t>
  </si>
  <si>
    <t>04/10/2025 15:33:22 +02:00</t>
  </si>
  <si>
    <t>00:00:36.4704320</t>
  </si>
  <si>
    <t>04/10/2025 15:34:17 +02:00</t>
  </si>
  <si>
    <t>04/10/2025 15:34:37 +02:00</t>
  </si>
  <si>
    <t>00:00:20.3389580</t>
  </si>
  <si>
    <t>04/10/2025 15:34:18 +02:00</t>
  </si>
  <si>
    <t>00:00:19.1864930</t>
  </si>
  <si>
    <t>04/10/2025 15:34:50 +02:00</t>
  </si>
  <si>
    <t>04/10/2025 15:34:54 +02:00</t>
  </si>
  <si>
    <t>00:00:04.3996980</t>
  </si>
  <si>
    <t>00:00:03.8819780</t>
  </si>
  <si>
    <t>04/10/2025 15:35:02 +02:00</t>
  </si>
  <si>
    <t>04/10/2025 15:35:04 +02:00</t>
  </si>
  <si>
    <t>00:00:01.5565740</t>
  </si>
  <si>
    <t>00:00:01.4021460</t>
  </si>
  <si>
    <t>04/16/2025 10:26:12 +02:00</t>
  </si>
  <si>
    <t>04/16/2025 10:27:14 +02:00</t>
  </si>
  <si>
    <t>04/16/2025 00:00:00 -05:00</t>
  </si>
  <si>
    <t>00:01:02.1728860</t>
  </si>
  <si>
    <t>04/16/2025 10:26:21 +02:00</t>
  </si>
  <si>
    <t>00:00:53.4260770</t>
  </si>
  <si>
    <t>04/16/2025 10:27:08 +02:00</t>
  </si>
  <si>
    <t>00:00:06.3055020</t>
  </si>
  <si>
    <t>04/16/2025 10:27:50 +02:00</t>
  </si>
  <si>
    <t>04/16/2025 10:27:55 +02:00</t>
  </si>
  <si>
    <t>00:00:04.8043440</t>
  </si>
  <si>
    <t>00:00:04.6304630</t>
  </si>
  <si>
    <t>00:00:04.5228650</t>
  </si>
  <si>
    <t>04/16/2025 10:28:03 +02:00</t>
  </si>
  <si>
    <t>04/16/2025 10:28:04 +02:00</t>
  </si>
  <si>
    <t>00:00:01.4800260</t>
  </si>
  <si>
    <t>00:00:01.3175750</t>
  </si>
  <si>
    <t>04/16/2025 10:28:07 +02:00</t>
  </si>
  <si>
    <t>04/16/2025 10:28:26 +02:00</t>
  </si>
  <si>
    <t>00:00:19.4789630</t>
  </si>
  <si>
    <t>04/16/2025 10:28:53 +02:00</t>
  </si>
  <si>
    <t>04/16/2025 10:28:56 +02:00</t>
  </si>
  <si>
    <t>00:00:02.3835440</t>
  </si>
  <si>
    <t>00:00:02.2054060</t>
  </si>
  <si>
    <t>04/16/2025 10:27:31 +02:00</t>
  </si>
  <si>
    <t>04/16/2025 10:27:45 +02:00</t>
  </si>
  <si>
    <t>00:00:14.1270230</t>
  </si>
  <si>
    <t>00:00:13.9376930</t>
  </si>
  <si>
    <t>04/16/2025 10:27:32 +02:00</t>
  </si>
  <si>
    <t>00:00:13.1113340</t>
  </si>
  <si>
    <t>00:00:12.9418830</t>
  </si>
  <si>
    <t>04/16/2025 10:28:30 +02:00</t>
  </si>
  <si>
    <t>04/16/2025 10:28:40 +02:00</t>
  </si>
  <si>
    <t>00:00:10.5619080</t>
  </si>
  <si>
    <t>04/16/2025 10:28:33 +02:00</t>
  </si>
  <si>
    <t>00:00:07.3957910</t>
  </si>
  <si>
    <t>04/16/2025 10:28:59 +02:00</t>
  </si>
  <si>
    <t>04/16/2025 10:29:04 +02:00</t>
  </si>
  <si>
    <t>00:00:05.4010730</t>
  </si>
  <si>
    <t>00:00:05.2171680</t>
  </si>
  <si>
    <t>04/16/2025 10:30:01 +02:00</t>
  </si>
  <si>
    <t>04/16/2025 10:30:10 +02:00</t>
  </si>
  <si>
    <t>00:00:09.6111850</t>
  </si>
  <si>
    <t>04/16/2025 10:29:06 +02:00</t>
  </si>
  <si>
    <t>04/16/2025 10:29:20 +02:00</t>
  </si>
  <si>
    <t>00:00:14.1638800</t>
  </si>
  <si>
    <t>04/16/2025 10:29:07 +02:00</t>
  </si>
  <si>
    <t>00:00:12.7977850</t>
  </si>
  <si>
    <t>00:00:12.6428650</t>
  </si>
  <si>
    <t>04/16/2025 10:31:48 +02:00</t>
  </si>
  <si>
    <t>04/16/2025 10:32:13 +02:00</t>
  </si>
  <si>
    <t>00:00:25.0896840</t>
  </si>
  <si>
    <t>04/16/2025 10:31:49 +02:00</t>
  </si>
  <si>
    <t>00:00:24.9039140</t>
  </si>
  <si>
    <t>04/16/2025 10:31:30 +02:00</t>
  </si>
  <si>
    <t>04/16/2025 10:31:39 +02:00</t>
  </si>
  <si>
    <t>00:00:08.7390270</t>
  </si>
  <si>
    <t>00:00:08.5653150</t>
  </si>
  <si>
    <t>04/16/2025 10:32:44 +02:00</t>
  </si>
  <si>
    <t>04/16/2025 10:33:16 +02:00</t>
  </si>
  <si>
    <t>00:00:32.3343720</t>
  </si>
  <si>
    <t>04/16/2025 10:30:03 +02:00</t>
  </si>
  <si>
    <t>04/16/2025 10:30:13 +02:00</t>
  </si>
  <si>
    <t>00:00:09.8829070</t>
  </si>
  <si>
    <t>04/16/2025 10:30:04 +02:00</t>
  </si>
  <si>
    <t>04/16/2025 10:31:07 +02:00</t>
  </si>
  <si>
    <t>00:01:03.5675280</t>
  </si>
  <si>
    <t>04/16/2025 10:32:28 +02:00</t>
  </si>
  <si>
    <t>04/16/2025 10:32:36 +02:00</t>
  </si>
  <si>
    <t>00:00:08.0563790</t>
  </si>
  <si>
    <t>00:00:07.8808520</t>
  </si>
  <si>
    <t>04/16/2025 10:32:29 +02:00</t>
  </si>
  <si>
    <t>00:00:06.7251770</t>
  </si>
  <si>
    <t>00:00:06.6458620</t>
  </si>
  <si>
    <t>04/16/2025 10:35:45 +02:00</t>
  </si>
  <si>
    <t>04/16/2025 10:35:58 +02:00</t>
  </si>
  <si>
    <t>00:00:12.5142870</t>
  </si>
  <si>
    <t>04/16/2025 10:37:46 +02:00</t>
  </si>
  <si>
    <t>04/16/2025 10:37:59 +02:00</t>
  </si>
  <si>
    <t>00:00:12.5980210</t>
  </si>
  <si>
    <t>04/16/2025 10:34:48 +02:00</t>
  </si>
  <si>
    <t>04/16/2025 10:35:36 +02:00</t>
  </si>
  <si>
    <t>00:00:47.9089680</t>
  </si>
  <si>
    <t>04/16/2025 10:38:19 +02:00</t>
  </si>
  <si>
    <t>04/16/2025 10:38:30 +02:00</t>
  </si>
  <si>
    <t>00:00:10.8852250</t>
  </si>
  <si>
    <t>04/16/2025 10:38:22 +02:00</t>
  </si>
  <si>
    <t>00:00:07.6002660</t>
  </si>
  <si>
    <t>04/16/2025 10:34:44 +02:00</t>
  </si>
  <si>
    <t>04/16/2025 10:35:10 +02:00</t>
  </si>
  <si>
    <t>00:00:26.2933650</t>
  </si>
  <si>
    <t>04/16/2025 10:39:59 +02:00</t>
  </si>
  <si>
    <t>04/16/2025 10:40:10 +02:00</t>
  </si>
  <si>
    <t>00:00:11.0149030</t>
  </si>
  <si>
    <t>04/16/2025 10:36:57 +02:00</t>
  </si>
  <si>
    <t>04/16/2025 10:37:31 +02:00</t>
  </si>
  <si>
    <t>00:00:33.9778370</t>
  </si>
  <si>
    <t>04/16/2025 10:36:59 +02:00</t>
  </si>
  <si>
    <t>00:00:31.9415230</t>
  </si>
  <si>
    <t>04/16/2025 10:36:31 +02:00</t>
  </si>
  <si>
    <t>04/16/2025 10:36:49 +02:00</t>
  </si>
  <si>
    <t>00:00:18.4187760</t>
  </si>
  <si>
    <t>04/16/2025 10:36:43 +02:00</t>
  </si>
  <si>
    <t>00:00:05.9105280</t>
  </si>
  <si>
    <t>04/16/2025 10:38:32 +02:00</t>
  </si>
  <si>
    <t>04/16/2025 10:39:24 +02:00</t>
  </si>
  <si>
    <t>00:00:51.8863170</t>
  </si>
  <si>
    <t>04/16/2025 10:39:21 +02:00</t>
  </si>
  <si>
    <t>00:00:49.0600400</t>
  </si>
  <si>
    <t>04/16/2025 10:40:35 +02:00</t>
  </si>
  <si>
    <t>04/16/2025 10:41:12 +02:00</t>
  </si>
  <si>
    <t>00:00:37.7577900</t>
  </si>
  <si>
    <t>04/16/2025 10:40:53 +02:00</t>
  </si>
  <si>
    <t>00:00:19.6246790</t>
  </si>
  <si>
    <t>00:00:19.1601020</t>
  </si>
  <si>
    <t>04/16/2025 10:41:18 +02:00</t>
  </si>
  <si>
    <t>04/16/2025 10:41:21 +02:00</t>
  </si>
  <si>
    <t>00:00:02.9097760</t>
  </si>
  <si>
    <t>00:00:02.7652500</t>
  </si>
  <si>
    <t>04/16/2025 10:41:27 +02:00</t>
  </si>
  <si>
    <t>04/16/2025 10:41:58 +02:00</t>
  </si>
  <si>
    <t>00:00:31.4106010</t>
  </si>
  <si>
    <t>04/16/2025 10:42:06 +02:00</t>
  </si>
  <si>
    <t>00:00:39.0280190</t>
  </si>
  <si>
    <t>Payout</t>
  </si>
  <si>
    <t>Te ontvangen rekening</t>
  </si>
  <si>
    <t xml:space="preserve">beschrijving </t>
  </si>
  <si>
    <t>Payout request for Topstep</t>
  </si>
  <si>
    <t xml:space="preserve">Begunstigde </t>
  </si>
  <si>
    <t>Filip Weytjens</t>
  </si>
  <si>
    <t>Datum</t>
  </si>
  <si>
    <t>Acc Provider</t>
  </si>
  <si>
    <t>Acc Number</t>
  </si>
  <si>
    <t>Start Balance</t>
  </si>
  <si>
    <t>Commission</t>
  </si>
  <si>
    <t>Last Day Bal.</t>
  </si>
  <si>
    <t>Payout Req.</t>
  </si>
  <si>
    <t>Bal. Next Period</t>
  </si>
  <si>
    <t>Topstep</t>
  </si>
  <si>
    <t>P-002</t>
  </si>
  <si>
    <t>EXPRESSApr1012784421</t>
  </si>
  <si>
    <t>EnteredAt</t>
  </si>
  <si>
    <t>04/15/2025 12:48:06 +02:00</t>
  </si>
  <si>
    <t>04/15/2025 12:48:22 +02:00</t>
  </si>
  <si>
    <t>04/15/2025 12:49:12 +02:00</t>
  </si>
  <si>
    <t>04/15/2025 12:49:51 +02:00</t>
  </si>
  <si>
    <t>04/15/2025 12:49:58 +02:00</t>
  </si>
  <si>
    <t>04/15/2025 12:51:12 +02:00</t>
  </si>
  <si>
    <t>04/15/2025 12:51:20 +02:00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</si>
</sst>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_ ;_-[$$-409]* \-#,##0.00\ ;_-[$$-409]* &quot;-&quot;??_ ;_-@_ 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4">
    <xf numFmtId="0" fontId="0" fillId="0" borderId="0" xfId="0"/>
    <xf numFmtId="3" fontId="0" fillId="0" borderId="0" xfId="0" applyNumberFormat="1"/>
    <xf numFmtId="4" fontId="0" fillId="0" borderId="0" xfId="0" applyNumberFormat="1"/>
    <xf numFmtId="0" fontId="1" fillId="0" borderId="1" xfId="0" applyFont="1" applyBorder="1"/>
    <xf numFmtId="0" fontId="1" fillId="0" borderId="2" xfId="0" applyFont="1" applyBorder="1"/>
    <xf numFmtId="0" fontId="2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0" xfId="0" applyFont="1"/>
    <xf numFmtId="0" fontId="1" fillId="0" borderId="5" xfId="0" applyFont="1" applyBorder="1"/>
    <xf numFmtId="14" fontId="1" fillId="0" borderId="0" xfId="0" applyNumberFormat="1" applyFont="1"/>
    <xf numFmtId="0" fontId="1" fillId="0" borderId="4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0" borderId="5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164" fontId="1" fillId="0" borderId="0" xfId="0" applyNumberFormat="1" applyFont="1" applyAlignment="1">
      <alignment horizontal="left" vertical="center"/>
    </xf>
    <xf numFmtId="0" fontId="1" fillId="0" borderId="6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1" fillId="0" borderId="7" xfId="0" applyFont="1" applyBorder="1" applyAlignment="1">
      <alignment horizontal="left" vertical="center"/>
    </xf>
    <xf numFmtId="164" fontId="1" fillId="0" borderId="7" xfId="0" applyNumberFormat="1" applyFont="1" applyBorder="1" applyAlignment="1">
      <alignment horizontal="left" vertical="center"/>
    </xf>
    <xf numFmtId="0" fontId="1" fillId="0" borderId="8" xfId="0" applyFont="1" applyBorder="1" applyAlignment="1">
      <alignment vertical="center"/>
    </xf>
    <xf numFmtId="9" fontId="1" fillId="0" borderId="7" xfId="1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276225</xdr:colOff>
      <xdr:row>7</xdr:row>
      <xdr:rowOff>70137</xdr:rowOff>
    </xdr:from>
    <xdr:to>
      <xdr:col>9</xdr:col>
      <xdr:colOff>78869</xdr:colOff>
      <xdr:row>35</xdr:row>
      <xdr:rowOff>163576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240C39A-3426-6E78-0102-5493617BB4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8775" y="1422687"/>
          <a:ext cx="6755894" cy="5427439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8B1E7-5E03-4A1E-AC48-76B30756A938}">
  <dimension ref="A1:K7"/>
  <sheetViews>
    <sheetView tabSelected="1" workbookViewId="0">
      <selection activeCell="B11" sqref="B11"/>
    </sheetView>
  </sheetViews>
  <sheetFormatPr defaultRowHeight="15" x14ac:dyDescent="0.25"/>
  <cols>
    <col min="2" max="2" width="11.140625" bestFit="1" customWidth="1"/>
    <col min="3" max="3" width="22.42578125" bestFit="1" customWidth="1"/>
    <col min="4" max="4" width="19.42578125" bestFit="1" customWidth="1"/>
    <col min="5" max="5" width="11.140625" bestFit="1" customWidth="1"/>
    <col min="6" max="6" width="9.85546875" bestFit="1" customWidth="1"/>
    <col min="7" max="7" width="10.42578125" bestFit="1" customWidth="1"/>
    <col min="8" max="8" width="18.7109375" bestFit="1" customWidth="1"/>
    <col min="9" max="9" width="12.28515625" bestFit="1" customWidth="1"/>
    <col min="10" max="10" width="13.7109375" bestFit="1" customWidth="1"/>
  </cols>
  <sheetData>
    <row r="1" spans="1:11" x14ac:dyDescent="0.25">
      <c r="A1" s="3"/>
      <c r="B1" s="4" t="s">
        <v>315</v>
      </c>
      <c r="C1" s="5" t="s">
        <v>330</v>
      </c>
      <c r="D1" s="4"/>
      <c r="E1" s="4"/>
      <c r="F1" s="4"/>
      <c r="G1" s="4"/>
      <c r="H1" s="4" t="s">
        <v>316</v>
      </c>
      <c r="I1" s="4"/>
      <c r="J1" s="4"/>
      <c r="K1" s="6"/>
    </row>
    <row r="2" spans="1:11" x14ac:dyDescent="0.25">
      <c r="A2" s="7"/>
      <c r="B2" s="8" t="s">
        <v>317</v>
      </c>
      <c r="C2" s="8" t="s">
        <v>318</v>
      </c>
      <c r="D2" s="8"/>
      <c r="E2" s="8"/>
      <c r="F2" s="8"/>
      <c r="G2" s="8"/>
      <c r="H2" s="8" t="s">
        <v>319</v>
      </c>
      <c r="I2" s="8" t="s">
        <v>320</v>
      </c>
      <c r="J2" s="8"/>
      <c r="K2" s="9"/>
    </row>
    <row r="3" spans="1:11" ht="15.75" thickBot="1" x14ac:dyDescent="0.3">
      <c r="A3" s="7"/>
      <c r="B3" s="8" t="s">
        <v>321</v>
      </c>
      <c r="C3" s="10">
        <v>45769</v>
      </c>
      <c r="D3" s="8"/>
      <c r="E3" s="8"/>
      <c r="F3" s="8"/>
      <c r="G3" s="8"/>
      <c r="H3" s="8"/>
      <c r="I3" s="8"/>
      <c r="J3" s="8"/>
      <c r="K3" s="9"/>
    </row>
    <row r="4" spans="1:11" x14ac:dyDescent="0.25">
      <c r="A4" s="3"/>
      <c r="B4" s="4"/>
      <c r="C4" s="4"/>
      <c r="D4" s="4"/>
      <c r="E4" s="4"/>
      <c r="F4" s="4"/>
      <c r="G4" s="4"/>
      <c r="H4" s="4"/>
      <c r="I4" s="4"/>
      <c r="J4" s="4"/>
      <c r="K4" s="6"/>
    </row>
    <row r="5" spans="1:11" x14ac:dyDescent="0.25">
      <c r="A5" s="11"/>
      <c r="B5" s="12" t="s">
        <v>315</v>
      </c>
      <c r="C5" s="13" t="s">
        <v>322</v>
      </c>
      <c r="D5" s="13" t="s">
        <v>323</v>
      </c>
      <c r="E5" s="13" t="s">
        <v>324</v>
      </c>
      <c r="F5" s="13" t="s">
        <v>6</v>
      </c>
      <c r="G5" s="13" t="s">
        <v>325</v>
      </c>
      <c r="H5" s="13" t="s">
        <v>326</v>
      </c>
      <c r="I5" s="13" t="s">
        <v>327</v>
      </c>
      <c r="J5" s="13" t="s">
        <v>328</v>
      </c>
      <c r="K5" s="14"/>
    </row>
    <row r="6" spans="1:11" x14ac:dyDescent="0.25">
      <c r="A6" s="11"/>
      <c r="B6" s="15" t="str">
        <f>C1</f>
        <v>P-002</v>
      </c>
      <c r="C6" s="15" t="s">
        <v>329</v>
      </c>
      <c r="D6" s="16" t="s">
        <v>331</v>
      </c>
      <c r="E6" s="15">
        <v>0</v>
      </c>
      <c r="F6" s="17">
        <f>SUM(Trades!L2:L134)</f>
        <v>3523.5</v>
      </c>
      <c r="G6" s="17">
        <f>-SUM(Trades!K2:K134)</f>
        <v>-449.17999999999927</v>
      </c>
      <c r="H6" s="17">
        <f>F6+G6</f>
        <v>3074.3200000000006</v>
      </c>
      <c r="I6" s="17">
        <v>1500</v>
      </c>
      <c r="J6" s="17">
        <f>H6-I6</f>
        <v>1574.3200000000006</v>
      </c>
      <c r="K6" s="14"/>
    </row>
    <row r="7" spans="1:11" ht="15.75" thickBot="1" x14ac:dyDescent="0.3">
      <c r="A7" s="18"/>
      <c r="B7" s="19"/>
      <c r="C7" s="19"/>
      <c r="D7" s="20"/>
      <c r="E7" s="19"/>
      <c r="F7" s="21"/>
      <c r="G7" s="21"/>
      <c r="H7" s="21"/>
      <c r="I7" s="23">
        <f>I6/H6</f>
        <v>0.48791277420697898</v>
      </c>
      <c r="J7" s="21"/>
      <c r="K7" s="2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34"/>
  <sheetViews>
    <sheetView workbookViewId="0">
      <selection activeCell="E103" sqref="E1:H1048576"/>
    </sheetView>
  </sheetViews>
  <sheetFormatPr defaultRowHeight="15" x14ac:dyDescent="0.25"/>
  <cols>
    <col min="1" max="1" width="10" bestFit="1" customWidth="1"/>
    <col min="2" max="2" width="16.140625" bestFit="1" customWidth="1"/>
    <col min="3" max="4" width="24.7109375" bestFit="1" customWidth="1"/>
    <col min="5" max="6" width="17.5703125" bestFit="1" customWidth="1"/>
    <col min="8" max="8" width="15.5703125" bestFit="1" customWidth="1"/>
    <col min="9" max="12" width="15.5703125" customWidth="1"/>
    <col min="13" max="13" width="6.85546875" bestFit="1" customWidth="1"/>
    <col min="14" max="14" width="7.5703125" bestFit="1" customWidth="1"/>
    <col min="15" max="15" width="24.42578125" bestFit="1" customWidth="1"/>
    <col min="16" max="16" width="16.140625" bestFit="1" customWidth="1"/>
  </cols>
  <sheetData>
    <row r="1" spans="1:16" x14ac:dyDescent="0.25">
      <c r="A1" t="s">
        <v>0</v>
      </c>
      <c r="B1" t="s">
        <v>1</v>
      </c>
      <c r="C1" t="s">
        <v>332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</row>
    <row r="2" spans="1:16" x14ac:dyDescent="0.25">
      <c r="A2">
        <v>818900076</v>
      </c>
      <c r="B2" t="s">
        <v>11</v>
      </c>
      <c r="C2" t="s">
        <v>333</v>
      </c>
      <c r="D2" t="s">
        <v>334</v>
      </c>
      <c r="E2" s="1">
        <v>18950750000000</v>
      </c>
      <c r="F2" s="1">
        <v>18955500000000</v>
      </c>
      <c r="G2" s="1">
        <v>1110000</v>
      </c>
      <c r="H2" s="1">
        <v>-142500000000</v>
      </c>
      <c r="I2" s="2">
        <f>E2/1000000000</f>
        <v>18950.75</v>
      </c>
      <c r="J2" s="2">
        <f>F2/1000000000</f>
        <v>18955.5</v>
      </c>
      <c r="K2" s="2">
        <f>G2/100000</f>
        <v>11.1</v>
      </c>
      <c r="L2" s="2">
        <f>H2/1000000000</f>
        <v>-142.5</v>
      </c>
      <c r="M2">
        <v>15</v>
      </c>
      <c r="N2" t="s">
        <v>12</v>
      </c>
      <c r="O2" t="s">
        <v>13</v>
      </c>
      <c r="P2" t="s">
        <v>14</v>
      </c>
    </row>
    <row r="3" spans="1:16" x14ac:dyDescent="0.25">
      <c r="A3">
        <v>818903159</v>
      </c>
      <c r="B3" t="s">
        <v>11</v>
      </c>
      <c r="C3" t="s">
        <v>335</v>
      </c>
      <c r="D3" t="s">
        <v>336</v>
      </c>
      <c r="E3" s="1">
        <v>18964250000000</v>
      </c>
      <c r="F3" s="1">
        <v>18964000000000</v>
      </c>
      <c r="G3" s="1">
        <v>1110000</v>
      </c>
      <c r="H3" s="1">
        <v>-7500000000</v>
      </c>
      <c r="I3" s="2">
        <f t="shared" ref="I3:I66" si="0">E3/1000000000</f>
        <v>18964.25</v>
      </c>
      <c r="J3" s="2">
        <f t="shared" ref="J3:J66" si="1">F3/1000000000</f>
        <v>18964</v>
      </c>
      <c r="K3" s="2">
        <f t="shared" ref="K3:K66" si="2">G3/100000</f>
        <v>11.1</v>
      </c>
      <c r="L3" s="2">
        <f t="shared" ref="L3:L66" si="3">H3/1000000000</f>
        <v>-7.5</v>
      </c>
      <c r="M3">
        <v>15</v>
      </c>
      <c r="N3" t="s">
        <v>15</v>
      </c>
      <c r="O3" t="s">
        <v>13</v>
      </c>
      <c r="P3" t="s">
        <v>16</v>
      </c>
    </row>
    <row r="4" spans="1:16" x14ac:dyDescent="0.25">
      <c r="A4">
        <v>818905596</v>
      </c>
      <c r="B4" t="s">
        <v>11</v>
      </c>
      <c r="C4" t="s">
        <v>337</v>
      </c>
      <c r="D4" t="s">
        <v>338</v>
      </c>
      <c r="E4" s="1">
        <v>18961750000000</v>
      </c>
      <c r="F4" s="1">
        <v>18963750000000</v>
      </c>
      <c r="G4" s="1">
        <v>370000</v>
      </c>
      <c r="H4" s="1">
        <v>-20000000000</v>
      </c>
      <c r="I4" s="2">
        <f t="shared" si="0"/>
        <v>18961.75</v>
      </c>
      <c r="J4" s="2">
        <f t="shared" si="1"/>
        <v>18963.75</v>
      </c>
      <c r="K4" s="2">
        <f t="shared" si="2"/>
        <v>3.7</v>
      </c>
      <c r="L4" s="2">
        <f t="shared" si="3"/>
        <v>-20</v>
      </c>
      <c r="M4">
        <v>5</v>
      </c>
      <c r="N4" t="s">
        <v>12</v>
      </c>
      <c r="O4" t="s">
        <v>13</v>
      </c>
      <c r="P4" t="s">
        <v>17</v>
      </c>
    </row>
    <row r="5" spans="1:16" x14ac:dyDescent="0.25">
      <c r="A5">
        <v>818905822</v>
      </c>
      <c r="B5" t="s">
        <v>11</v>
      </c>
      <c r="C5" t="s">
        <v>337</v>
      </c>
      <c r="D5" t="s">
        <v>339</v>
      </c>
      <c r="E5" s="1">
        <v>18961750000000</v>
      </c>
      <c r="F5" s="1">
        <v>18967250000000</v>
      </c>
      <c r="G5" s="1">
        <v>370000</v>
      </c>
      <c r="H5" s="1">
        <v>-55000000000</v>
      </c>
      <c r="I5" s="2">
        <f t="shared" si="0"/>
        <v>18961.75</v>
      </c>
      <c r="J5" s="2">
        <f t="shared" si="1"/>
        <v>18967.25</v>
      </c>
      <c r="K5" s="2">
        <f t="shared" si="2"/>
        <v>3.7</v>
      </c>
      <c r="L5" s="2">
        <f t="shared" si="3"/>
        <v>-55</v>
      </c>
      <c r="M5">
        <v>5</v>
      </c>
      <c r="N5" t="s">
        <v>12</v>
      </c>
      <c r="O5" t="s">
        <v>13</v>
      </c>
      <c r="P5" t="s">
        <v>18</v>
      </c>
    </row>
    <row r="6" spans="1:16" x14ac:dyDescent="0.25">
      <c r="A6">
        <v>818905610</v>
      </c>
      <c r="B6" t="s">
        <v>11</v>
      </c>
      <c r="C6" t="s">
        <v>337</v>
      </c>
      <c r="D6" t="s">
        <v>338</v>
      </c>
      <c r="E6" s="1">
        <v>18961750000000</v>
      </c>
      <c r="F6" s="1">
        <v>18963750000000</v>
      </c>
      <c r="G6" s="1">
        <v>370000</v>
      </c>
      <c r="H6" s="1">
        <v>-20000000000</v>
      </c>
      <c r="I6" s="2">
        <f t="shared" si="0"/>
        <v>18961.75</v>
      </c>
      <c r="J6" s="2">
        <f t="shared" si="1"/>
        <v>18963.75</v>
      </c>
      <c r="K6" s="2">
        <f t="shared" si="2"/>
        <v>3.7</v>
      </c>
      <c r="L6" s="2">
        <f t="shared" si="3"/>
        <v>-20</v>
      </c>
      <c r="M6">
        <v>5</v>
      </c>
      <c r="N6" t="s">
        <v>12</v>
      </c>
      <c r="O6" t="s">
        <v>13</v>
      </c>
      <c r="P6" t="s">
        <v>19</v>
      </c>
    </row>
    <row r="7" spans="1:16" x14ac:dyDescent="0.25">
      <c r="A7">
        <v>818909397</v>
      </c>
      <c r="B7" t="s">
        <v>11</v>
      </c>
      <c r="C7" t="s">
        <v>339</v>
      </c>
      <c r="D7" t="s">
        <v>20</v>
      </c>
      <c r="E7" s="1">
        <v>18967250000000</v>
      </c>
      <c r="F7" s="1">
        <v>18974250000000</v>
      </c>
      <c r="G7" s="1">
        <v>370000</v>
      </c>
      <c r="H7" s="1">
        <v>70000000000</v>
      </c>
      <c r="I7" s="2">
        <f t="shared" si="0"/>
        <v>18967.25</v>
      </c>
      <c r="J7" s="2">
        <f t="shared" si="1"/>
        <v>18974.25</v>
      </c>
      <c r="K7" s="2">
        <f t="shared" si="2"/>
        <v>3.7</v>
      </c>
      <c r="L7" s="2">
        <f t="shared" si="3"/>
        <v>70</v>
      </c>
      <c r="M7">
        <v>5</v>
      </c>
      <c r="N7" t="s">
        <v>15</v>
      </c>
      <c r="O7" t="s">
        <v>13</v>
      </c>
      <c r="P7" t="s">
        <v>21</v>
      </c>
    </row>
    <row r="8" spans="1:16" x14ac:dyDescent="0.25">
      <c r="A8">
        <v>818909398</v>
      </c>
      <c r="B8" t="s">
        <v>11</v>
      </c>
      <c r="C8" t="s">
        <v>22</v>
      </c>
      <c r="D8" t="s">
        <v>20</v>
      </c>
      <c r="E8" s="1">
        <v>18968500000000</v>
      </c>
      <c r="F8" s="1">
        <v>18974250000000</v>
      </c>
      <c r="G8" s="1">
        <v>370000</v>
      </c>
      <c r="H8" s="1">
        <v>57500000000</v>
      </c>
      <c r="I8" s="2">
        <f t="shared" si="0"/>
        <v>18968.5</v>
      </c>
      <c r="J8" s="2">
        <f t="shared" si="1"/>
        <v>18974.25</v>
      </c>
      <c r="K8" s="2">
        <f t="shared" si="2"/>
        <v>3.7</v>
      </c>
      <c r="L8" s="2">
        <f t="shared" si="3"/>
        <v>57.5</v>
      </c>
      <c r="M8">
        <v>5</v>
      </c>
      <c r="N8" t="s">
        <v>15</v>
      </c>
      <c r="O8" t="s">
        <v>13</v>
      </c>
      <c r="P8" t="s">
        <v>23</v>
      </c>
    </row>
    <row r="9" spans="1:16" x14ac:dyDescent="0.25">
      <c r="A9">
        <v>818909399</v>
      </c>
      <c r="B9" t="s">
        <v>11</v>
      </c>
      <c r="C9" t="s">
        <v>22</v>
      </c>
      <c r="D9" t="s">
        <v>20</v>
      </c>
      <c r="E9" s="1">
        <v>18967500000000</v>
      </c>
      <c r="F9" s="1">
        <v>18974250000000</v>
      </c>
      <c r="G9" s="1">
        <v>370000</v>
      </c>
      <c r="H9" s="1">
        <v>67500000000</v>
      </c>
      <c r="I9" s="2">
        <f t="shared" si="0"/>
        <v>18967.5</v>
      </c>
      <c r="J9" s="2">
        <f t="shared" si="1"/>
        <v>18974.25</v>
      </c>
      <c r="K9" s="2">
        <f t="shared" si="2"/>
        <v>3.7</v>
      </c>
      <c r="L9" s="2">
        <f t="shared" si="3"/>
        <v>67.5</v>
      </c>
      <c r="M9">
        <v>5</v>
      </c>
      <c r="N9" t="s">
        <v>15</v>
      </c>
      <c r="O9" t="s">
        <v>13</v>
      </c>
      <c r="P9" t="s">
        <v>24</v>
      </c>
    </row>
    <row r="10" spans="1:16" x14ac:dyDescent="0.25">
      <c r="A10">
        <v>818909400</v>
      </c>
      <c r="B10" t="s">
        <v>11</v>
      </c>
      <c r="C10" t="s">
        <v>25</v>
      </c>
      <c r="D10" t="s">
        <v>20</v>
      </c>
      <c r="E10" s="1">
        <v>18968500000000</v>
      </c>
      <c r="F10" s="1">
        <v>18974250000000</v>
      </c>
      <c r="G10" s="1">
        <v>370000</v>
      </c>
      <c r="H10" s="1">
        <v>57500000000</v>
      </c>
      <c r="I10" s="2">
        <f t="shared" si="0"/>
        <v>18968.5</v>
      </c>
      <c r="J10" s="2">
        <f t="shared" si="1"/>
        <v>18974.25</v>
      </c>
      <c r="K10" s="2">
        <f t="shared" si="2"/>
        <v>3.7</v>
      </c>
      <c r="L10" s="2">
        <f t="shared" si="3"/>
        <v>57.5</v>
      </c>
      <c r="M10">
        <v>5</v>
      </c>
      <c r="N10" t="s">
        <v>15</v>
      </c>
      <c r="O10" t="s">
        <v>13</v>
      </c>
      <c r="P10" t="s">
        <v>26</v>
      </c>
    </row>
    <row r="11" spans="1:16" x14ac:dyDescent="0.25">
      <c r="A11">
        <v>818910480</v>
      </c>
      <c r="B11" t="s">
        <v>11</v>
      </c>
      <c r="C11" t="s">
        <v>27</v>
      </c>
      <c r="D11" t="s">
        <v>28</v>
      </c>
      <c r="E11" s="1">
        <v>18973750000000</v>
      </c>
      <c r="F11" s="1">
        <v>18977750000000</v>
      </c>
      <c r="G11" s="1">
        <v>370000</v>
      </c>
      <c r="H11" s="1">
        <v>-40000000000</v>
      </c>
      <c r="I11" s="2">
        <f t="shared" si="0"/>
        <v>18973.75</v>
      </c>
      <c r="J11" s="2">
        <f t="shared" si="1"/>
        <v>18977.75</v>
      </c>
      <c r="K11" s="2">
        <f t="shared" si="2"/>
        <v>3.7</v>
      </c>
      <c r="L11" s="2">
        <f t="shared" si="3"/>
        <v>-40</v>
      </c>
      <c r="M11">
        <v>5</v>
      </c>
      <c r="N11" t="s">
        <v>12</v>
      </c>
      <c r="O11" t="s">
        <v>13</v>
      </c>
      <c r="P11" t="s">
        <v>29</v>
      </c>
    </row>
    <row r="12" spans="1:16" x14ac:dyDescent="0.25">
      <c r="A12">
        <v>818910481</v>
      </c>
      <c r="B12" t="s">
        <v>11</v>
      </c>
      <c r="C12" t="s">
        <v>27</v>
      </c>
      <c r="D12" t="s">
        <v>28</v>
      </c>
      <c r="E12" s="1">
        <v>18974000000000</v>
      </c>
      <c r="F12" s="1">
        <v>18977750000000</v>
      </c>
      <c r="G12" s="1">
        <v>370000</v>
      </c>
      <c r="H12" s="1">
        <v>-37500000000</v>
      </c>
      <c r="I12" s="2">
        <f t="shared" si="0"/>
        <v>18974</v>
      </c>
      <c r="J12" s="2">
        <f t="shared" si="1"/>
        <v>18977.75</v>
      </c>
      <c r="K12" s="2">
        <f t="shared" si="2"/>
        <v>3.7</v>
      </c>
      <c r="L12" s="2">
        <f t="shared" si="3"/>
        <v>-37.5</v>
      </c>
      <c r="M12">
        <v>5</v>
      </c>
      <c r="N12" t="s">
        <v>12</v>
      </c>
      <c r="O12" t="s">
        <v>13</v>
      </c>
      <c r="P12" t="s">
        <v>30</v>
      </c>
    </row>
    <row r="13" spans="1:16" x14ac:dyDescent="0.25">
      <c r="A13">
        <v>818910906</v>
      </c>
      <c r="B13" t="s">
        <v>11</v>
      </c>
      <c r="C13" t="s">
        <v>31</v>
      </c>
      <c r="D13" t="s">
        <v>32</v>
      </c>
      <c r="E13" s="1">
        <v>18977250000000</v>
      </c>
      <c r="F13" s="1">
        <v>18973750000000</v>
      </c>
      <c r="G13" s="1">
        <v>370000</v>
      </c>
      <c r="H13" s="1">
        <v>-35000000000</v>
      </c>
      <c r="I13" s="2">
        <f t="shared" si="0"/>
        <v>18977.25</v>
      </c>
      <c r="J13" s="2">
        <f t="shared" si="1"/>
        <v>18973.75</v>
      </c>
      <c r="K13" s="2">
        <f t="shared" si="2"/>
        <v>3.7</v>
      </c>
      <c r="L13" s="2">
        <f t="shared" si="3"/>
        <v>-35</v>
      </c>
      <c r="M13">
        <v>5</v>
      </c>
      <c r="N13" t="s">
        <v>15</v>
      </c>
      <c r="O13" t="s">
        <v>13</v>
      </c>
      <c r="P13" t="s">
        <v>33</v>
      </c>
    </row>
    <row r="14" spans="1:16" x14ac:dyDescent="0.25">
      <c r="A14">
        <v>818910907</v>
      </c>
      <c r="B14" t="s">
        <v>11</v>
      </c>
      <c r="C14" t="s">
        <v>31</v>
      </c>
      <c r="D14" t="s">
        <v>32</v>
      </c>
      <c r="E14" s="1">
        <v>18977500000000</v>
      </c>
      <c r="F14" s="1">
        <v>18973750000000</v>
      </c>
      <c r="G14" s="1">
        <v>370000</v>
      </c>
      <c r="H14" s="1">
        <v>-37500000000</v>
      </c>
      <c r="I14" s="2">
        <f t="shared" si="0"/>
        <v>18977.5</v>
      </c>
      <c r="J14" s="2">
        <f t="shared" si="1"/>
        <v>18973.75</v>
      </c>
      <c r="K14" s="2">
        <f t="shared" si="2"/>
        <v>3.7</v>
      </c>
      <c r="L14" s="2">
        <f t="shared" si="3"/>
        <v>-37.5</v>
      </c>
      <c r="M14">
        <v>5</v>
      </c>
      <c r="N14" t="s">
        <v>15</v>
      </c>
      <c r="O14" t="s">
        <v>13</v>
      </c>
      <c r="P14" t="s">
        <v>34</v>
      </c>
    </row>
    <row r="15" spans="1:16" x14ac:dyDescent="0.25">
      <c r="A15">
        <v>818918034</v>
      </c>
      <c r="B15" t="s">
        <v>11</v>
      </c>
      <c r="C15" t="s">
        <v>35</v>
      </c>
      <c r="D15" t="s">
        <v>36</v>
      </c>
      <c r="E15" s="1">
        <v>18972500000000</v>
      </c>
      <c r="F15" s="1">
        <v>18976750000000</v>
      </c>
      <c r="G15" s="1">
        <v>370000</v>
      </c>
      <c r="H15" s="1">
        <v>-42500000000</v>
      </c>
      <c r="I15" s="2">
        <f t="shared" si="0"/>
        <v>18972.5</v>
      </c>
      <c r="J15" s="2">
        <f t="shared" si="1"/>
        <v>18976.75</v>
      </c>
      <c r="K15" s="2">
        <f t="shared" si="2"/>
        <v>3.7</v>
      </c>
      <c r="L15" s="2">
        <f t="shared" si="3"/>
        <v>-42.5</v>
      </c>
      <c r="M15">
        <v>5</v>
      </c>
      <c r="N15" t="s">
        <v>12</v>
      </c>
      <c r="O15" t="s">
        <v>13</v>
      </c>
      <c r="P15" t="s">
        <v>37</v>
      </c>
    </row>
    <row r="16" spans="1:16" x14ac:dyDescent="0.25">
      <c r="A16">
        <v>818918035</v>
      </c>
      <c r="B16" t="s">
        <v>11</v>
      </c>
      <c r="C16" t="s">
        <v>38</v>
      </c>
      <c r="D16" t="s">
        <v>36</v>
      </c>
      <c r="E16" s="1">
        <v>18972500000000</v>
      </c>
      <c r="F16" s="1">
        <v>18976750000000</v>
      </c>
      <c r="G16" s="1">
        <v>370000</v>
      </c>
      <c r="H16" s="1">
        <v>-42500000000</v>
      </c>
      <c r="I16" s="2">
        <f t="shared" si="0"/>
        <v>18972.5</v>
      </c>
      <c r="J16" s="2">
        <f t="shared" si="1"/>
        <v>18976.75</v>
      </c>
      <c r="K16" s="2">
        <f t="shared" si="2"/>
        <v>3.7</v>
      </c>
      <c r="L16" s="2">
        <f t="shared" si="3"/>
        <v>-42.5</v>
      </c>
      <c r="M16">
        <v>5</v>
      </c>
      <c r="N16" t="s">
        <v>12</v>
      </c>
      <c r="O16" t="s">
        <v>13</v>
      </c>
      <c r="P16" t="s">
        <v>39</v>
      </c>
    </row>
    <row r="17" spans="1:16" x14ac:dyDescent="0.25">
      <c r="A17">
        <v>818918037</v>
      </c>
      <c r="B17" t="s">
        <v>11</v>
      </c>
      <c r="C17" t="s">
        <v>40</v>
      </c>
      <c r="D17" t="s">
        <v>36</v>
      </c>
      <c r="E17" s="1">
        <v>18972250000000</v>
      </c>
      <c r="F17" s="1">
        <v>18976750000000</v>
      </c>
      <c r="G17" s="1">
        <v>370000</v>
      </c>
      <c r="H17" s="1">
        <v>-45000000000</v>
      </c>
      <c r="I17" s="2">
        <f t="shared" si="0"/>
        <v>18972.25</v>
      </c>
      <c r="J17" s="2">
        <f t="shared" si="1"/>
        <v>18976.75</v>
      </c>
      <c r="K17" s="2">
        <f t="shared" si="2"/>
        <v>3.7</v>
      </c>
      <c r="L17" s="2">
        <f t="shared" si="3"/>
        <v>-45</v>
      </c>
      <c r="M17">
        <v>5</v>
      </c>
      <c r="N17" t="s">
        <v>12</v>
      </c>
      <c r="O17" t="s">
        <v>13</v>
      </c>
      <c r="P17" t="s">
        <v>41</v>
      </c>
    </row>
    <row r="18" spans="1:16" x14ac:dyDescent="0.25">
      <c r="A18">
        <v>818918038</v>
      </c>
      <c r="B18" t="s">
        <v>11</v>
      </c>
      <c r="C18" t="s">
        <v>40</v>
      </c>
      <c r="D18" t="s">
        <v>36</v>
      </c>
      <c r="E18" s="1">
        <v>18972250000000</v>
      </c>
      <c r="F18" s="1">
        <v>18976750000000</v>
      </c>
      <c r="G18" s="1">
        <v>370000</v>
      </c>
      <c r="H18" s="1">
        <v>-45000000000</v>
      </c>
      <c r="I18" s="2">
        <f t="shared" si="0"/>
        <v>18972.25</v>
      </c>
      <c r="J18" s="2">
        <f t="shared" si="1"/>
        <v>18976.75</v>
      </c>
      <c r="K18" s="2">
        <f t="shared" si="2"/>
        <v>3.7</v>
      </c>
      <c r="L18" s="2">
        <f t="shared" si="3"/>
        <v>-45</v>
      </c>
      <c r="M18">
        <v>5</v>
      </c>
      <c r="N18" t="s">
        <v>12</v>
      </c>
      <c r="O18" t="s">
        <v>13</v>
      </c>
      <c r="P18" t="s">
        <v>42</v>
      </c>
    </row>
    <row r="19" spans="1:16" x14ac:dyDescent="0.25">
      <c r="A19">
        <v>818924654</v>
      </c>
      <c r="B19" t="s">
        <v>11</v>
      </c>
      <c r="C19" t="s">
        <v>43</v>
      </c>
      <c r="D19" t="s">
        <v>44</v>
      </c>
      <c r="E19" s="1">
        <v>18976500000000</v>
      </c>
      <c r="F19" s="1">
        <v>18979000000000</v>
      </c>
      <c r="G19" s="1">
        <v>370000</v>
      </c>
      <c r="H19" s="1">
        <v>25000000000</v>
      </c>
      <c r="I19" s="2">
        <f t="shared" si="0"/>
        <v>18976.5</v>
      </c>
      <c r="J19" s="2">
        <f t="shared" si="1"/>
        <v>18979</v>
      </c>
      <c r="K19" s="2">
        <f t="shared" si="2"/>
        <v>3.7</v>
      </c>
      <c r="L19" s="2">
        <f t="shared" si="3"/>
        <v>25</v>
      </c>
      <c r="M19">
        <v>5</v>
      </c>
      <c r="N19" t="s">
        <v>15</v>
      </c>
      <c r="O19" t="s">
        <v>13</v>
      </c>
      <c r="P19" t="s">
        <v>45</v>
      </c>
    </row>
    <row r="20" spans="1:16" x14ac:dyDescent="0.25">
      <c r="A20">
        <v>818924657</v>
      </c>
      <c r="B20" t="s">
        <v>11</v>
      </c>
      <c r="C20" t="s">
        <v>43</v>
      </c>
      <c r="D20" t="s">
        <v>44</v>
      </c>
      <c r="E20" s="1">
        <v>18976750000000</v>
      </c>
      <c r="F20" s="1">
        <v>18979000000000</v>
      </c>
      <c r="G20" s="1">
        <v>370000</v>
      </c>
      <c r="H20" s="1">
        <v>22500000000</v>
      </c>
      <c r="I20" s="2">
        <f t="shared" si="0"/>
        <v>18976.75</v>
      </c>
      <c r="J20" s="2">
        <f t="shared" si="1"/>
        <v>18979</v>
      </c>
      <c r="K20" s="2">
        <f t="shared" si="2"/>
        <v>3.7</v>
      </c>
      <c r="L20" s="2">
        <f t="shared" si="3"/>
        <v>22.5</v>
      </c>
      <c r="M20">
        <v>5</v>
      </c>
      <c r="N20" t="s">
        <v>15</v>
      </c>
      <c r="O20" t="s">
        <v>13</v>
      </c>
      <c r="P20" t="s">
        <v>46</v>
      </c>
    </row>
    <row r="21" spans="1:16" x14ac:dyDescent="0.25">
      <c r="A21">
        <v>818924658</v>
      </c>
      <c r="B21" t="s">
        <v>11</v>
      </c>
      <c r="C21" t="s">
        <v>47</v>
      </c>
      <c r="D21" t="s">
        <v>44</v>
      </c>
      <c r="E21" s="1">
        <v>18978250000000</v>
      </c>
      <c r="F21" s="1">
        <v>18979000000000</v>
      </c>
      <c r="G21" s="1">
        <v>370000</v>
      </c>
      <c r="H21" s="1">
        <v>7500000000</v>
      </c>
      <c r="I21" s="2">
        <f t="shared" si="0"/>
        <v>18978.25</v>
      </c>
      <c r="J21" s="2">
        <f t="shared" si="1"/>
        <v>18979</v>
      </c>
      <c r="K21" s="2">
        <f t="shared" si="2"/>
        <v>3.7</v>
      </c>
      <c r="L21" s="2">
        <f t="shared" si="3"/>
        <v>7.5</v>
      </c>
      <c r="M21">
        <v>5</v>
      </c>
      <c r="N21" t="s">
        <v>15</v>
      </c>
      <c r="O21" t="s">
        <v>13</v>
      </c>
      <c r="P21" t="s">
        <v>48</v>
      </c>
    </row>
    <row r="22" spans="1:16" x14ac:dyDescent="0.25">
      <c r="A22">
        <v>818924659</v>
      </c>
      <c r="B22" t="s">
        <v>11</v>
      </c>
      <c r="C22" t="s">
        <v>49</v>
      </c>
      <c r="D22" t="s">
        <v>44</v>
      </c>
      <c r="E22" s="1">
        <v>18978250000000</v>
      </c>
      <c r="F22" s="1">
        <v>18979000000000</v>
      </c>
      <c r="G22" s="1">
        <v>370000</v>
      </c>
      <c r="H22" s="1">
        <v>7500000000</v>
      </c>
      <c r="I22" s="2">
        <f t="shared" si="0"/>
        <v>18978.25</v>
      </c>
      <c r="J22" s="2">
        <f t="shared" si="1"/>
        <v>18979</v>
      </c>
      <c r="K22" s="2">
        <f t="shared" si="2"/>
        <v>3.7</v>
      </c>
      <c r="L22" s="2">
        <f t="shared" si="3"/>
        <v>7.5</v>
      </c>
      <c r="M22">
        <v>5</v>
      </c>
      <c r="N22" t="s">
        <v>15</v>
      </c>
      <c r="O22" t="s">
        <v>13</v>
      </c>
      <c r="P22" t="s">
        <v>50</v>
      </c>
    </row>
    <row r="23" spans="1:16" x14ac:dyDescent="0.25">
      <c r="A23">
        <v>818925824</v>
      </c>
      <c r="B23" t="s">
        <v>11</v>
      </c>
      <c r="C23" t="s">
        <v>51</v>
      </c>
      <c r="D23" t="s">
        <v>52</v>
      </c>
      <c r="E23" s="1">
        <v>18976750000000</v>
      </c>
      <c r="F23" s="1">
        <v>18981000000000</v>
      </c>
      <c r="G23" s="1">
        <v>370000</v>
      </c>
      <c r="H23" s="1">
        <v>-42500000000</v>
      </c>
      <c r="I23" s="2">
        <f t="shared" si="0"/>
        <v>18976.75</v>
      </c>
      <c r="J23" s="2">
        <f t="shared" si="1"/>
        <v>18981</v>
      </c>
      <c r="K23" s="2">
        <f t="shared" si="2"/>
        <v>3.7</v>
      </c>
      <c r="L23" s="2">
        <f t="shared" si="3"/>
        <v>-42.5</v>
      </c>
      <c r="M23">
        <v>5</v>
      </c>
      <c r="N23" t="s">
        <v>12</v>
      </c>
      <c r="O23" t="s">
        <v>13</v>
      </c>
      <c r="P23" t="s">
        <v>53</v>
      </c>
    </row>
    <row r="24" spans="1:16" x14ac:dyDescent="0.25">
      <c r="A24">
        <v>818925825</v>
      </c>
      <c r="B24" t="s">
        <v>11</v>
      </c>
      <c r="C24" t="s">
        <v>51</v>
      </c>
      <c r="D24" t="s">
        <v>52</v>
      </c>
      <c r="E24" s="1">
        <v>18974750000000</v>
      </c>
      <c r="F24" s="1">
        <v>18981000000000</v>
      </c>
      <c r="G24" s="1">
        <v>370000</v>
      </c>
      <c r="H24" s="1">
        <v>-62500000000</v>
      </c>
      <c r="I24" s="2">
        <f t="shared" si="0"/>
        <v>18974.75</v>
      </c>
      <c r="J24" s="2">
        <f t="shared" si="1"/>
        <v>18981</v>
      </c>
      <c r="K24" s="2">
        <f t="shared" si="2"/>
        <v>3.7</v>
      </c>
      <c r="L24" s="2">
        <f t="shared" si="3"/>
        <v>-62.5</v>
      </c>
      <c r="M24">
        <v>5</v>
      </c>
      <c r="N24" t="s">
        <v>12</v>
      </c>
      <c r="O24" t="s">
        <v>13</v>
      </c>
      <c r="P24" t="s">
        <v>54</v>
      </c>
    </row>
    <row r="25" spans="1:16" x14ac:dyDescent="0.25">
      <c r="A25">
        <v>818925826</v>
      </c>
      <c r="B25" t="s">
        <v>11</v>
      </c>
      <c r="C25" t="s">
        <v>55</v>
      </c>
      <c r="D25" t="s">
        <v>52</v>
      </c>
      <c r="E25" s="1">
        <v>18978250000000</v>
      </c>
      <c r="F25" s="1">
        <v>18981000000000</v>
      </c>
      <c r="G25" s="1">
        <v>370000</v>
      </c>
      <c r="H25" s="1">
        <v>-27500000000</v>
      </c>
      <c r="I25" s="2">
        <f t="shared" si="0"/>
        <v>18978.25</v>
      </c>
      <c r="J25" s="2">
        <f t="shared" si="1"/>
        <v>18981</v>
      </c>
      <c r="K25" s="2">
        <f t="shared" si="2"/>
        <v>3.7</v>
      </c>
      <c r="L25" s="2">
        <f t="shared" si="3"/>
        <v>-27.5</v>
      </c>
      <c r="M25">
        <v>5</v>
      </c>
      <c r="N25" t="s">
        <v>12</v>
      </c>
      <c r="O25" t="s">
        <v>13</v>
      </c>
      <c r="P25" t="s">
        <v>56</v>
      </c>
    </row>
    <row r="26" spans="1:16" x14ac:dyDescent="0.25">
      <c r="A26">
        <v>818925827</v>
      </c>
      <c r="B26" t="s">
        <v>11</v>
      </c>
      <c r="C26" t="s">
        <v>55</v>
      </c>
      <c r="D26" t="s">
        <v>52</v>
      </c>
      <c r="E26" s="1">
        <v>18978000000000</v>
      </c>
      <c r="F26" s="1">
        <v>18981000000000</v>
      </c>
      <c r="G26" s="1">
        <v>370000</v>
      </c>
      <c r="H26" s="1">
        <v>-30000000000</v>
      </c>
      <c r="I26" s="2">
        <f t="shared" si="0"/>
        <v>18978</v>
      </c>
      <c r="J26" s="2">
        <f t="shared" si="1"/>
        <v>18981</v>
      </c>
      <c r="K26" s="2">
        <f t="shared" si="2"/>
        <v>3.7</v>
      </c>
      <c r="L26" s="2">
        <f t="shared" si="3"/>
        <v>-30</v>
      </c>
      <c r="M26">
        <v>5</v>
      </c>
      <c r="N26" t="s">
        <v>12</v>
      </c>
      <c r="O26" t="s">
        <v>13</v>
      </c>
      <c r="P26" t="s">
        <v>57</v>
      </c>
    </row>
    <row r="27" spans="1:16" x14ac:dyDescent="0.25">
      <c r="A27">
        <v>813041512</v>
      </c>
      <c r="B27" t="s">
        <v>11</v>
      </c>
      <c r="C27" t="s">
        <v>58</v>
      </c>
      <c r="D27" t="s">
        <v>59</v>
      </c>
      <c r="E27" s="1">
        <v>19162500000000</v>
      </c>
      <c r="F27" s="1">
        <v>19153000000000</v>
      </c>
      <c r="G27" s="1">
        <v>222000</v>
      </c>
      <c r="H27" s="1">
        <v>-57000000000</v>
      </c>
      <c r="I27" s="2">
        <f t="shared" si="0"/>
        <v>19162.5</v>
      </c>
      <c r="J27" s="2">
        <f t="shared" si="1"/>
        <v>19153</v>
      </c>
      <c r="K27" s="2">
        <f t="shared" si="2"/>
        <v>2.2200000000000002</v>
      </c>
      <c r="L27" s="2">
        <f t="shared" si="3"/>
        <v>-57</v>
      </c>
      <c r="M27">
        <v>3</v>
      </c>
      <c r="N27" t="s">
        <v>15</v>
      </c>
      <c r="O27" t="s">
        <v>60</v>
      </c>
      <c r="P27" t="s">
        <v>61</v>
      </c>
    </row>
    <row r="28" spans="1:16" x14ac:dyDescent="0.25">
      <c r="A28">
        <v>813041513</v>
      </c>
      <c r="B28" t="s">
        <v>11</v>
      </c>
      <c r="C28" t="s">
        <v>62</v>
      </c>
      <c r="D28" t="s">
        <v>59</v>
      </c>
      <c r="E28" s="1">
        <v>19163250000000</v>
      </c>
      <c r="F28" s="1">
        <v>19153000000000</v>
      </c>
      <c r="G28" s="1">
        <v>222000</v>
      </c>
      <c r="H28" s="1">
        <v>-61500000000</v>
      </c>
      <c r="I28" s="2">
        <f t="shared" si="0"/>
        <v>19163.25</v>
      </c>
      <c r="J28" s="2">
        <f t="shared" si="1"/>
        <v>19153</v>
      </c>
      <c r="K28" s="2">
        <f t="shared" si="2"/>
        <v>2.2200000000000002</v>
      </c>
      <c r="L28" s="2">
        <f t="shared" si="3"/>
        <v>-61.5</v>
      </c>
      <c r="M28">
        <v>3</v>
      </c>
      <c r="N28" t="s">
        <v>15</v>
      </c>
      <c r="O28" t="s">
        <v>60</v>
      </c>
      <c r="P28" t="s">
        <v>63</v>
      </c>
    </row>
    <row r="29" spans="1:16" x14ac:dyDescent="0.25">
      <c r="A29">
        <v>813047113</v>
      </c>
      <c r="B29" t="s">
        <v>11</v>
      </c>
      <c r="C29" t="s">
        <v>64</v>
      </c>
      <c r="D29" t="s">
        <v>65</v>
      </c>
      <c r="E29" s="1">
        <v>19152750000000</v>
      </c>
      <c r="F29" s="1">
        <v>19158250000000</v>
      </c>
      <c r="G29" s="1">
        <v>222000</v>
      </c>
      <c r="H29" s="1">
        <v>33000000000</v>
      </c>
      <c r="I29" s="2">
        <f t="shared" si="0"/>
        <v>19152.75</v>
      </c>
      <c r="J29" s="2">
        <f t="shared" si="1"/>
        <v>19158.25</v>
      </c>
      <c r="K29" s="2">
        <f t="shared" si="2"/>
        <v>2.2200000000000002</v>
      </c>
      <c r="L29" s="2">
        <f t="shared" si="3"/>
        <v>33</v>
      </c>
      <c r="M29">
        <v>3</v>
      </c>
      <c r="N29" t="s">
        <v>15</v>
      </c>
      <c r="O29" t="s">
        <v>60</v>
      </c>
      <c r="P29" t="s">
        <v>66</v>
      </c>
    </row>
    <row r="30" spans="1:16" x14ac:dyDescent="0.25">
      <c r="A30">
        <v>813047114</v>
      </c>
      <c r="B30" t="s">
        <v>11</v>
      </c>
      <c r="C30" t="s">
        <v>67</v>
      </c>
      <c r="D30" t="s">
        <v>65</v>
      </c>
      <c r="E30" s="1">
        <v>19153000000000</v>
      </c>
      <c r="F30" s="1">
        <v>19158250000000</v>
      </c>
      <c r="G30" s="1">
        <v>222000</v>
      </c>
      <c r="H30" s="1">
        <v>31500000000</v>
      </c>
      <c r="I30" s="2">
        <f t="shared" si="0"/>
        <v>19153</v>
      </c>
      <c r="J30" s="2">
        <f t="shared" si="1"/>
        <v>19158.25</v>
      </c>
      <c r="K30" s="2">
        <f t="shared" si="2"/>
        <v>2.2200000000000002</v>
      </c>
      <c r="L30" s="2">
        <f t="shared" si="3"/>
        <v>31.5</v>
      </c>
      <c r="M30">
        <v>3</v>
      </c>
      <c r="N30" t="s">
        <v>15</v>
      </c>
      <c r="O30" t="s">
        <v>60</v>
      </c>
      <c r="P30" t="s">
        <v>68</v>
      </c>
    </row>
    <row r="31" spans="1:16" x14ac:dyDescent="0.25">
      <c r="A31">
        <v>813047115</v>
      </c>
      <c r="B31" t="s">
        <v>11</v>
      </c>
      <c r="C31" t="s">
        <v>69</v>
      </c>
      <c r="D31" t="s">
        <v>65</v>
      </c>
      <c r="E31" s="1">
        <v>19148250000000</v>
      </c>
      <c r="F31" s="1">
        <v>19158250000000</v>
      </c>
      <c r="G31" s="1">
        <v>222000</v>
      </c>
      <c r="H31" s="1">
        <v>60000000000</v>
      </c>
      <c r="I31" s="2">
        <f t="shared" si="0"/>
        <v>19148.25</v>
      </c>
      <c r="J31" s="2">
        <f t="shared" si="1"/>
        <v>19158.25</v>
      </c>
      <c r="K31" s="2">
        <f t="shared" si="2"/>
        <v>2.2200000000000002</v>
      </c>
      <c r="L31" s="2">
        <f t="shared" si="3"/>
        <v>60</v>
      </c>
      <c r="M31">
        <v>3</v>
      </c>
      <c r="N31" t="s">
        <v>15</v>
      </c>
      <c r="O31" t="s">
        <v>60</v>
      </c>
      <c r="P31" t="s">
        <v>70</v>
      </c>
    </row>
    <row r="32" spans="1:16" x14ac:dyDescent="0.25">
      <c r="A32">
        <v>813047116</v>
      </c>
      <c r="B32" t="s">
        <v>11</v>
      </c>
      <c r="C32" t="s">
        <v>69</v>
      </c>
      <c r="D32" t="s">
        <v>65</v>
      </c>
      <c r="E32" s="1">
        <v>19149750000000</v>
      </c>
      <c r="F32" s="1">
        <v>19158250000000</v>
      </c>
      <c r="G32" s="1">
        <v>222000</v>
      </c>
      <c r="H32" s="1">
        <v>51000000000</v>
      </c>
      <c r="I32" s="2">
        <f t="shared" si="0"/>
        <v>19149.75</v>
      </c>
      <c r="J32" s="2">
        <f t="shared" si="1"/>
        <v>19158.25</v>
      </c>
      <c r="K32" s="2">
        <f t="shared" si="2"/>
        <v>2.2200000000000002</v>
      </c>
      <c r="L32" s="2">
        <f t="shared" si="3"/>
        <v>51</v>
      </c>
      <c r="M32">
        <v>3</v>
      </c>
      <c r="N32" t="s">
        <v>15</v>
      </c>
      <c r="O32" t="s">
        <v>60</v>
      </c>
      <c r="P32" t="s">
        <v>71</v>
      </c>
    </row>
    <row r="33" spans="1:16" x14ac:dyDescent="0.25">
      <c r="A33">
        <v>813047117</v>
      </c>
      <c r="B33" t="s">
        <v>11</v>
      </c>
      <c r="C33" t="s">
        <v>72</v>
      </c>
      <c r="D33" t="s">
        <v>65</v>
      </c>
      <c r="E33" s="1">
        <v>19144000000000</v>
      </c>
      <c r="F33" s="1">
        <v>19158250000000</v>
      </c>
      <c r="G33" s="1">
        <v>222000</v>
      </c>
      <c r="H33" s="1">
        <v>85500000000</v>
      </c>
      <c r="I33" s="2">
        <f t="shared" si="0"/>
        <v>19144</v>
      </c>
      <c r="J33" s="2">
        <f t="shared" si="1"/>
        <v>19158.25</v>
      </c>
      <c r="K33" s="2">
        <f t="shared" si="2"/>
        <v>2.2200000000000002</v>
      </c>
      <c r="L33" s="2">
        <f t="shared" si="3"/>
        <v>85.5</v>
      </c>
      <c r="M33">
        <v>3</v>
      </c>
      <c r="N33" t="s">
        <v>15</v>
      </c>
      <c r="O33" t="s">
        <v>60</v>
      </c>
      <c r="P33" t="s">
        <v>73</v>
      </c>
    </row>
    <row r="34" spans="1:16" x14ac:dyDescent="0.25">
      <c r="A34">
        <v>813047118</v>
      </c>
      <c r="B34" t="s">
        <v>11</v>
      </c>
      <c r="C34" t="s">
        <v>72</v>
      </c>
      <c r="D34" t="s">
        <v>65</v>
      </c>
      <c r="E34" s="1">
        <v>19144000000000</v>
      </c>
      <c r="F34" s="1">
        <v>19158250000000</v>
      </c>
      <c r="G34" s="1">
        <v>222000</v>
      </c>
      <c r="H34" s="1">
        <v>85500000000</v>
      </c>
      <c r="I34" s="2">
        <f t="shared" si="0"/>
        <v>19144</v>
      </c>
      <c r="J34" s="2">
        <f t="shared" si="1"/>
        <v>19158.25</v>
      </c>
      <c r="K34" s="2">
        <f t="shared" si="2"/>
        <v>2.2200000000000002</v>
      </c>
      <c r="L34" s="2">
        <f t="shared" si="3"/>
        <v>85.5</v>
      </c>
      <c r="M34">
        <v>3</v>
      </c>
      <c r="N34" t="s">
        <v>15</v>
      </c>
      <c r="O34" t="s">
        <v>60</v>
      </c>
      <c r="P34" t="s">
        <v>74</v>
      </c>
    </row>
    <row r="35" spans="1:16" x14ac:dyDescent="0.25">
      <c r="A35">
        <v>813049557</v>
      </c>
      <c r="B35" t="s">
        <v>11</v>
      </c>
      <c r="C35" t="s">
        <v>75</v>
      </c>
      <c r="D35" t="s">
        <v>76</v>
      </c>
      <c r="E35" s="1">
        <v>19162750000000</v>
      </c>
      <c r="F35" s="1">
        <v>19167250000000</v>
      </c>
      <c r="G35" s="1">
        <v>222000</v>
      </c>
      <c r="H35" s="1">
        <v>27000000000</v>
      </c>
      <c r="I35" s="2">
        <f t="shared" si="0"/>
        <v>19162.75</v>
      </c>
      <c r="J35" s="2">
        <f t="shared" si="1"/>
        <v>19167.25</v>
      </c>
      <c r="K35" s="2">
        <f t="shared" si="2"/>
        <v>2.2200000000000002</v>
      </c>
      <c r="L35" s="2">
        <f t="shared" si="3"/>
        <v>27</v>
      </c>
      <c r="M35">
        <v>3</v>
      </c>
      <c r="N35" t="s">
        <v>15</v>
      </c>
      <c r="O35" t="s">
        <v>60</v>
      </c>
      <c r="P35" t="s">
        <v>77</v>
      </c>
    </row>
    <row r="36" spans="1:16" x14ac:dyDescent="0.25">
      <c r="A36">
        <v>813049558</v>
      </c>
      <c r="B36" t="s">
        <v>11</v>
      </c>
      <c r="C36" t="s">
        <v>75</v>
      </c>
      <c r="D36" t="s">
        <v>76</v>
      </c>
      <c r="E36" s="1">
        <v>19163000000000</v>
      </c>
      <c r="F36" s="1">
        <v>19167250000000</v>
      </c>
      <c r="G36" s="1">
        <v>222000</v>
      </c>
      <c r="H36" s="1">
        <v>25500000000</v>
      </c>
      <c r="I36" s="2">
        <f t="shared" si="0"/>
        <v>19163</v>
      </c>
      <c r="J36" s="2">
        <f t="shared" si="1"/>
        <v>19167.25</v>
      </c>
      <c r="K36" s="2">
        <f t="shared" si="2"/>
        <v>2.2200000000000002</v>
      </c>
      <c r="L36" s="2">
        <f t="shared" si="3"/>
        <v>25.5</v>
      </c>
      <c r="M36">
        <v>3</v>
      </c>
      <c r="N36" t="s">
        <v>15</v>
      </c>
      <c r="O36" t="s">
        <v>60</v>
      </c>
      <c r="P36" t="s">
        <v>78</v>
      </c>
    </row>
    <row r="37" spans="1:16" x14ac:dyDescent="0.25">
      <c r="A37">
        <v>813049559</v>
      </c>
      <c r="B37" t="s">
        <v>11</v>
      </c>
      <c r="C37" t="s">
        <v>79</v>
      </c>
      <c r="D37" t="s">
        <v>76</v>
      </c>
      <c r="E37" s="1">
        <v>19164500000000</v>
      </c>
      <c r="F37" s="1">
        <v>19167250000000</v>
      </c>
      <c r="G37" s="1">
        <v>222000</v>
      </c>
      <c r="H37" s="1">
        <v>16500000000</v>
      </c>
      <c r="I37" s="2">
        <f t="shared" si="0"/>
        <v>19164.5</v>
      </c>
      <c r="J37" s="2">
        <f t="shared" si="1"/>
        <v>19167.25</v>
      </c>
      <c r="K37" s="2">
        <f t="shared" si="2"/>
        <v>2.2200000000000002</v>
      </c>
      <c r="L37" s="2">
        <f t="shared" si="3"/>
        <v>16.5</v>
      </c>
      <c r="M37">
        <v>3</v>
      </c>
      <c r="N37" t="s">
        <v>15</v>
      </c>
      <c r="O37" t="s">
        <v>60</v>
      </c>
      <c r="P37" t="s">
        <v>80</v>
      </c>
    </row>
    <row r="38" spans="1:16" x14ac:dyDescent="0.25">
      <c r="A38">
        <v>813049560</v>
      </c>
      <c r="B38" t="s">
        <v>11</v>
      </c>
      <c r="C38" t="s">
        <v>79</v>
      </c>
      <c r="D38" t="s">
        <v>76</v>
      </c>
      <c r="E38" s="1">
        <v>19165250000000</v>
      </c>
      <c r="F38" s="1">
        <v>19167250000000</v>
      </c>
      <c r="G38" s="1">
        <v>222000</v>
      </c>
      <c r="H38" s="1">
        <v>12000000000</v>
      </c>
      <c r="I38" s="2">
        <f t="shared" si="0"/>
        <v>19165.25</v>
      </c>
      <c r="J38" s="2">
        <f t="shared" si="1"/>
        <v>19167.25</v>
      </c>
      <c r="K38" s="2">
        <f t="shared" si="2"/>
        <v>2.2200000000000002</v>
      </c>
      <c r="L38" s="2">
        <f t="shared" si="3"/>
        <v>12</v>
      </c>
      <c r="M38">
        <v>3</v>
      </c>
      <c r="N38" t="s">
        <v>15</v>
      </c>
      <c r="O38" t="s">
        <v>60</v>
      </c>
      <c r="P38" t="s">
        <v>81</v>
      </c>
    </row>
    <row r="39" spans="1:16" x14ac:dyDescent="0.25">
      <c r="A39">
        <v>807546754</v>
      </c>
      <c r="B39" t="s">
        <v>11</v>
      </c>
      <c r="C39" t="s">
        <v>82</v>
      </c>
      <c r="D39" t="s">
        <v>83</v>
      </c>
      <c r="E39" s="1">
        <v>18335250000000</v>
      </c>
      <c r="F39" s="1">
        <v>18360750000000</v>
      </c>
      <c r="G39" s="1">
        <v>222000</v>
      </c>
      <c r="H39" s="1">
        <v>-153000000000</v>
      </c>
      <c r="I39" s="2">
        <f t="shared" si="0"/>
        <v>18335.25</v>
      </c>
      <c r="J39" s="2">
        <f t="shared" si="1"/>
        <v>18360.75</v>
      </c>
      <c r="K39" s="2">
        <f t="shared" si="2"/>
        <v>2.2200000000000002</v>
      </c>
      <c r="L39" s="2">
        <f t="shared" si="3"/>
        <v>-153</v>
      </c>
      <c r="M39">
        <v>3</v>
      </c>
      <c r="N39" t="s">
        <v>12</v>
      </c>
      <c r="O39" t="s">
        <v>84</v>
      </c>
      <c r="P39" t="s">
        <v>85</v>
      </c>
    </row>
    <row r="40" spans="1:16" x14ac:dyDescent="0.25">
      <c r="A40">
        <v>807549993</v>
      </c>
      <c r="B40" t="s">
        <v>11</v>
      </c>
      <c r="C40" t="s">
        <v>86</v>
      </c>
      <c r="D40" t="s">
        <v>87</v>
      </c>
      <c r="E40" s="1">
        <v>18362500000000</v>
      </c>
      <c r="F40" s="1">
        <v>18384750000000</v>
      </c>
      <c r="G40" s="1">
        <v>222000</v>
      </c>
      <c r="H40" s="1">
        <v>133500000000</v>
      </c>
      <c r="I40" s="2">
        <f t="shared" si="0"/>
        <v>18362.5</v>
      </c>
      <c r="J40" s="2">
        <f t="shared" si="1"/>
        <v>18384.75</v>
      </c>
      <c r="K40" s="2">
        <f t="shared" si="2"/>
        <v>2.2200000000000002</v>
      </c>
      <c r="L40" s="2">
        <f t="shared" si="3"/>
        <v>133.5</v>
      </c>
      <c r="M40">
        <v>3</v>
      </c>
      <c r="N40" t="s">
        <v>15</v>
      </c>
      <c r="O40" t="s">
        <v>84</v>
      </c>
      <c r="P40" t="s">
        <v>88</v>
      </c>
    </row>
    <row r="41" spans="1:16" x14ac:dyDescent="0.25">
      <c r="A41">
        <v>807549994</v>
      </c>
      <c r="B41" t="s">
        <v>11</v>
      </c>
      <c r="C41" t="s">
        <v>89</v>
      </c>
      <c r="D41" t="s">
        <v>87</v>
      </c>
      <c r="E41" s="1">
        <v>18373750000000</v>
      </c>
      <c r="F41" s="1">
        <v>18384750000000</v>
      </c>
      <c r="G41" s="1">
        <v>222000</v>
      </c>
      <c r="H41" s="1">
        <v>66000000000</v>
      </c>
      <c r="I41" s="2">
        <f t="shared" si="0"/>
        <v>18373.75</v>
      </c>
      <c r="J41" s="2">
        <f t="shared" si="1"/>
        <v>18384.75</v>
      </c>
      <c r="K41" s="2">
        <f t="shared" si="2"/>
        <v>2.2200000000000002</v>
      </c>
      <c r="L41" s="2">
        <f t="shared" si="3"/>
        <v>66</v>
      </c>
      <c r="M41">
        <v>3</v>
      </c>
      <c r="N41" t="s">
        <v>15</v>
      </c>
      <c r="O41" t="s">
        <v>84</v>
      </c>
      <c r="P41" t="s">
        <v>90</v>
      </c>
    </row>
    <row r="42" spans="1:16" x14ac:dyDescent="0.25">
      <c r="A42">
        <v>807552036</v>
      </c>
      <c r="B42" t="s">
        <v>11</v>
      </c>
      <c r="C42" t="s">
        <v>91</v>
      </c>
      <c r="D42" t="s">
        <v>92</v>
      </c>
      <c r="E42" s="1">
        <v>18392000000000</v>
      </c>
      <c r="F42" s="1">
        <v>18383500000000</v>
      </c>
      <c r="G42" s="1">
        <v>222000</v>
      </c>
      <c r="H42" s="1">
        <v>51000000000</v>
      </c>
      <c r="I42" s="2">
        <f t="shared" si="0"/>
        <v>18392</v>
      </c>
      <c r="J42" s="2">
        <f t="shared" si="1"/>
        <v>18383.5</v>
      </c>
      <c r="K42" s="2">
        <f t="shared" si="2"/>
        <v>2.2200000000000002</v>
      </c>
      <c r="L42" s="2">
        <f t="shared" si="3"/>
        <v>51</v>
      </c>
      <c r="M42">
        <v>3</v>
      </c>
      <c r="N42" t="s">
        <v>12</v>
      </c>
      <c r="O42" t="s">
        <v>84</v>
      </c>
      <c r="P42" t="s">
        <v>93</v>
      </c>
    </row>
    <row r="43" spans="1:16" x14ac:dyDescent="0.25">
      <c r="A43">
        <v>807552753</v>
      </c>
      <c r="B43" t="s">
        <v>11</v>
      </c>
      <c r="C43" t="s">
        <v>94</v>
      </c>
      <c r="D43" t="s">
        <v>95</v>
      </c>
      <c r="E43" s="1">
        <v>18390000000000</v>
      </c>
      <c r="F43" s="1">
        <v>18378500000000</v>
      </c>
      <c r="G43" s="1">
        <v>222000</v>
      </c>
      <c r="H43" s="1">
        <v>69000000000</v>
      </c>
      <c r="I43" s="2">
        <f t="shared" si="0"/>
        <v>18390</v>
      </c>
      <c r="J43" s="2">
        <f t="shared" si="1"/>
        <v>18378.5</v>
      </c>
      <c r="K43" s="2">
        <f t="shared" si="2"/>
        <v>2.2200000000000002</v>
      </c>
      <c r="L43" s="2">
        <f t="shared" si="3"/>
        <v>69</v>
      </c>
      <c r="M43">
        <v>3</v>
      </c>
      <c r="N43" t="s">
        <v>12</v>
      </c>
      <c r="O43" t="s">
        <v>84</v>
      </c>
      <c r="P43" t="s">
        <v>96</v>
      </c>
    </row>
    <row r="44" spans="1:16" x14ac:dyDescent="0.25">
      <c r="A44">
        <v>807553368</v>
      </c>
      <c r="B44" t="s">
        <v>11</v>
      </c>
      <c r="C44" t="s">
        <v>97</v>
      </c>
      <c r="D44" t="s">
        <v>98</v>
      </c>
      <c r="E44" s="1">
        <v>18385500000000</v>
      </c>
      <c r="F44" s="1">
        <v>18369250000000</v>
      </c>
      <c r="G44" s="1">
        <v>222000</v>
      </c>
      <c r="H44" s="1">
        <v>97500000000</v>
      </c>
      <c r="I44" s="2">
        <f t="shared" si="0"/>
        <v>18385.5</v>
      </c>
      <c r="J44" s="2">
        <f t="shared" si="1"/>
        <v>18369.25</v>
      </c>
      <c r="K44" s="2">
        <f t="shared" si="2"/>
        <v>2.2200000000000002</v>
      </c>
      <c r="L44" s="2">
        <f t="shared" si="3"/>
        <v>97.5</v>
      </c>
      <c r="M44">
        <v>3</v>
      </c>
      <c r="N44" t="s">
        <v>12</v>
      </c>
      <c r="O44" t="s">
        <v>84</v>
      </c>
      <c r="P44" t="s">
        <v>99</v>
      </c>
    </row>
    <row r="45" spans="1:16" x14ac:dyDescent="0.25">
      <c r="A45">
        <v>807553369</v>
      </c>
      <c r="B45" t="s">
        <v>11</v>
      </c>
      <c r="C45" t="s">
        <v>100</v>
      </c>
      <c r="D45" t="s">
        <v>98</v>
      </c>
      <c r="E45" s="1">
        <v>18369000000000</v>
      </c>
      <c r="F45" s="1">
        <v>18369250000000</v>
      </c>
      <c r="G45" s="1">
        <v>222000</v>
      </c>
      <c r="H45" s="1">
        <v>-1500000000</v>
      </c>
      <c r="I45" s="2">
        <f t="shared" si="0"/>
        <v>18369</v>
      </c>
      <c r="J45" s="2">
        <f t="shared" si="1"/>
        <v>18369.25</v>
      </c>
      <c r="K45" s="2">
        <f t="shared" si="2"/>
        <v>2.2200000000000002</v>
      </c>
      <c r="L45" s="2">
        <f t="shared" si="3"/>
        <v>-1.5</v>
      </c>
      <c r="M45">
        <v>3</v>
      </c>
      <c r="N45" t="s">
        <v>12</v>
      </c>
      <c r="O45" t="s">
        <v>84</v>
      </c>
      <c r="P45" t="s">
        <v>101</v>
      </c>
    </row>
    <row r="46" spans="1:16" x14ac:dyDescent="0.25">
      <c r="A46">
        <v>807555352</v>
      </c>
      <c r="B46" t="s">
        <v>11</v>
      </c>
      <c r="C46" t="s">
        <v>102</v>
      </c>
      <c r="D46" t="s">
        <v>103</v>
      </c>
      <c r="E46" s="1">
        <v>18354750000000</v>
      </c>
      <c r="F46" s="1">
        <v>18344000000000</v>
      </c>
      <c r="G46" s="1">
        <v>222000</v>
      </c>
      <c r="H46" s="1">
        <v>64500000000</v>
      </c>
      <c r="I46" s="2">
        <f t="shared" si="0"/>
        <v>18354.75</v>
      </c>
      <c r="J46" s="2">
        <f t="shared" si="1"/>
        <v>18344</v>
      </c>
      <c r="K46" s="2">
        <f t="shared" si="2"/>
        <v>2.2200000000000002</v>
      </c>
      <c r="L46" s="2">
        <f t="shared" si="3"/>
        <v>64.5</v>
      </c>
      <c r="M46">
        <v>3</v>
      </c>
      <c r="N46" t="s">
        <v>12</v>
      </c>
      <c r="O46" t="s">
        <v>84</v>
      </c>
      <c r="P46" t="s">
        <v>104</v>
      </c>
    </row>
    <row r="47" spans="1:16" x14ac:dyDescent="0.25">
      <c r="A47">
        <v>807555353</v>
      </c>
      <c r="B47" t="s">
        <v>11</v>
      </c>
      <c r="C47" t="s">
        <v>105</v>
      </c>
      <c r="D47" t="s">
        <v>103</v>
      </c>
      <c r="E47" s="1">
        <v>18354000000000</v>
      </c>
      <c r="F47" s="1">
        <v>18344000000000</v>
      </c>
      <c r="G47" s="1">
        <v>222000</v>
      </c>
      <c r="H47" s="1">
        <v>60000000000</v>
      </c>
      <c r="I47" s="2">
        <f t="shared" si="0"/>
        <v>18354</v>
      </c>
      <c r="J47" s="2">
        <f t="shared" si="1"/>
        <v>18344</v>
      </c>
      <c r="K47" s="2">
        <f t="shared" si="2"/>
        <v>2.2200000000000002</v>
      </c>
      <c r="L47" s="2">
        <f t="shared" si="3"/>
        <v>60</v>
      </c>
      <c r="M47">
        <v>3</v>
      </c>
      <c r="N47" t="s">
        <v>12</v>
      </c>
      <c r="O47" t="s">
        <v>84</v>
      </c>
      <c r="P47" t="s">
        <v>106</v>
      </c>
    </row>
    <row r="48" spans="1:16" x14ac:dyDescent="0.25">
      <c r="A48">
        <v>807556675</v>
      </c>
      <c r="B48" t="s">
        <v>11</v>
      </c>
      <c r="C48" t="s">
        <v>107</v>
      </c>
      <c r="D48" t="s">
        <v>108</v>
      </c>
      <c r="E48" s="1">
        <v>18329500000000</v>
      </c>
      <c r="F48" s="1">
        <v>18340250000000</v>
      </c>
      <c r="G48" s="1">
        <v>222000</v>
      </c>
      <c r="H48" s="1">
        <v>-64500000000</v>
      </c>
      <c r="I48" s="2">
        <f t="shared" si="0"/>
        <v>18329.5</v>
      </c>
      <c r="J48" s="2">
        <f t="shared" si="1"/>
        <v>18340.25</v>
      </c>
      <c r="K48" s="2">
        <f t="shared" si="2"/>
        <v>2.2200000000000002</v>
      </c>
      <c r="L48" s="2">
        <f t="shared" si="3"/>
        <v>-64.5</v>
      </c>
      <c r="M48">
        <v>3</v>
      </c>
      <c r="N48" t="s">
        <v>12</v>
      </c>
      <c r="O48" t="s">
        <v>84</v>
      </c>
      <c r="P48" t="s">
        <v>109</v>
      </c>
    </row>
    <row r="49" spans="1:16" x14ac:dyDescent="0.25">
      <c r="A49">
        <v>807557795</v>
      </c>
      <c r="B49" t="s">
        <v>11</v>
      </c>
      <c r="C49" t="s">
        <v>110</v>
      </c>
      <c r="D49" t="s">
        <v>111</v>
      </c>
      <c r="E49" s="1">
        <v>18342750000000</v>
      </c>
      <c r="F49" s="1">
        <v>18346750000000</v>
      </c>
      <c r="G49" s="1">
        <v>222000</v>
      </c>
      <c r="H49" s="1">
        <v>24000000000</v>
      </c>
      <c r="I49" s="2">
        <f t="shared" si="0"/>
        <v>18342.75</v>
      </c>
      <c r="J49" s="2">
        <f t="shared" si="1"/>
        <v>18346.75</v>
      </c>
      <c r="K49" s="2">
        <f t="shared" si="2"/>
        <v>2.2200000000000002</v>
      </c>
      <c r="L49" s="2">
        <f t="shared" si="3"/>
        <v>24</v>
      </c>
      <c r="M49">
        <v>3</v>
      </c>
      <c r="N49" t="s">
        <v>15</v>
      </c>
      <c r="O49" t="s">
        <v>84</v>
      </c>
      <c r="P49" t="s">
        <v>112</v>
      </c>
    </row>
    <row r="50" spans="1:16" x14ac:dyDescent="0.25">
      <c r="A50">
        <v>807557796</v>
      </c>
      <c r="B50" t="s">
        <v>11</v>
      </c>
      <c r="C50" t="s">
        <v>113</v>
      </c>
      <c r="D50" t="s">
        <v>111</v>
      </c>
      <c r="E50" s="1">
        <v>18342750000000</v>
      </c>
      <c r="F50" s="1">
        <v>18346750000000</v>
      </c>
      <c r="G50" s="1">
        <v>222000</v>
      </c>
      <c r="H50" s="1">
        <v>24000000000</v>
      </c>
      <c r="I50" s="2">
        <f t="shared" si="0"/>
        <v>18342.75</v>
      </c>
      <c r="J50" s="2">
        <f t="shared" si="1"/>
        <v>18346.75</v>
      </c>
      <c r="K50" s="2">
        <f t="shared" si="2"/>
        <v>2.2200000000000002</v>
      </c>
      <c r="L50" s="2">
        <f t="shared" si="3"/>
        <v>24</v>
      </c>
      <c r="M50">
        <v>3</v>
      </c>
      <c r="N50" t="s">
        <v>15</v>
      </c>
      <c r="O50" t="s">
        <v>84</v>
      </c>
      <c r="P50" t="s">
        <v>114</v>
      </c>
    </row>
    <row r="51" spans="1:16" x14ac:dyDescent="0.25">
      <c r="A51">
        <v>830606204</v>
      </c>
      <c r="B51" t="s">
        <v>11</v>
      </c>
      <c r="C51" t="s">
        <v>115</v>
      </c>
      <c r="D51" t="s">
        <v>116</v>
      </c>
      <c r="E51" s="1">
        <v>18628250000000</v>
      </c>
      <c r="F51" s="1">
        <v>18622750000000</v>
      </c>
      <c r="G51" s="1">
        <v>370000</v>
      </c>
      <c r="H51" s="1">
        <v>-55000000000</v>
      </c>
      <c r="I51" s="2">
        <f t="shared" si="0"/>
        <v>18628.25</v>
      </c>
      <c r="J51" s="2">
        <f t="shared" si="1"/>
        <v>18622.75</v>
      </c>
      <c r="K51" s="2">
        <f t="shared" si="2"/>
        <v>3.7</v>
      </c>
      <c r="L51" s="2">
        <f t="shared" si="3"/>
        <v>-55</v>
      </c>
      <c r="M51">
        <v>5</v>
      </c>
      <c r="N51" t="s">
        <v>15</v>
      </c>
      <c r="O51" t="s">
        <v>117</v>
      </c>
      <c r="P51" t="s">
        <v>118</v>
      </c>
    </row>
    <row r="52" spans="1:16" x14ac:dyDescent="0.25">
      <c r="A52">
        <v>830610786</v>
      </c>
      <c r="B52" t="s">
        <v>11</v>
      </c>
      <c r="C52" t="s">
        <v>119</v>
      </c>
      <c r="D52" t="s">
        <v>120</v>
      </c>
      <c r="E52" s="1">
        <v>18616750000000</v>
      </c>
      <c r="F52" s="1">
        <v>18604750000000</v>
      </c>
      <c r="G52" s="1">
        <v>370000</v>
      </c>
      <c r="H52" s="1">
        <v>120000000000</v>
      </c>
      <c r="I52" s="2">
        <f t="shared" si="0"/>
        <v>18616.75</v>
      </c>
      <c r="J52" s="2">
        <f t="shared" si="1"/>
        <v>18604.75</v>
      </c>
      <c r="K52" s="2">
        <f t="shared" si="2"/>
        <v>3.7</v>
      </c>
      <c r="L52" s="2">
        <f t="shared" si="3"/>
        <v>120</v>
      </c>
      <c r="M52">
        <v>5</v>
      </c>
      <c r="N52" t="s">
        <v>12</v>
      </c>
      <c r="O52" t="s">
        <v>117</v>
      </c>
      <c r="P52" t="s">
        <v>121</v>
      </c>
    </row>
    <row r="53" spans="1:16" x14ac:dyDescent="0.25">
      <c r="A53">
        <v>830610787</v>
      </c>
      <c r="B53" t="s">
        <v>11</v>
      </c>
      <c r="C53" t="s">
        <v>122</v>
      </c>
      <c r="D53" t="s">
        <v>120</v>
      </c>
      <c r="E53" s="1">
        <v>18617250000000</v>
      </c>
      <c r="F53" s="1">
        <v>18604750000000</v>
      </c>
      <c r="G53" s="1">
        <v>370000</v>
      </c>
      <c r="H53" s="1">
        <v>125000000000</v>
      </c>
      <c r="I53" s="2">
        <f t="shared" si="0"/>
        <v>18617.25</v>
      </c>
      <c r="J53" s="2">
        <f t="shared" si="1"/>
        <v>18604.75</v>
      </c>
      <c r="K53" s="2">
        <f t="shared" si="2"/>
        <v>3.7</v>
      </c>
      <c r="L53" s="2">
        <f t="shared" si="3"/>
        <v>125</v>
      </c>
      <c r="M53">
        <v>5</v>
      </c>
      <c r="N53" t="s">
        <v>12</v>
      </c>
      <c r="O53" t="s">
        <v>117</v>
      </c>
      <c r="P53" t="s">
        <v>123</v>
      </c>
    </row>
    <row r="54" spans="1:16" x14ac:dyDescent="0.25">
      <c r="A54">
        <v>830610936</v>
      </c>
      <c r="B54" t="s">
        <v>11</v>
      </c>
      <c r="C54" t="s">
        <v>124</v>
      </c>
      <c r="D54" t="s">
        <v>125</v>
      </c>
      <c r="E54" s="1">
        <v>18605750000000</v>
      </c>
      <c r="F54" s="1">
        <v>18606000000000</v>
      </c>
      <c r="G54" s="1">
        <v>370000</v>
      </c>
      <c r="H54" s="1">
        <v>2500000000</v>
      </c>
      <c r="I54" s="2">
        <f t="shared" si="0"/>
        <v>18605.75</v>
      </c>
      <c r="J54" s="2">
        <f t="shared" si="1"/>
        <v>18606</v>
      </c>
      <c r="K54" s="2">
        <f t="shared" si="2"/>
        <v>3.7</v>
      </c>
      <c r="L54" s="2">
        <f t="shared" si="3"/>
        <v>2.5</v>
      </c>
      <c r="M54">
        <v>5</v>
      </c>
      <c r="N54" t="s">
        <v>15</v>
      </c>
      <c r="O54" t="s">
        <v>117</v>
      </c>
      <c r="P54" t="s">
        <v>126</v>
      </c>
    </row>
    <row r="55" spans="1:16" x14ac:dyDescent="0.25">
      <c r="A55">
        <v>830610937</v>
      </c>
      <c r="B55" t="s">
        <v>11</v>
      </c>
      <c r="C55" t="s">
        <v>124</v>
      </c>
      <c r="D55" t="s">
        <v>125</v>
      </c>
      <c r="E55" s="1">
        <v>18605750000000</v>
      </c>
      <c r="F55" s="1">
        <v>18606000000000</v>
      </c>
      <c r="G55" s="1">
        <v>370000</v>
      </c>
      <c r="H55" s="1">
        <v>2500000000</v>
      </c>
      <c r="I55" s="2">
        <f t="shared" si="0"/>
        <v>18605.75</v>
      </c>
      <c r="J55" s="2">
        <f t="shared" si="1"/>
        <v>18606</v>
      </c>
      <c r="K55" s="2">
        <f t="shared" si="2"/>
        <v>3.7</v>
      </c>
      <c r="L55" s="2">
        <f t="shared" si="3"/>
        <v>2.5</v>
      </c>
      <c r="M55">
        <v>5</v>
      </c>
      <c r="N55" t="s">
        <v>15</v>
      </c>
      <c r="O55" t="s">
        <v>117</v>
      </c>
      <c r="P55" t="s">
        <v>127</v>
      </c>
    </row>
    <row r="56" spans="1:16" x14ac:dyDescent="0.25">
      <c r="A56">
        <v>830611895</v>
      </c>
      <c r="B56" t="s">
        <v>11</v>
      </c>
      <c r="C56" t="s">
        <v>128</v>
      </c>
      <c r="D56" t="s">
        <v>129</v>
      </c>
      <c r="E56" s="1">
        <v>18609500000000</v>
      </c>
      <c r="F56" s="1">
        <v>18609250000000</v>
      </c>
      <c r="G56" s="1">
        <v>370000</v>
      </c>
      <c r="H56" s="1">
        <v>2500000000</v>
      </c>
      <c r="I56" s="2">
        <f t="shared" si="0"/>
        <v>18609.5</v>
      </c>
      <c r="J56" s="2">
        <f t="shared" si="1"/>
        <v>18609.25</v>
      </c>
      <c r="K56" s="2">
        <f t="shared" si="2"/>
        <v>3.7</v>
      </c>
      <c r="L56" s="2">
        <f t="shared" si="3"/>
        <v>2.5</v>
      </c>
      <c r="M56">
        <v>5</v>
      </c>
      <c r="N56" t="s">
        <v>12</v>
      </c>
      <c r="O56" t="s">
        <v>117</v>
      </c>
      <c r="P56" t="s">
        <v>130</v>
      </c>
    </row>
    <row r="57" spans="1:16" x14ac:dyDescent="0.25">
      <c r="A57">
        <v>830613161</v>
      </c>
      <c r="B57" t="s">
        <v>11</v>
      </c>
      <c r="C57" t="s">
        <v>131</v>
      </c>
      <c r="D57" t="s">
        <v>132</v>
      </c>
      <c r="E57" s="1">
        <v>18611750000000</v>
      </c>
      <c r="F57" s="1">
        <v>18607250000000</v>
      </c>
      <c r="G57" s="1">
        <v>370000</v>
      </c>
      <c r="H57" s="1">
        <v>-45000000000</v>
      </c>
      <c r="I57" s="2">
        <f t="shared" si="0"/>
        <v>18611.75</v>
      </c>
      <c r="J57" s="2">
        <f t="shared" si="1"/>
        <v>18607.25</v>
      </c>
      <c r="K57" s="2">
        <f t="shared" si="2"/>
        <v>3.7</v>
      </c>
      <c r="L57" s="2">
        <f t="shared" si="3"/>
        <v>-45</v>
      </c>
      <c r="M57">
        <v>5</v>
      </c>
      <c r="N57" t="s">
        <v>15</v>
      </c>
      <c r="O57" t="s">
        <v>117</v>
      </c>
      <c r="P57" t="s">
        <v>133</v>
      </c>
    </row>
    <row r="58" spans="1:16" x14ac:dyDescent="0.25">
      <c r="A58">
        <v>830613639</v>
      </c>
      <c r="B58" t="s">
        <v>11</v>
      </c>
      <c r="C58" t="s">
        <v>134</v>
      </c>
      <c r="D58" t="s">
        <v>135</v>
      </c>
      <c r="E58" s="1">
        <v>18610000000000</v>
      </c>
      <c r="F58" s="1">
        <v>18605750000000</v>
      </c>
      <c r="G58" s="1">
        <v>370000</v>
      </c>
      <c r="H58" s="1">
        <v>-42500000000</v>
      </c>
      <c r="I58" s="2">
        <f t="shared" si="0"/>
        <v>18610</v>
      </c>
      <c r="J58" s="2">
        <f t="shared" si="1"/>
        <v>18605.75</v>
      </c>
      <c r="K58" s="2">
        <f t="shared" si="2"/>
        <v>3.7</v>
      </c>
      <c r="L58" s="2">
        <f t="shared" si="3"/>
        <v>-42.5</v>
      </c>
      <c r="M58">
        <v>5</v>
      </c>
      <c r="N58" t="s">
        <v>15</v>
      </c>
      <c r="O58" t="s">
        <v>117</v>
      </c>
      <c r="P58" t="s">
        <v>136</v>
      </c>
    </row>
    <row r="59" spans="1:16" x14ac:dyDescent="0.25">
      <c r="A59">
        <v>830614167</v>
      </c>
      <c r="B59" t="s">
        <v>11</v>
      </c>
      <c r="C59" t="s">
        <v>137</v>
      </c>
      <c r="D59" t="s">
        <v>138</v>
      </c>
      <c r="E59" s="1">
        <v>18606250000000</v>
      </c>
      <c r="F59" s="1">
        <v>18612500000000</v>
      </c>
      <c r="G59" s="1">
        <v>370000</v>
      </c>
      <c r="H59" s="1">
        <v>-62500000000</v>
      </c>
      <c r="I59" s="2">
        <f t="shared" si="0"/>
        <v>18606.25</v>
      </c>
      <c r="J59" s="2">
        <f t="shared" si="1"/>
        <v>18612.5</v>
      </c>
      <c r="K59" s="2">
        <f t="shared" si="2"/>
        <v>3.7</v>
      </c>
      <c r="L59" s="2">
        <f t="shared" si="3"/>
        <v>-62.5</v>
      </c>
      <c r="M59">
        <v>5</v>
      </c>
      <c r="N59" t="s">
        <v>12</v>
      </c>
      <c r="O59" t="s">
        <v>117</v>
      </c>
      <c r="P59" t="s">
        <v>139</v>
      </c>
    </row>
    <row r="60" spans="1:16" x14ac:dyDescent="0.25">
      <c r="A60">
        <v>830614168</v>
      </c>
      <c r="B60" t="s">
        <v>11</v>
      </c>
      <c r="C60" t="s">
        <v>140</v>
      </c>
      <c r="D60" t="s">
        <v>138</v>
      </c>
      <c r="E60" s="1">
        <v>18605500000000</v>
      </c>
      <c r="F60" s="1">
        <v>18612500000000</v>
      </c>
      <c r="G60" s="1">
        <v>370000</v>
      </c>
      <c r="H60" s="1">
        <v>-70000000000</v>
      </c>
      <c r="I60" s="2">
        <f t="shared" si="0"/>
        <v>18605.5</v>
      </c>
      <c r="J60" s="2">
        <f t="shared" si="1"/>
        <v>18612.5</v>
      </c>
      <c r="K60" s="2">
        <f t="shared" si="2"/>
        <v>3.7</v>
      </c>
      <c r="L60" s="2">
        <f t="shared" si="3"/>
        <v>-70</v>
      </c>
      <c r="M60">
        <v>5</v>
      </c>
      <c r="N60" t="s">
        <v>12</v>
      </c>
      <c r="O60" t="s">
        <v>117</v>
      </c>
      <c r="P60" t="s">
        <v>141</v>
      </c>
    </row>
    <row r="61" spans="1:16" x14ac:dyDescent="0.25">
      <c r="A61">
        <v>830617482</v>
      </c>
      <c r="B61" t="s">
        <v>11</v>
      </c>
      <c r="C61" t="s">
        <v>142</v>
      </c>
      <c r="D61" t="s">
        <v>143</v>
      </c>
      <c r="E61" s="1">
        <v>18615500000000</v>
      </c>
      <c r="F61" s="1">
        <v>18617500000000</v>
      </c>
      <c r="G61" s="1">
        <v>370000</v>
      </c>
      <c r="H61" s="1">
        <v>20000000000</v>
      </c>
      <c r="I61" s="2">
        <f t="shared" si="0"/>
        <v>18615.5</v>
      </c>
      <c r="J61" s="2">
        <f t="shared" si="1"/>
        <v>18617.5</v>
      </c>
      <c r="K61" s="2">
        <f t="shared" si="2"/>
        <v>3.7</v>
      </c>
      <c r="L61" s="2">
        <f t="shared" si="3"/>
        <v>20</v>
      </c>
      <c r="M61">
        <v>5</v>
      </c>
      <c r="N61" t="s">
        <v>15</v>
      </c>
      <c r="O61" t="s">
        <v>117</v>
      </c>
      <c r="P61" t="s">
        <v>144</v>
      </c>
    </row>
    <row r="62" spans="1:16" x14ac:dyDescent="0.25">
      <c r="A62">
        <v>830617483</v>
      </c>
      <c r="B62" t="s">
        <v>11</v>
      </c>
      <c r="C62" t="s">
        <v>145</v>
      </c>
      <c r="D62" t="s">
        <v>143</v>
      </c>
      <c r="E62" s="1">
        <v>18614250000000</v>
      </c>
      <c r="F62" s="1">
        <v>18617500000000</v>
      </c>
      <c r="G62" s="1">
        <v>370000</v>
      </c>
      <c r="H62" s="1">
        <v>32500000000</v>
      </c>
      <c r="I62" s="2">
        <f t="shared" si="0"/>
        <v>18614.25</v>
      </c>
      <c r="J62" s="2">
        <f t="shared" si="1"/>
        <v>18617.5</v>
      </c>
      <c r="K62" s="2">
        <f t="shared" si="2"/>
        <v>3.7</v>
      </c>
      <c r="L62" s="2">
        <f t="shared" si="3"/>
        <v>32.5</v>
      </c>
      <c r="M62">
        <v>5</v>
      </c>
      <c r="N62" t="s">
        <v>15</v>
      </c>
      <c r="O62" t="s">
        <v>117</v>
      </c>
      <c r="P62" t="s">
        <v>146</v>
      </c>
    </row>
    <row r="63" spans="1:16" x14ac:dyDescent="0.25">
      <c r="A63">
        <v>830620682</v>
      </c>
      <c r="B63" t="s">
        <v>11</v>
      </c>
      <c r="C63" t="s">
        <v>147</v>
      </c>
      <c r="D63" t="s">
        <v>148</v>
      </c>
      <c r="E63" s="1">
        <v>18619500000000</v>
      </c>
      <c r="F63" s="1">
        <v>18632500000000</v>
      </c>
      <c r="G63" s="1">
        <v>370000</v>
      </c>
      <c r="H63" s="1">
        <v>130000000000</v>
      </c>
      <c r="I63" s="2">
        <f t="shared" si="0"/>
        <v>18619.5</v>
      </c>
      <c r="J63" s="2">
        <f t="shared" si="1"/>
        <v>18632.5</v>
      </c>
      <c r="K63" s="2">
        <f t="shared" si="2"/>
        <v>3.7</v>
      </c>
      <c r="L63" s="2">
        <f t="shared" si="3"/>
        <v>130</v>
      </c>
      <c r="M63">
        <v>5</v>
      </c>
      <c r="N63" t="s">
        <v>15</v>
      </c>
      <c r="O63" t="s">
        <v>117</v>
      </c>
      <c r="P63" t="s">
        <v>149</v>
      </c>
    </row>
    <row r="64" spans="1:16" x14ac:dyDescent="0.25">
      <c r="A64">
        <v>830620683</v>
      </c>
      <c r="B64" t="s">
        <v>11</v>
      </c>
      <c r="C64" t="s">
        <v>150</v>
      </c>
      <c r="D64" t="s">
        <v>148</v>
      </c>
      <c r="E64" s="1">
        <v>18617000000000</v>
      </c>
      <c r="F64" s="1">
        <v>18632500000000</v>
      </c>
      <c r="G64" s="1">
        <v>370000</v>
      </c>
      <c r="H64" s="1">
        <v>155000000000</v>
      </c>
      <c r="I64" s="2">
        <f t="shared" si="0"/>
        <v>18617</v>
      </c>
      <c r="J64" s="2">
        <f t="shared" si="1"/>
        <v>18632.5</v>
      </c>
      <c r="K64" s="2">
        <f t="shared" si="2"/>
        <v>3.7</v>
      </c>
      <c r="L64" s="2">
        <f t="shared" si="3"/>
        <v>155</v>
      </c>
      <c r="M64">
        <v>5</v>
      </c>
      <c r="N64" t="s">
        <v>15</v>
      </c>
      <c r="O64" t="s">
        <v>117</v>
      </c>
      <c r="P64" t="s">
        <v>151</v>
      </c>
    </row>
    <row r="65" spans="1:16" x14ac:dyDescent="0.25">
      <c r="A65">
        <v>830621701</v>
      </c>
      <c r="B65" t="s">
        <v>11</v>
      </c>
      <c r="C65" t="s">
        <v>152</v>
      </c>
      <c r="D65" t="s">
        <v>153</v>
      </c>
      <c r="E65" s="1">
        <v>18641750000000</v>
      </c>
      <c r="F65" s="1">
        <v>18638500000000</v>
      </c>
      <c r="G65" s="1">
        <v>370000</v>
      </c>
      <c r="H65" s="1">
        <v>-32500000000</v>
      </c>
      <c r="I65" s="2">
        <f t="shared" si="0"/>
        <v>18641.75</v>
      </c>
      <c r="J65" s="2">
        <f t="shared" si="1"/>
        <v>18638.5</v>
      </c>
      <c r="K65" s="2">
        <f t="shared" si="2"/>
        <v>3.7</v>
      </c>
      <c r="L65" s="2">
        <f t="shared" si="3"/>
        <v>-32.5</v>
      </c>
      <c r="M65">
        <v>5</v>
      </c>
      <c r="N65" t="s">
        <v>15</v>
      </c>
      <c r="O65" t="s">
        <v>117</v>
      </c>
      <c r="P65" t="s">
        <v>154</v>
      </c>
    </row>
    <row r="66" spans="1:16" x14ac:dyDescent="0.25">
      <c r="A66">
        <v>802178945</v>
      </c>
      <c r="B66" t="s">
        <v>11</v>
      </c>
      <c r="C66" t="s">
        <v>155</v>
      </c>
      <c r="D66" t="s">
        <v>156</v>
      </c>
      <c r="E66" s="1">
        <v>18813250000000</v>
      </c>
      <c r="F66" s="1">
        <v>18821250000000</v>
      </c>
      <c r="G66" s="1">
        <v>222000</v>
      </c>
      <c r="H66" s="1">
        <v>48000000000</v>
      </c>
      <c r="I66" s="2">
        <f t="shared" si="0"/>
        <v>18813.25</v>
      </c>
      <c r="J66" s="2">
        <f t="shared" si="1"/>
        <v>18821.25</v>
      </c>
      <c r="K66" s="2">
        <f t="shared" si="2"/>
        <v>2.2200000000000002</v>
      </c>
      <c r="L66" s="2">
        <f t="shared" si="3"/>
        <v>48</v>
      </c>
      <c r="M66">
        <v>3</v>
      </c>
      <c r="N66" t="s">
        <v>15</v>
      </c>
      <c r="O66" t="s">
        <v>157</v>
      </c>
      <c r="P66" t="s">
        <v>158</v>
      </c>
    </row>
    <row r="67" spans="1:16" x14ac:dyDescent="0.25">
      <c r="A67">
        <v>802178946</v>
      </c>
      <c r="B67" t="s">
        <v>11</v>
      </c>
      <c r="C67" t="s">
        <v>159</v>
      </c>
      <c r="D67" t="s">
        <v>156</v>
      </c>
      <c r="E67" s="1">
        <v>18831000000000</v>
      </c>
      <c r="F67" s="1">
        <v>18821250000000</v>
      </c>
      <c r="G67" s="1">
        <v>222000</v>
      </c>
      <c r="H67" s="1">
        <v>-58500000000</v>
      </c>
      <c r="I67" s="2">
        <f t="shared" ref="I67:I130" si="4">E67/1000000000</f>
        <v>18831</v>
      </c>
      <c r="J67" s="2">
        <f t="shared" ref="J67:J130" si="5">F67/1000000000</f>
        <v>18821.25</v>
      </c>
      <c r="K67" s="2">
        <f t="shared" ref="K67:K130" si="6">G67/100000</f>
        <v>2.2200000000000002</v>
      </c>
      <c r="L67" s="2">
        <f t="shared" ref="L67:L130" si="7">H67/1000000000</f>
        <v>-58.5</v>
      </c>
      <c r="M67">
        <v>3</v>
      </c>
      <c r="N67" t="s">
        <v>15</v>
      </c>
      <c r="O67" t="s">
        <v>157</v>
      </c>
      <c r="P67" t="s">
        <v>160</v>
      </c>
    </row>
    <row r="68" spans="1:16" x14ac:dyDescent="0.25">
      <c r="A68">
        <v>802186977</v>
      </c>
      <c r="B68" t="s">
        <v>11</v>
      </c>
      <c r="C68" t="s">
        <v>161</v>
      </c>
      <c r="D68" t="s">
        <v>162</v>
      </c>
      <c r="E68" s="1">
        <v>18800500000000</v>
      </c>
      <c r="F68" s="1">
        <v>18765500000000</v>
      </c>
      <c r="G68" s="1">
        <v>222000</v>
      </c>
      <c r="H68" s="1">
        <v>210000000000</v>
      </c>
      <c r="I68" s="2">
        <f t="shared" si="4"/>
        <v>18800.5</v>
      </c>
      <c r="J68" s="2">
        <f t="shared" si="5"/>
        <v>18765.5</v>
      </c>
      <c r="K68" s="2">
        <f t="shared" si="6"/>
        <v>2.2200000000000002</v>
      </c>
      <c r="L68" s="2">
        <f t="shared" si="7"/>
        <v>210</v>
      </c>
      <c r="M68">
        <v>3</v>
      </c>
      <c r="N68" t="s">
        <v>12</v>
      </c>
      <c r="O68" t="s">
        <v>157</v>
      </c>
      <c r="P68" t="s">
        <v>163</v>
      </c>
    </row>
    <row r="69" spans="1:16" x14ac:dyDescent="0.25">
      <c r="A69">
        <v>802188442</v>
      </c>
      <c r="B69" t="s">
        <v>11</v>
      </c>
      <c r="C69" t="s">
        <v>164</v>
      </c>
      <c r="D69" t="s">
        <v>165</v>
      </c>
      <c r="E69" s="1">
        <v>18771750000000</v>
      </c>
      <c r="F69" s="1">
        <v>18766750000000</v>
      </c>
      <c r="G69" s="1">
        <v>222000</v>
      </c>
      <c r="H69" s="1">
        <v>30000000000</v>
      </c>
      <c r="I69" s="2">
        <f t="shared" si="4"/>
        <v>18771.75</v>
      </c>
      <c r="J69" s="2">
        <f t="shared" si="5"/>
        <v>18766.75</v>
      </c>
      <c r="K69" s="2">
        <f t="shared" si="6"/>
        <v>2.2200000000000002</v>
      </c>
      <c r="L69" s="2">
        <f t="shared" si="7"/>
        <v>30</v>
      </c>
      <c r="M69">
        <v>3</v>
      </c>
      <c r="N69" t="s">
        <v>12</v>
      </c>
      <c r="O69" t="s">
        <v>157</v>
      </c>
      <c r="P69" t="s">
        <v>166</v>
      </c>
    </row>
    <row r="70" spans="1:16" x14ac:dyDescent="0.25">
      <c r="A70">
        <v>802221296</v>
      </c>
      <c r="B70" t="s">
        <v>11</v>
      </c>
      <c r="C70" t="s">
        <v>167</v>
      </c>
      <c r="D70" t="s">
        <v>168</v>
      </c>
      <c r="E70" s="1">
        <v>18803500000000</v>
      </c>
      <c r="F70" s="1">
        <v>18828750000000</v>
      </c>
      <c r="G70" s="1">
        <v>222000</v>
      </c>
      <c r="H70" s="1">
        <v>-151500000000</v>
      </c>
      <c r="I70" s="2">
        <f t="shared" si="4"/>
        <v>18803.5</v>
      </c>
      <c r="J70" s="2">
        <f t="shared" si="5"/>
        <v>18828.75</v>
      </c>
      <c r="K70" s="2">
        <f t="shared" si="6"/>
        <v>2.2200000000000002</v>
      </c>
      <c r="L70" s="2">
        <f t="shared" si="7"/>
        <v>-151.5</v>
      </c>
      <c r="M70">
        <v>3</v>
      </c>
      <c r="N70" t="s">
        <v>12</v>
      </c>
      <c r="O70" t="s">
        <v>157</v>
      </c>
      <c r="P70" t="s">
        <v>169</v>
      </c>
    </row>
    <row r="71" spans="1:16" x14ac:dyDescent="0.25">
      <c r="A71">
        <v>802221297</v>
      </c>
      <c r="B71" t="s">
        <v>11</v>
      </c>
      <c r="C71" t="s">
        <v>170</v>
      </c>
      <c r="D71" t="s">
        <v>168</v>
      </c>
      <c r="E71" s="1">
        <v>18797000000000</v>
      </c>
      <c r="F71" s="1">
        <v>18828750000000</v>
      </c>
      <c r="G71" s="1">
        <v>222000</v>
      </c>
      <c r="H71" s="1">
        <v>-190500000000</v>
      </c>
      <c r="I71" s="2">
        <f t="shared" si="4"/>
        <v>18797</v>
      </c>
      <c r="J71" s="2">
        <f t="shared" si="5"/>
        <v>18828.75</v>
      </c>
      <c r="K71" s="2">
        <f t="shared" si="6"/>
        <v>2.2200000000000002</v>
      </c>
      <c r="L71" s="2">
        <f t="shared" si="7"/>
        <v>-190.5</v>
      </c>
      <c r="M71">
        <v>3</v>
      </c>
      <c r="N71" t="s">
        <v>12</v>
      </c>
      <c r="O71" t="s">
        <v>157</v>
      </c>
      <c r="P71" t="s">
        <v>171</v>
      </c>
    </row>
    <row r="72" spans="1:16" x14ac:dyDescent="0.25">
      <c r="A72">
        <v>802229687</v>
      </c>
      <c r="B72" t="s">
        <v>11</v>
      </c>
      <c r="C72" t="s">
        <v>172</v>
      </c>
      <c r="D72" t="s">
        <v>173</v>
      </c>
      <c r="E72" s="1">
        <v>18823500000000</v>
      </c>
      <c r="F72" s="1">
        <v>18798250000000</v>
      </c>
      <c r="G72" s="1">
        <v>222000</v>
      </c>
      <c r="H72" s="1">
        <v>151500000000</v>
      </c>
      <c r="I72" s="2">
        <f t="shared" si="4"/>
        <v>18823.5</v>
      </c>
      <c r="J72" s="2">
        <f t="shared" si="5"/>
        <v>18798.25</v>
      </c>
      <c r="K72" s="2">
        <f t="shared" si="6"/>
        <v>2.2200000000000002</v>
      </c>
      <c r="L72" s="2">
        <f t="shared" si="7"/>
        <v>151.5</v>
      </c>
      <c r="M72">
        <v>3</v>
      </c>
      <c r="N72" t="s">
        <v>12</v>
      </c>
      <c r="O72" t="s">
        <v>157</v>
      </c>
      <c r="P72" t="s">
        <v>174</v>
      </c>
    </row>
    <row r="73" spans="1:16" x14ac:dyDescent="0.25">
      <c r="A73">
        <v>802229688</v>
      </c>
      <c r="B73" t="s">
        <v>11</v>
      </c>
      <c r="C73" t="s">
        <v>172</v>
      </c>
      <c r="D73" t="s">
        <v>173</v>
      </c>
      <c r="E73" s="1">
        <v>18823750000000</v>
      </c>
      <c r="F73" s="1">
        <v>18798250000000</v>
      </c>
      <c r="G73" s="1">
        <v>222000</v>
      </c>
      <c r="H73" s="1">
        <v>153000000000</v>
      </c>
      <c r="I73" s="2">
        <f t="shared" si="4"/>
        <v>18823.75</v>
      </c>
      <c r="J73" s="2">
        <f t="shared" si="5"/>
        <v>18798.25</v>
      </c>
      <c r="K73" s="2">
        <f t="shared" si="6"/>
        <v>2.2200000000000002</v>
      </c>
      <c r="L73" s="2">
        <f t="shared" si="7"/>
        <v>153</v>
      </c>
      <c r="M73">
        <v>3</v>
      </c>
      <c r="N73" t="s">
        <v>12</v>
      </c>
      <c r="O73" t="s">
        <v>157</v>
      </c>
      <c r="P73" t="s">
        <v>175</v>
      </c>
    </row>
    <row r="74" spans="1:16" x14ac:dyDescent="0.25">
      <c r="A74">
        <v>802229689</v>
      </c>
      <c r="B74" t="s">
        <v>11</v>
      </c>
      <c r="C74" t="s">
        <v>176</v>
      </c>
      <c r="D74" t="s">
        <v>173</v>
      </c>
      <c r="E74" s="1">
        <v>18811250000000</v>
      </c>
      <c r="F74" s="1">
        <v>18798250000000</v>
      </c>
      <c r="G74" s="1">
        <v>222000</v>
      </c>
      <c r="H74" s="1">
        <v>78000000000</v>
      </c>
      <c r="I74" s="2">
        <f t="shared" si="4"/>
        <v>18811.25</v>
      </c>
      <c r="J74" s="2">
        <f t="shared" si="5"/>
        <v>18798.25</v>
      </c>
      <c r="K74" s="2">
        <f t="shared" si="6"/>
        <v>2.2200000000000002</v>
      </c>
      <c r="L74" s="2">
        <f t="shared" si="7"/>
        <v>78</v>
      </c>
      <c r="M74">
        <v>3</v>
      </c>
      <c r="N74" t="s">
        <v>12</v>
      </c>
      <c r="O74" t="s">
        <v>157</v>
      </c>
      <c r="P74" t="s">
        <v>177</v>
      </c>
    </row>
    <row r="75" spans="1:16" x14ac:dyDescent="0.25">
      <c r="A75">
        <v>802243471</v>
      </c>
      <c r="B75" t="s">
        <v>11</v>
      </c>
      <c r="C75" t="s">
        <v>178</v>
      </c>
      <c r="D75" t="s">
        <v>179</v>
      </c>
      <c r="E75" s="1">
        <v>18860000000000</v>
      </c>
      <c r="F75" s="1">
        <v>18834500000000</v>
      </c>
      <c r="G75" s="1">
        <v>222000</v>
      </c>
      <c r="H75" s="1">
        <v>-153000000000</v>
      </c>
      <c r="I75" s="2">
        <f t="shared" si="4"/>
        <v>18860</v>
      </c>
      <c r="J75" s="2">
        <f t="shared" si="5"/>
        <v>18834.5</v>
      </c>
      <c r="K75" s="2">
        <f t="shared" si="6"/>
        <v>2.2200000000000002</v>
      </c>
      <c r="L75" s="2">
        <f t="shared" si="7"/>
        <v>-153</v>
      </c>
      <c r="M75">
        <v>3</v>
      </c>
      <c r="N75" t="s">
        <v>15</v>
      </c>
      <c r="O75" t="s">
        <v>157</v>
      </c>
      <c r="P75" t="s">
        <v>180</v>
      </c>
    </row>
    <row r="76" spans="1:16" x14ac:dyDescent="0.25">
      <c r="A76">
        <v>802243472</v>
      </c>
      <c r="B76" t="s">
        <v>11</v>
      </c>
      <c r="C76" t="s">
        <v>181</v>
      </c>
      <c r="D76" t="s">
        <v>179</v>
      </c>
      <c r="E76" s="1">
        <v>18861750000000</v>
      </c>
      <c r="F76" s="1">
        <v>18834500000000</v>
      </c>
      <c r="G76" s="1">
        <v>222000</v>
      </c>
      <c r="H76" s="1">
        <v>-163500000000</v>
      </c>
      <c r="I76" s="2">
        <f t="shared" si="4"/>
        <v>18861.75</v>
      </c>
      <c r="J76" s="2">
        <f t="shared" si="5"/>
        <v>18834.5</v>
      </c>
      <c r="K76" s="2">
        <f t="shared" si="6"/>
        <v>2.2200000000000002</v>
      </c>
      <c r="L76" s="2">
        <f t="shared" si="7"/>
        <v>-163.5</v>
      </c>
      <c r="M76">
        <v>3</v>
      </c>
      <c r="N76" t="s">
        <v>15</v>
      </c>
      <c r="O76" t="s">
        <v>157</v>
      </c>
      <c r="P76" t="s">
        <v>182</v>
      </c>
    </row>
    <row r="77" spans="1:16" x14ac:dyDescent="0.25">
      <c r="A77">
        <v>802247817</v>
      </c>
      <c r="B77" t="s">
        <v>11</v>
      </c>
      <c r="C77" t="s">
        <v>183</v>
      </c>
      <c r="D77" t="s">
        <v>184</v>
      </c>
      <c r="E77" s="1">
        <v>18836500000000</v>
      </c>
      <c r="F77" s="1">
        <v>18810750000000</v>
      </c>
      <c r="G77" s="1">
        <v>222000</v>
      </c>
      <c r="H77" s="1">
        <v>-154500000000</v>
      </c>
      <c r="I77" s="2">
        <f t="shared" si="4"/>
        <v>18836.5</v>
      </c>
      <c r="J77" s="2">
        <f t="shared" si="5"/>
        <v>18810.75</v>
      </c>
      <c r="K77" s="2">
        <f t="shared" si="6"/>
        <v>2.2200000000000002</v>
      </c>
      <c r="L77" s="2">
        <f t="shared" si="7"/>
        <v>-154.5</v>
      </c>
      <c r="M77">
        <v>3</v>
      </c>
      <c r="N77" t="s">
        <v>15</v>
      </c>
      <c r="O77" t="s">
        <v>157</v>
      </c>
      <c r="P77" t="s">
        <v>185</v>
      </c>
    </row>
    <row r="78" spans="1:16" x14ac:dyDescent="0.25">
      <c r="A78">
        <v>802247819</v>
      </c>
      <c r="B78" t="s">
        <v>11</v>
      </c>
      <c r="C78" t="s">
        <v>183</v>
      </c>
      <c r="D78" t="s">
        <v>184</v>
      </c>
      <c r="E78" s="1">
        <v>18829750000000</v>
      </c>
      <c r="F78" s="1">
        <v>18810750000000</v>
      </c>
      <c r="G78" s="1">
        <v>222000</v>
      </c>
      <c r="H78" s="1">
        <v>-114000000000</v>
      </c>
      <c r="I78" s="2">
        <f t="shared" si="4"/>
        <v>18829.75</v>
      </c>
      <c r="J78" s="2">
        <f t="shared" si="5"/>
        <v>18810.75</v>
      </c>
      <c r="K78" s="2">
        <f t="shared" si="6"/>
        <v>2.2200000000000002</v>
      </c>
      <c r="L78" s="2">
        <f t="shared" si="7"/>
        <v>-114</v>
      </c>
      <c r="M78">
        <v>3</v>
      </c>
      <c r="N78" t="s">
        <v>15</v>
      </c>
      <c r="O78" t="s">
        <v>157</v>
      </c>
      <c r="P78" t="s">
        <v>186</v>
      </c>
    </row>
    <row r="79" spans="1:16" x14ac:dyDescent="0.25">
      <c r="A79">
        <v>802250595</v>
      </c>
      <c r="B79" t="s">
        <v>11</v>
      </c>
      <c r="C79" t="s">
        <v>187</v>
      </c>
      <c r="D79" t="s">
        <v>188</v>
      </c>
      <c r="E79" s="1">
        <v>18841750000000</v>
      </c>
      <c r="F79" s="1">
        <v>18825750000000</v>
      </c>
      <c r="G79" s="1">
        <v>222000</v>
      </c>
      <c r="H79" s="1">
        <v>-96000000000</v>
      </c>
      <c r="I79" s="2">
        <f t="shared" si="4"/>
        <v>18841.75</v>
      </c>
      <c r="J79" s="2">
        <f t="shared" si="5"/>
        <v>18825.75</v>
      </c>
      <c r="K79" s="2">
        <f t="shared" si="6"/>
        <v>2.2200000000000002</v>
      </c>
      <c r="L79" s="2">
        <f t="shared" si="7"/>
        <v>-96</v>
      </c>
      <c r="M79">
        <v>3</v>
      </c>
      <c r="N79" t="s">
        <v>15</v>
      </c>
      <c r="O79" t="s">
        <v>157</v>
      </c>
      <c r="P79" t="s">
        <v>189</v>
      </c>
    </row>
    <row r="80" spans="1:16" x14ac:dyDescent="0.25">
      <c r="A80">
        <v>802250596</v>
      </c>
      <c r="B80" t="s">
        <v>11</v>
      </c>
      <c r="C80" t="s">
        <v>187</v>
      </c>
      <c r="D80" t="s">
        <v>188</v>
      </c>
      <c r="E80" s="1">
        <v>18837000000000</v>
      </c>
      <c r="F80" s="1">
        <v>18825750000000</v>
      </c>
      <c r="G80" s="1">
        <v>222000</v>
      </c>
      <c r="H80" s="1">
        <v>-67500000000</v>
      </c>
      <c r="I80" s="2">
        <f t="shared" si="4"/>
        <v>18837</v>
      </c>
      <c r="J80" s="2">
        <f t="shared" si="5"/>
        <v>18825.75</v>
      </c>
      <c r="K80" s="2">
        <f t="shared" si="6"/>
        <v>2.2200000000000002</v>
      </c>
      <c r="L80" s="2">
        <f t="shared" si="7"/>
        <v>-67.5</v>
      </c>
      <c r="M80">
        <v>3</v>
      </c>
      <c r="N80" t="s">
        <v>15</v>
      </c>
      <c r="O80" t="s">
        <v>157</v>
      </c>
      <c r="P80" t="s">
        <v>190</v>
      </c>
    </row>
    <row r="81" spans="1:16" x14ac:dyDescent="0.25">
      <c r="A81">
        <v>824843687</v>
      </c>
      <c r="B81" t="s">
        <v>11</v>
      </c>
      <c r="C81" t="s">
        <v>191</v>
      </c>
      <c r="D81" t="s">
        <v>192</v>
      </c>
      <c r="E81" s="1">
        <v>18552750000000</v>
      </c>
      <c r="F81" s="1">
        <v>18543750000000</v>
      </c>
      <c r="G81" s="1">
        <v>370000</v>
      </c>
      <c r="H81" s="1">
        <v>-90000000000</v>
      </c>
      <c r="I81" s="2">
        <f t="shared" si="4"/>
        <v>18552.75</v>
      </c>
      <c r="J81" s="2">
        <f t="shared" si="5"/>
        <v>18543.75</v>
      </c>
      <c r="K81" s="2">
        <f t="shared" si="6"/>
        <v>3.7</v>
      </c>
      <c r="L81" s="2">
        <f t="shared" si="7"/>
        <v>-90</v>
      </c>
      <c r="M81">
        <v>5</v>
      </c>
      <c r="N81" t="s">
        <v>15</v>
      </c>
      <c r="O81" t="s">
        <v>193</v>
      </c>
      <c r="P81" t="s">
        <v>194</v>
      </c>
    </row>
    <row r="82" spans="1:16" x14ac:dyDescent="0.25">
      <c r="A82">
        <v>824843688</v>
      </c>
      <c r="B82" t="s">
        <v>11</v>
      </c>
      <c r="C82" t="s">
        <v>195</v>
      </c>
      <c r="D82" t="s">
        <v>192</v>
      </c>
      <c r="E82" s="1">
        <v>18554250000000</v>
      </c>
      <c r="F82" s="1">
        <v>18543750000000</v>
      </c>
      <c r="G82" s="1">
        <v>370000</v>
      </c>
      <c r="H82" s="1">
        <v>-105000000000</v>
      </c>
      <c r="I82" s="2">
        <f t="shared" si="4"/>
        <v>18554.25</v>
      </c>
      <c r="J82" s="2">
        <f t="shared" si="5"/>
        <v>18543.75</v>
      </c>
      <c r="K82" s="2">
        <f t="shared" si="6"/>
        <v>3.7</v>
      </c>
      <c r="L82" s="2">
        <f t="shared" si="7"/>
        <v>-105</v>
      </c>
      <c r="M82">
        <v>5</v>
      </c>
      <c r="N82" t="s">
        <v>15</v>
      </c>
      <c r="O82" t="s">
        <v>193</v>
      </c>
      <c r="P82" t="s">
        <v>196</v>
      </c>
    </row>
    <row r="83" spans="1:16" x14ac:dyDescent="0.25">
      <c r="A83">
        <v>824843689</v>
      </c>
      <c r="B83" t="s">
        <v>11</v>
      </c>
      <c r="C83" t="s">
        <v>197</v>
      </c>
      <c r="D83" t="s">
        <v>192</v>
      </c>
      <c r="E83" s="1">
        <v>18550500000000</v>
      </c>
      <c r="F83" s="1">
        <v>18543750000000</v>
      </c>
      <c r="G83" s="1">
        <v>370000</v>
      </c>
      <c r="H83" s="1">
        <v>-67500000000</v>
      </c>
      <c r="I83" s="2">
        <f t="shared" si="4"/>
        <v>18550.5</v>
      </c>
      <c r="J83" s="2">
        <f t="shared" si="5"/>
        <v>18543.75</v>
      </c>
      <c r="K83" s="2">
        <f t="shared" si="6"/>
        <v>3.7</v>
      </c>
      <c r="L83" s="2">
        <f t="shared" si="7"/>
        <v>-67.5</v>
      </c>
      <c r="M83">
        <v>5</v>
      </c>
      <c r="N83" t="s">
        <v>15</v>
      </c>
      <c r="O83" t="s">
        <v>193</v>
      </c>
      <c r="P83" t="s">
        <v>198</v>
      </c>
    </row>
    <row r="84" spans="1:16" x14ac:dyDescent="0.25">
      <c r="A84">
        <v>824854087</v>
      </c>
      <c r="B84" t="s">
        <v>11</v>
      </c>
      <c r="C84" t="s">
        <v>199</v>
      </c>
      <c r="D84" t="s">
        <v>200</v>
      </c>
      <c r="E84" s="1">
        <v>18686000000000</v>
      </c>
      <c r="F84" s="1">
        <v>18708750000000</v>
      </c>
      <c r="G84" s="1">
        <v>370000</v>
      </c>
      <c r="H84" s="1">
        <v>227500000000</v>
      </c>
      <c r="I84" s="2">
        <f t="shared" si="4"/>
        <v>18686</v>
      </c>
      <c r="J84" s="2">
        <f t="shared" si="5"/>
        <v>18708.75</v>
      </c>
      <c r="K84" s="2">
        <f t="shared" si="6"/>
        <v>3.7</v>
      </c>
      <c r="L84" s="2">
        <f t="shared" si="7"/>
        <v>227.5</v>
      </c>
      <c r="M84">
        <v>5</v>
      </c>
      <c r="N84" t="s">
        <v>15</v>
      </c>
      <c r="O84" t="s">
        <v>193</v>
      </c>
      <c r="P84" t="s">
        <v>201</v>
      </c>
    </row>
    <row r="85" spans="1:16" x14ac:dyDescent="0.25">
      <c r="A85">
        <v>824854088</v>
      </c>
      <c r="B85" t="s">
        <v>11</v>
      </c>
      <c r="C85" t="s">
        <v>199</v>
      </c>
      <c r="D85" t="s">
        <v>200</v>
      </c>
      <c r="E85" s="1">
        <v>18682250000000</v>
      </c>
      <c r="F85" s="1">
        <v>18708750000000</v>
      </c>
      <c r="G85" s="1">
        <v>370000</v>
      </c>
      <c r="H85" s="1">
        <v>265000000000</v>
      </c>
      <c r="I85" s="2">
        <f t="shared" si="4"/>
        <v>18682.25</v>
      </c>
      <c r="J85" s="2">
        <f t="shared" si="5"/>
        <v>18708.75</v>
      </c>
      <c r="K85" s="2">
        <f t="shared" si="6"/>
        <v>3.7</v>
      </c>
      <c r="L85" s="2">
        <f t="shared" si="7"/>
        <v>265</v>
      </c>
      <c r="M85">
        <v>5</v>
      </c>
      <c r="N85" t="s">
        <v>15</v>
      </c>
      <c r="O85" t="s">
        <v>193</v>
      </c>
      <c r="P85" t="s">
        <v>202</v>
      </c>
    </row>
    <row r="86" spans="1:16" x14ac:dyDescent="0.25">
      <c r="A86">
        <v>824854089</v>
      </c>
      <c r="B86" t="s">
        <v>11</v>
      </c>
      <c r="C86" t="s">
        <v>199</v>
      </c>
      <c r="D86" t="s">
        <v>200</v>
      </c>
      <c r="E86" s="1">
        <v>18685500000000</v>
      </c>
      <c r="F86" s="1">
        <v>18708750000000</v>
      </c>
      <c r="G86" s="1">
        <v>370000</v>
      </c>
      <c r="H86" s="1">
        <v>232500000000</v>
      </c>
      <c r="I86" s="2">
        <f t="shared" si="4"/>
        <v>18685.5</v>
      </c>
      <c r="J86" s="2">
        <f t="shared" si="5"/>
        <v>18708.75</v>
      </c>
      <c r="K86" s="2">
        <f t="shared" si="6"/>
        <v>3.7</v>
      </c>
      <c r="L86" s="2">
        <f t="shared" si="7"/>
        <v>232.5</v>
      </c>
      <c r="M86">
        <v>5</v>
      </c>
      <c r="N86" t="s">
        <v>15</v>
      </c>
      <c r="O86" t="s">
        <v>193</v>
      </c>
      <c r="P86" t="s">
        <v>203</v>
      </c>
    </row>
    <row r="87" spans="1:16" x14ac:dyDescent="0.25">
      <c r="A87">
        <v>824856423</v>
      </c>
      <c r="B87" t="s">
        <v>11</v>
      </c>
      <c r="C87" t="s">
        <v>204</v>
      </c>
      <c r="D87" t="s">
        <v>205</v>
      </c>
      <c r="E87" s="1">
        <v>18673250000000</v>
      </c>
      <c r="F87" s="1">
        <v>18690250000000</v>
      </c>
      <c r="G87" s="1">
        <v>370000</v>
      </c>
      <c r="H87" s="1">
        <v>-170000000000</v>
      </c>
      <c r="I87" s="2">
        <f t="shared" si="4"/>
        <v>18673.25</v>
      </c>
      <c r="J87" s="2">
        <f t="shared" si="5"/>
        <v>18690.25</v>
      </c>
      <c r="K87" s="2">
        <f t="shared" si="6"/>
        <v>3.7</v>
      </c>
      <c r="L87" s="2">
        <f t="shared" si="7"/>
        <v>-170</v>
      </c>
      <c r="M87">
        <v>5</v>
      </c>
      <c r="N87" t="s">
        <v>12</v>
      </c>
      <c r="O87" t="s">
        <v>193</v>
      </c>
      <c r="P87" t="s">
        <v>206</v>
      </c>
    </row>
    <row r="88" spans="1:16" x14ac:dyDescent="0.25">
      <c r="A88">
        <v>824856424</v>
      </c>
      <c r="B88" t="s">
        <v>11</v>
      </c>
      <c r="C88" t="s">
        <v>204</v>
      </c>
      <c r="D88" t="s">
        <v>205</v>
      </c>
      <c r="E88" s="1">
        <v>18680000000000</v>
      </c>
      <c r="F88" s="1">
        <v>18690250000000</v>
      </c>
      <c r="G88" s="1">
        <v>370000</v>
      </c>
      <c r="H88" s="1">
        <v>-102500000000</v>
      </c>
      <c r="I88" s="2">
        <f t="shared" si="4"/>
        <v>18680</v>
      </c>
      <c r="J88" s="2">
        <f t="shared" si="5"/>
        <v>18690.25</v>
      </c>
      <c r="K88" s="2">
        <f t="shared" si="6"/>
        <v>3.7</v>
      </c>
      <c r="L88" s="2">
        <f t="shared" si="7"/>
        <v>-102.5</v>
      </c>
      <c r="M88">
        <v>5</v>
      </c>
      <c r="N88" t="s">
        <v>12</v>
      </c>
      <c r="O88" t="s">
        <v>193</v>
      </c>
      <c r="P88" t="s">
        <v>207</v>
      </c>
    </row>
    <row r="89" spans="1:16" x14ac:dyDescent="0.25">
      <c r="A89">
        <v>824858008</v>
      </c>
      <c r="B89" t="s">
        <v>11</v>
      </c>
      <c r="C89" t="s">
        <v>208</v>
      </c>
      <c r="D89" t="s">
        <v>209</v>
      </c>
      <c r="E89" s="1">
        <v>18684500000000</v>
      </c>
      <c r="F89" s="1">
        <v>18685250000000</v>
      </c>
      <c r="G89" s="1">
        <v>370000</v>
      </c>
      <c r="H89" s="1">
        <v>-7500000000</v>
      </c>
      <c r="I89" s="2">
        <f t="shared" si="4"/>
        <v>18684.5</v>
      </c>
      <c r="J89" s="2">
        <f t="shared" si="5"/>
        <v>18685.25</v>
      </c>
      <c r="K89" s="2">
        <f t="shared" si="6"/>
        <v>3.7</v>
      </c>
      <c r="L89" s="2">
        <f t="shared" si="7"/>
        <v>-7.5</v>
      </c>
      <c r="M89">
        <v>5</v>
      </c>
      <c r="N89" t="s">
        <v>12</v>
      </c>
      <c r="O89" t="s">
        <v>193</v>
      </c>
      <c r="P89" t="s">
        <v>210</v>
      </c>
    </row>
    <row r="90" spans="1:16" x14ac:dyDescent="0.25">
      <c r="A90">
        <v>824860063</v>
      </c>
      <c r="B90" t="s">
        <v>11</v>
      </c>
      <c r="C90" t="s">
        <v>211</v>
      </c>
      <c r="D90" t="s">
        <v>212</v>
      </c>
      <c r="E90" s="1">
        <v>18686750000000</v>
      </c>
      <c r="F90" s="1">
        <v>18670750000000</v>
      </c>
      <c r="G90" s="1">
        <v>370000</v>
      </c>
      <c r="H90" s="1">
        <v>-160000000000</v>
      </c>
      <c r="I90" s="2">
        <f t="shared" si="4"/>
        <v>18686.75</v>
      </c>
      <c r="J90" s="2">
        <f t="shared" si="5"/>
        <v>18670.75</v>
      </c>
      <c r="K90" s="2">
        <f t="shared" si="6"/>
        <v>3.7</v>
      </c>
      <c r="L90" s="2">
        <f t="shared" si="7"/>
        <v>-160</v>
      </c>
      <c r="M90">
        <v>5</v>
      </c>
      <c r="N90" t="s">
        <v>15</v>
      </c>
      <c r="O90" t="s">
        <v>193</v>
      </c>
      <c r="P90" t="s">
        <v>213</v>
      </c>
    </row>
    <row r="91" spans="1:16" x14ac:dyDescent="0.25">
      <c r="A91">
        <v>824860064</v>
      </c>
      <c r="B91" t="s">
        <v>11</v>
      </c>
      <c r="C91" t="s">
        <v>211</v>
      </c>
      <c r="D91" t="s">
        <v>212</v>
      </c>
      <c r="E91" s="1">
        <v>18685500000000</v>
      </c>
      <c r="F91" s="1">
        <v>18670750000000</v>
      </c>
      <c r="G91" s="1">
        <v>370000</v>
      </c>
      <c r="H91" s="1">
        <v>-147500000000</v>
      </c>
      <c r="I91" s="2">
        <f t="shared" si="4"/>
        <v>18685.5</v>
      </c>
      <c r="J91" s="2">
        <f t="shared" si="5"/>
        <v>18670.75</v>
      </c>
      <c r="K91" s="2">
        <f t="shared" si="6"/>
        <v>3.7</v>
      </c>
      <c r="L91" s="2">
        <f t="shared" si="7"/>
        <v>-147.5</v>
      </c>
      <c r="M91">
        <v>5</v>
      </c>
      <c r="N91" t="s">
        <v>15</v>
      </c>
      <c r="O91" t="s">
        <v>193</v>
      </c>
      <c r="P91" t="s">
        <v>214</v>
      </c>
    </row>
    <row r="92" spans="1:16" x14ac:dyDescent="0.25">
      <c r="A92">
        <v>824851242</v>
      </c>
      <c r="B92" t="s">
        <v>11</v>
      </c>
      <c r="C92" t="s">
        <v>215</v>
      </c>
      <c r="D92" t="s">
        <v>216</v>
      </c>
      <c r="E92" s="1">
        <v>18599000000000</v>
      </c>
      <c r="F92" s="1">
        <v>18652750000000</v>
      </c>
      <c r="G92" s="1">
        <v>370000</v>
      </c>
      <c r="H92" s="1">
        <v>537500000000</v>
      </c>
      <c r="I92" s="2">
        <f t="shared" si="4"/>
        <v>18599</v>
      </c>
      <c r="J92" s="2">
        <f t="shared" si="5"/>
        <v>18652.75</v>
      </c>
      <c r="K92" s="2">
        <f t="shared" si="6"/>
        <v>3.7</v>
      </c>
      <c r="L92" s="2">
        <f t="shared" si="7"/>
        <v>537.5</v>
      </c>
      <c r="M92">
        <v>5</v>
      </c>
      <c r="N92" t="s">
        <v>15</v>
      </c>
      <c r="O92" t="s">
        <v>193</v>
      </c>
      <c r="P92" t="s">
        <v>217</v>
      </c>
    </row>
    <row r="93" spans="1:16" x14ac:dyDescent="0.25">
      <c r="A93">
        <v>824851243</v>
      </c>
      <c r="B93" t="s">
        <v>11</v>
      </c>
      <c r="C93" t="s">
        <v>215</v>
      </c>
      <c r="D93" t="s">
        <v>216</v>
      </c>
      <c r="E93" s="1">
        <v>18598000000000</v>
      </c>
      <c r="F93" s="1">
        <v>18652750000000</v>
      </c>
      <c r="G93" s="1">
        <v>370000</v>
      </c>
      <c r="H93" s="1">
        <v>547500000000</v>
      </c>
      <c r="I93" s="2">
        <f t="shared" si="4"/>
        <v>18598</v>
      </c>
      <c r="J93" s="2">
        <f t="shared" si="5"/>
        <v>18652.75</v>
      </c>
      <c r="K93" s="2">
        <f t="shared" si="6"/>
        <v>3.7</v>
      </c>
      <c r="L93" s="2">
        <f t="shared" si="7"/>
        <v>547.5</v>
      </c>
      <c r="M93">
        <v>5</v>
      </c>
      <c r="N93" t="s">
        <v>15</v>
      </c>
      <c r="O93" t="s">
        <v>193</v>
      </c>
      <c r="P93" t="s">
        <v>218</v>
      </c>
    </row>
    <row r="94" spans="1:16" x14ac:dyDescent="0.25">
      <c r="A94">
        <v>824851244</v>
      </c>
      <c r="B94" t="s">
        <v>11</v>
      </c>
      <c r="C94" t="s">
        <v>219</v>
      </c>
      <c r="D94" t="s">
        <v>216</v>
      </c>
      <c r="E94" s="1">
        <v>18625000000000</v>
      </c>
      <c r="F94" s="1">
        <v>18652750000000</v>
      </c>
      <c r="G94" s="1">
        <v>370000</v>
      </c>
      <c r="H94" s="1">
        <v>277500000000</v>
      </c>
      <c r="I94" s="2">
        <f t="shared" si="4"/>
        <v>18625</v>
      </c>
      <c r="J94" s="2">
        <f t="shared" si="5"/>
        <v>18652.75</v>
      </c>
      <c r="K94" s="2">
        <f t="shared" si="6"/>
        <v>3.7</v>
      </c>
      <c r="L94" s="2">
        <f t="shared" si="7"/>
        <v>277.5</v>
      </c>
      <c r="M94">
        <v>5</v>
      </c>
      <c r="N94" t="s">
        <v>15</v>
      </c>
      <c r="O94" t="s">
        <v>193</v>
      </c>
      <c r="P94" t="s">
        <v>220</v>
      </c>
    </row>
    <row r="95" spans="1:16" x14ac:dyDescent="0.25">
      <c r="A95">
        <v>824851245</v>
      </c>
      <c r="B95" t="s">
        <v>11</v>
      </c>
      <c r="C95" t="s">
        <v>219</v>
      </c>
      <c r="D95" t="s">
        <v>216</v>
      </c>
      <c r="E95" s="1">
        <v>18628500000000</v>
      </c>
      <c r="F95" s="1">
        <v>18652750000000</v>
      </c>
      <c r="G95" s="1">
        <v>370000</v>
      </c>
      <c r="H95" s="1">
        <v>242500000000</v>
      </c>
      <c r="I95" s="2">
        <f t="shared" si="4"/>
        <v>18628.5</v>
      </c>
      <c r="J95" s="2">
        <f t="shared" si="5"/>
        <v>18652.75</v>
      </c>
      <c r="K95" s="2">
        <f t="shared" si="6"/>
        <v>3.7</v>
      </c>
      <c r="L95" s="2">
        <f t="shared" si="7"/>
        <v>242.5</v>
      </c>
      <c r="M95">
        <v>5</v>
      </c>
      <c r="N95" t="s">
        <v>15</v>
      </c>
      <c r="O95" t="s">
        <v>193</v>
      </c>
      <c r="P95" t="s">
        <v>221</v>
      </c>
    </row>
    <row r="96" spans="1:16" x14ac:dyDescent="0.25">
      <c r="A96">
        <v>824859051</v>
      </c>
      <c r="B96" t="s">
        <v>11</v>
      </c>
      <c r="C96" t="s">
        <v>222</v>
      </c>
      <c r="D96" t="s">
        <v>223</v>
      </c>
      <c r="E96" s="1">
        <v>18669750000000</v>
      </c>
      <c r="F96" s="1">
        <v>18660000000000</v>
      </c>
      <c r="G96" s="1">
        <v>370000</v>
      </c>
      <c r="H96" s="1">
        <v>97500000000</v>
      </c>
      <c r="I96" s="2">
        <f t="shared" si="4"/>
        <v>18669.75</v>
      </c>
      <c r="J96" s="2">
        <f t="shared" si="5"/>
        <v>18660</v>
      </c>
      <c r="K96" s="2">
        <f t="shared" si="6"/>
        <v>3.7</v>
      </c>
      <c r="L96" s="2">
        <f t="shared" si="7"/>
        <v>97.5</v>
      </c>
      <c r="M96">
        <v>5</v>
      </c>
      <c r="N96" t="s">
        <v>12</v>
      </c>
      <c r="O96" t="s">
        <v>193</v>
      </c>
      <c r="P96" t="s">
        <v>224</v>
      </c>
    </row>
    <row r="97" spans="1:16" x14ac:dyDescent="0.25">
      <c r="A97">
        <v>824859052</v>
      </c>
      <c r="B97" t="s">
        <v>11</v>
      </c>
      <c r="C97" t="s">
        <v>225</v>
      </c>
      <c r="D97" t="s">
        <v>223</v>
      </c>
      <c r="E97" s="1">
        <v>18664250000000</v>
      </c>
      <c r="F97" s="1">
        <v>18660000000000</v>
      </c>
      <c r="G97" s="1">
        <v>370000</v>
      </c>
      <c r="H97" s="1">
        <v>42500000000</v>
      </c>
      <c r="I97" s="2">
        <f t="shared" si="4"/>
        <v>18664.25</v>
      </c>
      <c r="J97" s="2">
        <f t="shared" si="5"/>
        <v>18660</v>
      </c>
      <c r="K97" s="2">
        <f t="shared" si="6"/>
        <v>3.7</v>
      </c>
      <c r="L97" s="2">
        <f t="shared" si="7"/>
        <v>42.5</v>
      </c>
      <c r="M97">
        <v>5</v>
      </c>
      <c r="N97" t="s">
        <v>12</v>
      </c>
      <c r="O97" t="s">
        <v>193</v>
      </c>
      <c r="P97" t="s">
        <v>226</v>
      </c>
    </row>
    <row r="98" spans="1:16" x14ac:dyDescent="0.25">
      <c r="A98">
        <v>824860531</v>
      </c>
      <c r="B98" t="s">
        <v>11</v>
      </c>
      <c r="C98" t="s">
        <v>227</v>
      </c>
      <c r="D98" t="s">
        <v>228</v>
      </c>
      <c r="E98" s="1">
        <v>18663500000000</v>
      </c>
      <c r="F98" s="1">
        <v>18679750000000</v>
      </c>
      <c r="G98" s="1">
        <v>370000</v>
      </c>
      <c r="H98" s="1">
        <v>-162500000000</v>
      </c>
      <c r="I98" s="2">
        <f t="shared" si="4"/>
        <v>18663.5</v>
      </c>
      <c r="J98" s="2">
        <f t="shared" si="5"/>
        <v>18679.75</v>
      </c>
      <c r="K98" s="2">
        <f t="shared" si="6"/>
        <v>3.7</v>
      </c>
      <c r="L98" s="2">
        <f t="shared" si="7"/>
        <v>-162.5</v>
      </c>
      <c r="M98">
        <v>5</v>
      </c>
      <c r="N98" t="s">
        <v>12</v>
      </c>
      <c r="O98" t="s">
        <v>193</v>
      </c>
      <c r="P98" t="s">
        <v>229</v>
      </c>
    </row>
    <row r="99" spans="1:16" x14ac:dyDescent="0.25">
      <c r="A99">
        <v>824860533</v>
      </c>
      <c r="B99" t="s">
        <v>11</v>
      </c>
      <c r="C99" t="s">
        <v>227</v>
      </c>
      <c r="D99" t="s">
        <v>228</v>
      </c>
      <c r="E99" s="1">
        <v>18663000000000</v>
      </c>
      <c r="F99" s="1">
        <v>18679750000000</v>
      </c>
      <c r="G99" s="1">
        <v>370000</v>
      </c>
      <c r="H99" s="1">
        <v>-167500000000</v>
      </c>
      <c r="I99" s="2">
        <f t="shared" si="4"/>
        <v>18663</v>
      </c>
      <c r="J99" s="2">
        <f t="shared" si="5"/>
        <v>18679.75</v>
      </c>
      <c r="K99" s="2">
        <f t="shared" si="6"/>
        <v>3.7</v>
      </c>
      <c r="L99" s="2">
        <f t="shared" si="7"/>
        <v>-167.5</v>
      </c>
      <c r="M99">
        <v>5</v>
      </c>
      <c r="N99" t="s">
        <v>12</v>
      </c>
      <c r="O99" t="s">
        <v>193</v>
      </c>
      <c r="P99" t="s">
        <v>230</v>
      </c>
    </row>
    <row r="100" spans="1:16" x14ac:dyDescent="0.25">
      <c r="A100">
        <v>824865208</v>
      </c>
      <c r="B100" t="s">
        <v>11</v>
      </c>
      <c r="C100" t="s">
        <v>231</v>
      </c>
      <c r="D100" t="s">
        <v>232</v>
      </c>
      <c r="E100" s="1">
        <v>18667000000000</v>
      </c>
      <c r="F100" s="1">
        <v>18684500000000</v>
      </c>
      <c r="G100" s="1">
        <v>370000</v>
      </c>
      <c r="H100" s="1">
        <v>175000000000</v>
      </c>
      <c r="I100" s="2">
        <f t="shared" si="4"/>
        <v>18667</v>
      </c>
      <c r="J100" s="2">
        <f t="shared" si="5"/>
        <v>18684.5</v>
      </c>
      <c r="K100" s="2">
        <f t="shared" si="6"/>
        <v>3.7</v>
      </c>
      <c r="L100" s="2">
        <f t="shared" si="7"/>
        <v>175</v>
      </c>
      <c r="M100">
        <v>5</v>
      </c>
      <c r="N100" t="s">
        <v>15</v>
      </c>
      <c r="O100" t="s">
        <v>193</v>
      </c>
      <c r="P100" t="s">
        <v>233</v>
      </c>
    </row>
    <row r="101" spans="1:16" x14ac:dyDescent="0.25">
      <c r="A101">
        <v>824861826</v>
      </c>
      <c r="B101" t="s">
        <v>11</v>
      </c>
      <c r="C101" t="s">
        <v>234</v>
      </c>
      <c r="D101" t="s">
        <v>235</v>
      </c>
      <c r="E101" s="1">
        <v>18693750000000</v>
      </c>
      <c r="F101" s="1">
        <v>18705750000000</v>
      </c>
      <c r="G101" s="1">
        <v>370000</v>
      </c>
      <c r="H101" s="1">
        <v>120000000000</v>
      </c>
      <c r="I101" s="2">
        <f t="shared" si="4"/>
        <v>18693.75</v>
      </c>
      <c r="J101" s="2">
        <f t="shared" si="5"/>
        <v>18705.75</v>
      </c>
      <c r="K101" s="2">
        <f t="shared" si="6"/>
        <v>3.7</v>
      </c>
      <c r="L101" s="2">
        <f t="shared" si="7"/>
        <v>120</v>
      </c>
      <c r="M101">
        <v>5</v>
      </c>
      <c r="N101" t="s">
        <v>15</v>
      </c>
      <c r="O101" t="s">
        <v>193</v>
      </c>
      <c r="P101" t="s">
        <v>236</v>
      </c>
    </row>
    <row r="102" spans="1:16" x14ac:dyDescent="0.25">
      <c r="A102">
        <v>824861827</v>
      </c>
      <c r="B102" t="s">
        <v>11</v>
      </c>
      <c r="C102" t="s">
        <v>237</v>
      </c>
      <c r="D102" t="s">
        <v>235</v>
      </c>
      <c r="E102" s="1">
        <v>18698250000000</v>
      </c>
      <c r="F102" s="1">
        <v>18705750000000</v>
      </c>
      <c r="G102" s="1">
        <v>370000</v>
      </c>
      <c r="H102" s="1">
        <v>75000000000</v>
      </c>
      <c r="I102" s="2">
        <f t="shared" si="4"/>
        <v>18698.25</v>
      </c>
      <c r="J102" s="2">
        <f t="shared" si="5"/>
        <v>18705.75</v>
      </c>
      <c r="K102" s="2">
        <f t="shared" si="6"/>
        <v>3.7</v>
      </c>
      <c r="L102" s="2">
        <f t="shared" si="7"/>
        <v>75</v>
      </c>
      <c r="M102">
        <v>5</v>
      </c>
      <c r="N102" t="s">
        <v>15</v>
      </c>
      <c r="O102" t="s">
        <v>193</v>
      </c>
      <c r="P102" t="s">
        <v>238</v>
      </c>
    </row>
    <row r="103" spans="1:16" x14ac:dyDescent="0.25">
      <c r="A103">
        <v>824861828</v>
      </c>
      <c r="B103" t="s">
        <v>11</v>
      </c>
      <c r="C103" t="s">
        <v>237</v>
      </c>
      <c r="D103" t="s">
        <v>235</v>
      </c>
      <c r="E103" s="1">
        <v>18700500000000</v>
      </c>
      <c r="F103" s="1">
        <v>18705750000000</v>
      </c>
      <c r="G103" s="1">
        <v>370000</v>
      </c>
      <c r="H103" s="1">
        <v>52500000000</v>
      </c>
      <c r="I103" s="2">
        <f t="shared" si="4"/>
        <v>18700.5</v>
      </c>
      <c r="J103" s="2">
        <f t="shared" si="5"/>
        <v>18705.75</v>
      </c>
      <c r="K103" s="2">
        <f t="shared" si="6"/>
        <v>3.7</v>
      </c>
      <c r="L103" s="2">
        <f t="shared" si="7"/>
        <v>52.5</v>
      </c>
      <c r="M103">
        <v>5</v>
      </c>
      <c r="N103" t="s">
        <v>15</v>
      </c>
      <c r="O103" t="s">
        <v>193</v>
      </c>
      <c r="P103" t="s">
        <v>239</v>
      </c>
    </row>
    <row r="104" spans="1:16" x14ac:dyDescent="0.25">
      <c r="A104">
        <v>824871835</v>
      </c>
      <c r="B104" t="s">
        <v>11</v>
      </c>
      <c r="C104" t="s">
        <v>240</v>
      </c>
      <c r="D104" t="s">
        <v>241</v>
      </c>
      <c r="E104" s="1">
        <v>18672000000000</v>
      </c>
      <c r="F104" s="1">
        <v>18687500000000</v>
      </c>
      <c r="G104" s="1">
        <v>370000</v>
      </c>
      <c r="H104" s="1">
        <v>-155000000000</v>
      </c>
      <c r="I104" s="2">
        <f t="shared" si="4"/>
        <v>18672</v>
      </c>
      <c r="J104" s="2">
        <f t="shared" si="5"/>
        <v>18687.5</v>
      </c>
      <c r="K104" s="2">
        <f t="shared" si="6"/>
        <v>3.7</v>
      </c>
      <c r="L104" s="2">
        <f t="shared" si="7"/>
        <v>-155</v>
      </c>
      <c r="M104">
        <v>5</v>
      </c>
      <c r="N104" t="s">
        <v>12</v>
      </c>
      <c r="O104" t="s">
        <v>193</v>
      </c>
      <c r="P104" t="s">
        <v>242</v>
      </c>
    </row>
    <row r="105" spans="1:16" x14ac:dyDescent="0.25">
      <c r="A105">
        <v>824871836</v>
      </c>
      <c r="B105" t="s">
        <v>11</v>
      </c>
      <c r="C105" t="s">
        <v>243</v>
      </c>
      <c r="D105" t="s">
        <v>241</v>
      </c>
      <c r="E105" s="1">
        <v>18671750000000</v>
      </c>
      <c r="F105" s="1">
        <v>18687500000000</v>
      </c>
      <c r="G105" s="1">
        <v>370000</v>
      </c>
      <c r="H105" s="1">
        <v>-157500000000</v>
      </c>
      <c r="I105" s="2">
        <f t="shared" si="4"/>
        <v>18671.75</v>
      </c>
      <c r="J105" s="2">
        <f t="shared" si="5"/>
        <v>18687.5</v>
      </c>
      <c r="K105" s="2">
        <f t="shared" si="6"/>
        <v>3.7</v>
      </c>
      <c r="L105" s="2">
        <f t="shared" si="7"/>
        <v>-157.5</v>
      </c>
      <c r="M105">
        <v>5</v>
      </c>
      <c r="N105" t="s">
        <v>12</v>
      </c>
      <c r="O105" t="s">
        <v>193</v>
      </c>
      <c r="P105" t="s">
        <v>244</v>
      </c>
    </row>
    <row r="106" spans="1:16" x14ac:dyDescent="0.25">
      <c r="A106">
        <v>824870165</v>
      </c>
      <c r="B106" t="s">
        <v>11</v>
      </c>
      <c r="C106" t="s">
        <v>245</v>
      </c>
      <c r="D106" t="s">
        <v>246</v>
      </c>
      <c r="E106" s="1">
        <v>18679000000000</v>
      </c>
      <c r="F106" s="1">
        <v>18676750000000</v>
      </c>
      <c r="G106" s="1">
        <v>370000</v>
      </c>
      <c r="H106" s="1">
        <v>22500000000</v>
      </c>
      <c r="I106" s="2">
        <f t="shared" si="4"/>
        <v>18679</v>
      </c>
      <c r="J106" s="2">
        <f t="shared" si="5"/>
        <v>18676.75</v>
      </c>
      <c r="K106" s="2">
        <f t="shared" si="6"/>
        <v>3.7</v>
      </c>
      <c r="L106" s="2">
        <f t="shared" si="7"/>
        <v>22.5</v>
      </c>
      <c r="M106">
        <v>5</v>
      </c>
      <c r="N106" t="s">
        <v>12</v>
      </c>
      <c r="O106" t="s">
        <v>193</v>
      </c>
      <c r="P106" t="s">
        <v>247</v>
      </c>
    </row>
    <row r="107" spans="1:16" x14ac:dyDescent="0.25">
      <c r="A107">
        <v>824870166</v>
      </c>
      <c r="B107" t="s">
        <v>11</v>
      </c>
      <c r="C107" t="s">
        <v>245</v>
      </c>
      <c r="D107" t="s">
        <v>246</v>
      </c>
      <c r="E107" s="1">
        <v>18679250000000</v>
      </c>
      <c r="F107" s="1">
        <v>18676750000000</v>
      </c>
      <c r="G107" s="1">
        <v>370000</v>
      </c>
      <c r="H107" s="1">
        <v>25000000000</v>
      </c>
      <c r="I107" s="2">
        <f t="shared" si="4"/>
        <v>18679.25</v>
      </c>
      <c r="J107" s="2">
        <f t="shared" si="5"/>
        <v>18676.75</v>
      </c>
      <c r="K107" s="2">
        <f t="shared" si="6"/>
        <v>3.7</v>
      </c>
      <c r="L107" s="2">
        <f t="shared" si="7"/>
        <v>25</v>
      </c>
      <c r="M107">
        <v>5</v>
      </c>
      <c r="N107" t="s">
        <v>12</v>
      </c>
      <c r="O107" t="s">
        <v>193</v>
      </c>
      <c r="P107" t="s">
        <v>248</v>
      </c>
    </row>
    <row r="108" spans="1:16" x14ac:dyDescent="0.25">
      <c r="A108">
        <v>824874384</v>
      </c>
      <c r="B108" t="s">
        <v>11</v>
      </c>
      <c r="C108" t="s">
        <v>249</v>
      </c>
      <c r="D108" t="s">
        <v>250</v>
      </c>
      <c r="E108" s="1">
        <v>18686750000000</v>
      </c>
      <c r="F108" s="1">
        <v>18687750000000</v>
      </c>
      <c r="G108" s="1">
        <v>370000</v>
      </c>
      <c r="H108" s="1">
        <v>-10000000000</v>
      </c>
      <c r="I108" s="2">
        <f t="shared" si="4"/>
        <v>18686.75</v>
      </c>
      <c r="J108" s="2">
        <f t="shared" si="5"/>
        <v>18687.75</v>
      </c>
      <c r="K108" s="2">
        <f t="shared" si="6"/>
        <v>3.7</v>
      </c>
      <c r="L108" s="2">
        <f t="shared" si="7"/>
        <v>-10</v>
      </c>
      <c r="M108">
        <v>5</v>
      </c>
      <c r="N108" t="s">
        <v>12</v>
      </c>
      <c r="O108" t="s">
        <v>193</v>
      </c>
      <c r="P108" t="s">
        <v>251</v>
      </c>
    </row>
    <row r="109" spans="1:16" x14ac:dyDescent="0.25">
      <c r="A109">
        <v>824865347</v>
      </c>
      <c r="B109" t="s">
        <v>11</v>
      </c>
      <c r="C109" t="s">
        <v>252</v>
      </c>
      <c r="D109" t="s">
        <v>253</v>
      </c>
      <c r="E109" s="1">
        <v>18678000000000</v>
      </c>
      <c r="F109" s="1">
        <v>18683250000000</v>
      </c>
      <c r="G109" s="1">
        <v>370000</v>
      </c>
      <c r="H109" s="1">
        <v>52500000000</v>
      </c>
      <c r="I109" s="2">
        <f t="shared" si="4"/>
        <v>18678</v>
      </c>
      <c r="J109" s="2">
        <f t="shared" si="5"/>
        <v>18683.25</v>
      </c>
      <c r="K109" s="2">
        <f t="shared" si="6"/>
        <v>3.7</v>
      </c>
      <c r="L109" s="2">
        <f t="shared" si="7"/>
        <v>52.5</v>
      </c>
      <c r="M109">
        <v>5</v>
      </c>
      <c r="N109" t="s">
        <v>15</v>
      </c>
      <c r="O109" t="s">
        <v>193</v>
      </c>
      <c r="P109" t="s">
        <v>254</v>
      </c>
    </row>
    <row r="110" spans="1:16" x14ac:dyDescent="0.25">
      <c r="A110">
        <v>824868660</v>
      </c>
      <c r="B110" t="s">
        <v>11</v>
      </c>
      <c r="C110" t="s">
        <v>255</v>
      </c>
      <c r="D110" t="s">
        <v>256</v>
      </c>
      <c r="E110" s="1">
        <v>18677000000000</v>
      </c>
      <c r="F110" s="1">
        <v>18685500000000</v>
      </c>
      <c r="G110" s="1">
        <v>370000</v>
      </c>
      <c r="H110" s="1">
        <v>85000000000</v>
      </c>
      <c r="I110" s="2">
        <f t="shared" si="4"/>
        <v>18677</v>
      </c>
      <c r="J110" s="2">
        <f t="shared" si="5"/>
        <v>18685.5</v>
      </c>
      <c r="K110" s="2">
        <f t="shared" si="6"/>
        <v>3.7</v>
      </c>
      <c r="L110" s="2">
        <f t="shared" si="7"/>
        <v>85</v>
      </c>
      <c r="M110">
        <v>5</v>
      </c>
      <c r="N110" t="s">
        <v>15</v>
      </c>
      <c r="O110" t="s">
        <v>193</v>
      </c>
      <c r="P110" t="s">
        <v>257</v>
      </c>
    </row>
    <row r="111" spans="1:16" x14ac:dyDescent="0.25">
      <c r="A111">
        <v>824872914</v>
      </c>
      <c r="B111" t="s">
        <v>11</v>
      </c>
      <c r="C111" t="s">
        <v>258</v>
      </c>
      <c r="D111" t="s">
        <v>259</v>
      </c>
      <c r="E111" s="1">
        <v>18685750000000</v>
      </c>
      <c r="F111" s="1">
        <v>18688750000000</v>
      </c>
      <c r="G111" s="1">
        <v>370000</v>
      </c>
      <c r="H111" s="1">
        <v>-30000000000</v>
      </c>
      <c r="I111" s="2">
        <f t="shared" si="4"/>
        <v>18685.75</v>
      </c>
      <c r="J111" s="2">
        <f t="shared" si="5"/>
        <v>18688.75</v>
      </c>
      <c r="K111" s="2">
        <f t="shared" si="6"/>
        <v>3.7</v>
      </c>
      <c r="L111" s="2">
        <f t="shared" si="7"/>
        <v>-30</v>
      </c>
      <c r="M111">
        <v>5</v>
      </c>
      <c r="N111" t="s">
        <v>12</v>
      </c>
      <c r="O111" t="s">
        <v>193</v>
      </c>
      <c r="P111" t="s">
        <v>260</v>
      </c>
    </row>
    <row r="112" spans="1:16" x14ac:dyDescent="0.25">
      <c r="A112">
        <v>824872915</v>
      </c>
      <c r="B112" t="s">
        <v>11</v>
      </c>
      <c r="C112" t="s">
        <v>258</v>
      </c>
      <c r="D112" t="s">
        <v>259</v>
      </c>
      <c r="E112" s="1">
        <v>18686250000000</v>
      </c>
      <c r="F112" s="1">
        <v>18688750000000</v>
      </c>
      <c r="G112" s="1">
        <v>370000</v>
      </c>
      <c r="H112" s="1">
        <v>-25000000000</v>
      </c>
      <c r="I112" s="2">
        <f t="shared" si="4"/>
        <v>18686.25</v>
      </c>
      <c r="J112" s="2">
        <f t="shared" si="5"/>
        <v>18688.75</v>
      </c>
      <c r="K112" s="2">
        <f t="shared" si="6"/>
        <v>3.7</v>
      </c>
      <c r="L112" s="2">
        <f t="shared" si="7"/>
        <v>-25</v>
      </c>
      <c r="M112">
        <v>5</v>
      </c>
      <c r="N112" t="s">
        <v>12</v>
      </c>
      <c r="O112" t="s">
        <v>193</v>
      </c>
      <c r="P112" t="s">
        <v>261</v>
      </c>
    </row>
    <row r="113" spans="1:16" x14ac:dyDescent="0.25">
      <c r="A113">
        <v>824872916</v>
      </c>
      <c r="B113" t="s">
        <v>11</v>
      </c>
      <c r="C113" t="s">
        <v>262</v>
      </c>
      <c r="D113" t="s">
        <v>259</v>
      </c>
      <c r="E113" s="1">
        <v>18682750000000</v>
      </c>
      <c r="F113" s="1">
        <v>18688750000000</v>
      </c>
      <c r="G113" s="1">
        <v>370000</v>
      </c>
      <c r="H113" s="1">
        <v>-60000000000</v>
      </c>
      <c r="I113" s="2">
        <f t="shared" si="4"/>
        <v>18682.75</v>
      </c>
      <c r="J113" s="2">
        <f t="shared" si="5"/>
        <v>18688.75</v>
      </c>
      <c r="K113" s="2">
        <f t="shared" si="6"/>
        <v>3.7</v>
      </c>
      <c r="L113" s="2">
        <f t="shared" si="7"/>
        <v>-60</v>
      </c>
      <c r="M113">
        <v>5</v>
      </c>
      <c r="N113" t="s">
        <v>12</v>
      </c>
      <c r="O113" t="s">
        <v>193</v>
      </c>
      <c r="P113" t="s">
        <v>263</v>
      </c>
    </row>
    <row r="114" spans="1:16" x14ac:dyDescent="0.25">
      <c r="A114">
        <v>824872917</v>
      </c>
      <c r="B114" t="s">
        <v>11</v>
      </c>
      <c r="C114" t="s">
        <v>262</v>
      </c>
      <c r="D114" t="s">
        <v>259</v>
      </c>
      <c r="E114" s="1">
        <v>18683750000000</v>
      </c>
      <c r="F114" s="1">
        <v>18688750000000</v>
      </c>
      <c r="G114" s="1">
        <v>370000</v>
      </c>
      <c r="H114" s="1">
        <v>-50000000000</v>
      </c>
      <c r="I114" s="2">
        <f t="shared" si="4"/>
        <v>18683.75</v>
      </c>
      <c r="J114" s="2">
        <f t="shared" si="5"/>
        <v>18688.75</v>
      </c>
      <c r="K114" s="2">
        <f t="shared" si="6"/>
        <v>3.7</v>
      </c>
      <c r="L114" s="2">
        <f t="shared" si="7"/>
        <v>-50</v>
      </c>
      <c r="M114">
        <v>5</v>
      </c>
      <c r="N114" t="s">
        <v>12</v>
      </c>
      <c r="O114" t="s">
        <v>193</v>
      </c>
      <c r="P114" t="s">
        <v>264</v>
      </c>
    </row>
    <row r="115" spans="1:16" x14ac:dyDescent="0.25">
      <c r="A115">
        <v>824881078</v>
      </c>
      <c r="B115" t="s">
        <v>11</v>
      </c>
      <c r="C115" t="s">
        <v>265</v>
      </c>
      <c r="D115" t="s">
        <v>266</v>
      </c>
      <c r="E115" s="1">
        <v>18691250000000</v>
      </c>
      <c r="F115" s="1">
        <v>18701000000000</v>
      </c>
      <c r="G115" s="1">
        <v>370000</v>
      </c>
      <c r="H115" s="1">
        <v>-97500000000</v>
      </c>
      <c r="I115" s="2">
        <f t="shared" si="4"/>
        <v>18691.25</v>
      </c>
      <c r="J115" s="2">
        <f t="shared" si="5"/>
        <v>18701</v>
      </c>
      <c r="K115" s="2">
        <f t="shared" si="6"/>
        <v>3.7</v>
      </c>
      <c r="L115" s="2">
        <f t="shared" si="7"/>
        <v>-97.5</v>
      </c>
      <c r="M115">
        <v>5</v>
      </c>
      <c r="N115" t="s">
        <v>12</v>
      </c>
      <c r="O115" t="s">
        <v>193</v>
      </c>
      <c r="P115" t="s">
        <v>267</v>
      </c>
    </row>
    <row r="116" spans="1:16" x14ac:dyDescent="0.25">
      <c r="A116">
        <v>824885732</v>
      </c>
      <c r="B116" t="s">
        <v>11</v>
      </c>
      <c r="C116" t="s">
        <v>268</v>
      </c>
      <c r="D116" t="s">
        <v>269</v>
      </c>
      <c r="E116" s="1">
        <v>18687250000000</v>
      </c>
      <c r="F116" s="1">
        <v>18702500000000</v>
      </c>
      <c r="G116" s="1">
        <v>370000</v>
      </c>
      <c r="H116" s="1">
        <v>-152500000000</v>
      </c>
      <c r="I116" s="2">
        <f t="shared" si="4"/>
        <v>18687.25</v>
      </c>
      <c r="J116" s="2">
        <f t="shared" si="5"/>
        <v>18702.5</v>
      </c>
      <c r="K116" s="2">
        <f t="shared" si="6"/>
        <v>3.7</v>
      </c>
      <c r="L116" s="2">
        <f t="shared" si="7"/>
        <v>-152.5</v>
      </c>
      <c r="M116">
        <v>5</v>
      </c>
      <c r="N116" t="s">
        <v>12</v>
      </c>
      <c r="O116" t="s">
        <v>193</v>
      </c>
      <c r="P116" t="s">
        <v>270</v>
      </c>
    </row>
    <row r="117" spans="1:16" x14ac:dyDescent="0.25">
      <c r="A117">
        <v>824879676</v>
      </c>
      <c r="B117" t="s">
        <v>11</v>
      </c>
      <c r="C117" t="s">
        <v>271</v>
      </c>
      <c r="D117" t="s">
        <v>272</v>
      </c>
      <c r="E117" s="1">
        <v>18695000000000</v>
      </c>
      <c r="F117" s="1">
        <v>18705750000000</v>
      </c>
      <c r="G117" s="1">
        <v>370000</v>
      </c>
      <c r="H117" s="1">
        <v>107500000000</v>
      </c>
      <c r="I117" s="2">
        <f t="shared" si="4"/>
        <v>18695</v>
      </c>
      <c r="J117" s="2">
        <f t="shared" si="5"/>
        <v>18705.75</v>
      </c>
      <c r="K117" s="2">
        <f t="shared" si="6"/>
        <v>3.7</v>
      </c>
      <c r="L117" s="2">
        <f t="shared" si="7"/>
        <v>107.5</v>
      </c>
      <c r="M117">
        <v>5</v>
      </c>
      <c r="N117" t="s">
        <v>15</v>
      </c>
      <c r="O117" t="s">
        <v>193</v>
      </c>
      <c r="P117" t="s">
        <v>273</v>
      </c>
    </row>
    <row r="118" spans="1:16" x14ac:dyDescent="0.25">
      <c r="A118">
        <v>824887894</v>
      </c>
      <c r="B118" t="s">
        <v>11</v>
      </c>
      <c r="C118" t="s">
        <v>274</v>
      </c>
      <c r="D118" t="s">
        <v>275</v>
      </c>
      <c r="E118" s="1">
        <v>18721250000000</v>
      </c>
      <c r="F118" s="1">
        <v>18710500000000</v>
      </c>
      <c r="G118" s="1">
        <v>370000</v>
      </c>
      <c r="H118" s="1">
        <v>-107500000000</v>
      </c>
      <c r="I118" s="2">
        <f t="shared" si="4"/>
        <v>18721.25</v>
      </c>
      <c r="J118" s="2">
        <f t="shared" si="5"/>
        <v>18710.5</v>
      </c>
      <c r="K118" s="2">
        <f t="shared" si="6"/>
        <v>3.7</v>
      </c>
      <c r="L118" s="2">
        <f t="shared" si="7"/>
        <v>-107.5</v>
      </c>
      <c r="M118">
        <v>5</v>
      </c>
      <c r="N118" t="s">
        <v>15</v>
      </c>
      <c r="O118" t="s">
        <v>193</v>
      </c>
      <c r="P118" t="s">
        <v>276</v>
      </c>
    </row>
    <row r="119" spans="1:16" x14ac:dyDescent="0.25">
      <c r="A119">
        <v>824887895</v>
      </c>
      <c r="B119" t="s">
        <v>11</v>
      </c>
      <c r="C119" t="s">
        <v>277</v>
      </c>
      <c r="D119" t="s">
        <v>275</v>
      </c>
      <c r="E119" s="1">
        <v>18721000000000</v>
      </c>
      <c r="F119" s="1">
        <v>18710500000000</v>
      </c>
      <c r="G119" s="1">
        <v>370000</v>
      </c>
      <c r="H119" s="1">
        <v>-105000000000</v>
      </c>
      <c r="I119" s="2">
        <f t="shared" si="4"/>
        <v>18721</v>
      </c>
      <c r="J119" s="2">
        <f t="shared" si="5"/>
        <v>18710.5</v>
      </c>
      <c r="K119" s="2">
        <f t="shared" si="6"/>
        <v>3.7</v>
      </c>
      <c r="L119" s="2">
        <f t="shared" si="7"/>
        <v>-105</v>
      </c>
      <c r="M119">
        <v>5</v>
      </c>
      <c r="N119" t="s">
        <v>15</v>
      </c>
      <c r="O119" t="s">
        <v>193</v>
      </c>
      <c r="P119" t="s">
        <v>278</v>
      </c>
    </row>
    <row r="120" spans="1:16" x14ac:dyDescent="0.25">
      <c r="A120">
        <v>824878410</v>
      </c>
      <c r="B120" t="s">
        <v>11</v>
      </c>
      <c r="C120" t="s">
        <v>279</v>
      </c>
      <c r="D120" t="s">
        <v>280</v>
      </c>
      <c r="E120" s="1">
        <v>18691000000000</v>
      </c>
      <c r="F120" s="1">
        <v>18709750000000</v>
      </c>
      <c r="G120" s="1">
        <v>370000</v>
      </c>
      <c r="H120" s="1">
        <v>187500000000</v>
      </c>
      <c r="I120" s="2">
        <f t="shared" si="4"/>
        <v>18691</v>
      </c>
      <c r="J120" s="2">
        <f t="shared" si="5"/>
        <v>18709.75</v>
      </c>
      <c r="K120" s="2">
        <f t="shared" si="6"/>
        <v>3.7</v>
      </c>
      <c r="L120" s="2">
        <f t="shared" si="7"/>
        <v>187.5</v>
      </c>
      <c r="M120">
        <v>5</v>
      </c>
      <c r="N120" t="s">
        <v>15</v>
      </c>
      <c r="O120" t="s">
        <v>193</v>
      </c>
      <c r="P120" t="s">
        <v>281</v>
      </c>
    </row>
    <row r="121" spans="1:16" x14ac:dyDescent="0.25">
      <c r="A121">
        <v>824890949</v>
      </c>
      <c r="B121" t="s">
        <v>11</v>
      </c>
      <c r="C121" t="s">
        <v>282</v>
      </c>
      <c r="D121" t="s">
        <v>283</v>
      </c>
      <c r="E121" s="1">
        <v>18715500000000</v>
      </c>
      <c r="F121" s="1">
        <v>18718500000000</v>
      </c>
      <c r="G121" s="1">
        <v>370000</v>
      </c>
      <c r="H121" s="1">
        <v>30000000000</v>
      </c>
      <c r="I121" s="2">
        <f t="shared" si="4"/>
        <v>18715.5</v>
      </c>
      <c r="J121" s="2">
        <f t="shared" si="5"/>
        <v>18718.5</v>
      </c>
      <c r="K121" s="2">
        <f t="shared" si="6"/>
        <v>3.7</v>
      </c>
      <c r="L121" s="2">
        <f t="shared" si="7"/>
        <v>30</v>
      </c>
      <c r="M121">
        <v>5</v>
      </c>
      <c r="N121" t="s">
        <v>15</v>
      </c>
      <c r="O121" t="s">
        <v>193</v>
      </c>
      <c r="P121" t="s">
        <v>284</v>
      </c>
    </row>
    <row r="122" spans="1:16" x14ac:dyDescent="0.25">
      <c r="A122">
        <v>824884483</v>
      </c>
      <c r="B122" t="s">
        <v>11</v>
      </c>
      <c r="C122" t="s">
        <v>285</v>
      </c>
      <c r="D122" t="s">
        <v>286</v>
      </c>
      <c r="E122" s="1">
        <v>18693250000000</v>
      </c>
      <c r="F122" s="1">
        <v>18695500000000</v>
      </c>
      <c r="G122" s="1">
        <v>370000</v>
      </c>
      <c r="H122" s="1">
        <v>-22500000000</v>
      </c>
      <c r="I122" s="2">
        <f t="shared" si="4"/>
        <v>18693.25</v>
      </c>
      <c r="J122" s="2">
        <f t="shared" si="5"/>
        <v>18695.5</v>
      </c>
      <c r="K122" s="2">
        <f t="shared" si="6"/>
        <v>3.7</v>
      </c>
      <c r="L122" s="2">
        <f t="shared" si="7"/>
        <v>-22.5</v>
      </c>
      <c r="M122">
        <v>5</v>
      </c>
      <c r="N122" t="s">
        <v>12</v>
      </c>
      <c r="O122" t="s">
        <v>193</v>
      </c>
      <c r="P122" t="s">
        <v>287</v>
      </c>
    </row>
    <row r="123" spans="1:16" x14ac:dyDescent="0.25">
      <c r="A123">
        <v>824884484</v>
      </c>
      <c r="B123" t="s">
        <v>11</v>
      </c>
      <c r="C123" t="s">
        <v>288</v>
      </c>
      <c r="D123" t="s">
        <v>286</v>
      </c>
      <c r="E123" s="1">
        <v>18692000000000</v>
      </c>
      <c r="F123" s="1">
        <v>18695500000000</v>
      </c>
      <c r="G123" s="1">
        <v>370000</v>
      </c>
      <c r="H123" s="1">
        <v>-35000000000</v>
      </c>
      <c r="I123" s="2">
        <f t="shared" si="4"/>
        <v>18692</v>
      </c>
      <c r="J123" s="2">
        <f t="shared" si="5"/>
        <v>18695.5</v>
      </c>
      <c r="K123" s="2">
        <f t="shared" si="6"/>
        <v>3.7</v>
      </c>
      <c r="L123" s="2">
        <f t="shared" si="7"/>
        <v>-35</v>
      </c>
      <c r="M123">
        <v>5</v>
      </c>
      <c r="N123" t="s">
        <v>12</v>
      </c>
      <c r="O123" t="s">
        <v>193</v>
      </c>
      <c r="P123" t="s">
        <v>289</v>
      </c>
    </row>
    <row r="124" spans="1:16" x14ac:dyDescent="0.25">
      <c r="A124">
        <v>824882756</v>
      </c>
      <c r="B124" t="s">
        <v>11</v>
      </c>
      <c r="C124" t="s">
        <v>290</v>
      </c>
      <c r="D124" t="s">
        <v>291</v>
      </c>
      <c r="E124" s="1">
        <v>18709750000000</v>
      </c>
      <c r="F124" s="1">
        <v>18699000000000</v>
      </c>
      <c r="G124" s="1">
        <v>370000</v>
      </c>
      <c r="H124" s="1">
        <v>-107500000000</v>
      </c>
      <c r="I124" s="2">
        <f t="shared" si="4"/>
        <v>18709.75</v>
      </c>
      <c r="J124" s="2">
        <f t="shared" si="5"/>
        <v>18699</v>
      </c>
      <c r="K124" s="2">
        <f t="shared" si="6"/>
        <v>3.7</v>
      </c>
      <c r="L124" s="2">
        <f t="shared" si="7"/>
        <v>-107.5</v>
      </c>
      <c r="M124">
        <v>5</v>
      </c>
      <c r="N124" t="s">
        <v>15</v>
      </c>
      <c r="O124" t="s">
        <v>193</v>
      </c>
      <c r="P124" t="s">
        <v>292</v>
      </c>
    </row>
    <row r="125" spans="1:16" x14ac:dyDescent="0.25">
      <c r="A125">
        <v>824882757</v>
      </c>
      <c r="B125" t="s">
        <v>11</v>
      </c>
      <c r="C125" t="s">
        <v>293</v>
      </c>
      <c r="D125" t="s">
        <v>291</v>
      </c>
      <c r="E125" s="1">
        <v>18705250000000</v>
      </c>
      <c r="F125" s="1">
        <v>18699000000000</v>
      </c>
      <c r="G125" s="1">
        <v>370000</v>
      </c>
      <c r="H125" s="1">
        <v>-62500000000</v>
      </c>
      <c r="I125" s="2">
        <f t="shared" si="4"/>
        <v>18705.25</v>
      </c>
      <c r="J125" s="2">
        <f t="shared" si="5"/>
        <v>18699</v>
      </c>
      <c r="K125" s="2">
        <f t="shared" si="6"/>
        <v>3.7</v>
      </c>
      <c r="L125" s="2">
        <f t="shared" si="7"/>
        <v>-62.5</v>
      </c>
      <c r="M125">
        <v>5</v>
      </c>
      <c r="N125" t="s">
        <v>15</v>
      </c>
      <c r="O125" t="s">
        <v>193</v>
      </c>
      <c r="P125" t="s">
        <v>294</v>
      </c>
    </row>
    <row r="126" spans="1:16" x14ac:dyDescent="0.25">
      <c r="A126">
        <v>824889591</v>
      </c>
      <c r="B126" t="s">
        <v>11</v>
      </c>
      <c r="C126" t="s">
        <v>295</v>
      </c>
      <c r="D126" t="s">
        <v>296</v>
      </c>
      <c r="E126" s="1">
        <v>18709000000000</v>
      </c>
      <c r="F126" s="1">
        <v>18720000000000</v>
      </c>
      <c r="G126" s="1">
        <v>370000</v>
      </c>
      <c r="H126" s="1">
        <v>110000000000</v>
      </c>
      <c r="I126" s="2">
        <f t="shared" si="4"/>
        <v>18709</v>
      </c>
      <c r="J126" s="2">
        <f t="shared" si="5"/>
        <v>18720</v>
      </c>
      <c r="K126" s="2">
        <f t="shared" si="6"/>
        <v>3.7</v>
      </c>
      <c r="L126" s="2">
        <f t="shared" si="7"/>
        <v>110</v>
      </c>
      <c r="M126">
        <v>5</v>
      </c>
      <c r="N126" t="s">
        <v>15</v>
      </c>
      <c r="O126" t="s">
        <v>193</v>
      </c>
      <c r="P126" t="s">
        <v>297</v>
      </c>
    </row>
    <row r="127" spans="1:16" x14ac:dyDescent="0.25">
      <c r="A127">
        <v>824889484</v>
      </c>
      <c r="B127" t="s">
        <v>11</v>
      </c>
      <c r="C127" t="s">
        <v>295</v>
      </c>
      <c r="D127" t="s">
        <v>298</v>
      </c>
      <c r="E127" s="1">
        <v>18710750000000</v>
      </c>
      <c r="F127" s="1">
        <v>18719000000000</v>
      </c>
      <c r="G127" s="1">
        <v>370000</v>
      </c>
      <c r="H127" s="1">
        <v>82500000000</v>
      </c>
      <c r="I127" s="2">
        <f t="shared" si="4"/>
        <v>18710.75</v>
      </c>
      <c r="J127" s="2">
        <f t="shared" si="5"/>
        <v>18719</v>
      </c>
      <c r="K127" s="2">
        <f t="shared" si="6"/>
        <v>3.7</v>
      </c>
      <c r="L127" s="2">
        <f t="shared" si="7"/>
        <v>82.5</v>
      </c>
      <c r="M127">
        <v>5</v>
      </c>
      <c r="N127" t="s">
        <v>15</v>
      </c>
      <c r="O127" t="s">
        <v>193</v>
      </c>
      <c r="P127" t="s">
        <v>299</v>
      </c>
    </row>
    <row r="128" spans="1:16" x14ac:dyDescent="0.25">
      <c r="A128">
        <v>824897132</v>
      </c>
      <c r="B128" t="s">
        <v>11</v>
      </c>
      <c r="C128" t="s">
        <v>300</v>
      </c>
      <c r="D128" t="s">
        <v>301</v>
      </c>
      <c r="E128" s="1">
        <v>18736000000000</v>
      </c>
      <c r="F128" s="1">
        <v>18796000000000</v>
      </c>
      <c r="G128" s="1">
        <v>370000</v>
      </c>
      <c r="H128" s="1">
        <v>600000000000</v>
      </c>
      <c r="I128" s="2">
        <f t="shared" si="4"/>
        <v>18736</v>
      </c>
      <c r="J128" s="2">
        <f t="shared" si="5"/>
        <v>18796</v>
      </c>
      <c r="K128" s="2">
        <f t="shared" si="6"/>
        <v>3.7</v>
      </c>
      <c r="L128" s="2">
        <f t="shared" si="7"/>
        <v>600</v>
      </c>
      <c r="M128">
        <v>5</v>
      </c>
      <c r="N128" t="s">
        <v>15</v>
      </c>
      <c r="O128" t="s">
        <v>193</v>
      </c>
      <c r="P128" t="s">
        <v>302</v>
      </c>
    </row>
    <row r="129" spans="1:16" x14ac:dyDescent="0.25">
      <c r="A129">
        <v>824897133</v>
      </c>
      <c r="B129" t="s">
        <v>11</v>
      </c>
      <c r="C129" t="s">
        <v>303</v>
      </c>
      <c r="D129" t="s">
        <v>301</v>
      </c>
      <c r="E129" s="1">
        <v>18747250000000</v>
      </c>
      <c r="F129" s="1">
        <v>18796000000000</v>
      </c>
      <c r="G129" s="1">
        <v>370000</v>
      </c>
      <c r="H129" s="1">
        <v>487500000000</v>
      </c>
      <c r="I129" s="2">
        <f t="shared" si="4"/>
        <v>18747.25</v>
      </c>
      <c r="J129" s="2">
        <f t="shared" si="5"/>
        <v>18796</v>
      </c>
      <c r="K129" s="2">
        <f t="shared" si="6"/>
        <v>3.7</v>
      </c>
      <c r="L129" s="2">
        <f t="shared" si="7"/>
        <v>487.5</v>
      </c>
      <c r="M129">
        <v>5</v>
      </c>
      <c r="N129" t="s">
        <v>15</v>
      </c>
      <c r="O129" t="s">
        <v>193</v>
      </c>
      <c r="P129" t="s">
        <v>304</v>
      </c>
    </row>
    <row r="130" spans="1:16" x14ac:dyDescent="0.25">
      <c r="A130">
        <v>824897134</v>
      </c>
      <c r="B130" t="s">
        <v>11</v>
      </c>
      <c r="C130" t="s">
        <v>303</v>
      </c>
      <c r="D130" t="s">
        <v>301</v>
      </c>
      <c r="E130" s="1">
        <v>18746750000000</v>
      </c>
      <c r="F130" s="1">
        <v>18796000000000</v>
      </c>
      <c r="G130" s="1">
        <v>370000</v>
      </c>
      <c r="H130" s="1">
        <v>492500000000</v>
      </c>
      <c r="I130" s="2">
        <f t="shared" si="4"/>
        <v>18746.75</v>
      </c>
      <c r="J130" s="2">
        <f t="shared" si="5"/>
        <v>18796</v>
      </c>
      <c r="K130" s="2">
        <f t="shared" si="6"/>
        <v>3.7</v>
      </c>
      <c r="L130" s="2">
        <f t="shared" si="7"/>
        <v>492.5</v>
      </c>
      <c r="M130">
        <v>5</v>
      </c>
      <c r="N130" t="s">
        <v>15</v>
      </c>
      <c r="O130" t="s">
        <v>193</v>
      </c>
      <c r="P130" t="s">
        <v>305</v>
      </c>
    </row>
    <row r="131" spans="1:16" x14ac:dyDescent="0.25">
      <c r="A131">
        <v>824898542</v>
      </c>
      <c r="B131" t="s">
        <v>11</v>
      </c>
      <c r="C131" t="s">
        <v>306</v>
      </c>
      <c r="D131" t="s">
        <v>307</v>
      </c>
      <c r="E131" s="1">
        <v>18807750000000</v>
      </c>
      <c r="F131" s="1">
        <v>18792500000000</v>
      </c>
      <c r="G131" s="1">
        <v>370000</v>
      </c>
      <c r="H131" s="1">
        <v>-152500000000</v>
      </c>
      <c r="I131" s="2">
        <f t="shared" ref="I131:I134" si="8">E131/1000000000</f>
        <v>18807.75</v>
      </c>
      <c r="J131" s="2">
        <f t="shared" ref="J131:J134" si="9">F131/1000000000</f>
        <v>18792.5</v>
      </c>
      <c r="K131" s="2">
        <f t="shared" ref="K131:K134" si="10">G131/100000</f>
        <v>3.7</v>
      </c>
      <c r="L131" s="2">
        <f t="shared" ref="L131:L134" si="11">H131/1000000000</f>
        <v>-152.5</v>
      </c>
      <c r="M131">
        <v>5</v>
      </c>
      <c r="N131" t="s">
        <v>15</v>
      </c>
      <c r="O131" t="s">
        <v>193</v>
      </c>
      <c r="P131" t="s">
        <v>308</v>
      </c>
    </row>
    <row r="132" spans="1:16" x14ac:dyDescent="0.25">
      <c r="A132">
        <v>824898543</v>
      </c>
      <c r="B132" t="s">
        <v>11</v>
      </c>
      <c r="C132" t="s">
        <v>306</v>
      </c>
      <c r="D132" t="s">
        <v>307</v>
      </c>
      <c r="E132" s="1">
        <v>18809000000000</v>
      </c>
      <c r="F132" s="1">
        <v>18792500000000</v>
      </c>
      <c r="G132" s="1">
        <v>370000</v>
      </c>
      <c r="H132" s="1">
        <v>-165000000000</v>
      </c>
      <c r="I132" s="2">
        <f t="shared" si="8"/>
        <v>18809</v>
      </c>
      <c r="J132" s="2">
        <f t="shared" si="9"/>
        <v>18792.5</v>
      </c>
      <c r="K132" s="2">
        <f t="shared" si="10"/>
        <v>3.7</v>
      </c>
      <c r="L132" s="2">
        <f t="shared" si="11"/>
        <v>-165</v>
      </c>
      <c r="M132">
        <v>5</v>
      </c>
      <c r="N132" t="s">
        <v>15</v>
      </c>
      <c r="O132" t="s">
        <v>193</v>
      </c>
      <c r="P132" t="s">
        <v>309</v>
      </c>
    </row>
    <row r="133" spans="1:16" x14ac:dyDescent="0.25">
      <c r="A133">
        <v>824902693</v>
      </c>
      <c r="B133" t="s">
        <v>11</v>
      </c>
      <c r="C133" t="s">
        <v>310</v>
      </c>
      <c r="D133" t="s">
        <v>311</v>
      </c>
      <c r="E133" s="1">
        <v>18795000000000</v>
      </c>
      <c r="F133" s="1">
        <v>18844500000000</v>
      </c>
      <c r="G133" s="1">
        <v>370000</v>
      </c>
      <c r="H133" s="1">
        <v>495000000000</v>
      </c>
      <c r="I133" s="2">
        <f t="shared" si="8"/>
        <v>18795</v>
      </c>
      <c r="J133" s="2">
        <f t="shared" si="9"/>
        <v>18844.5</v>
      </c>
      <c r="K133" s="2">
        <f t="shared" si="10"/>
        <v>3.7</v>
      </c>
      <c r="L133" s="2">
        <f t="shared" si="11"/>
        <v>495</v>
      </c>
      <c r="M133">
        <v>5</v>
      </c>
      <c r="N133" t="s">
        <v>15</v>
      </c>
      <c r="O133" t="s">
        <v>193</v>
      </c>
      <c r="P133" t="s">
        <v>312</v>
      </c>
    </row>
    <row r="134" spans="1:16" x14ac:dyDescent="0.25">
      <c r="A134">
        <v>824903740</v>
      </c>
      <c r="B134" t="s">
        <v>11</v>
      </c>
      <c r="C134" t="s">
        <v>310</v>
      </c>
      <c r="D134" t="s">
        <v>313</v>
      </c>
      <c r="E134" s="1">
        <v>18792250000000</v>
      </c>
      <c r="F134" s="1">
        <v>18838500000000</v>
      </c>
      <c r="G134" s="1">
        <v>370000</v>
      </c>
      <c r="H134" s="1">
        <v>462500000000</v>
      </c>
      <c r="I134" s="2">
        <f t="shared" si="8"/>
        <v>18792.25</v>
      </c>
      <c r="J134" s="2">
        <f t="shared" si="9"/>
        <v>18838.5</v>
      </c>
      <c r="K134" s="2">
        <f t="shared" si="10"/>
        <v>3.7</v>
      </c>
      <c r="L134" s="2">
        <f t="shared" si="11"/>
        <v>462.5</v>
      </c>
      <c r="M134">
        <v>5</v>
      </c>
      <c r="N134" t="s">
        <v>15</v>
      </c>
      <c r="O134" t="s">
        <v>193</v>
      </c>
      <c r="P134" t="s">
        <v>314</v>
      </c>
    </row>
  </sheetData>
  <sheetProtection sheet="1" objects="1" scenarios="1"/>
  <autoFilter ref="A1:Q136" xr:uid="{00000000-0001-0000-0000-000000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9DAA8-88D9-404B-8F9C-8A0B5862916B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 22042025</vt:lpstr>
      <vt:lpstr>Trades</vt:lpstr>
      <vt:lpstr>Orders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 Weytjens</dc:creator>
  <cp:lastModifiedBy>Filip Weytjens</cp:lastModifiedBy>
  <dcterms:created xsi:type="dcterms:W3CDTF">2015-06-05T18:19:34Z</dcterms:created>
  <dcterms:modified xsi:type="dcterms:W3CDTF">2025-04-18T09:47:56Z</dcterms:modified>
</cp:coreProperties>
</file>