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0118138-4BD9-4042-93A0-EE2399517FEC}" xr6:coauthVersionLast="47" xr6:coauthVersionMax="47" xr10:uidLastSave="{00000000-0000-0000-0000-000000000000}"/>
  <bookViews>
    <workbookView xWindow="14700" yWindow="5143" windowWidth="16491" windowHeight="10586" activeTab="2" xr2:uid="{00000000-000D-0000-FFFF-FFFF00000000}"/>
  </bookViews>
  <sheets>
    <sheet name="data" sheetId="1" r:id="rId1"/>
    <sheet name="inputs and tables" sheetId="2" r:id="rId2"/>
    <sheet name="chart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4" i="1" l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B58" i="5"/>
  <c r="D2042" i="1" l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B30" i="5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N202" i="1"/>
  <c r="O202" i="1" s="1"/>
  <c r="P202" i="1" s="1"/>
  <c r="D515" i="1" l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G2" i="1"/>
  <c r="F2" i="1"/>
  <c r="B114" i="5" l="1"/>
  <c r="B86" i="5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G3" i="1"/>
  <c r="F3" i="1"/>
  <c r="K3" i="1" l="1"/>
  <c r="J3" i="1"/>
  <c r="A4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N203" i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N449" i="1" s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N468" i="1" s="1"/>
  <c r="N469" i="1" s="1"/>
  <c r="N470" i="1" s="1"/>
  <c r="N471" i="1" s="1"/>
  <c r="N472" i="1" s="1"/>
  <c r="N473" i="1" s="1"/>
  <c r="N474" i="1" s="1"/>
  <c r="N475" i="1" s="1"/>
  <c r="N476" i="1" s="1"/>
  <c r="N477" i="1" s="1"/>
  <c r="N478" i="1" s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N501" i="1" s="1"/>
  <c r="N502" i="1" s="1"/>
  <c r="N503" i="1" s="1"/>
  <c r="N504" i="1" s="1"/>
  <c r="N505" i="1" s="1"/>
  <c r="N506" i="1" s="1"/>
  <c r="N507" i="1" s="1"/>
  <c r="N508" i="1" s="1"/>
  <c r="N509" i="1" s="1"/>
  <c r="N510" i="1" s="1"/>
  <c r="N511" i="1" s="1"/>
  <c r="N512" i="1" s="1"/>
  <c r="N513" i="1" s="1"/>
  <c r="N514" i="1" s="1"/>
  <c r="N515" i="1" s="1"/>
  <c r="N516" i="1" s="1"/>
  <c r="N517" i="1" s="1"/>
  <c r="N518" i="1" s="1"/>
  <c r="N519" i="1" s="1"/>
  <c r="N520" i="1" s="1"/>
  <c r="N521" i="1" s="1"/>
  <c r="N522" i="1" s="1"/>
  <c r="N523" i="1" s="1"/>
  <c r="N524" i="1" s="1"/>
  <c r="N525" i="1" s="1"/>
  <c r="N526" i="1" s="1"/>
  <c r="N527" i="1" s="1"/>
  <c r="N528" i="1" s="1"/>
  <c r="N529" i="1" s="1"/>
  <c r="N530" i="1" s="1"/>
  <c r="N531" i="1" s="1"/>
  <c r="N532" i="1" s="1"/>
  <c r="N533" i="1" s="1"/>
  <c r="N534" i="1" s="1"/>
  <c r="N535" i="1" s="1"/>
  <c r="N536" i="1" s="1"/>
  <c r="N537" i="1" s="1"/>
  <c r="N538" i="1" s="1"/>
  <c r="N539" i="1" s="1"/>
  <c r="N540" i="1" s="1"/>
  <c r="N541" i="1" s="1"/>
  <c r="N542" i="1" s="1"/>
  <c r="N543" i="1" s="1"/>
  <c r="N544" i="1" s="1"/>
  <c r="N545" i="1" s="1"/>
  <c r="N546" i="1" s="1"/>
  <c r="N547" i="1" s="1"/>
  <c r="N548" i="1" s="1"/>
  <c r="N549" i="1" s="1"/>
  <c r="N550" i="1" s="1"/>
  <c r="N551" i="1" s="1"/>
  <c r="N552" i="1" s="1"/>
  <c r="N553" i="1" s="1"/>
  <c r="N554" i="1" s="1"/>
  <c r="N555" i="1" s="1"/>
  <c r="N556" i="1" s="1"/>
  <c r="N557" i="1" s="1"/>
  <c r="N558" i="1" s="1"/>
  <c r="N559" i="1" s="1"/>
  <c r="N560" i="1" s="1"/>
  <c r="N561" i="1" s="1"/>
  <c r="N562" i="1" s="1"/>
  <c r="N563" i="1" s="1"/>
  <c r="N564" i="1" s="1"/>
  <c r="N565" i="1" s="1"/>
  <c r="N566" i="1" s="1"/>
  <c r="N567" i="1" s="1"/>
  <c r="N568" i="1" s="1"/>
  <c r="N569" i="1" s="1"/>
  <c r="N570" i="1" s="1"/>
  <c r="N571" i="1" s="1"/>
  <c r="N572" i="1" s="1"/>
  <c r="N573" i="1" s="1"/>
  <c r="N574" i="1" s="1"/>
  <c r="N575" i="1" s="1"/>
  <c r="N576" i="1" s="1"/>
  <c r="N577" i="1" s="1"/>
  <c r="N578" i="1" s="1"/>
  <c r="N579" i="1" s="1"/>
  <c r="N580" i="1" s="1"/>
  <c r="N581" i="1" s="1"/>
  <c r="N582" i="1" s="1"/>
  <c r="N583" i="1" s="1"/>
  <c r="N584" i="1" s="1"/>
  <c r="N585" i="1" s="1"/>
  <c r="N586" i="1" s="1"/>
  <c r="N587" i="1" s="1"/>
  <c r="N588" i="1" s="1"/>
  <c r="N589" i="1" s="1"/>
  <c r="N590" i="1" s="1"/>
  <c r="N591" i="1" s="1"/>
  <c r="N592" i="1" s="1"/>
  <c r="N593" i="1" s="1"/>
  <c r="N594" i="1" s="1"/>
  <c r="N595" i="1" s="1"/>
  <c r="N596" i="1" s="1"/>
  <c r="N597" i="1" s="1"/>
  <c r="N598" i="1" s="1"/>
  <c r="N599" i="1" s="1"/>
  <c r="N600" i="1" s="1"/>
  <c r="N601" i="1" s="1"/>
  <c r="N602" i="1" s="1"/>
  <c r="N603" i="1" s="1"/>
  <c r="N604" i="1" s="1"/>
  <c r="N605" i="1" s="1"/>
  <c r="N606" i="1" s="1"/>
  <c r="N607" i="1" s="1"/>
  <c r="N608" i="1" s="1"/>
  <c r="N609" i="1" s="1"/>
  <c r="N610" i="1" s="1"/>
  <c r="N611" i="1" s="1"/>
  <c r="N612" i="1" s="1"/>
  <c r="N613" i="1" s="1"/>
  <c r="N614" i="1" s="1"/>
  <c r="N615" i="1" s="1"/>
  <c r="N616" i="1" s="1"/>
  <c r="N617" i="1" s="1"/>
  <c r="N618" i="1" s="1"/>
  <c r="N619" i="1" s="1"/>
  <c r="N620" i="1" s="1"/>
  <c r="N621" i="1" s="1"/>
  <c r="N622" i="1" s="1"/>
  <c r="N623" i="1" s="1"/>
  <c r="N624" i="1" s="1"/>
  <c r="N625" i="1" s="1"/>
  <c r="N626" i="1" s="1"/>
  <c r="N627" i="1" s="1"/>
  <c r="N628" i="1" s="1"/>
  <c r="N629" i="1" s="1"/>
  <c r="N630" i="1" s="1"/>
  <c r="N631" i="1" s="1"/>
  <c r="N632" i="1" s="1"/>
  <c r="N633" i="1" s="1"/>
  <c r="N634" i="1" s="1"/>
  <c r="N635" i="1" s="1"/>
  <c r="N636" i="1" s="1"/>
  <c r="N637" i="1" s="1"/>
  <c r="N638" i="1" s="1"/>
  <c r="N639" i="1" s="1"/>
  <c r="N640" i="1" s="1"/>
  <c r="N641" i="1" s="1"/>
  <c r="N642" i="1" s="1"/>
  <c r="N643" i="1" s="1"/>
  <c r="N644" i="1" s="1"/>
  <c r="N645" i="1" s="1"/>
  <c r="N646" i="1" s="1"/>
  <c r="N647" i="1" s="1"/>
  <c r="N648" i="1" s="1"/>
  <c r="N649" i="1" s="1"/>
  <c r="N650" i="1" s="1"/>
  <c r="N651" i="1" s="1"/>
  <c r="N652" i="1" s="1"/>
  <c r="N653" i="1" s="1"/>
  <c r="N654" i="1" s="1"/>
  <c r="N655" i="1" s="1"/>
  <c r="N656" i="1" s="1"/>
  <c r="N657" i="1" s="1"/>
  <c r="N658" i="1" s="1"/>
  <c r="N659" i="1" s="1"/>
  <c r="N660" i="1" s="1"/>
  <c r="N661" i="1" s="1"/>
  <c r="N662" i="1" s="1"/>
  <c r="N663" i="1" s="1"/>
  <c r="N664" i="1" s="1"/>
  <c r="N665" i="1" s="1"/>
  <c r="N666" i="1" s="1"/>
  <c r="N667" i="1" s="1"/>
  <c r="N668" i="1" s="1"/>
  <c r="N669" i="1" s="1"/>
  <c r="N670" i="1" s="1"/>
  <c r="N671" i="1" s="1"/>
  <c r="N672" i="1" s="1"/>
  <c r="N673" i="1" s="1"/>
  <c r="N674" i="1" s="1"/>
  <c r="N675" i="1" s="1"/>
  <c r="N676" i="1" s="1"/>
  <c r="N677" i="1" s="1"/>
  <c r="N678" i="1" s="1"/>
  <c r="N679" i="1" s="1"/>
  <c r="N680" i="1" s="1"/>
  <c r="N681" i="1" s="1"/>
  <c r="N682" i="1" s="1"/>
  <c r="N683" i="1" s="1"/>
  <c r="N684" i="1" s="1"/>
  <c r="N685" i="1" s="1"/>
  <c r="N686" i="1" s="1"/>
  <c r="N687" i="1" s="1"/>
  <c r="N688" i="1" s="1"/>
  <c r="N689" i="1" s="1"/>
  <c r="N690" i="1" s="1"/>
  <c r="N691" i="1" s="1"/>
  <c r="N692" i="1" s="1"/>
  <c r="N693" i="1" s="1"/>
  <c r="N694" i="1" s="1"/>
  <c r="N695" i="1" s="1"/>
  <c r="N696" i="1" s="1"/>
  <c r="N697" i="1" s="1"/>
  <c r="N698" i="1" s="1"/>
  <c r="N699" i="1" s="1"/>
  <c r="N700" i="1" s="1"/>
  <c r="N701" i="1" s="1"/>
  <c r="N702" i="1" s="1"/>
  <c r="N703" i="1" s="1"/>
  <c r="N704" i="1" s="1"/>
  <c r="N705" i="1" s="1"/>
  <c r="N706" i="1" s="1"/>
  <c r="N707" i="1" s="1"/>
  <c r="N708" i="1" s="1"/>
  <c r="N709" i="1" s="1"/>
  <c r="N710" i="1" s="1"/>
  <c r="N711" i="1" s="1"/>
  <c r="N712" i="1" s="1"/>
  <c r="N713" i="1" s="1"/>
  <c r="N714" i="1" s="1"/>
  <c r="N715" i="1" s="1"/>
  <c r="N716" i="1" s="1"/>
  <c r="N717" i="1" s="1"/>
  <c r="N718" i="1" s="1"/>
  <c r="N719" i="1" s="1"/>
  <c r="N720" i="1" s="1"/>
  <c r="N721" i="1" s="1"/>
  <c r="N722" i="1" s="1"/>
  <c r="N723" i="1" s="1"/>
  <c r="N724" i="1" s="1"/>
  <c r="N725" i="1" s="1"/>
  <c r="N726" i="1" s="1"/>
  <c r="N727" i="1" s="1"/>
  <c r="N728" i="1" s="1"/>
  <c r="N729" i="1" s="1"/>
  <c r="N730" i="1" s="1"/>
  <c r="N731" i="1" s="1"/>
  <c r="N732" i="1" s="1"/>
  <c r="N733" i="1" s="1"/>
  <c r="N734" i="1" s="1"/>
  <c r="N735" i="1" s="1"/>
  <c r="N736" i="1" s="1"/>
  <c r="N737" i="1" s="1"/>
  <c r="N738" i="1" s="1"/>
  <c r="N739" i="1" s="1"/>
  <c r="N740" i="1" s="1"/>
  <c r="N741" i="1" s="1"/>
  <c r="N742" i="1" s="1"/>
  <c r="N743" i="1" s="1"/>
  <c r="N744" i="1" s="1"/>
  <c r="N745" i="1" s="1"/>
  <c r="N746" i="1" s="1"/>
  <c r="N747" i="1" s="1"/>
  <c r="N748" i="1" s="1"/>
  <c r="N749" i="1" s="1"/>
  <c r="N750" i="1" s="1"/>
  <c r="N751" i="1" s="1"/>
  <c r="N752" i="1" s="1"/>
  <c r="N753" i="1" s="1"/>
  <c r="N754" i="1" s="1"/>
  <c r="N755" i="1" s="1"/>
  <c r="N756" i="1" s="1"/>
  <c r="N757" i="1" s="1"/>
  <c r="N758" i="1" s="1"/>
  <c r="N759" i="1" s="1"/>
  <c r="N760" i="1" s="1"/>
  <c r="N761" i="1" s="1"/>
  <c r="N762" i="1" s="1"/>
  <c r="N763" i="1" s="1"/>
  <c r="N764" i="1" s="1"/>
  <c r="N765" i="1" s="1"/>
  <c r="N766" i="1" s="1"/>
  <c r="N767" i="1" s="1"/>
  <c r="N768" i="1" s="1"/>
  <c r="N769" i="1" s="1"/>
  <c r="N770" i="1" s="1"/>
  <c r="N771" i="1" s="1"/>
  <c r="N772" i="1" s="1"/>
  <c r="N773" i="1" s="1"/>
  <c r="N774" i="1" s="1"/>
  <c r="N775" i="1" s="1"/>
  <c r="N776" i="1" s="1"/>
  <c r="N777" i="1" s="1"/>
  <c r="N778" i="1" s="1"/>
  <c r="N779" i="1" s="1"/>
  <c r="N780" i="1" s="1"/>
  <c r="N781" i="1" s="1"/>
  <c r="N782" i="1" s="1"/>
  <c r="N783" i="1" s="1"/>
  <c r="N784" i="1" s="1"/>
  <c r="N785" i="1" s="1"/>
  <c r="N786" i="1" s="1"/>
  <c r="N787" i="1" s="1"/>
  <c r="N788" i="1" s="1"/>
  <c r="N789" i="1" s="1"/>
  <c r="N790" i="1" s="1"/>
  <c r="N791" i="1" s="1"/>
  <c r="N792" i="1" s="1"/>
  <c r="N793" i="1" s="1"/>
  <c r="N794" i="1" s="1"/>
  <c r="N795" i="1" s="1"/>
  <c r="N796" i="1" s="1"/>
  <c r="N797" i="1" s="1"/>
  <c r="N798" i="1" s="1"/>
  <c r="N799" i="1" s="1"/>
  <c r="N800" i="1" s="1"/>
  <c r="N801" i="1" s="1"/>
  <c r="N802" i="1" s="1"/>
  <c r="N803" i="1" s="1"/>
  <c r="N804" i="1" s="1"/>
  <c r="N805" i="1" s="1"/>
  <c r="N806" i="1" s="1"/>
  <c r="N807" i="1" s="1"/>
  <c r="N808" i="1" s="1"/>
  <c r="N809" i="1" s="1"/>
  <c r="N810" i="1" s="1"/>
  <c r="N811" i="1" s="1"/>
  <c r="N812" i="1" s="1"/>
  <c r="N813" i="1" s="1"/>
  <c r="N814" i="1" s="1"/>
  <c r="N815" i="1" s="1"/>
  <c r="N816" i="1" s="1"/>
  <c r="N817" i="1" s="1"/>
  <c r="N818" i="1" s="1"/>
  <c r="N819" i="1" s="1"/>
  <c r="N820" i="1" s="1"/>
  <c r="N821" i="1" s="1"/>
  <c r="N822" i="1" s="1"/>
  <c r="N823" i="1" s="1"/>
  <c r="N824" i="1" s="1"/>
  <c r="N825" i="1" s="1"/>
  <c r="N826" i="1" s="1"/>
  <c r="N827" i="1" s="1"/>
  <c r="N828" i="1" s="1"/>
  <c r="N829" i="1" s="1"/>
  <c r="N830" i="1" s="1"/>
  <c r="N831" i="1" s="1"/>
  <c r="N832" i="1" s="1"/>
  <c r="N833" i="1" s="1"/>
  <c r="N834" i="1" s="1"/>
  <c r="N835" i="1" s="1"/>
  <c r="N836" i="1" s="1"/>
  <c r="N837" i="1" s="1"/>
  <c r="N838" i="1" s="1"/>
  <c r="N839" i="1" s="1"/>
  <c r="N840" i="1" s="1"/>
  <c r="N841" i="1" s="1"/>
  <c r="N842" i="1" s="1"/>
  <c r="N843" i="1" s="1"/>
  <c r="N844" i="1" s="1"/>
  <c r="N845" i="1" s="1"/>
  <c r="N846" i="1" s="1"/>
  <c r="N847" i="1" s="1"/>
  <c r="N848" i="1" s="1"/>
  <c r="N849" i="1" s="1"/>
  <c r="N850" i="1" s="1"/>
  <c r="N851" i="1" s="1"/>
  <c r="N852" i="1" s="1"/>
  <c r="N853" i="1" s="1"/>
  <c r="N854" i="1" s="1"/>
  <c r="N855" i="1" s="1"/>
  <c r="N856" i="1" s="1"/>
  <c r="N857" i="1" s="1"/>
  <c r="N858" i="1" s="1"/>
  <c r="N859" i="1" s="1"/>
  <c r="N860" i="1" s="1"/>
  <c r="N861" i="1" s="1"/>
  <c r="N862" i="1" s="1"/>
  <c r="N863" i="1" s="1"/>
  <c r="N864" i="1" s="1"/>
  <c r="N865" i="1" s="1"/>
  <c r="N866" i="1" s="1"/>
  <c r="N867" i="1" s="1"/>
  <c r="N868" i="1" s="1"/>
  <c r="N869" i="1" s="1"/>
  <c r="N870" i="1" s="1"/>
  <c r="N871" i="1" s="1"/>
  <c r="N872" i="1" s="1"/>
  <c r="N873" i="1" s="1"/>
  <c r="N874" i="1" s="1"/>
  <c r="N875" i="1" s="1"/>
  <c r="N876" i="1" s="1"/>
  <c r="N877" i="1" s="1"/>
  <c r="N878" i="1" s="1"/>
  <c r="N879" i="1" s="1"/>
  <c r="N880" i="1" s="1"/>
  <c r="N881" i="1" s="1"/>
  <c r="N882" i="1" s="1"/>
  <c r="N883" i="1" s="1"/>
  <c r="N884" i="1" s="1"/>
  <c r="N885" i="1" s="1"/>
  <c r="N886" i="1" s="1"/>
  <c r="N887" i="1" s="1"/>
  <c r="N888" i="1" s="1"/>
  <c r="N889" i="1" s="1"/>
  <c r="N890" i="1" s="1"/>
  <c r="N891" i="1" s="1"/>
  <c r="N892" i="1" s="1"/>
  <c r="N893" i="1" s="1"/>
  <c r="N894" i="1" s="1"/>
  <c r="N895" i="1" s="1"/>
  <c r="N896" i="1" s="1"/>
  <c r="N897" i="1" s="1"/>
  <c r="N898" i="1" s="1"/>
  <c r="N899" i="1" s="1"/>
  <c r="N900" i="1" s="1"/>
  <c r="N901" i="1" s="1"/>
  <c r="N902" i="1" s="1"/>
  <c r="N903" i="1" s="1"/>
  <c r="N904" i="1" s="1"/>
  <c r="N905" i="1" s="1"/>
  <c r="N906" i="1" s="1"/>
  <c r="N907" i="1" s="1"/>
  <c r="N908" i="1" s="1"/>
  <c r="N909" i="1" s="1"/>
  <c r="N910" i="1" s="1"/>
  <c r="N911" i="1" s="1"/>
  <c r="N912" i="1" s="1"/>
  <c r="N913" i="1" s="1"/>
  <c r="N914" i="1" s="1"/>
  <c r="N915" i="1" s="1"/>
  <c r="N916" i="1" s="1"/>
  <c r="N917" i="1" s="1"/>
  <c r="N918" i="1" s="1"/>
  <c r="N919" i="1" s="1"/>
  <c r="N920" i="1" s="1"/>
  <c r="N921" i="1" s="1"/>
  <c r="N922" i="1" s="1"/>
  <c r="N923" i="1" s="1"/>
  <c r="N924" i="1" s="1"/>
  <c r="N925" i="1" s="1"/>
  <c r="N926" i="1" s="1"/>
  <c r="N927" i="1" s="1"/>
  <c r="N928" i="1" s="1"/>
  <c r="N929" i="1" s="1"/>
  <c r="N930" i="1" s="1"/>
  <c r="N931" i="1" s="1"/>
  <c r="N932" i="1" s="1"/>
  <c r="N933" i="1" s="1"/>
  <c r="N934" i="1" s="1"/>
  <c r="N935" i="1" s="1"/>
  <c r="N936" i="1" s="1"/>
  <c r="N937" i="1" s="1"/>
  <c r="N938" i="1" s="1"/>
  <c r="N939" i="1" s="1"/>
  <c r="N940" i="1" s="1"/>
  <c r="N941" i="1" s="1"/>
  <c r="N942" i="1" s="1"/>
  <c r="N943" i="1" s="1"/>
  <c r="N944" i="1" s="1"/>
  <c r="N945" i="1" s="1"/>
  <c r="N946" i="1" s="1"/>
  <c r="N947" i="1" s="1"/>
  <c r="N948" i="1" s="1"/>
  <c r="N949" i="1" s="1"/>
  <c r="N950" i="1" s="1"/>
  <c r="N951" i="1" s="1"/>
  <c r="N952" i="1" s="1"/>
  <c r="N953" i="1" s="1"/>
  <c r="N954" i="1" s="1"/>
  <c r="N955" i="1" s="1"/>
  <c r="N956" i="1" s="1"/>
  <c r="N957" i="1" s="1"/>
  <c r="N958" i="1" s="1"/>
  <c r="N959" i="1" s="1"/>
  <c r="N960" i="1" s="1"/>
  <c r="N961" i="1" s="1"/>
  <c r="N962" i="1" s="1"/>
  <c r="N963" i="1" s="1"/>
  <c r="N964" i="1" s="1"/>
  <c r="N965" i="1" s="1"/>
  <c r="N966" i="1" s="1"/>
  <c r="N967" i="1" s="1"/>
  <c r="N968" i="1" s="1"/>
  <c r="N969" i="1" s="1"/>
  <c r="N970" i="1" s="1"/>
  <c r="N971" i="1" s="1"/>
  <c r="N972" i="1" s="1"/>
  <c r="N973" i="1" s="1"/>
  <c r="N974" i="1" s="1"/>
  <c r="N975" i="1" s="1"/>
  <c r="N976" i="1" s="1"/>
  <c r="N977" i="1" s="1"/>
  <c r="N978" i="1" s="1"/>
  <c r="N979" i="1" s="1"/>
  <c r="N980" i="1" s="1"/>
  <c r="N981" i="1" s="1"/>
  <c r="N982" i="1" s="1"/>
  <c r="N983" i="1" s="1"/>
  <c r="N984" i="1" s="1"/>
  <c r="N985" i="1" s="1"/>
  <c r="N986" i="1" s="1"/>
  <c r="N987" i="1" s="1"/>
  <c r="N988" i="1" s="1"/>
  <c r="N989" i="1" s="1"/>
  <c r="N990" i="1" s="1"/>
  <c r="N991" i="1" s="1"/>
  <c r="N992" i="1" s="1"/>
  <c r="N993" i="1" s="1"/>
  <c r="N994" i="1" s="1"/>
  <c r="N995" i="1" s="1"/>
  <c r="N996" i="1" s="1"/>
  <c r="N997" i="1" s="1"/>
  <c r="N998" i="1" s="1"/>
  <c r="N999" i="1" s="1"/>
  <c r="N1000" i="1" s="1"/>
  <c r="N1001" i="1" s="1"/>
  <c r="N1002" i="1" s="1"/>
  <c r="N1003" i="1" s="1"/>
  <c r="N1004" i="1" s="1"/>
  <c r="N1005" i="1" s="1"/>
  <c r="N1006" i="1" s="1"/>
  <c r="N1007" i="1" s="1"/>
  <c r="N1008" i="1" s="1"/>
  <c r="N1009" i="1" s="1"/>
  <c r="N1010" i="1" s="1"/>
  <c r="N1011" i="1" s="1"/>
  <c r="N1012" i="1" s="1"/>
  <c r="N1013" i="1" s="1"/>
  <c r="N1014" i="1" s="1"/>
  <c r="N1015" i="1" s="1"/>
  <c r="N1016" i="1" s="1"/>
  <c r="N1017" i="1" s="1"/>
  <c r="N1018" i="1" s="1"/>
  <c r="N1019" i="1" s="1"/>
  <c r="N1020" i="1" s="1"/>
  <c r="N1021" i="1" s="1"/>
  <c r="N1022" i="1" s="1"/>
  <c r="N1023" i="1" s="1"/>
  <c r="N1024" i="1" s="1"/>
  <c r="N1025" i="1" s="1"/>
  <c r="N1026" i="1" s="1"/>
  <c r="N1027" i="1" s="1"/>
  <c r="N1028" i="1" s="1"/>
  <c r="N1029" i="1" s="1"/>
  <c r="N1030" i="1" s="1"/>
  <c r="N1031" i="1" s="1"/>
  <c r="N1032" i="1" s="1"/>
  <c r="N1033" i="1" s="1"/>
  <c r="N1034" i="1" s="1"/>
  <c r="N1035" i="1" s="1"/>
  <c r="N1036" i="1" s="1"/>
  <c r="N1037" i="1" s="1"/>
  <c r="N1038" i="1" s="1"/>
  <c r="N1039" i="1" s="1"/>
  <c r="N1040" i="1" s="1"/>
  <c r="N1041" i="1" s="1"/>
  <c r="N1042" i="1" s="1"/>
  <c r="N1043" i="1" s="1"/>
  <c r="N1044" i="1" s="1"/>
  <c r="N1045" i="1" s="1"/>
  <c r="N1046" i="1" s="1"/>
  <c r="N1047" i="1" s="1"/>
  <c r="N1048" i="1" s="1"/>
  <c r="N1049" i="1" s="1"/>
  <c r="N1050" i="1" s="1"/>
  <c r="N1051" i="1" s="1"/>
  <c r="N1052" i="1" s="1"/>
  <c r="N1053" i="1" s="1"/>
  <c r="N1054" i="1" s="1"/>
  <c r="N1055" i="1" s="1"/>
  <c r="N1056" i="1" s="1"/>
  <c r="N1057" i="1" s="1"/>
  <c r="N1058" i="1" s="1"/>
  <c r="N1059" i="1" s="1"/>
  <c r="N1060" i="1" s="1"/>
  <c r="N1061" i="1" s="1"/>
  <c r="N1062" i="1" s="1"/>
  <c r="N1063" i="1" s="1"/>
  <c r="N1064" i="1" s="1"/>
  <c r="N1065" i="1" s="1"/>
  <c r="N1066" i="1" s="1"/>
  <c r="N1067" i="1" s="1"/>
  <c r="N1068" i="1" s="1"/>
  <c r="N1069" i="1" s="1"/>
  <c r="N1070" i="1" s="1"/>
  <c r="N1071" i="1" s="1"/>
  <c r="N1072" i="1" s="1"/>
  <c r="N1073" i="1" s="1"/>
  <c r="N1074" i="1" s="1"/>
  <c r="N1075" i="1" s="1"/>
  <c r="N1076" i="1" s="1"/>
  <c r="N1077" i="1" s="1"/>
  <c r="N1078" i="1" s="1"/>
  <c r="N1079" i="1" s="1"/>
  <c r="N1080" i="1" s="1"/>
  <c r="N1081" i="1" s="1"/>
  <c r="N1082" i="1" s="1"/>
  <c r="N1083" i="1" s="1"/>
  <c r="N1084" i="1" s="1"/>
  <c r="N1085" i="1" s="1"/>
  <c r="N1086" i="1" s="1"/>
  <c r="N1087" i="1" s="1"/>
  <c r="N1088" i="1" s="1"/>
  <c r="N1089" i="1" s="1"/>
  <c r="N1090" i="1" s="1"/>
  <c r="N1091" i="1" s="1"/>
  <c r="N1092" i="1" s="1"/>
  <c r="N1093" i="1" s="1"/>
  <c r="N1094" i="1" s="1"/>
  <c r="N1095" i="1" s="1"/>
  <c r="N1096" i="1" s="1"/>
  <c r="N1097" i="1" s="1"/>
  <c r="N1098" i="1" s="1"/>
  <c r="N1099" i="1" s="1"/>
  <c r="N1100" i="1" s="1"/>
  <c r="N1101" i="1" s="1"/>
  <c r="N1102" i="1" s="1"/>
  <c r="N1103" i="1" s="1"/>
  <c r="N1104" i="1" s="1"/>
  <c r="N1105" i="1" s="1"/>
  <c r="N1106" i="1" s="1"/>
  <c r="N1107" i="1" s="1"/>
  <c r="N1108" i="1" s="1"/>
  <c r="N1109" i="1" s="1"/>
  <c r="N1110" i="1" s="1"/>
  <c r="N1111" i="1" s="1"/>
  <c r="N1112" i="1" s="1"/>
  <c r="N1113" i="1" s="1"/>
  <c r="N1114" i="1" s="1"/>
  <c r="N1115" i="1" s="1"/>
  <c r="N1116" i="1" s="1"/>
  <c r="N1117" i="1" s="1"/>
  <c r="N1118" i="1" s="1"/>
  <c r="N1119" i="1" s="1"/>
  <c r="N1120" i="1" s="1"/>
  <c r="N1121" i="1" s="1"/>
  <c r="N1122" i="1" s="1"/>
  <c r="N1123" i="1" s="1"/>
  <c r="N1124" i="1" s="1"/>
  <c r="N1125" i="1" s="1"/>
  <c r="N1126" i="1" s="1"/>
  <c r="N1127" i="1" s="1"/>
  <c r="N1128" i="1" s="1"/>
  <c r="N1129" i="1" s="1"/>
  <c r="N1130" i="1" s="1"/>
  <c r="N1131" i="1" s="1"/>
  <c r="N1132" i="1" s="1"/>
  <c r="N1133" i="1" s="1"/>
  <c r="N1134" i="1" s="1"/>
  <c r="N1135" i="1" s="1"/>
  <c r="N1136" i="1" s="1"/>
  <c r="N1137" i="1" s="1"/>
  <c r="N1138" i="1" s="1"/>
  <c r="N1139" i="1" s="1"/>
  <c r="N1140" i="1" s="1"/>
  <c r="N1141" i="1" s="1"/>
  <c r="N1142" i="1" s="1"/>
  <c r="N1143" i="1" s="1"/>
  <c r="N1144" i="1" s="1"/>
  <c r="N1145" i="1" s="1"/>
  <c r="N1146" i="1" s="1"/>
  <c r="N1147" i="1" s="1"/>
  <c r="N1148" i="1" s="1"/>
  <c r="N1149" i="1" s="1"/>
  <c r="N1150" i="1" s="1"/>
  <c r="N1151" i="1" s="1"/>
  <c r="N1152" i="1" s="1"/>
  <c r="N1153" i="1" s="1"/>
  <c r="N1154" i="1" s="1"/>
  <c r="N1155" i="1" s="1"/>
  <c r="N1156" i="1" s="1"/>
  <c r="N1157" i="1" s="1"/>
  <c r="N1158" i="1" s="1"/>
  <c r="N1159" i="1" s="1"/>
  <c r="N1160" i="1" s="1"/>
  <c r="N1161" i="1" s="1"/>
  <c r="N1162" i="1" s="1"/>
  <c r="N1163" i="1" s="1"/>
  <c r="N1164" i="1" s="1"/>
  <c r="N1165" i="1" s="1"/>
  <c r="N1166" i="1" s="1"/>
  <c r="N1167" i="1" s="1"/>
  <c r="N1168" i="1" s="1"/>
  <c r="N1169" i="1" s="1"/>
  <c r="N1170" i="1" s="1"/>
  <c r="N1171" i="1" s="1"/>
  <c r="N1172" i="1" s="1"/>
  <c r="N1173" i="1" s="1"/>
  <c r="N1174" i="1" s="1"/>
  <c r="N1175" i="1" s="1"/>
  <c r="N1176" i="1" s="1"/>
  <c r="N1177" i="1" s="1"/>
  <c r="N1178" i="1" s="1"/>
  <c r="N1179" i="1" s="1"/>
  <c r="N1180" i="1" s="1"/>
  <c r="N1181" i="1" s="1"/>
  <c r="N1182" i="1" s="1"/>
  <c r="N1183" i="1" s="1"/>
  <c r="N1184" i="1" s="1"/>
  <c r="N1185" i="1" s="1"/>
  <c r="N1186" i="1" s="1"/>
  <c r="N1187" i="1" s="1"/>
  <c r="N1188" i="1" s="1"/>
  <c r="N1189" i="1" s="1"/>
  <c r="N1190" i="1" s="1"/>
  <c r="N1191" i="1" s="1"/>
  <c r="N1192" i="1" s="1"/>
  <c r="N1193" i="1" s="1"/>
  <c r="N1194" i="1" s="1"/>
  <c r="N1195" i="1" s="1"/>
  <c r="N1196" i="1" s="1"/>
  <c r="N1197" i="1" s="1"/>
  <c r="N1198" i="1" s="1"/>
  <c r="N1199" i="1" s="1"/>
  <c r="N1200" i="1" s="1"/>
  <c r="N1201" i="1" s="1"/>
  <c r="N1202" i="1" s="1"/>
  <c r="N1203" i="1" s="1"/>
  <c r="N1204" i="1" s="1"/>
  <c r="N1205" i="1" s="1"/>
  <c r="N1206" i="1" s="1"/>
  <c r="N1207" i="1" s="1"/>
  <c r="N1208" i="1" s="1"/>
  <c r="N1209" i="1" s="1"/>
  <c r="N1210" i="1" s="1"/>
  <c r="N1211" i="1" s="1"/>
  <c r="N1212" i="1" s="1"/>
  <c r="N1213" i="1" s="1"/>
  <c r="N1214" i="1" s="1"/>
  <c r="N1215" i="1" s="1"/>
  <c r="N1216" i="1" s="1"/>
  <c r="N1217" i="1" s="1"/>
  <c r="N1218" i="1" s="1"/>
  <c r="N1219" i="1" s="1"/>
  <c r="N1220" i="1" s="1"/>
  <c r="N1221" i="1" s="1"/>
  <c r="N1222" i="1" s="1"/>
  <c r="N1223" i="1" s="1"/>
  <c r="N1224" i="1" s="1"/>
  <c r="N1225" i="1" s="1"/>
  <c r="N1226" i="1" s="1"/>
  <c r="N1227" i="1" s="1"/>
  <c r="N1228" i="1" s="1"/>
  <c r="N1229" i="1" s="1"/>
  <c r="N1230" i="1" s="1"/>
  <c r="N1231" i="1" s="1"/>
  <c r="N1232" i="1" s="1"/>
  <c r="N1233" i="1" s="1"/>
  <c r="N1234" i="1" s="1"/>
  <c r="N1235" i="1" s="1"/>
  <c r="N1236" i="1" s="1"/>
  <c r="N1237" i="1" s="1"/>
  <c r="N1238" i="1" s="1"/>
  <c r="N1239" i="1" s="1"/>
  <c r="N1240" i="1" s="1"/>
  <c r="N1241" i="1" s="1"/>
  <c r="N1242" i="1" s="1"/>
  <c r="N1243" i="1" s="1"/>
  <c r="N1244" i="1" s="1"/>
  <c r="N1245" i="1" s="1"/>
  <c r="N1246" i="1" s="1"/>
  <c r="N1247" i="1" s="1"/>
  <c r="N1248" i="1" s="1"/>
  <c r="N1249" i="1" s="1"/>
  <c r="N1250" i="1" s="1"/>
  <c r="N1251" i="1" s="1"/>
  <c r="N1252" i="1" s="1"/>
  <c r="N1253" i="1" s="1"/>
  <c r="N1254" i="1" s="1"/>
  <c r="N1255" i="1" s="1"/>
  <c r="N1256" i="1" s="1"/>
  <c r="N1257" i="1" s="1"/>
  <c r="N1258" i="1" s="1"/>
  <c r="N1259" i="1" s="1"/>
  <c r="N1260" i="1" s="1"/>
  <c r="N1261" i="1" s="1"/>
  <c r="N1262" i="1" s="1"/>
  <c r="N1263" i="1" s="1"/>
  <c r="N1264" i="1" s="1"/>
  <c r="N1265" i="1" s="1"/>
  <c r="N1266" i="1" s="1"/>
  <c r="N1267" i="1" s="1"/>
  <c r="N1268" i="1" s="1"/>
  <c r="N1269" i="1" s="1"/>
  <c r="N1270" i="1" s="1"/>
  <c r="N1271" i="1" s="1"/>
  <c r="N1272" i="1" s="1"/>
  <c r="N1273" i="1" s="1"/>
  <c r="N1274" i="1" s="1"/>
  <c r="N1275" i="1" s="1"/>
  <c r="N1276" i="1" s="1"/>
  <c r="N1277" i="1" s="1"/>
  <c r="N1278" i="1" s="1"/>
  <c r="N1279" i="1" s="1"/>
  <c r="N1280" i="1" s="1"/>
  <c r="N1281" i="1" s="1"/>
  <c r="N1282" i="1" s="1"/>
  <c r="N1283" i="1" s="1"/>
  <c r="N1284" i="1" s="1"/>
  <c r="N1285" i="1" s="1"/>
  <c r="N1286" i="1" s="1"/>
  <c r="N1287" i="1" s="1"/>
  <c r="N1288" i="1" s="1"/>
  <c r="N1289" i="1" s="1"/>
  <c r="N1290" i="1" s="1"/>
  <c r="N1291" i="1" s="1"/>
  <c r="N1292" i="1" s="1"/>
  <c r="N1293" i="1" s="1"/>
  <c r="N1294" i="1" s="1"/>
  <c r="N1295" i="1" s="1"/>
  <c r="N1296" i="1" s="1"/>
  <c r="N1297" i="1" s="1"/>
  <c r="N1298" i="1" s="1"/>
  <c r="N1299" i="1" s="1"/>
  <c r="N1300" i="1" s="1"/>
  <c r="N1301" i="1" s="1"/>
  <c r="N1302" i="1" s="1"/>
  <c r="N1303" i="1" s="1"/>
  <c r="N1304" i="1" s="1"/>
  <c r="N1305" i="1" s="1"/>
  <c r="N1306" i="1" s="1"/>
  <c r="N1307" i="1" s="1"/>
  <c r="N1308" i="1" s="1"/>
  <c r="N1309" i="1" s="1"/>
  <c r="N1310" i="1" s="1"/>
  <c r="N1311" i="1" s="1"/>
  <c r="N1312" i="1" s="1"/>
  <c r="N1313" i="1" s="1"/>
  <c r="N1314" i="1" s="1"/>
  <c r="N1315" i="1" s="1"/>
  <c r="N1316" i="1" s="1"/>
  <c r="N1317" i="1" s="1"/>
  <c r="N1318" i="1" s="1"/>
  <c r="N1319" i="1" s="1"/>
  <c r="N1320" i="1" s="1"/>
  <c r="N1321" i="1" s="1"/>
  <c r="N1322" i="1" s="1"/>
  <c r="N1323" i="1" s="1"/>
  <c r="N1324" i="1" s="1"/>
  <c r="N1325" i="1" s="1"/>
  <c r="N1326" i="1" s="1"/>
  <c r="N1327" i="1" s="1"/>
  <c r="N1328" i="1" s="1"/>
  <c r="N1329" i="1" s="1"/>
  <c r="N1330" i="1" s="1"/>
  <c r="N1331" i="1" s="1"/>
  <c r="N1332" i="1" s="1"/>
  <c r="N1333" i="1" s="1"/>
  <c r="N1334" i="1" s="1"/>
  <c r="N1335" i="1" s="1"/>
  <c r="N1336" i="1" s="1"/>
  <c r="N1337" i="1" s="1"/>
  <c r="N1338" i="1" s="1"/>
  <c r="N1339" i="1" s="1"/>
  <c r="N1340" i="1" s="1"/>
  <c r="N1341" i="1" s="1"/>
  <c r="N1342" i="1" s="1"/>
  <c r="N1343" i="1" s="1"/>
  <c r="N1344" i="1" s="1"/>
  <c r="N1345" i="1" s="1"/>
  <c r="N1346" i="1" s="1"/>
  <c r="N1347" i="1" s="1"/>
  <c r="N1348" i="1" s="1"/>
  <c r="N1349" i="1" s="1"/>
  <c r="N1350" i="1" s="1"/>
  <c r="N1351" i="1" s="1"/>
  <c r="N1352" i="1" s="1"/>
  <c r="N1353" i="1" s="1"/>
  <c r="N1354" i="1" s="1"/>
  <c r="N1355" i="1" s="1"/>
  <c r="N1356" i="1" s="1"/>
  <c r="N1357" i="1" s="1"/>
  <c r="N1358" i="1" s="1"/>
  <c r="N1359" i="1" s="1"/>
  <c r="N1360" i="1" s="1"/>
  <c r="N1361" i="1" s="1"/>
  <c r="N1362" i="1" s="1"/>
  <c r="N1363" i="1" s="1"/>
  <c r="N1364" i="1" s="1"/>
  <c r="N1365" i="1" s="1"/>
  <c r="N1366" i="1" s="1"/>
  <c r="N1367" i="1" s="1"/>
  <c r="N1368" i="1" s="1"/>
  <c r="N1369" i="1" s="1"/>
  <c r="N1370" i="1" s="1"/>
  <c r="N1371" i="1" s="1"/>
  <c r="N1372" i="1" s="1"/>
  <c r="N1373" i="1" s="1"/>
  <c r="N1374" i="1" s="1"/>
  <c r="N1375" i="1" s="1"/>
  <c r="N1376" i="1" s="1"/>
  <c r="N1377" i="1" s="1"/>
  <c r="N1378" i="1" s="1"/>
  <c r="N1379" i="1" s="1"/>
  <c r="N1380" i="1" s="1"/>
  <c r="N1381" i="1" s="1"/>
  <c r="N1382" i="1" s="1"/>
  <c r="N1383" i="1" s="1"/>
  <c r="N1384" i="1" s="1"/>
  <c r="N1385" i="1" s="1"/>
  <c r="N1386" i="1" s="1"/>
  <c r="N1387" i="1" s="1"/>
  <c r="N1388" i="1" s="1"/>
  <c r="N1389" i="1" s="1"/>
  <c r="N1390" i="1" s="1"/>
  <c r="N1391" i="1" s="1"/>
  <c r="N1392" i="1" s="1"/>
  <c r="N1393" i="1" s="1"/>
  <c r="N1394" i="1" s="1"/>
  <c r="N1395" i="1" s="1"/>
  <c r="N1396" i="1" s="1"/>
  <c r="N1397" i="1" s="1"/>
  <c r="N1398" i="1" s="1"/>
  <c r="N1399" i="1" s="1"/>
  <c r="N1400" i="1" s="1"/>
  <c r="N1401" i="1" s="1"/>
  <c r="N1402" i="1" s="1"/>
  <c r="N1403" i="1" s="1"/>
  <c r="N1404" i="1" s="1"/>
  <c r="N1405" i="1" s="1"/>
  <c r="N1406" i="1" s="1"/>
  <c r="N1407" i="1" s="1"/>
  <c r="N1408" i="1" s="1"/>
  <c r="N1409" i="1" s="1"/>
  <c r="N1410" i="1" s="1"/>
  <c r="N1411" i="1" s="1"/>
  <c r="N1412" i="1" s="1"/>
  <c r="N1413" i="1" s="1"/>
  <c r="N1414" i="1" s="1"/>
  <c r="N1415" i="1" s="1"/>
  <c r="N1416" i="1" s="1"/>
  <c r="N1417" i="1" s="1"/>
  <c r="N1418" i="1" s="1"/>
  <c r="N1419" i="1" s="1"/>
  <c r="N1420" i="1" s="1"/>
  <c r="N1421" i="1" s="1"/>
  <c r="N1422" i="1" s="1"/>
  <c r="N1423" i="1" s="1"/>
  <c r="N1424" i="1" s="1"/>
  <c r="N1425" i="1" s="1"/>
  <c r="N1426" i="1" s="1"/>
  <c r="N1427" i="1" s="1"/>
  <c r="N1428" i="1" s="1"/>
  <c r="N1429" i="1" s="1"/>
  <c r="N1430" i="1" s="1"/>
  <c r="N1431" i="1" s="1"/>
  <c r="N1432" i="1" s="1"/>
  <c r="N1433" i="1" s="1"/>
  <c r="N1434" i="1" s="1"/>
  <c r="N1435" i="1" s="1"/>
  <c r="N1436" i="1" s="1"/>
  <c r="N1437" i="1" s="1"/>
  <c r="N1438" i="1" s="1"/>
  <c r="N1439" i="1" s="1"/>
  <c r="N1440" i="1" s="1"/>
  <c r="N1441" i="1" s="1"/>
  <c r="N1442" i="1" s="1"/>
  <c r="N1443" i="1" s="1"/>
  <c r="N1444" i="1" s="1"/>
  <c r="N1445" i="1" s="1"/>
  <c r="N1446" i="1" s="1"/>
  <c r="N1447" i="1" s="1"/>
  <c r="N1448" i="1" s="1"/>
  <c r="N1449" i="1" s="1"/>
  <c r="N1450" i="1" s="1"/>
  <c r="N1451" i="1" s="1"/>
  <c r="N1452" i="1" s="1"/>
  <c r="N1453" i="1" s="1"/>
  <c r="N1454" i="1" s="1"/>
  <c r="N1455" i="1" s="1"/>
  <c r="N1456" i="1" s="1"/>
  <c r="N1457" i="1" s="1"/>
  <c r="N1458" i="1" s="1"/>
  <c r="N1459" i="1" s="1"/>
  <c r="N1460" i="1" s="1"/>
  <c r="N1461" i="1" s="1"/>
  <c r="N1462" i="1" s="1"/>
  <c r="N1463" i="1" s="1"/>
  <c r="N1464" i="1" s="1"/>
  <c r="N1465" i="1" s="1"/>
  <c r="N1466" i="1" s="1"/>
  <c r="N1467" i="1" s="1"/>
  <c r="N1468" i="1" s="1"/>
  <c r="N1469" i="1" s="1"/>
  <c r="N1470" i="1" s="1"/>
  <c r="N1471" i="1" s="1"/>
  <c r="N1472" i="1" s="1"/>
  <c r="N1473" i="1" s="1"/>
  <c r="N1474" i="1" s="1"/>
  <c r="N1475" i="1" s="1"/>
  <c r="N1476" i="1" s="1"/>
  <c r="N1477" i="1" s="1"/>
  <c r="N1478" i="1" s="1"/>
  <c r="N1479" i="1" s="1"/>
  <c r="N1480" i="1" s="1"/>
  <c r="N1481" i="1" s="1"/>
  <c r="N1482" i="1" s="1"/>
  <c r="N1483" i="1" s="1"/>
  <c r="N1484" i="1" s="1"/>
  <c r="N1485" i="1" s="1"/>
  <c r="N1486" i="1" s="1"/>
  <c r="N1487" i="1" s="1"/>
  <c r="N1488" i="1" s="1"/>
  <c r="N1489" i="1" s="1"/>
  <c r="N1490" i="1" s="1"/>
  <c r="N1491" i="1" s="1"/>
  <c r="N1492" i="1" s="1"/>
  <c r="N1493" i="1" s="1"/>
  <c r="N1494" i="1" s="1"/>
  <c r="N1495" i="1" s="1"/>
  <c r="N1496" i="1" s="1"/>
  <c r="N1497" i="1" s="1"/>
  <c r="N1498" i="1" s="1"/>
  <c r="N1499" i="1" s="1"/>
  <c r="N1500" i="1" s="1"/>
  <c r="N1501" i="1" s="1"/>
  <c r="N1502" i="1" s="1"/>
  <c r="N1503" i="1" s="1"/>
  <c r="N1504" i="1" s="1"/>
  <c r="N1505" i="1" s="1"/>
  <c r="N1506" i="1" s="1"/>
  <c r="N1507" i="1" s="1"/>
  <c r="N1508" i="1" s="1"/>
  <c r="N1509" i="1" s="1"/>
  <c r="N1510" i="1" s="1"/>
  <c r="N1511" i="1" s="1"/>
  <c r="N1512" i="1" s="1"/>
  <c r="N1513" i="1" s="1"/>
  <c r="N1514" i="1" s="1"/>
  <c r="N1515" i="1" s="1"/>
  <c r="N1516" i="1" s="1"/>
  <c r="N1517" i="1" s="1"/>
  <c r="N1518" i="1" s="1"/>
  <c r="N1519" i="1" s="1"/>
  <c r="N1520" i="1" s="1"/>
  <c r="N1521" i="1" s="1"/>
  <c r="N1522" i="1" s="1"/>
  <c r="N1523" i="1" s="1"/>
  <c r="N1524" i="1" s="1"/>
  <c r="N1525" i="1" s="1"/>
  <c r="N1526" i="1" s="1"/>
  <c r="N1527" i="1" s="1"/>
  <c r="N1528" i="1" s="1"/>
  <c r="N1529" i="1" s="1"/>
  <c r="N1530" i="1" s="1"/>
  <c r="N1531" i="1" s="1"/>
  <c r="N1532" i="1" s="1"/>
  <c r="N1533" i="1" s="1"/>
  <c r="N1534" i="1" s="1"/>
  <c r="N1535" i="1" s="1"/>
  <c r="N1536" i="1" s="1"/>
  <c r="N1537" i="1" s="1"/>
  <c r="N1538" i="1" s="1"/>
  <c r="N1539" i="1" s="1"/>
  <c r="N1540" i="1" s="1"/>
  <c r="N1541" i="1" s="1"/>
  <c r="N1542" i="1" s="1"/>
  <c r="N1543" i="1" s="1"/>
  <c r="N1544" i="1" s="1"/>
  <c r="N1545" i="1" s="1"/>
  <c r="N1546" i="1" s="1"/>
  <c r="N1547" i="1" s="1"/>
  <c r="N1548" i="1" s="1"/>
  <c r="N1549" i="1" s="1"/>
  <c r="N1550" i="1" s="1"/>
  <c r="N1551" i="1" s="1"/>
  <c r="N1552" i="1" s="1"/>
  <c r="N1553" i="1" s="1"/>
  <c r="N1554" i="1" s="1"/>
  <c r="N1555" i="1" s="1"/>
  <c r="N1556" i="1" s="1"/>
  <c r="N1557" i="1" s="1"/>
  <c r="N1558" i="1" s="1"/>
  <c r="N1559" i="1" s="1"/>
  <c r="N1560" i="1" s="1"/>
  <c r="N1561" i="1" s="1"/>
  <c r="N1562" i="1" s="1"/>
  <c r="N1563" i="1" s="1"/>
  <c r="N1564" i="1" s="1"/>
  <c r="N1565" i="1" s="1"/>
  <c r="N1566" i="1" s="1"/>
  <c r="N1567" i="1" s="1"/>
  <c r="N1568" i="1" s="1"/>
  <c r="N1569" i="1" s="1"/>
  <c r="N1570" i="1" s="1"/>
  <c r="N1571" i="1" s="1"/>
  <c r="N1572" i="1" s="1"/>
  <c r="N1573" i="1" s="1"/>
  <c r="N1574" i="1" s="1"/>
  <c r="N1575" i="1" s="1"/>
  <c r="N1576" i="1" s="1"/>
  <c r="N1577" i="1" s="1"/>
  <c r="N1578" i="1" s="1"/>
  <c r="N1579" i="1" s="1"/>
  <c r="N1580" i="1" s="1"/>
  <c r="N1581" i="1" s="1"/>
  <c r="N1582" i="1" s="1"/>
  <c r="N1583" i="1" s="1"/>
  <c r="N1584" i="1" s="1"/>
  <c r="N1585" i="1" s="1"/>
  <c r="N1586" i="1" s="1"/>
  <c r="N1587" i="1" s="1"/>
  <c r="N1588" i="1" s="1"/>
  <c r="N1589" i="1" s="1"/>
  <c r="N1590" i="1" s="1"/>
  <c r="N1591" i="1" s="1"/>
  <c r="N1592" i="1" s="1"/>
  <c r="N1593" i="1" s="1"/>
  <c r="N1594" i="1" s="1"/>
  <c r="N1595" i="1" s="1"/>
  <c r="N1596" i="1" s="1"/>
  <c r="N1597" i="1" s="1"/>
  <c r="N1598" i="1" s="1"/>
  <c r="N1599" i="1" s="1"/>
  <c r="N1600" i="1" s="1"/>
  <c r="N1601" i="1" s="1"/>
  <c r="N1602" i="1" s="1"/>
  <c r="N1603" i="1" s="1"/>
  <c r="N1604" i="1" s="1"/>
  <c r="N1605" i="1" s="1"/>
  <c r="N1606" i="1" s="1"/>
  <c r="N1607" i="1" s="1"/>
  <c r="N1608" i="1" s="1"/>
  <c r="N1609" i="1" s="1"/>
  <c r="N1610" i="1" s="1"/>
  <c r="N1611" i="1" s="1"/>
  <c r="N1612" i="1" s="1"/>
  <c r="N1613" i="1" s="1"/>
  <c r="N1614" i="1" s="1"/>
  <c r="N1615" i="1" s="1"/>
  <c r="N1616" i="1" s="1"/>
  <c r="N1617" i="1" s="1"/>
  <c r="N1618" i="1" s="1"/>
  <c r="N1619" i="1" s="1"/>
  <c r="N1620" i="1" s="1"/>
  <c r="N1621" i="1" s="1"/>
  <c r="N1622" i="1" s="1"/>
  <c r="N1623" i="1" s="1"/>
  <c r="N1624" i="1" s="1"/>
  <c r="N1625" i="1" s="1"/>
  <c r="N1626" i="1" s="1"/>
  <c r="N1627" i="1" s="1"/>
  <c r="N1628" i="1" s="1"/>
  <c r="N1629" i="1" s="1"/>
  <c r="N1630" i="1" s="1"/>
  <c r="N1631" i="1" s="1"/>
  <c r="N1632" i="1" s="1"/>
  <c r="N1633" i="1" s="1"/>
  <c r="N1634" i="1" s="1"/>
  <c r="N1635" i="1" s="1"/>
  <c r="N1636" i="1" s="1"/>
  <c r="N1637" i="1" s="1"/>
  <c r="N1638" i="1" s="1"/>
  <c r="N1639" i="1" s="1"/>
  <c r="N1640" i="1" s="1"/>
  <c r="N1641" i="1" s="1"/>
  <c r="N1642" i="1" s="1"/>
  <c r="N1643" i="1" s="1"/>
  <c r="N1644" i="1" s="1"/>
  <c r="N1645" i="1" s="1"/>
  <c r="N1646" i="1" s="1"/>
  <c r="N1647" i="1" s="1"/>
  <c r="N1648" i="1" s="1"/>
  <c r="N1649" i="1" s="1"/>
  <c r="N1650" i="1" s="1"/>
  <c r="N1651" i="1" s="1"/>
  <c r="N1652" i="1" s="1"/>
  <c r="N1653" i="1" s="1"/>
  <c r="N1654" i="1" s="1"/>
  <c r="N1655" i="1" s="1"/>
  <c r="N1656" i="1" s="1"/>
  <c r="N1657" i="1" s="1"/>
  <c r="N1658" i="1" s="1"/>
  <c r="N1659" i="1" s="1"/>
  <c r="N1660" i="1" s="1"/>
  <c r="N1661" i="1" s="1"/>
  <c r="N1662" i="1" s="1"/>
  <c r="N1663" i="1" s="1"/>
  <c r="N1664" i="1" s="1"/>
  <c r="N1665" i="1" s="1"/>
  <c r="N1666" i="1" s="1"/>
  <c r="N1667" i="1" s="1"/>
  <c r="N1668" i="1" s="1"/>
  <c r="N1669" i="1" s="1"/>
  <c r="N1670" i="1" s="1"/>
  <c r="N1671" i="1" s="1"/>
  <c r="N1672" i="1" s="1"/>
  <c r="N1673" i="1" s="1"/>
  <c r="N1674" i="1" s="1"/>
  <c r="N1675" i="1" s="1"/>
  <c r="N1676" i="1" s="1"/>
  <c r="N1677" i="1" s="1"/>
  <c r="N1678" i="1" s="1"/>
  <c r="N1679" i="1" s="1"/>
  <c r="N1680" i="1" s="1"/>
  <c r="N1681" i="1" s="1"/>
  <c r="N1682" i="1" s="1"/>
  <c r="N1683" i="1" s="1"/>
  <c r="N1684" i="1" s="1"/>
  <c r="N1685" i="1" s="1"/>
  <c r="N1686" i="1" s="1"/>
  <c r="N1687" i="1" s="1"/>
  <c r="N1688" i="1" s="1"/>
  <c r="N1689" i="1" s="1"/>
  <c r="N1690" i="1" s="1"/>
  <c r="N1691" i="1" s="1"/>
  <c r="N1692" i="1" s="1"/>
  <c r="N1693" i="1" s="1"/>
  <c r="N1694" i="1" s="1"/>
  <c r="N1695" i="1" s="1"/>
  <c r="N1696" i="1" s="1"/>
  <c r="N1697" i="1" s="1"/>
  <c r="N1698" i="1" s="1"/>
  <c r="N1699" i="1" s="1"/>
  <c r="N1700" i="1" s="1"/>
  <c r="N1701" i="1" s="1"/>
  <c r="N1702" i="1" s="1"/>
  <c r="N1703" i="1" s="1"/>
  <c r="N1704" i="1" s="1"/>
  <c r="N1705" i="1" s="1"/>
  <c r="N1706" i="1" s="1"/>
  <c r="N1707" i="1" s="1"/>
  <c r="N1708" i="1" s="1"/>
  <c r="N1709" i="1" s="1"/>
  <c r="N1710" i="1" s="1"/>
  <c r="N1711" i="1" s="1"/>
  <c r="N1712" i="1" s="1"/>
  <c r="N1713" i="1" s="1"/>
  <c r="N1714" i="1" s="1"/>
  <c r="N1715" i="1" s="1"/>
  <c r="N1716" i="1" s="1"/>
  <c r="N1717" i="1" s="1"/>
  <c r="N1718" i="1" s="1"/>
  <c r="N1719" i="1" s="1"/>
  <c r="N1720" i="1" s="1"/>
  <c r="N1721" i="1" s="1"/>
  <c r="N1722" i="1" s="1"/>
  <c r="N1723" i="1" s="1"/>
  <c r="N1724" i="1" s="1"/>
  <c r="N1725" i="1" s="1"/>
  <c r="N1726" i="1" s="1"/>
  <c r="N1727" i="1" s="1"/>
  <c r="N1728" i="1" s="1"/>
  <c r="N1729" i="1" s="1"/>
  <c r="N1730" i="1" s="1"/>
  <c r="N1731" i="1" s="1"/>
  <c r="N1732" i="1" s="1"/>
  <c r="N1733" i="1" s="1"/>
  <c r="N1734" i="1" s="1"/>
  <c r="N1735" i="1" s="1"/>
  <c r="N1736" i="1" s="1"/>
  <c r="N1737" i="1" s="1"/>
  <c r="N1738" i="1" s="1"/>
  <c r="N1739" i="1" s="1"/>
  <c r="N1740" i="1" s="1"/>
  <c r="N1741" i="1" s="1"/>
  <c r="N1742" i="1" s="1"/>
  <c r="N1743" i="1" s="1"/>
  <c r="N1744" i="1" s="1"/>
  <c r="N1745" i="1" s="1"/>
  <c r="N1746" i="1" s="1"/>
  <c r="N1747" i="1" s="1"/>
  <c r="N1748" i="1" s="1"/>
  <c r="N1749" i="1" s="1"/>
  <c r="N1750" i="1" s="1"/>
  <c r="N1751" i="1" s="1"/>
  <c r="N1752" i="1" s="1"/>
  <c r="N1753" i="1" s="1"/>
  <c r="N1754" i="1" s="1"/>
  <c r="N1755" i="1" s="1"/>
  <c r="N1756" i="1" s="1"/>
  <c r="N1757" i="1" s="1"/>
  <c r="N1758" i="1" s="1"/>
  <c r="N1759" i="1" s="1"/>
  <c r="N1760" i="1" s="1"/>
  <c r="N1761" i="1" s="1"/>
  <c r="N1762" i="1" s="1"/>
  <c r="N1763" i="1" s="1"/>
  <c r="N1764" i="1" s="1"/>
  <c r="N1765" i="1" s="1"/>
  <c r="N1766" i="1" s="1"/>
  <c r="N1767" i="1" s="1"/>
  <c r="N1768" i="1" s="1"/>
  <c r="N1769" i="1" s="1"/>
  <c r="N1770" i="1" s="1"/>
  <c r="N1771" i="1" s="1"/>
  <c r="N1772" i="1" s="1"/>
  <c r="N1773" i="1" s="1"/>
  <c r="N1774" i="1" s="1"/>
  <c r="N1775" i="1" s="1"/>
  <c r="N1776" i="1" s="1"/>
  <c r="N1777" i="1" s="1"/>
  <c r="N1778" i="1" s="1"/>
  <c r="N1779" i="1" s="1"/>
  <c r="N1780" i="1" s="1"/>
  <c r="N1781" i="1" s="1"/>
  <c r="N1782" i="1" s="1"/>
  <c r="N1783" i="1" s="1"/>
  <c r="N1784" i="1" s="1"/>
  <c r="N1785" i="1" s="1"/>
  <c r="N1786" i="1" s="1"/>
  <c r="N1787" i="1" s="1"/>
  <c r="N1788" i="1" s="1"/>
  <c r="N1789" i="1" s="1"/>
  <c r="N1790" i="1" s="1"/>
  <c r="N1791" i="1" s="1"/>
  <c r="N1792" i="1" s="1"/>
  <c r="N1793" i="1" s="1"/>
  <c r="N1794" i="1" s="1"/>
  <c r="N1795" i="1" s="1"/>
  <c r="N1796" i="1" s="1"/>
  <c r="N1797" i="1" s="1"/>
  <c r="N1798" i="1" s="1"/>
  <c r="N1799" i="1" s="1"/>
  <c r="N1800" i="1" s="1"/>
  <c r="N1801" i="1" s="1"/>
  <c r="N1802" i="1" s="1"/>
  <c r="N1803" i="1" s="1"/>
  <c r="N1804" i="1" s="1"/>
  <c r="N1805" i="1" s="1"/>
  <c r="N1806" i="1" s="1"/>
  <c r="N1807" i="1" s="1"/>
  <c r="N1808" i="1" s="1"/>
  <c r="N1809" i="1" s="1"/>
  <c r="N1810" i="1" s="1"/>
  <c r="N1811" i="1" s="1"/>
  <c r="N1812" i="1" s="1"/>
  <c r="N1813" i="1" s="1"/>
  <c r="N1814" i="1" s="1"/>
  <c r="N1815" i="1" s="1"/>
  <c r="N1816" i="1" s="1"/>
  <c r="N1817" i="1" s="1"/>
  <c r="N1818" i="1" s="1"/>
  <c r="N1819" i="1" s="1"/>
  <c r="N1820" i="1" s="1"/>
  <c r="N1821" i="1" s="1"/>
  <c r="N1822" i="1" s="1"/>
  <c r="N1823" i="1" s="1"/>
  <c r="N1824" i="1" s="1"/>
  <c r="N1825" i="1" s="1"/>
  <c r="N1826" i="1" s="1"/>
  <c r="N1827" i="1" s="1"/>
  <c r="N1828" i="1" s="1"/>
  <c r="N1829" i="1" s="1"/>
  <c r="N1830" i="1" s="1"/>
  <c r="N1831" i="1" s="1"/>
  <c r="N1832" i="1" s="1"/>
  <c r="N1833" i="1" s="1"/>
  <c r="N1834" i="1" s="1"/>
  <c r="N1835" i="1" s="1"/>
  <c r="N1836" i="1" s="1"/>
  <c r="N1837" i="1" s="1"/>
  <c r="N1838" i="1" s="1"/>
  <c r="N1839" i="1" s="1"/>
  <c r="N1840" i="1" s="1"/>
  <c r="N1841" i="1" s="1"/>
  <c r="N1842" i="1" s="1"/>
  <c r="N1843" i="1" s="1"/>
  <c r="N1844" i="1" s="1"/>
  <c r="N1845" i="1" s="1"/>
  <c r="N1846" i="1" s="1"/>
  <c r="N1847" i="1" s="1"/>
  <c r="N1848" i="1" s="1"/>
  <c r="N1849" i="1" s="1"/>
  <c r="N1850" i="1" s="1"/>
  <c r="N1851" i="1" s="1"/>
  <c r="N1852" i="1" s="1"/>
  <c r="N1853" i="1" s="1"/>
  <c r="N1854" i="1" s="1"/>
  <c r="N1855" i="1" s="1"/>
  <c r="N1856" i="1" s="1"/>
  <c r="N1857" i="1" s="1"/>
  <c r="N1858" i="1" s="1"/>
  <c r="N1859" i="1" s="1"/>
  <c r="N1860" i="1" s="1"/>
  <c r="N1861" i="1" s="1"/>
  <c r="N1862" i="1" s="1"/>
  <c r="N1863" i="1" s="1"/>
  <c r="N1864" i="1" s="1"/>
  <c r="N1865" i="1" s="1"/>
  <c r="N1866" i="1" s="1"/>
  <c r="N1867" i="1" s="1"/>
  <c r="N1868" i="1" s="1"/>
  <c r="N1869" i="1" s="1"/>
  <c r="N1870" i="1" s="1"/>
  <c r="N1871" i="1" s="1"/>
  <c r="N1872" i="1" s="1"/>
  <c r="N1873" i="1" s="1"/>
  <c r="N1874" i="1" s="1"/>
  <c r="N1875" i="1" s="1"/>
  <c r="N1876" i="1" s="1"/>
  <c r="N1877" i="1" s="1"/>
  <c r="N1878" i="1" s="1"/>
  <c r="N1879" i="1" s="1"/>
  <c r="N1880" i="1" s="1"/>
  <c r="N1881" i="1" s="1"/>
  <c r="N1882" i="1" s="1"/>
  <c r="N1883" i="1" s="1"/>
  <c r="N1884" i="1" s="1"/>
  <c r="N1885" i="1" s="1"/>
  <c r="N1886" i="1" s="1"/>
  <c r="N1887" i="1" s="1"/>
  <c r="N1888" i="1" s="1"/>
  <c r="N1889" i="1" s="1"/>
  <c r="N1890" i="1" s="1"/>
  <c r="N1891" i="1" s="1"/>
  <c r="N1892" i="1" s="1"/>
  <c r="N1893" i="1" s="1"/>
  <c r="N1894" i="1" s="1"/>
  <c r="N1895" i="1" s="1"/>
  <c r="N1896" i="1" s="1"/>
  <c r="N1897" i="1" s="1"/>
  <c r="N1898" i="1" s="1"/>
  <c r="N1899" i="1" s="1"/>
  <c r="N1900" i="1" s="1"/>
  <c r="N1901" i="1" s="1"/>
  <c r="N1902" i="1" s="1"/>
  <c r="N1903" i="1" s="1"/>
  <c r="N1904" i="1" s="1"/>
  <c r="N1905" i="1" s="1"/>
  <c r="N1906" i="1" s="1"/>
  <c r="N1907" i="1" s="1"/>
  <c r="N1908" i="1" s="1"/>
  <c r="N1909" i="1" s="1"/>
  <c r="N1910" i="1" s="1"/>
  <c r="N1911" i="1" s="1"/>
  <c r="N1912" i="1" s="1"/>
  <c r="N1913" i="1" s="1"/>
  <c r="N1914" i="1" s="1"/>
  <c r="N1915" i="1" s="1"/>
  <c r="N1916" i="1" s="1"/>
  <c r="N1917" i="1" s="1"/>
  <c r="N1918" i="1" s="1"/>
  <c r="N1919" i="1" s="1"/>
  <c r="N1920" i="1" s="1"/>
  <c r="N1921" i="1" s="1"/>
  <c r="N1922" i="1" s="1"/>
  <c r="N1923" i="1" s="1"/>
  <c r="N1924" i="1" s="1"/>
  <c r="N1925" i="1" s="1"/>
  <c r="N1926" i="1" s="1"/>
  <c r="N1927" i="1" s="1"/>
  <c r="N1928" i="1" s="1"/>
  <c r="N1929" i="1" s="1"/>
  <c r="N1930" i="1" s="1"/>
  <c r="N1931" i="1" s="1"/>
  <c r="N1932" i="1" s="1"/>
  <c r="N1933" i="1" s="1"/>
  <c r="N1934" i="1" s="1"/>
  <c r="N1935" i="1" s="1"/>
  <c r="N1936" i="1" s="1"/>
  <c r="N1937" i="1" s="1"/>
  <c r="N1938" i="1" s="1"/>
  <c r="N1939" i="1" s="1"/>
  <c r="N1940" i="1" s="1"/>
  <c r="N1941" i="1" s="1"/>
  <c r="N1942" i="1" s="1"/>
  <c r="N1943" i="1" s="1"/>
  <c r="N1944" i="1" s="1"/>
  <c r="N1945" i="1" s="1"/>
  <c r="N1946" i="1" s="1"/>
  <c r="N1947" i="1" s="1"/>
  <c r="N1948" i="1" s="1"/>
  <c r="N1949" i="1" s="1"/>
  <c r="N1950" i="1" s="1"/>
  <c r="N1951" i="1" s="1"/>
  <c r="N1952" i="1" s="1"/>
  <c r="N1953" i="1" s="1"/>
  <c r="N1954" i="1" s="1"/>
  <c r="N1955" i="1" s="1"/>
  <c r="N1956" i="1" s="1"/>
  <c r="N1957" i="1" s="1"/>
  <c r="N1958" i="1" s="1"/>
  <c r="N1959" i="1" s="1"/>
  <c r="N1960" i="1" s="1"/>
  <c r="N1961" i="1" s="1"/>
  <c r="N1962" i="1" s="1"/>
  <c r="N1963" i="1" s="1"/>
  <c r="N1964" i="1" s="1"/>
  <c r="N1965" i="1" s="1"/>
  <c r="N1966" i="1" s="1"/>
  <c r="N1967" i="1" s="1"/>
  <c r="N1968" i="1" s="1"/>
  <c r="N1969" i="1" s="1"/>
  <c r="N1970" i="1" s="1"/>
  <c r="N1971" i="1" s="1"/>
  <c r="N1972" i="1" s="1"/>
  <c r="N1973" i="1" s="1"/>
  <c r="N1974" i="1" s="1"/>
  <c r="N1975" i="1" s="1"/>
  <c r="N1976" i="1" s="1"/>
  <c r="N1977" i="1" s="1"/>
  <c r="N1978" i="1" s="1"/>
  <c r="N1979" i="1" s="1"/>
  <c r="N1980" i="1" s="1"/>
  <c r="N1981" i="1" s="1"/>
  <c r="N1982" i="1" s="1"/>
  <c r="N1983" i="1" s="1"/>
  <c r="N1984" i="1" s="1"/>
  <c r="N1985" i="1" s="1"/>
  <c r="N1986" i="1" s="1"/>
  <c r="N1987" i="1" s="1"/>
  <c r="N1988" i="1" s="1"/>
  <c r="N1989" i="1" s="1"/>
  <c r="N1990" i="1" s="1"/>
  <c r="N1991" i="1" s="1"/>
  <c r="N1992" i="1" s="1"/>
  <c r="N1993" i="1" s="1"/>
  <c r="N1994" i="1" s="1"/>
  <c r="N1995" i="1" s="1"/>
  <c r="N1996" i="1" s="1"/>
  <c r="N1997" i="1" s="1"/>
  <c r="N1998" i="1" s="1"/>
  <c r="N1999" i="1" s="1"/>
  <c r="N2000" i="1" s="1"/>
  <c r="N2001" i="1" s="1"/>
  <c r="N2002" i="1" s="1"/>
  <c r="N2003" i="1" s="1"/>
  <c r="N2004" i="1" s="1"/>
  <c r="N2005" i="1" s="1"/>
  <c r="N2006" i="1" s="1"/>
  <c r="N2007" i="1" s="1"/>
  <c r="N2008" i="1" s="1"/>
  <c r="N2009" i="1" s="1"/>
  <c r="N2010" i="1" s="1"/>
  <c r="N2011" i="1" s="1"/>
  <c r="N2012" i="1" s="1"/>
  <c r="N2013" i="1" s="1"/>
  <c r="N2014" i="1" s="1"/>
  <c r="N2015" i="1" s="1"/>
  <c r="N2016" i="1" s="1"/>
  <c r="N2017" i="1" s="1"/>
  <c r="N2018" i="1" s="1"/>
  <c r="N2019" i="1" s="1"/>
  <c r="N2020" i="1" s="1"/>
  <c r="N2021" i="1" s="1"/>
  <c r="N2022" i="1" s="1"/>
  <c r="N2023" i="1" s="1"/>
  <c r="N2024" i="1" s="1"/>
  <c r="N2025" i="1" s="1"/>
  <c r="N2026" i="1" s="1"/>
  <c r="N2027" i="1" s="1"/>
  <c r="N2028" i="1" s="1"/>
  <c r="N2029" i="1" s="1"/>
  <c r="N2030" i="1" s="1"/>
  <c r="N2031" i="1" s="1"/>
  <c r="N2032" i="1" s="1"/>
  <c r="N2033" i="1" s="1"/>
  <c r="N2034" i="1" s="1"/>
  <c r="N2035" i="1" s="1"/>
  <c r="N2036" i="1" s="1"/>
  <c r="N2037" i="1" s="1"/>
  <c r="N2038" i="1" s="1"/>
  <c r="N2039" i="1" s="1"/>
  <c r="N2040" i="1" s="1"/>
  <c r="N2041" i="1" s="1"/>
  <c r="N2042" i="1" s="1"/>
  <c r="N2043" i="1" s="1"/>
  <c r="N2044" i="1" s="1"/>
  <c r="N2045" i="1" s="1"/>
  <c r="N2046" i="1" s="1"/>
  <c r="N2047" i="1" s="1"/>
  <c r="N2048" i="1" s="1"/>
  <c r="N2049" i="1" s="1"/>
  <c r="N2050" i="1" s="1"/>
  <c r="N2051" i="1" s="1"/>
  <c r="N2052" i="1" s="1"/>
  <c r="N2053" i="1" s="1"/>
  <c r="N2054" i="1" s="1"/>
  <c r="N2055" i="1" s="1"/>
  <c r="N2056" i="1" s="1"/>
  <c r="N2057" i="1" s="1"/>
  <c r="N2058" i="1" s="1"/>
  <c r="N2059" i="1" s="1"/>
  <c r="N2060" i="1" s="1"/>
  <c r="N2061" i="1" s="1"/>
  <c r="N2062" i="1" s="1"/>
  <c r="N2063" i="1" s="1"/>
  <c r="N2064" i="1" s="1"/>
  <c r="N2065" i="1" s="1"/>
  <c r="N2066" i="1" s="1"/>
  <c r="N2067" i="1" s="1"/>
  <c r="N2068" i="1" s="1"/>
  <c r="N2069" i="1" s="1"/>
  <c r="N2070" i="1" s="1"/>
  <c r="N2071" i="1" s="1"/>
  <c r="N2072" i="1" s="1"/>
  <c r="N2073" i="1" s="1"/>
  <c r="N2074" i="1" s="1"/>
  <c r="N2075" i="1" s="1"/>
  <c r="N2076" i="1" s="1"/>
  <c r="N2077" i="1" s="1"/>
  <c r="N2078" i="1" s="1"/>
  <c r="N2079" i="1" s="1"/>
  <c r="N2080" i="1" s="1"/>
  <c r="N2081" i="1" s="1"/>
  <c r="N2082" i="1" s="1"/>
  <c r="N2083" i="1" s="1"/>
  <c r="N2084" i="1" s="1"/>
  <c r="N2085" i="1" s="1"/>
  <c r="N2086" i="1" s="1"/>
  <c r="N2087" i="1" s="1"/>
  <c r="N2088" i="1" s="1"/>
  <c r="N2089" i="1" s="1"/>
  <c r="N2090" i="1" s="1"/>
  <c r="N2091" i="1" s="1"/>
  <c r="N2092" i="1" s="1"/>
  <c r="N2093" i="1" s="1"/>
  <c r="N2094" i="1" s="1"/>
  <c r="N2095" i="1" s="1"/>
  <c r="N2096" i="1" s="1"/>
  <c r="N2097" i="1" s="1"/>
  <c r="N2098" i="1" s="1"/>
  <c r="N2099" i="1" s="1"/>
  <c r="N2100" i="1" s="1"/>
  <c r="N2101" i="1" s="1"/>
  <c r="N2102" i="1" s="1"/>
  <c r="N2103" i="1" s="1"/>
  <c r="N2104" i="1" s="1"/>
  <c r="N2105" i="1" s="1"/>
  <c r="N2106" i="1" s="1"/>
  <c r="N2107" i="1" s="1"/>
  <c r="N2108" i="1" s="1"/>
  <c r="N2109" i="1" s="1"/>
  <c r="N2110" i="1" s="1"/>
  <c r="N2111" i="1" s="1"/>
  <c r="N2112" i="1" s="1"/>
  <c r="N2113" i="1" s="1"/>
  <c r="N2114" i="1" s="1"/>
  <c r="N2115" i="1" s="1"/>
  <c r="N2116" i="1" s="1"/>
  <c r="N2117" i="1" s="1"/>
  <c r="N2118" i="1" s="1"/>
  <c r="N2119" i="1" s="1"/>
  <c r="N2120" i="1" s="1"/>
  <c r="N2121" i="1" s="1"/>
  <c r="N2122" i="1" s="1"/>
  <c r="N2123" i="1" s="1"/>
  <c r="N2124" i="1" s="1"/>
  <c r="N2125" i="1" s="1"/>
  <c r="N2126" i="1" s="1"/>
  <c r="N2127" i="1" s="1"/>
  <c r="N2128" i="1" s="1"/>
  <c r="N2129" i="1" s="1"/>
  <c r="N2130" i="1" s="1"/>
  <c r="N2131" i="1" s="1"/>
  <c r="N2132" i="1" s="1"/>
  <c r="N2133" i="1" s="1"/>
  <c r="N2134" i="1" s="1"/>
  <c r="N2135" i="1" s="1"/>
  <c r="N2136" i="1" s="1"/>
  <c r="N2137" i="1" s="1"/>
  <c r="N2138" i="1" s="1"/>
  <c r="N2139" i="1" s="1"/>
  <c r="N2140" i="1" s="1"/>
  <c r="N2141" i="1" s="1"/>
  <c r="N2142" i="1" s="1"/>
  <c r="N2143" i="1" s="1"/>
  <c r="N2144" i="1" s="1"/>
  <c r="N2145" i="1" s="1"/>
  <c r="N2146" i="1" s="1"/>
  <c r="N2147" i="1" s="1"/>
  <c r="N2148" i="1" s="1"/>
  <c r="N2149" i="1" s="1"/>
  <c r="N2150" i="1" s="1"/>
  <c r="N2151" i="1" s="1"/>
  <c r="N2152" i="1" s="1"/>
  <c r="N2153" i="1" s="1"/>
  <c r="N2154" i="1" s="1"/>
  <c r="N2155" i="1" s="1"/>
  <c r="N2156" i="1" s="1"/>
  <c r="N2157" i="1" s="1"/>
  <c r="N2158" i="1" s="1"/>
  <c r="N2159" i="1" s="1"/>
  <c r="N2160" i="1" s="1"/>
  <c r="N2161" i="1" s="1"/>
  <c r="N2162" i="1" s="1"/>
  <c r="N2163" i="1" s="1"/>
  <c r="N2164" i="1" s="1"/>
  <c r="N2165" i="1" s="1"/>
  <c r="N2166" i="1" s="1"/>
  <c r="N2167" i="1" s="1"/>
  <c r="N2168" i="1" s="1"/>
  <c r="N2169" i="1" s="1"/>
  <c r="N2170" i="1" s="1"/>
  <c r="N2171" i="1" s="1"/>
  <c r="N2172" i="1" s="1"/>
  <c r="N2173" i="1" s="1"/>
  <c r="N2174" i="1" s="1"/>
  <c r="N2175" i="1" s="1"/>
  <c r="N2176" i="1" s="1"/>
  <c r="N2177" i="1" s="1"/>
  <c r="N2178" i="1" s="1"/>
  <c r="N2179" i="1" s="1"/>
  <c r="N2180" i="1" s="1"/>
  <c r="N2181" i="1" s="1"/>
  <c r="N2182" i="1" s="1"/>
  <c r="N2183" i="1" s="1"/>
  <c r="N2184" i="1" s="1"/>
  <c r="N2185" i="1" s="1"/>
  <c r="N2186" i="1" s="1"/>
  <c r="N2187" i="1" s="1"/>
  <c r="N2188" i="1" s="1"/>
  <c r="N2189" i="1" s="1"/>
  <c r="N2190" i="1" s="1"/>
  <c r="N2191" i="1" s="1"/>
  <c r="N2192" i="1" s="1"/>
  <c r="N2193" i="1" s="1"/>
  <c r="N2194" i="1" s="1"/>
  <c r="N2195" i="1" s="1"/>
  <c r="N2196" i="1" s="1"/>
  <c r="N2197" i="1" s="1"/>
  <c r="N2198" i="1" s="1"/>
  <c r="N2199" i="1" s="1"/>
  <c r="N2200" i="1" s="1"/>
  <c r="N2201" i="1" s="1"/>
  <c r="N2202" i="1" s="1"/>
  <c r="N2203" i="1" s="1"/>
  <c r="N2204" i="1" s="1"/>
  <c r="N2205" i="1" s="1"/>
  <c r="N2206" i="1" s="1"/>
  <c r="N2207" i="1" s="1"/>
  <c r="N2208" i="1" s="1"/>
  <c r="N2209" i="1" s="1"/>
  <c r="N2210" i="1" s="1"/>
  <c r="N2211" i="1" s="1"/>
  <c r="N2212" i="1" s="1"/>
  <c r="N2213" i="1" s="1"/>
  <c r="N2214" i="1" s="1"/>
  <c r="N2215" i="1" s="1"/>
  <c r="N2216" i="1" s="1"/>
  <c r="N2217" i="1" s="1"/>
  <c r="N2218" i="1" s="1"/>
  <c r="N2219" i="1" s="1"/>
  <c r="N2220" i="1" s="1"/>
  <c r="N2221" i="1" s="1"/>
  <c r="N2222" i="1" s="1"/>
  <c r="N2223" i="1" s="1"/>
  <c r="N2224" i="1" s="1"/>
  <c r="N2225" i="1" s="1"/>
  <c r="N2226" i="1" s="1"/>
  <c r="N2227" i="1" s="1"/>
  <c r="N2228" i="1" s="1"/>
  <c r="N2229" i="1" s="1"/>
  <c r="N2230" i="1" s="1"/>
  <c r="N2231" i="1" s="1"/>
  <c r="N2232" i="1" s="1"/>
  <c r="N2233" i="1" s="1"/>
  <c r="N2234" i="1" s="1"/>
  <c r="N2235" i="1" s="1"/>
  <c r="N2236" i="1" s="1"/>
  <c r="N2237" i="1" s="1"/>
  <c r="N2238" i="1" s="1"/>
  <c r="N2239" i="1" s="1"/>
  <c r="N2240" i="1" s="1"/>
  <c r="N2241" i="1" s="1"/>
  <c r="N2242" i="1" s="1"/>
  <c r="N2243" i="1" s="1"/>
  <c r="N2244" i="1" s="1"/>
  <c r="N2245" i="1" s="1"/>
  <c r="N2246" i="1" s="1"/>
  <c r="N2247" i="1" s="1"/>
  <c r="N2248" i="1" s="1"/>
  <c r="N2249" i="1" s="1"/>
  <c r="N2250" i="1" s="1"/>
  <c r="N2251" i="1" s="1"/>
  <c r="N2252" i="1" s="1"/>
  <c r="N2253" i="1" s="1"/>
  <c r="N2254" i="1" s="1"/>
  <c r="N2255" i="1" s="1"/>
  <c r="N2256" i="1" s="1"/>
  <c r="N2257" i="1" s="1"/>
  <c r="N2258" i="1" s="1"/>
  <c r="N2259" i="1" s="1"/>
  <c r="N2260" i="1" s="1"/>
  <c r="N2261" i="1" s="1"/>
  <c r="N2262" i="1" s="1"/>
  <c r="N2263" i="1" s="1"/>
  <c r="N2264" i="1" s="1"/>
  <c r="N2265" i="1" s="1"/>
  <c r="N2266" i="1" s="1"/>
  <c r="N2267" i="1" s="1"/>
  <c r="N2268" i="1" s="1"/>
  <c r="N2269" i="1" s="1"/>
  <c r="N2270" i="1" s="1"/>
  <c r="N2271" i="1" s="1"/>
  <c r="N2272" i="1" s="1"/>
  <c r="N2273" i="1" s="1"/>
  <c r="N2274" i="1" s="1"/>
  <c r="N2275" i="1" s="1"/>
  <c r="N2276" i="1" s="1"/>
  <c r="N2277" i="1" s="1"/>
  <c r="N2278" i="1" s="1"/>
  <c r="N2279" i="1" s="1"/>
  <c r="N2280" i="1" s="1"/>
  <c r="N2281" i="1" s="1"/>
  <c r="N2282" i="1" s="1"/>
  <c r="N2283" i="1" s="1"/>
  <c r="N2284" i="1" s="1"/>
  <c r="N2285" i="1" s="1"/>
  <c r="N2286" i="1" s="1"/>
  <c r="N2287" i="1" s="1"/>
  <c r="N2288" i="1" s="1"/>
  <c r="N2289" i="1" s="1"/>
  <c r="N2290" i="1" s="1"/>
  <c r="N2291" i="1" s="1"/>
  <c r="N2292" i="1" s="1"/>
  <c r="N2293" i="1" s="1"/>
  <c r="N2294" i="1" s="1"/>
  <c r="N2295" i="1" s="1"/>
  <c r="N2296" i="1" s="1"/>
  <c r="N2297" i="1" s="1"/>
  <c r="N2298" i="1" s="1"/>
  <c r="N2299" i="1" s="1"/>
  <c r="N2300" i="1" s="1"/>
  <c r="N2301" i="1" s="1"/>
  <c r="N2302" i="1" s="1"/>
  <c r="N2303" i="1" s="1"/>
  <c r="N2304" i="1" s="1"/>
  <c r="N2305" i="1" s="1"/>
  <c r="N2306" i="1" s="1"/>
  <c r="N2307" i="1" s="1"/>
  <c r="N2308" i="1" s="1"/>
  <c r="N2309" i="1" s="1"/>
  <c r="N2310" i="1" s="1"/>
  <c r="N2311" i="1" s="1"/>
  <c r="N2312" i="1" s="1"/>
  <c r="N2313" i="1" s="1"/>
  <c r="N2314" i="1" s="1"/>
  <c r="N2315" i="1" s="1"/>
  <c r="N2316" i="1" s="1"/>
  <c r="N2317" i="1" s="1"/>
  <c r="N2318" i="1" s="1"/>
  <c r="N2319" i="1" s="1"/>
  <c r="N2320" i="1" s="1"/>
  <c r="N2321" i="1" s="1"/>
  <c r="N2322" i="1" s="1"/>
  <c r="N2323" i="1" s="1"/>
  <c r="N2324" i="1" s="1"/>
  <c r="N2325" i="1" s="1"/>
  <c r="N2326" i="1" s="1"/>
  <c r="N2327" i="1" s="1"/>
  <c r="N2328" i="1" s="1"/>
  <c r="N2329" i="1" s="1"/>
  <c r="N2330" i="1" s="1"/>
  <c r="N2331" i="1" s="1"/>
  <c r="N2332" i="1" s="1"/>
  <c r="N2333" i="1" s="1"/>
  <c r="N2334" i="1" s="1"/>
  <c r="N2335" i="1" s="1"/>
  <c r="N2336" i="1" s="1"/>
  <c r="N2337" i="1" s="1"/>
  <c r="N2338" i="1" s="1"/>
  <c r="N2339" i="1" s="1"/>
  <c r="N2340" i="1" s="1"/>
  <c r="N2341" i="1" s="1"/>
  <c r="N2342" i="1" s="1"/>
  <c r="N2343" i="1" s="1"/>
  <c r="N2344" i="1" s="1"/>
  <c r="N2345" i="1" s="1"/>
  <c r="N2346" i="1" s="1"/>
  <c r="N2347" i="1" s="1"/>
  <c r="N2348" i="1" s="1"/>
  <c r="N2349" i="1" s="1"/>
  <c r="N2350" i="1" s="1"/>
  <c r="N2351" i="1" s="1"/>
  <c r="N2352" i="1" s="1"/>
  <c r="N2353" i="1" s="1"/>
  <c r="N2354" i="1" s="1"/>
  <c r="N2355" i="1" s="1"/>
  <c r="N2356" i="1" s="1"/>
  <c r="N2357" i="1" s="1"/>
  <c r="N2358" i="1" s="1"/>
  <c r="N2359" i="1" s="1"/>
  <c r="N2360" i="1" s="1"/>
  <c r="N2361" i="1" s="1"/>
  <c r="N2362" i="1" s="1"/>
  <c r="N2363" i="1" s="1"/>
  <c r="N2364" i="1" s="1"/>
  <c r="N2365" i="1" s="1"/>
  <c r="N2366" i="1" s="1"/>
  <c r="N2367" i="1" s="1"/>
  <c r="N2368" i="1" s="1"/>
  <c r="N2369" i="1" s="1"/>
  <c r="N2370" i="1" s="1"/>
  <c r="N2371" i="1" s="1"/>
  <c r="N2372" i="1" s="1"/>
  <c r="N2373" i="1" s="1"/>
  <c r="N2374" i="1" s="1"/>
  <c r="N2375" i="1" s="1"/>
  <c r="N2376" i="1" s="1"/>
  <c r="N2377" i="1" s="1"/>
  <c r="N2378" i="1" s="1"/>
  <c r="N2379" i="1" s="1"/>
  <c r="N2380" i="1" s="1"/>
  <c r="N2381" i="1" s="1"/>
  <c r="N2382" i="1" s="1"/>
  <c r="N2383" i="1" s="1"/>
  <c r="N2384" i="1" s="1"/>
  <c r="N2385" i="1" s="1"/>
  <c r="N2386" i="1" s="1"/>
  <c r="N2387" i="1" s="1"/>
  <c r="N2388" i="1" s="1"/>
  <c r="N2389" i="1" s="1"/>
  <c r="N2390" i="1" s="1"/>
  <c r="N2391" i="1" s="1"/>
  <c r="N2392" i="1" s="1"/>
  <c r="N2393" i="1" s="1"/>
  <c r="N2394" i="1" s="1"/>
  <c r="N2395" i="1" s="1"/>
  <c r="N2396" i="1" s="1"/>
  <c r="N2397" i="1" s="1"/>
  <c r="N2398" i="1" s="1"/>
  <c r="N2399" i="1" s="1"/>
  <c r="N2400" i="1" s="1"/>
  <c r="N2401" i="1" s="1"/>
  <c r="N2402" i="1" s="1"/>
  <c r="N2403" i="1" s="1"/>
  <c r="N2404" i="1" s="1"/>
  <c r="N2405" i="1" s="1"/>
  <c r="N2406" i="1" s="1"/>
  <c r="N2407" i="1" s="1"/>
  <c r="N2408" i="1" s="1"/>
  <c r="N2409" i="1" s="1"/>
  <c r="N2410" i="1" s="1"/>
  <c r="N2411" i="1" s="1"/>
  <c r="N2412" i="1" s="1"/>
  <c r="N2413" i="1" s="1"/>
  <c r="N2414" i="1" s="1"/>
  <c r="N2415" i="1" s="1"/>
  <c r="N2416" i="1" s="1"/>
  <c r="N2417" i="1" s="1"/>
  <c r="N2418" i="1" s="1"/>
  <c r="N2419" i="1" s="1"/>
  <c r="N2420" i="1" s="1"/>
  <c r="N2421" i="1" s="1"/>
  <c r="N2422" i="1" s="1"/>
  <c r="N2423" i="1" s="1"/>
  <c r="N2424" i="1" s="1"/>
  <c r="N2425" i="1" s="1"/>
  <c r="N2426" i="1" s="1"/>
  <c r="N2427" i="1" s="1"/>
  <c r="N2428" i="1" s="1"/>
  <c r="N2429" i="1" s="1"/>
  <c r="N2430" i="1" s="1"/>
  <c r="N2431" i="1" s="1"/>
  <c r="N2432" i="1" s="1"/>
  <c r="N2433" i="1" s="1"/>
  <c r="N2434" i="1" s="1"/>
  <c r="N2435" i="1" s="1"/>
  <c r="N2436" i="1" s="1"/>
  <c r="N2437" i="1" s="1"/>
  <c r="N2438" i="1" s="1"/>
  <c r="N2439" i="1" s="1"/>
  <c r="N2440" i="1" s="1"/>
  <c r="N2441" i="1" s="1"/>
  <c r="N2442" i="1" s="1"/>
  <c r="N2443" i="1" s="1"/>
  <c r="N2444" i="1" s="1"/>
  <c r="N2445" i="1" s="1"/>
  <c r="N2446" i="1" s="1"/>
  <c r="N2447" i="1" s="1"/>
  <c r="N2448" i="1" s="1"/>
  <c r="N2449" i="1" s="1"/>
  <c r="N2450" i="1" s="1"/>
  <c r="N2451" i="1" s="1"/>
  <c r="N2452" i="1" s="1"/>
  <c r="N2453" i="1" s="1"/>
  <c r="N2454" i="1" s="1"/>
  <c r="N2455" i="1" s="1"/>
  <c r="N2456" i="1" s="1"/>
  <c r="N2457" i="1" s="1"/>
  <c r="N2458" i="1" s="1"/>
  <c r="N2459" i="1" s="1"/>
  <c r="N2460" i="1" s="1"/>
  <c r="N2461" i="1" s="1"/>
  <c r="N2462" i="1" s="1"/>
  <c r="N2463" i="1" s="1"/>
  <c r="N2464" i="1" s="1"/>
  <c r="N2465" i="1" s="1"/>
  <c r="N2466" i="1" s="1"/>
  <c r="N2467" i="1" s="1"/>
  <c r="N2468" i="1" s="1"/>
  <c r="N2469" i="1" s="1"/>
  <c r="N2470" i="1" s="1"/>
  <c r="N2471" i="1" s="1"/>
  <c r="N2472" i="1" s="1"/>
  <c r="N2473" i="1" s="1"/>
  <c r="N2474" i="1" s="1"/>
  <c r="N2475" i="1" s="1"/>
  <c r="N2476" i="1" s="1"/>
  <c r="N2477" i="1" s="1"/>
  <c r="N2478" i="1" s="1"/>
  <c r="N2479" i="1" s="1"/>
  <c r="N2480" i="1" s="1"/>
  <c r="N2481" i="1" s="1"/>
  <c r="N2482" i="1" s="1"/>
  <c r="N2483" i="1" s="1"/>
  <c r="N2484" i="1" s="1"/>
  <c r="N2485" i="1" s="1"/>
  <c r="N2486" i="1" s="1"/>
  <c r="N2487" i="1" s="1"/>
  <c r="N2488" i="1" s="1"/>
  <c r="N2489" i="1" s="1"/>
  <c r="N2490" i="1" s="1"/>
  <c r="N2491" i="1" s="1"/>
  <c r="N2492" i="1" s="1"/>
  <c r="N2493" i="1" s="1"/>
  <c r="N2494" i="1" s="1"/>
  <c r="N2495" i="1" s="1"/>
  <c r="N2496" i="1" s="1"/>
  <c r="N2497" i="1" s="1"/>
  <c r="N2498" i="1" s="1"/>
  <c r="N2499" i="1" s="1"/>
  <c r="N2500" i="1" s="1"/>
  <c r="N2501" i="1" s="1"/>
  <c r="N2502" i="1" s="1"/>
  <c r="N2503" i="1" s="1"/>
  <c r="N2504" i="1" s="1"/>
  <c r="N2505" i="1" s="1"/>
  <c r="N2506" i="1" s="1"/>
  <c r="N2507" i="1" s="1"/>
  <c r="N2508" i="1" s="1"/>
  <c r="N2509" i="1" s="1"/>
  <c r="N2510" i="1" s="1"/>
  <c r="N2511" i="1" s="1"/>
  <c r="N2512" i="1" s="1"/>
  <c r="N2513" i="1" s="1"/>
  <c r="N2514" i="1" s="1"/>
  <c r="N2515" i="1" s="1"/>
  <c r="N2516" i="1" s="1"/>
  <c r="N2517" i="1" s="1"/>
  <c r="G4" i="1"/>
  <c r="F4" i="1"/>
  <c r="A52" i="1" l="1"/>
  <c r="K4" i="1"/>
  <c r="J4" i="1"/>
  <c r="G5" i="1"/>
  <c r="F5" i="1"/>
  <c r="A53" i="1" l="1"/>
  <c r="K5" i="1"/>
  <c r="J5" i="1"/>
  <c r="G6" i="1"/>
  <c r="F6" i="1"/>
  <c r="K6" i="1" l="1"/>
  <c r="J6" i="1"/>
  <c r="G7" i="1"/>
  <c r="F7" i="1"/>
  <c r="A55" i="1" l="1"/>
  <c r="K7" i="1"/>
  <c r="J7" i="1"/>
  <c r="G8" i="1"/>
  <c r="F8" i="1"/>
  <c r="A56" i="1" l="1"/>
  <c r="K8" i="1"/>
  <c r="J8" i="1"/>
  <c r="G9" i="1"/>
  <c r="F9" i="1"/>
  <c r="A57" i="1" l="1"/>
  <c r="K9" i="1"/>
  <c r="J9" i="1"/>
  <c r="G10" i="1"/>
  <c r="F10" i="1"/>
  <c r="A58" i="1" l="1"/>
  <c r="K10" i="1"/>
  <c r="J10" i="1"/>
  <c r="G11" i="1"/>
  <c r="F11" i="1"/>
  <c r="A59" i="1" l="1"/>
  <c r="K11" i="1"/>
  <c r="J11" i="1"/>
  <c r="G12" i="1"/>
  <c r="F12" i="1"/>
  <c r="A60" i="1" l="1"/>
  <c r="K12" i="1"/>
  <c r="J12" i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G202" i="1"/>
  <c r="F202" i="1"/>
  <c r="G203" i="1" l="1"/>
  <c r="A204" i="1"/>
  <c r="F203" i="1"/>
  <c r="F204" i="1"/>
  <c r="G204" i="1" l="1"/>
  <c r="A205" i="1"/>
  <c r="F205" i="1"/>
  <c r="G205" i="1" l="1"/>
  <c r="A206" i="1"/>
  <c r="F206" i="1"/>
  <c r="G206" i="1" l="1"/>
  <c r="A207" i="1"/>
  <c r="F207" i="1"/>
  <c r="G207" i="1" l="1"/>
  <c r="A208" i="1"/>
  <c r="F208" i="1"/>
  <c r="G208" i="1" l="1"/>
  <c r="A209" i="1"/>
  <c r="F209" i="1"/>
  <c r="G209" i="1" l="1"/>
  <c r="A210" i="1"/>
  <c r="F210" i="1"/>
  <c r="G210" i="1" l="1"/>
  <c r="A211" i="1"/>
  <c r="F211" i="1"/>
  <c r="G211" i="1" l="1"/>
  <c r="A212" i="1"/>
  <c r="F212" i="1"/>
  <c r="G212" i="1" l="1"/>
  <c r="A213" i="1"/>
  <c r="F213" i="1"/>
  <c r="G213" i="1" l="1"/>
  <c r="A214" i="1"/>
  <c r="F214" i="1"/>
  <c r="G214" i="1" l="1"/>
  <c r="A215" i="1"/>
  <c r="F215" i="1"/>
  <c r="G215" i="1" l="1"/>
  <c r="A216" i="1"/>
  <c r="F216" i="1"/>
  <c r="G216" i="1" l="1"/>
  <c r="A217" i="1"/>
  <c r="F217" i="1"/>
  <c r="G217" i="1" l="1"/>
  <c r="A218" i="1"/>
  <c r="F218" i="1"/>
  <c r="G218" i="1" l="1"/>
  <c r="A219" i="1"/>
  <c r="F219" i="1"/>
  <c r="G219" i="1" l="1"/>
  <c r="A220" i="1"/>
  <c r="F220" i="1"/>
  <c r="G220" i="1" l="1"/>
  <c r="A221" i="1"/>
  <c r="F221" i="1"/>
  <c r="G221" i="1" l="1"/>
  <c r="A222" i="1"/>
  <c r="F222" i="1"/>
  <c r="G222" i="1" l="1"/>
  <c r="A223" i="1"/>
  <c r="F223" i="1"/>
  <c r="G223" i="1" l="1"/>
  <c r="A224" i="1"/>
  <c r="F224" i="1"/>
  <c r="G224" i="1" l="1"/>
  <c r="A225" i="1"/>
  <c r="F225" i="1"/>
  <c r="G225" i="1" l="1"/>
  <c r="A226" i="1"/>
  <c r="F226" i="1"/>
  <c r="G226" i="1" l="1"/>
  <c r="A227" i="1"/>
  <c r="F227" i="1"/>
  <c r="G227" i="1" l="1"/>
  <c r="A228" i="1"/>
  <c r="F228" i="1"/>
  <c r="G228" i="1" l="1"/>
  <c r="A229" i="1"/>
  <c r="F229" i="1"/>
  <c r="G229" i="1" l="1"/>
  <c r="A230" i="1"/>
  <c r="F230" i="1"/>
  <c r="G230" i="1" l="1"/>
  <c r="A231" i="1"/>
  <c r="F231" i="1"/>
  <c r="G231" i="1" l="1"/>
  <c r="A232" i="1"/>
  <c r="F232" i="1"/>
  <c r="G232" i="1" l="1"/>
  <c r="A233" i="1"/>
  <c r="F233" i="1"/>
  <c r="G233" i="1" l="1"/>
  <c r="A234" i="1"/>
  <c r="F234" i="1"/>
  <c r="G234" i="1" l="1"/>
  <c r="A235" i="1"/>
  <c r="F235" i="1"/>
  <c r="G235" i="1" l="1"/>
  <c r="A236" i="1"/>
  <c r="F236" i="1"/>
  <c r="G236" i="1" l="1"/>
  <c r="A237" i="1"/>
  <c r="F237" i="1"/>
  <c r="G237" i="1" l="1"/>
  <c r="A238" i="1"/>
  <c r="F238" i="1"/>
  <c r="G238" i="1" l="1"/>
  <c r="A239" i="1"/>
  <c r="F239" i="1"/>
  <c r="G239" i="1" l="1"/>
  <c r="A240" i="1"/>
  <c r="F240" i="1"/>
  <c r="G240" i="1" l="1"/>
  <c r="A241" i="1"/>
  <c r="F241" i="1"/>
  <c r="G241" i="1" l="1"/>
  <c r="A242" i="1"/>
  <c r="F242" i="1"/>
  <c r="G242" i="1" l="1"/>
  <c r="A243" i="1"/>
  <c r="F243" i="1"/>
  <c r="G243" i="1" l="1"/>
  <c r="A244" i="1"/>
  <c r="F244" i="1"/>
  <c r="G244" i="1" l="1"/>
  <c r="A245" i="1"/>
  <c r="F245" i="1"/>
  <c r="G245" i="1" l="1"/>
  <c r="A246" i="1"/>
  <c r="F246" i="1"/>
  <c r="G246" i="1" l="1"/>
  <c r="A247" i="1"/>
  <c r="F247" i="1"/>
  <c r="G247" i="1" l="1"/>
  <c r="A248" i="1"/>
  <c r="F248" i="1"/>
  <c r="G248" i="1" l="1"/>
  <c r="A249" i="1"/>
  <c r="F249" i="1"/>
  <c r="G249" i="1" l="1"/>
  <c r="A250" i="1"/>
  <c r="K202" i="1"/>
  <c r="J202" i="1"/>
  <c r="F250" i="1"/>
  <c r="G250" i="1" l="1"/>
  <c r="P203" i="1"/>
  <c r="A251" i="1"/>
  <c r="K203" i="1"/>
  <c r="O203" i="1"/>
  <c r="J203" i="1"/>
  <c r="F251" i="1"/>
  <c r="G251" i="1" l="1"/>
  <c r="P204" i="1"/>
  <c r="A252" i="1"/>
  <c r="K204" i="1"/>
  <c r="O204" i="1"/>
  <c r="J204" i="1"/>
  <c r="F252" i="1"/>
  <c r="G252" i="1" l="1"/>
  <c r="P205" i="1"/>
  <c r="A253" i="1"/>
  <c r="K205" i="1"/>
  <c r="O205" i="1"/>
  <c r="J205" i="1"/>
  <c r="F253" i="1"/>
  <c r="G253" i="1" l="1"/>
  <c r="P206" i="1"/>
  <c r="A254" i="1"/>
  <c r="K206" i="1"/>
  <c r="O206" i="1"/>
  <c r="J206" i="1"/>
  <c r="F254" i="1"/>
  <c r="G254" i="1" l="1"/>
  <c r="P207" i="1"/>
  <c r="A255" i="1"/>
  <c r="K207" i="1"/>
  <c r="O207" i="1"/>
  <c r="J207" i="1"/>
  <c r="F255" i="1"/>
  <c r="G255" i="1" l="1"/>
  <c r="P208" i="1"/>
  <c r="A256" i="1"/>
  <c r="K208" i="1"/>
  <c r="O208" i="1"/>
  <c r="J208" i="1"/>
  <c r="F256" i="1"/>
  <c r="G256" i="1" l="1"/>
  <c r="P209" i="1"/>
  <c r="A257" i="1"/>
  <c r="K209" i="1"/>
  <c r="O209" i="1"/>
  <c r="J209" i="1"/>
  <c r="F257" i="1"/>
  <c r="G257" i="1" l="1"/>
  <c r="P210" i="1"/>
  <c r="A258" i="1"/>
  <c r="K210" i="1"/>
  <c r="O210" i="1"/>
  <c r="J210" i="1"/>
  <c r="F258" i="1"/>
  <c r="G258" i="1" l="1"/>
  <c r="P211" i="1"/>
  <c r="A259" i="1"/>
  <c r="K211" i="1"/>
  <c r="O211" i="1"/>
  <c r="J211" i="1"/>
  <c r="F259" i="1"/>
  <c r="G259" i="1" l="1"/>
  <c r="P212" i="1"/>
  <c r="A260" i="1"/>
  <c r="K212" i="1"/>
  <c r="O212" i="1"/>
  <c r="J212" i="1"/>
  <c r="F260" i="1"/>
  <c r="G260" i="1" l="1"/>
  <c r="P213" i="1"/>
  <c r="A261" i="1"/>
  <c r="K213" i="1"/>
  <c r="O213" i="1"/>
  <c r="J213" i="1"/>
  <c r="F261" i="1"/>
  <c r="G261" i="1" l="1"/>
  <c r="P214" i="1"/>
  <c r="A262" i="1"/>
  <c r="K214" i="1"/>
  <c r="O214" i="1"/>
  <c r="J214" i="1"/>
  <c r="F262" i="1"/>
  <c r="G262" i="1" l="1"/>
  <c r="P215" i="1"/>
  <c r="A263" i="1"/>
  <c r="K215" i="1"/>
  <c r="O215" i="1"/>
  <c r="J215" i="1"/>
  <c r="F263" i="1"/>
  <c r="G263" i="1" l="1"/>
  <c r="P216" i="1"/>
  <c r="A264" i="1"/>
  <c r="K216" i="1"/>
  <c r="O216" i="1"/>
  <c r="J216" i="1"/>
  <c r="F264" i="1"/>
  <c r="G264" i="1" l="1"/>
  <c r="P217" i="1"/>
  <c r="A265" i="1"/>
  <c r="K217" i="1"/>
  <c r="O217" i="1"/>
  <c r="J217" i="1"/>
  <c r="F265" i="1"/>
  <c r="G265" i="1" l="1"/>
  <c r="P218" i="1"/>
  <c r="A266" i="1"/>
  <c r="K218" i="1"/>
  <c r="O218" i="1"/>
  <c r="J218" i="1"/>
  <c r="F266" i="1"/>
  <c r="G266" i="1" l="1"/>
  <c r="P219" i="1"/>
  <c r="A267" i="1"/>
  <c r="K219" i="1"/>
  <c r="O219" i="1"/>
  <c r="J219" i="1"/>
  <c r="F267" i="1"/>
  <c r="G267" i="1" l="1"/>
  <c r="P220" i="1"/>
  <c r="A268" i="1"/>
  <c r="K220" i="1"/>
  <c r="O220" i="1"/>
  <c r="J220" i="1"/>
  <c r="F268" i="1"/>
  <c r="G268" i="1" l="1"/>
  <c r="P221" i="1"/>
  <c r="A269" i="1"/>
  <c r="K221" i="1"/>
  <c r="O221" i="1"/>
  <c r="J221" i="1"/>
  <c r="F269" i="1"/>
  <c r="G269" i="1" l="1"/>
  <c r="P222" i="1"/>
  <c r="A270" i="1"/>
  <c r="K222" i="1"/>
  <c r="O222" i="1"/>
  <c r="J222" i="1"/>
  <c r="F270" i="1"/>
  <c r="G270" i="1" l="1"/>
  <c r="P223" i="1"/>
  <c r="A271" i="1"/>
  <c r="K223" i="1"/>
  <c r="O223" i="1"/>
  <c r="J223" i="1"/>
  <c r="F271" i="1"/>
  <c r="G271" i="1" l="1"/>
  <c r="P224" i="1"/>
  <c r="A272" i="1"/>
  <c r="K224" i="1"/>
  <c r="O224" i="1"/>
  <c r="J224" i="1"/>
  <c r="F272" i="1"/>
  <c r="G272" i="1" l="1"/>
  <c r="P225" i="1"/>
  <c r="A273" i="1"/>
  <c r="K225" i="1"/>
  <c r="O225" i="1"/>
  <c r="J225" i="1"/>
  <c r="F273" i="1"/>
  <c r="G273" i="1" l="1"/>
  <c r="P226" i="1"/>
  <c r="A274" i="1"/>
  <c r="K226" i="1"/>
  <c r="O226" i="1"/>
  <c r="J226" i="1"/>
  <c r="F274" i="1"/>
  <c r="G274" i="1" l="1"/>
  <c r="P227" i="1"/>
  <c r="A275" i="1"/>
  <c r="K227" i="1"/>
  <c r="O227" i="1"/>
  <c r="J227" i="1"/>
  <c r="F275" i="1"/>
  <c r="G275" i="1" l="1"/>
  <c r="P228" i="1"/>
  <c r="A276" i="1"/>
  <c r="K228" i="1"/>
  <c r="O228" i="1"/>
  <c r="J228" i="1"/>
  <c r="F276" i="1"/>
  <c r="G276" i="1" l="1"/>
  <c r="P229" i="1"/>
  <c r="A277" i="1"/>
  <c r="K229" i="1"/>
  <c r="O229" i="1"/>
  <c r="J229" i="1"/>
  <c r="F277" i="1"/>
  <c r="G277" i="1" l="1"/>
  <c r="P230" i="1"/>
  <c r="A278" i="1"/>
  <c r="K230" i="1"/>
  <c r="O230" i="1"/>
  <c r="J230" i="1"/>
  <c r="F278" i="1"/>
  <c r="G278" i="1" l="1"/>
  <c r="P231" i="1"/>
  <c r="A279" i="1"/>
  <c r="K231" i="1"/>
  <c r="O231" i="1"/>
  <c r="J231" i="1"/>
  <c r="F279" i="1"/>
  <c r="G279" i="1" l="1"/>
  <c r="P232" i="1"/>
  <c r="A280" i="1"/>
  <c r="K232" i="1"/>
  <c r="O232" i="1"/>
  <c r="J232" i="1"/>
  <c r="F280" i="1"/>
  <c r="G280" i="1" l="1"/>
  <c r="P233" i="1"/>
  <c r="A281" i="1"/>
  <c r="K233" i="1"/>
  <c r="O233" i="1"/>
  <c r="J233" i="1"/>
  <c r="F281" i="1"/>
  <c r="G281" i="1" l="1"/>
  <c r="P234" i="1"/>
  <c r="A282" i="1"/>
  <c r="K234" i="1"/>
  <c r="O234" i="1"/>
  <c r="J234" i="1"/>
  <c r="F282" i="1"/>
  <c r="G282" i="1" l="1"/>
  <c r="P235" i="1"/>
  <c r="A283" i="1"/>
  <c r="K235" i="1"/>
  <c r="O235" i="1"/>
  <c r="J235" i="1"/>
  <c r="F283" i="1"/>
  <c r="G283" i="1" l="1"/>
  <c r="P236" i="1"/>
  <c r="A284" i="1"/>
  <c r="K236" i="1"/>
  <c r="O236" i="1"/>
  <c r="J236" i="1"/>
  <c r="F284" i="1"/>
  <c r="G284" i="1" l="1"/>
  <c r="P237" i="1"/>
  <c r="A285" i="1"/>
  <c r="K237" i="1"/>
  <c r="O237" i="1"/>
  <c r="J237" i="1"/>
  <c r="F285" i="1"/>
  <c r="G285" i="1" l="1"/>
  <c r="P238" i="1"/>
  <c r="A286" i="1"/>
  <c r="K238" i="1"/>
  <c r="O238" i="1"/>
  <c r="J238" i="1"/>
  <c r="F286" i="1"/>
  <c r="G286" i="1" l="1"/>
  <c r="P239" i="1"/>
  <c r="A287" i="1"/>
  <c r="K239" i="1"/>
  <c r="J239" i="1"/>
  <c r="O239" i="1"/>
  <c r="F287" i="1"/>
  <c r="G287" i="1" l="1"/>
  <c r="P240" i="1"/>
  <c r="A288" i="1"/>
  <c r="K240" i="1"/>
  <c r="O240" i="1"/>
  <c r="J240" i="1"/>
  <c r="F288" i="1"/>
  <c r="G288" i="1" l="1"/>
  <c r="P241" i="1"/>
  <c r="A289" i="1"/>
  <c r="K241" i="1"/>
  <c r="J241" i="1"/>
  <c r="O241" i="1"/>
  <c r="F289" i="1"/>
  <c r="G289" i="1" l="1"/>
  <c r="P242" i="1"/>
  <c r="A290" i="1"/>
  <c r="K242" i="1"/>
  <c r="O242" i="1"/>
  <c r="J242" i="1"/>
  <c r="F290" i="1"/>
  <c r="G290" i="1" l="1"/>
  <c r="P243" i="1"/>
  <c r="A291" i="1"/>
  <c r="K243" i="1"/>
  <c r="O243" i="1"/>
  <c r="J243" i="1"/>
  <c r="F291" i="1"/>
  <c r="G291" i="1" l="1"/>
  <c r="P244" i="1"/>
  <c r="A292" i="1"/>
  <c r="K244" i="1"/>
  <c r="O244" i="1"/>
  <c r="J244" i="1"/>
  <c r="F292" i="1"/>
  <c r="G292" i="1" l="1"/>
  <c r="P245" i="1"/>
  <c r="A293" i="1"/>
  <c r="K245" i="1"/>
  <c r="O245" i="1"/>
  <c r="J245" i="1"/>
  <c r="F293" i="1"/>
  <c r="G293" i="1" l="1"/>
  <c r="P246" i="1"/>
  <c r="A294" i="1"/>
  <c r="K246" i="1"/>
  <c r="O246" i="1"/>
  <c r="J246" i="1"/>
  <c r="F294" i="1"/>
  <c r="G294" i="1" l="1"/>
  <c r="P247" i="1"/>
  <c r="A295" i="1"/>
  <c r="K247" i="1"/>
  <c r="J247" i="1"/>
  <c r="O247" i="1"/>
  <c r="F295" i="1"/>
  <c r="G295" i="1" l="1"/>
  <c r="P248" i="1"/>
  <c r="A296" i="1"/>
  <c r="K248" i="1"/>
  <c r="O248" i="1"/>
  <c r="J248" i="1"/>
  <c r="F296" i="1"/>
  <c r="G296" i="1" l="1"/>
  <c r="P249" i="1"/>
  <c r="A297" i="1"/>
  <c r="K249" i="1"/>
  <c r="O249" i="1"/>
  <c r="J249" i="1"/>
  <c r="F297" i="1"/>
  <c r="G297" i="1" l="1"/>
  <c r="P250" i="1"/>
  <c r="A298" i="1"/>
  <c r="K250" i="1"/>
  <c r="O250" i="1"/>
  <c r="J250" i="1"/>
  <c r="F298" i="1"/>
  <c r="G298" i="1" l="1"/>
  <c r="P251" i="1"/>
  <c r="A299" i="1"/>
  <c r="K251" i="1"/>
  <c r="O251" i="1"/>
  <c r="J251" i="1"/>
  <c r="F299" i="1"/>
  <c r="G299" i="1" l="1"/>
  <c r="P252" i="1"/>
  <c r="A300" i="1"/>
  <c r="K252" i="1"/>
  <c r="O252" i="1"/>
  <c r="J252" i="1"/>
  <c r="F300" i="1"/>
  <c r="G300" i="1" l="1"/>
  <c r="P253" i="1"/>
  <c r="A301" i="1"/>
  <c r="K253" i="1"/>
  <c r="O253" i="1"/>
  <c r="J253" i="1"/>
  <c r="F301" i="1"/>
  <c r="G301" i="1" l="1"/>
  <c r="P254" i="1"/>
  <c r="A302" i="1"/>
  <c r="K254" i="1"/>
  <c r="O254" i="1"/>
  <c r="J254" i="1"/>
  <c r="F302" i="1"/>
  <c r="G302" i="1" l="1"/>
  <c r="P255" i="1"/>
  <c r="A303" i="1"/>
  <c r="K255" i="1"/>
  <c r="J255" i="1"/>
  <c r="O255" i="1"/>
  <c r="F303" i="1"/>
  <c r="G303" i="1" l="1"/>
  <c r="P256" i="1"/>
  <c r="A304" i="1"/>
  <c r="K256" i="1"/>
  <c r="O256" i="1"/>
  <c r="J256" i="1"/>
  <c r="F304" i="1"/>
  <c r="G304" i="1" l="1"/>
  <c r="P257" i="1"/>
  <c r="A305" i="1"/>
  <c r="K257" i="1"/>
  <c r="O257" i="1"/>
  <c r="J257" i="1"/>
  <c r="F305" i="1"/>
  <c r="G305" i="1" l="1"/>
  <c r="P258" i="1"/>
  <c r="A306" i="1"/>
  <c r="K258" i="1"/>
  <c r="O258" i="1"/>
  <c r="J258" i="1"/>
  <c r="F306" i="1"/>
  <c r="G306" i="1" l="1"/>
  <c r="P259" i="1"/>
  <c r="A307" i="1"/>
  <c r="K259" i="1"/>
  <c r="O259" i="1"/>
  <c r="J259" i="1"/>
  <c r="F307" i="1"/>
  <c r="G307" i="1" l="1"/>
  <c r="P260" i="1"/>
  <c r="A308" i="1"/>
  <c r="K260" i="1"/>
  <c r="J260" i="1"/>
  <c r="O260" i="1"/>
  <c r="F308" i="1"/>
  <c r="G308" i="1" l="1"/>
  <c r="P261" i="1"/>
  <c r="A309" i="1"/>
  <c r="K261" i="1"/>
  <c r="O261" i="1"/>
  <c r="J261" i="1"/>
  <c r="F309" i="1"/>
  <c r="G309" i="1" l="1"/>
  <c r="P262" i="1"/>
  <c r="A310" i="1"/>
  <c r="K262" i="1"/>
  <c r="O262" i="1"/>
  <c r="J262" i="1"/>
  <c r="F310" i="1"/>
  <c r="G310" i="1" l="1"/>
  <c r="P263" i="1"/>
  <c r="A311" i="1"/>
  <c r="K263" i="1"/>
  <c r="J263" i="1"/>
  <c r="O263" i="1"/>
  <c r="F311" i="1"/>
  <c r="G311" i="1" l="1"/>
  <c r="P264" i="1"/>
  <c r="A312" i="1"/>
  <c r="K264" i="1"/>
  <c r="O264" i="1"/>
  <c r="J264" i="1"/>
  <c r="F312" i="1"/>
  <c r="G312" i="1" l="1"/>
  <c r="P265" i="1"/>
  <c r="A313" i="1"/>
  <c r="K265" i="1"/>
  <c r="O265" i="1"/>
  <c r="J265" i="1"/>
  <c r="F313" i="1"/>
  <c r="G313" i="1" l="1"/>
  <c r="P266" i="1"/>
  <c r="A314" i="1"/>
  <c r="K266" i="1"/>
  <c r="O266" i="1"/>
  <c r="J266" i="1"/>
  <c r="F314" i="1"/>
  <c r="G314" i="1" l="1"/>
  <c r="P267" i="1"/>
  <c r="A315" i="1"/>
  <c r="K267" i="1"/>
  <c r="O267" i="1"/>
  <c r="J267" i="1"/>
  <c r="F315" i="1"/>
  <c r="G315" i="1" l="1"/>
  <c r="P268" i="1"/>
  <c r="A316" i="1"/>
  <c r="K268" i="1"/>
  <c r="O268" i="1"/>
  <c r="J268" i="1"/>
  <c r="F316" i="1"/>
  <c r="G316" i="1" l="1"/>
  <c r="P269" i="1"/>
  <c r="A317" i="1"/>
  <c r="K269" i="1"/>
  <c r="O269" i="1"/>
  <c r="J269" i="1"/>
  <c r="F317" i="1"/>
  <c r="G317" i="1" l="1"/>
  <c r="P270" i="1"/>
  <c r="A318" i="1"/>
  <c r="K270" i="1"/>
  <c r="O270" i="1"/>
  <c r="J270" i="1"/>
  <c r="F318" i="1"/>
  <c r="G318" i="1" l="1"/>
  <c r="P271" i="1"/>
  <c r="A319" i="1"/>
  <c r="K271" i="1"/>
  <c r="O271" i="1"/>
  <c r="J271" i="1"/>
  <c r="F319" i="1"/>
  <c r="G319" i="1" l="1"/>
  <c r="P272" i="1"/>
  <c r="A320" i="1"/>
  <c r="K272" i="1"/>
  <c r="O272" i="1"/>
  <c r="J272" i="1"/>
  <c r="F320" i="1"/>
  <c r="G320" i="1" l="1"/>
  <c r="P273" i="1"/>
  <c r="A321" i="1"/>
  <c r="K273" i="1"/>
  <c r="O273" i="1"/>
  <c r="J273" i="1"/>
  <c r="F321" i="1"/>
  <c r="G321" i="1" l="1"/>
  <c r="P274" i="1"/>
  <c r="A322" i="1"/>
  <c r="K274" i="1"/>
  <c r="O274" i="1"/>
  <c r="J274" i="1"/>
  <c r="F322" i="1"/>
  <c r="G322" i="1" l="1"/>
  <c r="P275" i="1"/>
  <c r="A323" i="1"/>
  <c r="K275" i="1"/>
  <c r="O275" i="1"/>
  <c r="J275" i="1"/>
  <c r="F323" i="1"/>
  <c r="G323" i="1" l="1"/>
  <c r="P276" i="1"/>
  <c r="A324" i="1"/>
  <c r="K276" i="1"/>
  <c r="O276" i="1"/>
  <c r="J276" i="1"/>
  <c r="F324" i="1"/>
  <c r="G324" i="1" l="1"/>
  <c r="P277" i="1"/>
  <c r="A325" i="1"/>
  <c r="K277" i="1"/>
  <c r="O277" i="1"/>
  <c r="J277" i="1"/>
  <c r="F325" i="1"/>
  <c r="G325" i="1" l="1"/>
  <c r="P278" i="1"/>
  <c r="A326" i="1"/>
  <c r="K278" i="1"/>
  <c r="O278" i="1"/>
  <c r="J278" i="1"/>
  <c r="F326" i="1"/>
  <c r="G326" i="1" l="1"/>
  <c r="P279" i="1"/>
  <c r="A327" i="1"/>
  <c r="K279" i="1"/>
  <c r="O279" i="1"/>
  <c r="J279" i="1"/>
  <c r="F327" i="1"/>
  <c r="G327" i="1" l="1"/>
  <c r="P280" i="1"/>
  <c r="A328" i="1"/>
  <c r="K280" i="1"/>
  <c r="O280" i="1"/>
  <c r="J280" i="1"/>
  <c r="F328" i="1"/>
  <c r="G328" i="1" l="1"/>
  <c r="P281" i="1"/>
  <c r="A329" i="1"/>
  <c r="K281" i="1"/>
  <c r="O281" i="1"/>
  <c r="J281" i="1"/>
  <c r="F329" i="1"/>
  <c r="G329" i="1" l="1"/>
  <c r="P282" i="1"/>
  <c r="A330" i="1"/>
  <c r="K282" i="1"/>
  <c r="O282" i="1"/>
  <c r="J282" i="1"/>
  <c r="F330" i="1"/>
  <c r="G330" i="1" l="1"/>
  <c r="P283" i="1"/>
  <c r="A331" i="1"/>
  <c r="K283" i="1"/>
  <c r="O283" i="1"/>
  <c r="J283" i="1"/>
  <c r="F331" i="1"/>
  <c r="G331" i="1" l="1"/>
  <c r="P284" i="1"/>
  <c r="A332" i="1"/>
  <c r="K284" i="1"/>
  <c r="O284" i="1"/>
  <c r="J284" i="1"/>
  <c r="F332" i="1"/>
  <c r="G332" i="1" l="1"/>
  <c r="P285" i="1"/>
  <c r="A333" i="1"/>
  <c r="K285" i="1"/>
  <c r="O285" i="1"/>
  <c r="J285" i="1"/>
  <c r="F333" i="1"/>
  <c r="G333" i="1" l="1"/>
  <c r="P286" i="1"/>
  <c r="A334" i="1"/>
  <c r="K286" i="1"/>
  <c r="O286" i="1"/>
  <c r="J286" i="1"/>
  <c r="F334" i="1"/>
  <c r="G334" i="1" l="1"/>
  <c r="P287" i="1"/>
  <c r="A335" i="1"/>
  <c r="K287" i="1"/>
  <c r="O287" i="1"/>
  <c r="J287" i="1"/>
  <c r="F335" i="1"/>
  <c r="G335" i="1" l="1"/>
  <c r="P288" i="1"/>
  <c r="A336" i="1"/>
  <c r="K288" i="1"/>
  <c r="O288" i="1"/>
  <c r="J288" i="1"/>
  <c r="F336" i="1"/>
  <c r="G336" i="1" l="1"/>
  <c r="P289" i="1"/>
  <c r="A337" i="1"/>
  <c r="K289" i="1"/>
  <c r="O289" i="1"/>
  <c r="J289" i="1"/>
  <c r="F337" i="1"/>
  <c r="G337" i="1" l="1"/>
  <c r="P290" i="1"/>
  <c r="A338" i="1"/>
  <c r="K290" i="1"/>
  <c r="O290" i="1"/>
  <c r="J290" i="1"/>
  <c r="F338" i="1"/>
  <c r="G338" i="1" l="1"/>
  <c r="P291" i="1"/>
  <c r="A339" i="1"/>
  <c r="K291" i="1"/>
  <c r="O291" i="1"/>
  <c r="J291" i="1"/>
  <c r="F339" i="1"/>
  <c r="G339" i="1" l="1"/>
  <c r="P292" i="1"/>
  <c r="A340" i="1"/>
  <c r="K292" i="1"/>
  <c r="O292" i="1"/>
  <c r="J292" i="1"/>
  <c r="F340" i="1"/>
  <c r="G340" i="1" l="1"/>
  <c r="P293" i="1"/>
  <c r="A341" i="1"/>
  <c r="K293" i="1"/>
  <c r="O293" i="1"/>
  <c r="J293" i="1"/>
  <c r="F341" i="1"/>
  <c r="G341" i="1" l="1"/>
  <c r="P294" i="1"/>
  <c r="A342" i="1"/>
  <c r="K294" i="1"/>
  <c r="O294" i="1"/>
  <c r="J294" i="1"/>
  <c r="F342" i="1"/>
  <c r="G342" i="1" l="1"/>
  <c r="P295" i="1"/>
  <c r="A343" i="1"/>
  <c r="K295" i="1"/>
  <c r="O295" i="1"/>
  <c r="J295" i="1"/>
  <c r="F343" i="1"/>
  <c r="G343" i="1" l="1"/>
  <c r="P296" i="1"/>
  <c r="A344" i="1"/>
  <c r="K296" i="1"/>
  <c r="O296" i="1"/>
  <c r="J296" i="1"/>
  <c r="F344" i="1"/>
  <c r="G344" i="1" l="1"/>
  <c r="P297" i="1"/>
  <c r="A345" i="1"/>
  <c r="K297" i="1"/>
  <c r="O297" i="1"/>
  <c r="J297" i="1"/>
  <c r="F345" i="1"/>
  <c r="G345" i="1" l="1"/>
  <c r="P298" i="1"/>
  <c r="A346" i="1"/>
  <c r="K298" i="1"/>
  <c r="O298" i="1"/>
  <c r="J298" i="1"/>
  <c r="F346" i="1"/>
  <c r="G346" i="1" l="1"/>
  <c r="P299" i="1"/>
  <c r="A347" i="1"/>
  <c r="K299" i="1"/>
  <c r="O299" i="1"/>
  <c r="J299" i="1"/>
  <c r="F347" i="1"/>
  <c r="G347" i="1" l="1"/>
  <c r="P300" i="1"/>
  <c r="A348" i="1"/>
  <c r="K300" i="1"/>
  <c r="O300" i="1"/>
  <c r="J300" i="1"/>
  <c r="F348" i="1"/>
  <c r="G348" i="1" l="1"/>
  <c r="P301" i="1"/>
  <c r="A349" i="1"/>
  <c r="K301" i="1"/>
  <c r="O301" i="1"/>
  <c r="J301" i="1"/>
  <c r="F349" i="1"/>
  <c r="G349" i="1" l="1"/>
  <c r="P302" i="1"/>
  <c r="A350" i="1"/>
  <c r="K302" i="1"/>
  <c r="O302" i="1"/>
  <c r="J302" i="1"/>
  <c r="F350" i="1"/>
  <c r="G350" i="1" l="1"/>
  <c r="P303" i="1"/>
  <c r="A351" i="1"/>
  <c r="K303" i="1"/>
  <c r="O303" i="1"/>
  <c r="J303" i="1"/>
  <c r="F351" i="1"/>
  <c r="G351" i="1" l="1"/>
  <c r="P304" i="1"/>
  <c r="A352" i="1"/>
  <c r="K304" i="1"/>
  <c r="O304" i="1"/>
  <c r="J304" i="1"/>
  <c r="F352" i="1"/>
  <c r="G352" i="1" l="1"/>
  <c r="P305" i="1"/>
  <c r="A353" i="1"/>
  <c r="K305" i="1"/>
  <c r="O305" i="1"/>
  <c r="J305" i="1"/>
  <c r="F353" i="1"/>
  <c r="G353" i="1" l="1"/>
  <c r="P306" i="1"/>
  <c r="A354" i="1"/>
  <c r="K306" i="1"/>
  <c r="O306" i="1"/>
  <c r="J306" i="1"/>
  <c r="F354" i="1"/>
  <c r="G354" i="1" l="1"/>
  <c r="P307" i="1"/>
  <c r="A355" i="1"/>
  <c r="K307" i="1"/>
  <c r="O307" i="1"/>
  <c r="J307" i="1"/>
  <c r="F355" i="1"/>
  <c r="G355" i="1" l="1"/>
  <c r="P308" i="1"/>
  <c r="A356" i="1"/>
  <c r="K308" i="1"/>
  <c r="O308" i="1"/>
  <c r="J308" i="1"/>
  <c r="A357" i="1" l="1"/>
  <c r="G356" i="1"/>
  <c r="G357" i="1" s="1"/>
  <c r="A358" i="1"/>
  <c r="P309" i="1"/>
  <c r="K309" i="1"/>
  <c r="O309" i="1"/>
  <c r="J309" i="1"/>
  <c r="F358" i="1"/>
  <c r="F356" i="1"/>
  <c r="F357" i="1"/>
  <c r="G358" i="1" l="1"/>
  <c r="A359" i="1"/>
  <c r="P310" i="1"/>
  <c r="K310" i="1"/>
  <c r="O310" i="1"/>
  <c r="J310" i="1"/>
  <c r="F359" i="1"/>
  <c r="G359" i="1" l="1"/>
  <c r="A360" i="1"/>
  <c r="P311" i="1"/>
  <c r="K311" i="1"/>
  <c r="O311" i="1"/>
  <c r="J311" i="1"/>
  <c r="F360" i="1"/>
  <c r="G360" i="1" l="1"/>
  <c r="A361" i="1"/>
  <c r="P312" i="1"/>
  <c r="K312" i="1"/>
  <c r="O312" i="1"/>
  <c r="J312" i="1"/>
  <c r="F361" i="1"/>
  <c r="G361" i="1" l="1"/>
  <c r="A362" i="1"/>
  <c r="P313" i="1"/>
  <c r="K313" i="1"/>
  <c r="O313" i="1"/>
  <c r="J313" i="1"/>
  <c r="F362" i="1"/>
  <c r="G362" i="1" l="1"/>
  <c r="A363" i="1"/>
  <c r="P314" i="1"/>
  <c r="K314" i="1"/>
  <c r="O314" i="1"/>
  <c r="J314" i="1"/>
  <c r="F363" i="1"/>
  <c r="G363" i="1" l="1"/>
  <c r="A364" i="1"/>
  <c r="P315" i="1"/>
  <c r="K315" i="1"/>
  <c r="O315" i="1"/>
  <c r="J315" i="1"/>
  <c r="F364" i="1"/>
  <c r="G364" i="1" l="1"/>
  <c r="A365" i="1"/>
  <c r="P316" i="1"/>
  <c r="K316" i="1"/>
  <c r="O316" i="1"/>
  <c r="J316" i="1"/>
  <c r="F365" i="1"/>
  <c r="G365" i="1" l="1"/>
  <c r="A366" i="1"/>
  <c r="P317" i="1"/>
  <c r="K317" i="1"/>
  <c r="O317" i="1"/>
  <c r="J317" i="1"/>
  <c r="F366" i="1"/>
  <c r="G366" i="1" l="1"/>
  <c r="A367" i="1"/>
  <c r="P318" i="1"/>
  <c r="K318" i="1"/>
  <c r="O318" i="1"/>
  <c r="J318" i="1"/>
  <c r="F367" i="1"/>
  <c r="G367" i="1" l="1"/>
  <c r="A368" i="1"/>
  <c r="P319" i="1"/>
  <c r="K319" i="1"/>
  <c r="O319" i="1"/>
  <c r="J319" i="1"/>
  <c r="F368" i="1"/>
  <c r="G368" i="1" l="1"/>
  <c r="A369" i="1"/>
  <c r="P320" i="1"/>
  <c r="K320" i="1"/>
  <c r="O320" i="1"/>
  <c r="J320" i="1"/>
  <c r="F369" i="1"/>
  <c r="G369" i="1" l="1"/>
  <c r="A370" i="1"/>
  <c r="P321" i="1"/>
  <c r="K321" i="1"/>
  <c r="O321" i="1"/>
  <c r="J321" i="1"/>
  <c r="F370" i="1"/>
  <c r="G370" i="1" l="1"/>
  <c r="A371" i="1"/>
  <c r="P322" i="1"/>
  <c r="K322" i="1"/>
  <c r="O322" i="1"/>
  <c r="J322" i="1"/>
  <c r="F371" i="1"/>
  <c r="G371" i="1" l="1"/>
  <c r="A372" i="1"/>
  <c r="P323" i="1"/>
  <c r="K323" i="1"/>
  <c r="O323" i="1"/>
  <c r="J323" i="1"/>
  <c r="F372" i="1"/>
  <c r="G372" i="1" l="1"/>
  <c r="A373" i="1"/>
  <c r="P324" i="1"/>
  <c r="K324" i="1"/>
  <c r="O324" i="1"/>
  <c r="J324" i="1"/>
  <c r="F373" i="1"/>
  <c r="G373" i="1" l="1"/>
  <c r="A374" i="1"/>
  <c r="P325" i="1"/>
  <c r="K325" i="1"/>
  <c r="O325" i="1"/>
  <c r="J325" i="1"/>
  <c r="F374" i="1"/>
  <c r="G374" i="1" l="1"/>
  <c r="A375" i="1"/>
  <c r="P326" i="1"/>
  <c r="K326" i="1"/>
  <c r="O326" i="1"/>
  <c r="J326" i="1"/>
  <c r="F375" i="1"/>
  <c r="G375" i="1" l="1"/>
  <c r="A376" i="1"/>
  <c r="P327" i="1"/>
  <c r="K327" i="1"/>
  <c r="O327" i="1"/>
  <c r="J327" i="1"/>
  <c r="F376" i="1"/>
  <c r="G376" i="1" l="1"/>
  <c r="A377" i="1"/>
  <c r="P328" i="1"/>
  <c r="K328" i="1"/>
  <c r="O328" i="1"/>
  <c r="J328" i="1"/>
  <c r="F377" i="1"/>
  <c r="G377" i="1" l="1"/>
  <c r="A378" i="1"/>
  <c r="P329" i="1"/>
  <c r="K329" i="1"/>
  <c r="O329" i="1"/>
  <c r="J329" i="1"/>
  <c r="F378" i="1"/>
  <c r="G378" i="1" l="1"/>
  <c r="A379" i="1"/>
  <c r="P330" i="1"/>
  <c r="K330" i="1"/>
  <c r="O330" i="1"/>
  <c r="J330" i="1"/>
  <c r="F379" i="1"/>
  <c r="G379" i="1" l="1"/>
  <c r="A380" i="1"/>
  <c r="P331" i="1"/>
  <c r="K331" i="1"/>
  <c r="O331" i="1"/>
  <c r="J331" i="1"/>
  <c r="F380" i="1"/>
  <c r="G380" i="1" l="1"/>
  <c r="P332" i="1"/>
  <c r="A381" i="1"/>
  <c r="K332" i="1"/>
  <c r="O332" i="1"/>
  <c r="J332" i="1"/>
  <c r="F381" i="1"/>
  <c r="G381" i="1" l="1"/>
  <c r="P333" i="1"/>
  <c r="A382" i="1"/>
  <c r="K333" i="1"/>
  <c r="O333" i="1"/>
  <c r="J333" i="1"/>
  <c r="F382" i="1"/>
  <c r="G382" i="1" l="1"/>
  <c r="P334" i="1"/>
  <c r="A383" i="1"/>
  <c r="K334" i="1"/>
  <c r="O334" i="1"/>
  <c r="J334" i="1"/>
  <c r="F383" i="1"/>
  <c r="G383" i="1" l="1"/>
  <c r="P335" i="1"/>
  <c r="A384" i="1"/>
  <c r="K335" i="1"/>
  <c r="O335" i="1"/>
  <c r="J335" i="1"/>
  <c r="F384" i="1"/>
  <c r="G384" i="1" l="1"/>
  <c r="P336" i="1"/>
  <c r="A385" i="1"/>
  <c r="K336" i="1"/>
  <c r="O336" i="1"/>
  <c r="J336" i="1"/>
  <c r="F385" i="1"/>
  <c r="G385" i="1" l="1"/>
  <c r="P337" i="1"/>
  <c r="A386" i="1"/>
  <c r="K337" i="1"/>
  <c r="O337" i="1"/>
  <c r="J337" i="1"/>
  <c r="F386" i="1"/>
  <c r="G386" i="1" l="1"/>
  <c r="P338" i="1"/>
  <c r="A387" i="1"/>
  <c r="K338" i="1"/>
  <c r="O338" i="1"/>
  <c r="J338" i="1"/>
  <c r="F387" i="1"/>
  <c r="G387" i="1" l="1"/>
  <c r="P339" i="1"/>
  <c r="A388" i="1"/>
  <c r="K339" i="1"/>
  <c r="O339" i="1"/>
  <c r="J339" i="1"/>
  <c r="F388" i="1"/>
  <c r="G388" i="1" l="1"/>
  <c r="P340" i="1"/>
  <c r="A389" i="1"/>
  <c r="K340" i="1"/>
  <c r="O340" i="1"/>
  <c r="J340" i="1"/>
  <c r="F389" i="1"/>
  <c r="G389" i="1" l="1"/>
  <c r="P341" i="1"/>
  <c r="A390" i="1"/>
  <c r="K341" i="1"/>
  <c r="O341" i="1"/>
  <c r="J341" i="1"/>
  <c r="F390" i="1"/>
  <c r="G390" i="1" l="1"/>
  <c r="P342" i="1"/>
  <c r="A391" i="1"/>
  <c r="K342" i="1"/>
  <c r="O342" i="1"/>
  <c r="J342" i="1"/>
  <c r="F391" i="1"/>
  <c r="G391" i="1" l="1"/>
  <c r="P343" i="1"/>
  <c r="A392" i="1"/>
  <c r="K343" i="1"/>
  <c r="O343" i="1"/>
  <c r="J343" i="1"/>
  <c r="F392" i="1"/>
  <c r="G392" i="1" l="1"/>
  <c r="P344" i="1"/>
  <c r="A393" i="1"/>
  <c r="K344" i="1"/>
  <c r="O344" i="1"/>
  <c r="J344" i="1"/>
  <c r="F393" i="1"/>
  <c r="G393" i="1" l="1"/>
  <c r="P345" i="1"/>
  <c r="A394" i="1"/>
  <c r="K345" i="1"/>
  <c r="O345" i="1"/>
  <c r="J345" i="1"/>
  <c r="F394" i="1"/>
  <c r="G394" i="1" l="1"/>
  <c r="P346" i="1"/>
  <c r="A395" i="1"/>
  <c r="K346" i="1"/>
  <c r="O346" i="1"/>
  <c r="J346" i="1"/>
  <c r="F395" i="1"/>
  <c r="G395" i="1" l="1"/>
  <c r="P347" i="1"/>
  <c r="A396" i="1"/>
  <c r="K347" i="1"/>
  <c r="O347" i="1"/>
  <c r="J347" i="1"/>
  <c r="F396" i="1"/>
  <c r="G396" i="1" l="1"/>
  <c r="P348" i="1"/>
  <c r="A397" i="1"/>
  <c r="K348" i="1"/>
  <c r="O348" i="1"/>
  <c r="J348" i="1"/>
  <c r="F397" i="1"/>
  <c r="G397" i="1" l="1"/>
  <c r="P349" i="1"/>
  <c r="A398" i="1"/>
  <c r="K349" i="1"/>
  <c r="O349" i="1"/>
  <c r="J349" i="1"/>
  <c r="F398" i="1"/>
  <c r="G398" i="1" l="1"/>
  <c r="P350" i="1"/>
  <c r="A399" i="1"/>
  <c r="K350" i="1"/>
  <c r="O350" i="1"/>
  <c r="J350" i="1"/>
  <c r="F399" i="1"/>
  <c r="G399" i="1" l="1"/>
  <c r="P351" i="1"/>
  <c r="A400" i="1"/>
  <c r="K351" i="1"/>
  <c r="O351" i="1"/>
  <c r="J351" i="1"/>
  <c r="F400" i="1"/>
  <c r="G400" i="1" l="1"/>
  <c r="P352" i="1"/>
  <c r="A401" i="1"/>
  <c r="K352" i="1"/>
  <c r="O352" i="1"/>
  <c r="J352" i="1"/>
  <c r="F401" i="1"/>
  <c r="G401" i="1" l="1"/>
  <c r="P353" i="1"/>
  <c r="A402" i="1"/>
  <c r="K353" i="1"/>
  <c r="O353" i="1"/>
  <c r="J353" i="1"/>
  <c r="F402" i="1"/>
  <c r="G402" i="1" l="1"/>
  <c r="P354" i="1"/>
  <c r="A403" i="1"/>
  <c r="K354" i="1"/>
  <c r="O354" i="1"/>
  <c r="J354" i="1"/>
  <c r="F403" i="1"/>
  <c r="G403" i="1" l="1"/>
  <c r="P355" i="1"/>
  <c r="A404" i="1"/>
  <c r="K355" i="1"/>
  <c r="O355" i="1"/>
  <c r="J355" i="1"/>
  <c r="F404" i="1"/>
  <c r="G404" i="1" l="1"/>
  <c r="P356" i="1"/>
  <c r="A405" i="1"/>
  <c r="K356" i="1"/>
  <c r="O356" i="1"/>
  <c r="J356" i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F405" i="1"/>
  <c r="G405" i="1" l="1"/>
  <c r="P357" i="1"/>
  <c r="J404" i="1"/>
  <c r="A406" i="1"/>
  <c r="K357" i="1"/>
  <c r="O357" i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F406" i="1"/>
  <c r="G406" i="1" l="1"/>
  <c r="O405" i="1"/>
  <c r="P358" i="1"/>
  <c r="A407" i="1"/>
  <c r="J405" i="1"/>
  <c r="K358" i="1"/>
  <c r="F407" i="1"/>
  <c r="G407" i="1" l="1"/>
  <c r="P359" i="1"/>
  <c r="J406" i="1"/>
  <c r="A408" i="1"/>
  <c r="O406" i="1"/>
  <c r="K359" i="1"/>
  <c r="F408" i="1"/>
  <c r="G408" i="1" l="1"/>
  <c r="P360" i="1"/>
  <c r="O407" i="1"/>
  <c r="K360" i="1"/>
  <c r="K361" i="1" s="1"/>
  <c r="A409" i="1"/>
  <c r="J407" i="1"/>
  <c r="F409" i="1"/>
  <c r="G409" i="1" l="1"/>
  <c r="P361" i="1"/>
  <c r="P362" i="1" s="1"/>
  <c r="J408" i="1"/>
  <c r="A410" i="1"/>
  <c r="O408" i="1"/>
  <c r="K362" i="1"/>
  <c r="F410" i="1"/>
  <c r="G410" i="1" l="1"/>
  <c r="O409" i="1"/>
  <c r="P363" i="1"/>
  <c r="A411" i="1"/>
  <c r="J409" i="1"/>
  <c r="K363" i="1"/>
  <c r="F411" i="1"/>
  <c r="G411" i="1" l="1"/>
  <c r="P364" i="1"/>
  <c r="A412" i="1"/>
  <c r="J410" i="1"/>
  <c r="O410" i="1"/>
  <c r="K364" i="1"/>
  <c r="F412" i="1"/>
  <c r="G412" i="1" l="1"/>
  <c r="P365" i="1"/>
  <c r="O411" i="1"/>
  <c r="J411" i="1"/>
  <c r="A413" i="1"/>
  <c r="K365" i="1"/>
  <c r="F413" i="1"/>
  <c r="G413" i="1" l="1"/>
  <c r="P366" i="1"/>
  <c r="O412" i="1"/>
  <c r="A414" i="1"/>
  <c r="J412" i="1"/>
  <c r="K366" i="1"/>
  <c r="F414" i="1"/>
  <c r="G414" i="1" l="1"/>
  <c r="P367" i="1"/>
  <c r="A415" i="1"/>
  <c r="J413" i="1"/>
  <c r="O413" i="1"/>
  <c r="K367" i="1"/>
  <c r="F415" i="1"/>
  <c r="G415" i="1" l="1"/>
  <c r="P368" i="1"/>
  <c r="O414" i="1"/>
  <c r="J414" i="1"/>
  <c r="A416" i="1"/>
  <c r="K368" i="1"/>
  <c r="F416" i="1"/>
  <c r="G416" i="1" l="1"/>
  <c r="P369" i="1"/>
  <c r="A417" i="1"/>
  <c r="J415" i="1"/>
  <c r="O415" i="1"/>
  <c r="K369" i="1"/>
  <c r="F417" i="1"/>
  <c r="G417" i="1" l="1"/>
  <c r="P370" i="1"/>
  <c r="O416" i="1"/>
  <c r="A418" i="1"/>
  <c r="J416" i="1"/>
  <c r="K370" i="1"/>
  <c r="F418" i="1"/>
  <c r="G418" i="1" l="1"/>
  <c r="P371" i="1"/>
  <c r="J417" i="1"/>
  <c r="A419" i="1"/>
  <c r="O417" i="1"/>
  <c r="K371" i="1"/>
  <c r="F419" i="1"/>
  <c r="G419" i="1" l="1"/>
  <c r="P372" i="1"/>
  <c r="O418" i="1"/>
  <c r="A420" i="1"/>
  <c r="J418" i="1"/>
  <c r="K372" i="1"/>
  <c r="F420" i="1"/>
  <c r="G420" i="1" l="1"/>
  <c r="P373" i="1"/>
  <c r="O419" i="1"/>
  <c r="J419" i="1"/>
  <c r="A421" i="1"/>
  <c r="K373" i="1"/>
  <c r="F421" i="1"/>
  <c r="G421" i="1" l="1"/>
  <c r="P374" i="1"/>
  <c r="O420" i="1"/>
  <c r="A422" i="1"/>
  <c r="J420" i="1"/>
  <c r="K374" i="1"/>
  <c r="F422" i="1"/>
  <c r="G422" i="1" l="1"/>
  <c r="P375" i="1"/>
  <c r="J421" i="1"/>
  <c r="O421" i="1"/>
  <c r="A423" i="1"/>
  <c r="K375" i="1"/>
  <c r="F423" i="1"/>
  <c r="G423" i="1" l="1"/>
  <c r="P376" i="1"/>
  <c r="O422" i="1"/>
  <c r="A424" i="1"/>
  <c r="J422" i="1"/>
  <c r="K376" i="1"/>
  <c r="F424" i="1"/>
  <c r="G424" i="1" l="1"/>
  <c r="P377" i="1"/>
  <c r="J423" i="1"/>
  <c r="O423" i="1"/>
  <c r="A425" i="1"/>
  <c r="K377" i="1"/>
  <c r="F425" i="1"/>
  <c r="G425" i="1" l="1"/>
  <c r="P378" i="1"/>
  <c r="O424" i="1"/>
  <c r="A426" i="1"/>
  <c r="J424" i="1"/>
  <c r="K378" i="1"/>
  <c r="F426" i="1"/>
  <c r="G426" i="1" l="1"/>
  <c r="P379" i="1"/>
  <c r="J425" i="1"/>
  <c r="A427" i="1"/>
  <c r="O425" i="1"/>
  <c r="K379" i="1"/>
  <c r="F427" i="1"/>
  <c r="G427" i="1" l="1"/>
  <c r="P380" i="1"/>
  <c r="O426" i="1"/>
  <c r="A428" i="1"/>
  <c r="J426" i="1"/>
  <c r="K380" i="1"/>
  <c r="F428" i="1"/>
  <c r="G428" i="1" l="1"/>
  <c r="P381" i="1"/>
  <c r="A429" i="1"/>
  <c r="J427" i="1"/>
  <c r="O427" i="1"/>
  <c r="K381" i="1"/>
  <c r="F429" i="1"/>
  <c r="G429" i="1" l="1"/>
  <c r="P382" i="1"/>
  <c r="O428" i="1"/>
  <c r="J428" i="1"/>
  <c r="A430" i="1"/>
  <c r="K382" i="1"/>
  <c r="F430" i="1"/>
  <c r="G430" i="1" l="1"/>
  <c r="P383" i="1"/>
  <c r="A431" i="1"/>
  <c r="J429" i="1"/>
  <c r="O429" i="1"/>
  <c r="K383" i="1"/>
  <c r="F431" i="1"/>
  <c r="G431" i="1" l="1"/>
  <c r="P384" i="1"/>
  <c r="O430" i="1"/>
  <c r="J430" i="1"/>
  <c r="A432" i="1"/>
  <c r="K384" i="1"/>
  <c r="F432" i="1"/>
  <c r="G432" i="1" l="1"/>
  <c r="P385" i="1"/>
  <c r="A433" i="1"/>
  <c r="J431" i="1"/>
  <c r="O431" i="1"/>
  <c r="K385" i="1"/>
  <c r="F433" i="1"/>
  <c r="G433" i="1" l="1"/>
  <c r="P386" i="1"/>
  <c r="O432" i="1"/>
  <c r="J432" i="1"/>
  <c r="A434" i="1"/>
  <c r="K386" i="1"/>
  <c r="F434" i="1"/>
  <c r="G434" i="1" l="1"/>
  <c r="P387" i="1"/>
  <c r="A435" i="1"/>
  <c r="J433" i="1"/>
  <c r="O433" i="1"/>
  <c r="K387" i="1"/>
  <c r="F435" i="1"/>
  <c r="G435" i="1" l="1"/>
  <c r="P388" i="1"/>
  <c r="O434" i="1"/>
  <c r="J434" i="1"/>
  <c r="A436" i="1"/>
  <c r="K388" i="1"/>
  <c r="F436" i="1"/>
  <c r="G436" i="1" l="1"/>
  <c r="P389" i="1"/>
  <c r="A437" i="1"/>
  <c r="J435" i="1"/>
  <c r="O435" i="1"/>
  <c r="K389" i="1"/>
  <c r="F437" i="1"/>
  <c r="G437" i="1" l="1"/>
  <c r="P390" i="1"/>
  <c r="O436" i="1"/>
  <c r="J436" i="1"/>
  <c r="A438" i="1"/>
  <c r="K390" i="1"/>
  <c r="F438" i="1"/>
  <c r="G438" i="1" l="1"/>
  <c r="P391" i="1"/>
  <c r="A439" i="1"/>
  <c r="J437" i="1"/>
  <c r="O437" i="1"/>
  <c r="K391" i="1"/>
  <c r="F439" i="1"/>
  <c r="G439" i="1" l="1"/>
  <c r="P392" i="1"/>
  <c r="O438" i="1"/>
  <c r="J438" i="1"/>
  <c r="A440" i="1"/>
  <c r="K392" i="1"/>
  <c r="F440" i="1"/>
  <c r="G440" i="1" l="1"/>
  <c r="P393" i="1"/>
  <c r="A441" i="1"/>
  <c r="J439" i="1"/>
  <c r="O439" i="1"/>
  <c r="K393" i="1"/>
  <c r="F441" i="1"/>
  <c r="G441" i="1" l="1"/>
  <c r="P394" i="1"/>
  <c r="O440" i="1"/>
  <c r="J440" i="1"/>
  <c r="A442" i="1"/>
  <c r="K394" i="1"/>
  <c r="F442" i="1"/>
  <c r="G442" i="1" l="1"/>
  <c r="P395" i="1"/>
  <c r="A443" i="1"/>
  <c r="J441" i="1"/>
  <c r="O441" i="1"/>
  <c r="K395" i="1"/>
  <c r="F443" i="1"/>
  <c r="G443" i="1" l="1"/>
  <c r="P396" i="1"/>
  <c r="O442" i="1"/>
  <c r="J442" i="1"/>
  <c r="A444" i="1"/>
  <c r="K396" i="1"/>
  <c r="F444" i="1"/>
  <c r="G444" i="1" l="1"/>
  <c r="P397" i="1"/>
  <c r="A445" i="1"/>
  <c r="J443" i="1"/>
  <c r="O443" i="1"/>
  <c r="K397" i="1"/>
  <c r="F445" i="1"/>
  <c r="G445" i="1" l="1"/>
  <c r="P398" i="1"/>
  <c r="O444" i="1"/>
  <c r="J444" i="1"/>
  <c r="A446" i="1"/>
  <c r="K398" i="1"/>
  <c r="F446" i="1"/>
  <c r="G446" i="1" l="1"/>
  <c r="P399" i="1"/>
  <c r="O445" i="1"/>
  <c r="J445" i="1"/>
  <c r="A447" i="1"/>
  <c r="K399" i="1"/>
  <c r="F447" i="1"/>
  <c r="G447" i="1" l="1"/>
  <c r="P400" i="1"/>
  <c r="O446" i="1"/>
  <c r="A448" i="1"/>
  <c r="J446" i="1"/>
  <c r="K400" i="1"/>
  <c r="F448" i="1"/>
  <c r="G448" i="1" l="1"/>
  <c r="P401" i="1"/>
  <c r="J447" i="1"/>
  <c r="O447" i="1"/>
  <c r="A449" i="1"/>
  <c r="K401" i="1"/>
  <c r="F449" i="1"/>
  <c r="G449" i="1" l="1"/>
  <c r="P402" i="1"/>
  <c r="O448" i="1"/>
  <c r="A450" i="1"/>
  <c r="J448" i="1"/>
  <c r="K402" i="1"/>
  <c r="F450" i="1"/>
  <c r="G450" i="1" l="1"/>
  <c r="P403" i="1"/>
  <c r="J449" i="1"/>
  <c r="O449" i="1"/>
  <c r="A451" i="1"/>
  <c r="K403" i="1"/>
  <c r="F451" i="1"/>
  <c r="G451" i="1" l="1"/>
  <c r="P404" i="1"/>
  <c r="O450" i="1"/>
  <c r="A452" i="1"/>
  <c r="J450" i="1"/>
  <c r="K404" i="1"/>
  <c r="F452" i="1"/>
  <c r="G452" i="1" l="1"/>
  <c r="P405" i="1"/>
  <c r="J451" i="1"/>
  <c r="O451" i="1"/>
  <c r="A453" i="1"/>
  <c r="K405" i="1"/>
  <c r="F453" i="1"/>
  <c r="G453" i="1" l="1"/>
  <c r="P406" i="1"/>
  <c r="O452" i="1"/>
  <c r="A454" i="1"/>
  <c r="J452" i="1"/>
  <c r="K406" i="1"/>
  <c r="F454" i="1"/>
  <c r="G454" i="1" l="1"/>
  <c r="P407" i="1"/>
  <c r="J453" i="1"/>
  <c r="O453" i="1"/>
  <c r="A455" i="1"/>
  <c r="K407" i="1"/>
  <c r="F455" i="1"/>
  <c r="G455" i="1" l="1"/>
  <c r="P408" i="1"/>
  <c r="O454" i="1"/>
  <c r="A456" i="1"/>
  <c r="J454" i="1"/>
  <c r="K408" i="1"/>
  <c r="F456" i="1"/>
  <c r="G456" i="1" l="1"/>
  <c r="P409" i="1"/>
  <c r="O455" i="1"/>
  <c r="A457" i="1"/>
  <c r="J455" i="1"/>
  <c r="K409" i="1"/>
  <c r="F457" i="1"/>
  <c r="G457" i="1" l="1"/>
  <c r="P410" i="1"/>
  <c r="J456" i="1"/>
  <c r="A458" i="1"/>
  <c r="O456" i="1"/>
  <c r="K410" i="1"/>
  <c r="F458" i="1"/>
  <c r="G458" i="1" l="1"/>
  <c r="P411" i="1"/>
  <c r="O457" i="1"/>
  <c r="A459" i="1"/>
  <c r="J457" i="1"/>
  <c r="K411" i="1"/>
  <c r="F459" i="1"/>
  <c r="P412" i="1" l="1"/>
  <c r="G459" i="1"/>
  <c r="J458" i="1"/>
  <c r="A460" i="1"/>
  <c r="O458" i="1"/>
  <c r="K412" i="1"/>
  <c r="F460" i="1"/>
  <c r="P413" i="1" l="1"/>
  <c r="G460" i="1"/>
  <c r="O459" i="1"/>
  <c r="A461" i="1"/>
  <c r="J459" i="1"/>
  <c r="K413" i="1"/>
  <c r="F461" i="1"/>
  <c r="P414" i="1" l="1"/>
  <c r="G461" i="1"/>
  <c r="J460" i="1"/>
  <c r="O460" i="1"/>
  <c r="A462" i="1"/>
  <c r="K414" i="1"/>
  <c r="F462" i="1"/>
  <c r="P415" i="1" l="1"/>
  <c r="G462" i="1"/>
  <c r="O461" i="1"/>
  <c r="A463" i="1"/>
  <c r="J461" i="1"/>
  <c r="K415" i="1"/>
  <c r="F463" i="1"/>
  <c r="P416" i="1" l="1"/>
  <c r="G463" i="1"/>
  <c r="O462" i="1"/>
  <c r="J462" i="1"/>
  <c r="A464" i="1"/>
  <c r="K416" i="1"/>
  <c r="F464" i="1"/>
  <c r="P417" i="1" l="1"/>
  <c r="G464" i="1"/>
  <c r="O463" i="1"/>
  <c r="A465" i="1"/>
  <c r="J463" i="1"/>
  <c r="K417" i="1"/>
  <c r="F465" i="1"/>
  <c r="P418" i="1" l="1"/>
  <c r="G465" i="1"/>
  <c r="J464" i="1"/>
  <c r="A466" i="1"/>
  <c r="O464" i="1"/>
  <c r="K418" i="1"/>
  <c r="F466" i="1"/>
  <c r="P419" i="1" l="1"/>
  <c r="G466" i="1"/>
  <c r="O465" i="1"/>
  <c r="J465" i="1"/>
  <c r="A467" i="1"/>
  <c r="K419" i="1"/>
  <c r="F467" i="1"/>
  <c r="P420" i="1" l="1"/>
  <c r="G467" i="1"/>
  <c r="O466" i="1"/>
  <c r="A468" i="1"/>
  <c r="J466" i="1"/>
  <c r="K420" i="1"/>
  <c r="F468" i="1"/>
  <c r="P421" i="1" l="1"/>
  <c r="G468" i="1"/>
  <c r="J467" i="1"/>
  <c r="O467" i="1"/>
  <c r="A469" i="1"/>
  <c r="K421" i="1"/>
  <c r="F469" i="1"/>
  <c r="P422" i="1" l="1"/>
  <c r="G469" i="1"/>
  <c r="O468" i="1"/>
  <c r="A470" i="1"/>
  <c r="J468" i="1"/>
  <c r="K422" i="1"/>
  <c r="F470" i="1"/>
  <c r="P423" i="1" l="1"/>
  <c r="G470" i="1"/>
  <c r="J469" i="1"/>
  <c r="O469" i="1"/>
  <c r="A471" i="1"/>
  <c r="K423" i="1"/>
  <c r="F471" i="1"/>
  <c r="P424" i="1" l="1"/>
  <c r="G471" i="1"/>
  <c r="O470" i="1"/>
  <c r="A472" i="1"/>
  <c r="J470" i="1"/>
  <c r="K424" i="1"/>
  <c r="F472" i="1"/>
  <c r="P425" i="1" l="1"/>
  <c r="G472" i="1"/>
  <c r="J471" i="1"/>
  <c r="O471" i="1"/>
  <c r="A473" i="1"/>
  <c r="K425" i="1"/>
  <c r="F473" i="1"/>
  <c r="P426" i="1" l="1"/>
  <c r="G473" i="1"/>
  <c r="O472" i="1"/>
  <c r="A474" i="1"/>
  <c r="J472" i="1"/>
  <c r="K426" i="1"/>
  <c r="F474" i="1"/>
  <c r="P427" i="1" l="1"/>
  <c r="G474" i="1"/>
  <c r="J473" i="1"/>
  <c r="O473" i="1"/>
  <c r="A475" i="1"/>
  <c r="K427" i="1"/>
  <c r="F475" i="1"/>
  <c r="P428" i="1" l="1"/>
  <c r="G475" i="1"/>
  <c r="O474" i="1"/>
  <c r="A476" i="1"/>
  <c r="J474" i="1"/>
  <c r="K428" i="1"/>
  <c r="F476" i="1"/>
  <c r="P429" i="1" l="1"/>
  <c r="G476" i="1"/>
  <c r="J475" i="1"/>
  <c r="O475" i="1"/>
  <c r="A477" i="1"/>
  <c r="K429" i="1"/>
  <c r="F477" i="1"/>
  <c r="P430" i="1" l="1"/>
  <c r="G477" i="1"/>
  <c r="O476" i="1"/>
  <c r="A478" i="1"/>
  <c r="J476" i="1"/>
  <c r="K430" i="1"/>
  <c r="F478" i="1"/>
  <c r="P431" i="1" l="1"/>
  <c r="G478" i="1"/>
  <c r="J477" i="1"/>
  <c r="O477" i="1"/>
  <c r="A479" i="1"/>
  <c r="K431" i="1"/>
  <c r="P432" i="1" s="1"/>
  <c r="F479" i="1"/>
  <c r="G479" i="1" l="1"/>
  <c r="O478" i="1"/>
  <c r="A480" i="1"/>
  <c r="J478" i="1"/>
  <c r="K432" i="1"/>
  <c r="P433" i="1" s="1"/>
  <c r="F480" i="1"/>
  <c r="G480" i="1" l="1"/>
  <c r="J479" i="1"/>
  <c r="O479" i="1"/>
  <c r="A481" i="1"/>
  <c r="K433" i="1"/>
  <c r="P434" i="1" s="1"/>
  <c r="F481" i="1"/>
  <c r="G481" i="1" l="1"/>
  <c r="O480" i="1"/>
  <c r="A482" i="1"/>
  <c r="J480" i="1"/>
  <c r="K434" i="1"/>
  <c r="P435" i="1" s="1"/>
  <c r="F482" i="1"/>
  <c r="G482" i="1" l="1"/>
  <c r="J481" i="1"/>
  <c r="A483" i="1"/>
  <c r="O481" i="1"/>
  <c r="K435" i="1"/>
  <c r="P436" i="1" s="1"/>
  <c r="F483" i="1"/>
  <c r="G483" i="1" l="1"/>
  <c r="O482" i="1"/>
  <c r="A484" i="1"/>
  <c r="J482" i="1"/>
  <c r="K436" i="1"/>
  <c r="P437" i="1" s="1"/>
  <c r="F484" i="1"/>
  <c r="G484" i="1" l="1"/>
  <c r="J483" i="1"/>
  <c r="A485" i="1"/>
  <c r="O483" i="1"/>
  <c r="K437" i="1"/>
  <c r="P438" i="1" s="1"/>
  <c r="F485" i="1"/>
  <c r="G485" i="1" l="1"/>
  <c r="O484" i="1"/>
  <c r="A486" i="1"/>
  <c r="J484" i="1"/>
  <c r="K438" i="1"/>
  <c r="P439" i="1" s="1"/>
  <c r="F486" i="1"/>
  <c r="G486" i="1" l="1"/>
  <c r="J485" i="1"/>
  <c r="A487" i="1"/>
  <c r="O485" i="1"/>
  <c r="K439" i="1"/>
  <c r="P440" i="1" s="1"/>
  <c r="F487" i="1"/>
  <c r="G487" i="1" l="1"/>
  <c r="O486" i="1"/>
  <c r="A488" i="1"/>
  <c r="J486" i="1"/>
  <c r="K440" i="1"/>
  <c r="P441" i="1" s="1"/>
  <c r="F488" i="1"/>
  <c r="G488" i="1" l="1"/>
  <c r="J487" i="1"/>
  <c r="A489" i="1"/>
  <c r="O487" i="1"/>
  <c r="K441" i="1"/>
  <c r="P442" i="1" s="1"/>
  <c r="F489" i="1"/>
  <c r="G489" i="1" l="1"/>
  <c r="O488" i="1"/>
  <c r="A490" i="1"/>
  <c r="J488" i="1"/>
  <c r="K442" i="1"/>
  <c r="P443" i="1" s="1"/>
  <c r="F490" i="1"/>
  <c r="G490" i="1" l="1"/>
  <c r="J489" i="1"/>
  <c r="A491" i="1"/>
  <c r="O489" i="1"/>
  <c r="K443" i="1"/>
  <c r="P444" i="1" s="1"/>
  <c r="F491" i="1"/>
  <c r="G491" i="1" l="1"/>
  <c r="O490" i="1"/>
  <c r="A492" i="1"/>
  <c r="J490" i="1"/>
  <c r="K444" i="1"/>
  <c r="P445" i="1" s="1"/>
  <c r="F492" i="1"/>
  <c r="G492" i="1" l="1"/>
  <c r="J491" i="1"/>
  <c r="A493" i="1"/>
  <c r="O491" i="1"/>
  <c r="K445" i="1"/>
  <c r="P446" i="1" s="1"/>
  <c r="F493" i="1"/>
  <c r="G493" i="1" l="1"/>
  <c r="O492" i="1"/>
  <c r="A494" i="1"/>
  <c r="J492" i="1"/>
  <c r="K446" i="1"/>
  <c r="P447" i="1" s="1"/>
  <c r="F494" i="1"/>
  <c r="G494" i="1" l="1"/>
  <c r="J493" i="1"/>
  <c r="O493" i="1"/>
  <c r="A495" i="1"/>
  <c r="K447" i="1"/>
  <c r="P448" i="1" s="1"/>
  <c r="F495" i="1"/>
  <c r="G495" i="1" l="1"/>
  <c r="O494" i="1"/>
  <c r="A496" i="1"/>
  <c r="J494" i="1"/>
  <c r="K448" i="1"/>
  <c r="P449" i="1" s="1"/>
  <c r="F496" i="1"/>
  <c r="G496" i="1" l="1"/>
  <c r="J495" i="1"/>
  <c r="O495" i="1"/>
  <c r="A497" i="1"/>
  <c r="K449" i="1"/>
  <c r="P450" i="1" s="1"/>
  <c r="F497" i="1"/>
  <c r="G497" i="1" l="1"/>
  <c r="O496" i="1"/>
  <c r="A498" i="1"/>
  <c r="J496" i="1"/>
  <c r="K450" i="1"/>
  <c r="P451" i="1" s="1"/>
  <c r="F498" i="1"/>
  <c r="G498" i="1" l="1"/>
  <c r="O497" i="1"/>
  <c r="J497" i="1"/>
  <c r="A499" i="1"/>
  <c r="K451" i="1"/>
  <c r="P452" i="1" s="1"/>
  <c r="F499" i="1"/>
  <c r="G499" i="1" l="1"/>
  <c r="A500" i="1"/>
  <c r="J498" i="1"/>
  <c r="O498" i="1"/>
  <c r="K452" i="1"/>
  <c r="P453" i="1" s="1"/>
  <c r="F500" i="1"/>
  <c r="G500" i="1" l="1"/>
  <c r="O499" i="1"/>
  <c r="J499" i="1"/>
  <c r="A501" i="1"/>
  <c r="K453" i="1"/>
  <c r="P454" i="1" s="1"/>
  <c r="F501" i="1"/>
  <c r="G501" i="1" l="1"/>
  <c r="O500" i="1"/>
  <c r="A502" i="1"/>
  <c r="J500" i="1"/>
  <c r="K454" i="1"/>
  <c r="P455" i="1" s="1"/>
  <c r="F502" i="1"/>
  <c r="G502" i="1" l="1"/>
  <c r="J501" i="1"/>
  <c r="A503" i="1"/>
  <c r="O501" i="1"/>
  <c r="K455" i="1"/>
  <c r="P456" i="1" s="1"/>
  <c r="F503" i="1"/>
  <c r="G503" i="1" l="1"/>
  <c r="O502" i="1"/>
  <c r="A504" i="1"/>
  <c r="J502" i="1"/>
  <c r="K456" i="1"/>
  <c r="P457" i="1" s="1"/>
  <c r="F504" i="1"/>
  <c r="G504" i="1" l="1"/>
  <c r="J503" i="1"/>
  <c r="A505" i="1"/>
  <c r="O503" i="1"/>
  <c r="K457" i="1"/>
  <c r="P458" i="1" s="1"/>
  <c r="F505" i="1"/>
  <c r="G505" i="1" l="1"/>
  <c r="O504" i="1"/>
  <c r="A506" i="1"/>
  <c r="J504" i="1"/>
  <c r="K458" i="1"/>
  <c r="P459" i="1" s="1"/>
  <c r="F506" i="1"/>
  <c r="G506" i="1" l="1"/>
  <c r="J505" i="1"/>
  <c r="A507" i="1"/>
  <c r="O505" i="1"/>
  <c r="K459" i="1"/>
  <c r="P460" i="1" s="1"/>
  <c r="F507" i="1"/>
  <c r="G507" i="1" l="1"/>
  <c r="O506" i="1"/>
  <c r="A508" i="1"/>
  <c r="J506" i="1"/>
  <c r="K460" i="1"/>
  <c r="P461" i="1" s="1"/>
  <c r="F508" i="1"/>
  <c r="G508" i="1" l="1"/>
  <c r="J507" i="1"/>
  <c r="A509" i="1"/>
  <c r="O507" i="1"/>
  <c r="K461" i="1"/>
  <c r="P462" i="1" s="1"/>
  <c r="F509" i="1"/>
  <c r="G509" i="1" l="1"/>
  <c r="O508" i="1"/>
  <c r="A510" i="1"/>
  <c r="J508" i="1"/>
  <c r="K462" i="1"/>
  <c r="P463" i="1" s="1"/>
  <c r="F510" i="1"/>
  <c r="G510" i="1" l="1"/>
  <c r="J509" i="1"/>
  <c r="A511" i="1"/>
  <c r="O509" i="1"/>
  <c r="K463" i="1"/>
  <c r="P464" i="1" s="1"/>
  <c r="F511" i="1"/>
  <c r="G511" i="1" l="1"/>
  <c r="O510" i="1"/>
  <c r="A512" i="1"/>
  <c r="J510" i="1"/>
  <c r="K464" i="1"/>
  <c r="P465" i="1" s="1"/>
  <c r="F512" i="1"/>
  <c r="G512" i="1" l="1"/>
  <c r="J511" i="1"/>
  <c r="A513" i="1"/>
  <c r="O511" i="1"/>
  <c r="K465" i="1"/>
  <c r="P466" i="1" s="1"/>
  <c r="F513" i="1"/>
  <c r="G513" i="1" l="1"/>
  <c r="O512" i="1"/>
  <c r="A514" i="1"/>
  <c r="J512" i="1"/>
  <c r="K466" i="1"/>
  <c r="P467" i="1" s="1"/>
  <c r="F514" i="1"/>
  <c r="G514" i="1" l="1"/>
  <c r="J513" i="1"/>
  <c r="A515" i="1"/>
  <c r="O513" i="1"/>
  <c r="K467" i="1"/>
  <c r="P468" i="1" s="1"/>
  <c r="F515" i="1"/>
  <c r="G515" i="1" l="1"/>
  <c r="O514" i="1"/>
  <c r="A516" i="1"/>
  <c r="J514" i="1"/>
  <c r="K468" i="1"/>
  <c r="P469" i="1" s="1"/>
  <c r="F516" i="1"/>
  <c r="G516" i="1" l="1"/>
  <c r="J515" i="1"/>
  <c r="A517" i="1"/>
  <c r="O515" i="1"/>
  <c r="K469" i="1"/>
  <c r="P470" i="1" s="1"/>
  <c r="F517" i="1"/>
  <c r="G517" i="1" l="1"/>
  <c r="O516" i="1"/>
  <c r="A518" i="1"/>
  <c r="J516" i="1"/>
  <c r="K470" i="1"/>
  <c r="P471" i="1" s="1"/>
  <c r="F518" i="1"/>
  <c r="G518" i="1" l="1"/>
  <c r="J517" i="1"/>
  <c r="A519" i="1"/>
  <c r="O517" i="1"/>
  <c r="K471" i="1"/>
  <c r="P472" i="1" s="1"/>
  <c r="F519" i="1"/>
  <c r="G519" i="1" l="1"/>
  <c r="O518" i="1"/>
  <c r="A520" i="1"/>
  <c r="J518" i="1"/>
  <c r="K472" i="1"/>
  <c r="P473" i="1" s="1"/>
  <c r="F520" i="1"/>
  <c r="G520" i="1" l="1"/>
  <c r="J519" i="1"/>
  <c r="O519" i="1"/>
  <c r="A521" i="1"/>
  <c r="K473" i="1"/>
  <c r="P474" i="1" s="1"/>
  <c r="F521" i="1"/>
  <c r="G521" i="1" l="1"/>
  <c r="O520" i="1"/>
  <c r="A522" i="1"/>
  <c r="J520" i="1"/>
  <c r="K474" i="1"/>
  <c r="P475" i="1" s="1"/>
  <c r="F522" i="1"/>
  <c r="G522" i="1" l="1"/>
  <c r="O521" i="1"/>
  <c r="J521" i="1"/>
  <c r="A523" i="1"/>
  <c r="K475" i="1"/>
  <c r="P476" i="1" s="1"/>
  <c r="F523" i="1"/>
  <c r="G523" i="1" l="1"/>
  <c r="A524" i="1"/>
  <c r="J522" i="1"/>
  <c r="O522" i="1"/>
  <c r="K476" i="1"/>
  <c r="P477" i="1" s="1"/>
  <c r="F524" i="1"/>
  <c r="G524" i="1" l="1"/>
  <c r="O523" i="1"/>
  <c r="J523" i="1"/>
  <c r="A525" i="1"/>
  <c r="K477" i="1"/>
  <c r="P478" i="1" s="1"/>
  <c r="F525" i="1"/>
  <c r="G525" i="1" l="1"/>
  <c r="J524" i="1"/>
  <c r="O524" i="1"/>
  <c r="A526" i="1"/>
  <c r="K478" i="1"/>
  <c r="P479" i="1" s="1"/>
  <c r="F526" i="1"/>
  <c r="G526" i="1" l="1"/>
  <c r="O525" i="1"/>
  <c r="A527" i="1"/>
  <c r="J525" i="1"/>
  <c r="K479" i="1"/>
  <c r="P480" i="1" s="1"/>
  <c r="F527" i="1"/>
  <c r="G527" i="1" l="1"/>
  <c r="J526" i="1"/>
  <c r="O526" i="1"/>
  <c r="A528" i="1"/>
  <c r="K480" i="1"/>
  <c r="P481" i="1" s="1"/>
  <c r="F528" i="1"/>
  <c r="G528" i="1" l="1"/>
  <c r="O527" i="1"/>
  <c r="A529" i="1"/>
  <c r="J527" i="1"/>
  <c r="K481" i="1"/>
  <c r="P482" i="1" s="1"/>
  <c r="F529" i="1"/>
  <c r="G529" i="1" l="1"/>
  <c r="J528" i="1"/>
  <c r="O528" i="1"/>
  <c r="A530" i="1"/>
  <c r="K482" i="1"/>
  <c r="P483" i="1" s="1"/>
  <c r="F530" i="1"/>
  <c r="G530" i="1" l="1"/>
  <c r="O529" i="1"/>
  <c r="A531" i="1"/>
  <c r="J529" i="1"/>
  <c r="K483" i="1"/>
  <c r="P484" i="1" s="1"/>
  <c r="F531" i="1"/>
  <c r="G531" i="1" l="1"/>
  <c r="J530" i="1"/>
  <c r="A532" i="1"/>
  <c r="O530" i="1"/>
  <c r="K484" i="1"/>
  <c r="P485" i="1" s="1"/>
  <c r="F532" i="1"/>
  <c r="G532" i="1" l="1"/>
  <c r="O531" i="1"/>
  <c r="A533" i="1"/>
  <c r="J531" i="1"/>
  <c r="K485" i="1"/>
  <c r="P486" i="1" s="1"/>
  <c r="F533" i="1"/>
  <c r="G533" i="1" l="1"/>
  <c r="J532" i="1"/>
  <c r="A534" i="1"/>
  <c r="O532" i="1"/>
  <c r="K486" i="1"/>
  <c r="P487" i="1" s="1"/>
  <c r="F534" i="1"/>
  <c r="G534" i="1" l="1"/>
  <c r="O533" i="1"/>
  <c r="A535" i="1"/>
  <c r="J533" i="1"/>
  <c r="K487" i="1"/>
  <c r="P488" i="1" s="1"/>
  <c r="F535" i="1"/>
  <c r="G535" i="1" l="1"/>
  <c r="A536" i="1"/>
  <c r="J534" i="1"/>
  <c r="O534" i="1"/>
  <c r="K488" i="1"/>
  <c r="P489" i="1" s="1"/>
  <c r="F536" i="1"/>
  <c r="G536" i="1" l="1"/>
  <c r="O535" i="1"/>
  <c r="J535" i="1"/>
  <c r="A537" i="1"/>
  <c r="K489" i="1"/>
  <c r="P490" i="1" s="1"/>
  <c r="F537" i="1"/>
  <c r="G537" i="1" l="1"/>
  <c r="O536" i="1"/>
  <c r="A538" i="1"/>
  <c r="J536" i="1"/>
  <c r="K490" i="1"/>
  <c r="P491" i="1" s="1"/>
  <c r="F538" i="1"/>
  <c r="G538" i="1" l="1"/>
  <c r="O537" i="1"/>
  <c r="J537" i="1"/>
  <c r="A539" i="1"/>
  <c r="K491" i="1"/>
  <c r="P492" i="1" s="1"/>
  <c r="F539" i="1"/>
  <c r="G539" i="1" l="1"/>
  <c r="A540" i="1"/>
  <c r="J538" i="1"/>
  <c r="O538" i="1"/>
  <c r="K492" i="1"/>
  <c r="P493" i="1" s="1"/>
  <c r="F540" i="1"/>
  <c r="G540" i="1" l="1"/>
  <c r="O539" i="1"/>
  <c r="J539" i="1"/>
  <c r="A541" i="1"/>
  <c r="K493" i="1"/>
  <c r="P494" i="1" s="1"/>
  <c r="F541" i="1"/>
  <c r="G541" i="1" l="1"/>
  <c r="A542" i="1"/>
  <c r="J540" i="1"/>
  <c r="O540" i="1"/>
  <c r="K494" i="1"/>
  <c r="P495" i="1" s="1"/>
  <c r="F542" i="1"/>
  <c r="G542" i="1" l="1"/>
  <c r="O541" i="1"/>
  <c r="J541" i="1"/>
  <c r="A543" i="1"/>
  <c r="K495" i="1"/>
  <c r="P496" i="1" s="1"/>
  <c r="F543" i="1"/>
  <c r="G543" i="1" l="1"/>
  <c r="O542" i="1"/>
  <c r="A544" i="1"/>
  <c r="J542" i="1"/>
  <c r="K496" i="1"/>
  <c r="P497" i="1" s="1"/>
  <c r="F544" i="1"/>
  <c r="G544" i="1" l="1"/>
  <c r="J543" i="1"/>
  <c r="O543" i="1"/>
  <c r="A545" i="1"/>
  <c r="K497" i="1"/>
  <c r="P498" i="1" s="1"/>
  <c r="F545" i="1"/>
  <c r="G545" i="1" l="1"/>
  <c r="O544" i="1"/>
  <c r="A546" i="1"/>
  <c r="J544" i="1"/>
  <c r="K498" i="1"/>
  <c r="P499" i="1" s="1"/>
  <c r="F546" i="1"/>
  <c r="G546" i="1" l="1"/>
  <c r="J545" i="1"/>
  <c r="O545" i="1"/>
  <c r="A547" i="1"/>
  <c r="K499" i="1"/>
  <c r="P500" i="1" s="1"/>
  <c r="F547" i="1"/>
  <c r="G547" i="1" l="1"/>
  <c r="O546" i="1"/>
  <c r="A548" i="1"/>
  <c r="J546" i="1"/>
  <c r="K500" i="1"/>
  <c r="P501" i="1" s="1"/>
  <c r="F548" i="1"/>
  <c r="G548" i="1" l="1"/>
  <c r="J547" i="1"/>
  <c r="O547" i="1"/>
  <c r="A549" i="1"/>
  <c r="K501" i="1"/>
  <c r="P502" i="1" s="1"/>
  <c r="F549" i="1"/>
  <c r="G549" i="1" l="1"/>
  <c r="O548" i="1"/>
  <c r="A550" i="1"/>
  <c r="J548" i="1"/>
  <c r="K502" i="1"/>
  <c r="P503" i="1" s="1"/>
  <c r="F550" i="1"/>
  <c r="G550" i="1" l="1"/>
  <c r="J549" i="1"/>
  <c r="O549" i="1"/>
  <c r="A551" i="1"/>
  <c r="K503" i="1"/>
  <c r="P504" i="1" s="1"/>
  <c r="F551" i="1"/>
  <c r="G551" i="1" l="1"/>
  <c r="O550" i="1"/>
  <c r="A552" i="1"/>
  <c r="J550" i="1"/>
  <c r="K504" i="1"/>
  <c r="P505" i="1" s="1"/>
  <c r="F552" i="1"/>
  <c r="G552" i="1" l="1"/>
  <c r="J551" i="1"/>
  <c r="O551" i="1"/>
  <c r="A553" i="1"/>
  <c r="K505" i="1"/>
  <c r="P506" i="1" s="1"/>
  <c r="F553" i="1"/>
  <c r="G553" i="1" l="1"/>
  <c r="O552" i="1"/>
  <c r="A554" i="1"/>
  <c r="J552" i="1"/>
  <c r="K506" i="1"/>
  <c r="P507" i="1" s="1"/>
  <c r="F554" i="1"/>
  <c r="G554" i="1" l="1"/>
  <c r="O553" i="1"/>
  <c r="J553" i="1"/>
  <c r="A555" i="1"/>
  <c r="K507" i="1"/>
  <c r="P508" i="1" s="1"/>
  <c r="F555" i="1"/>
  <c r="G555" i="1" l="1"/>
  <c r="A556" i="1"/>
  <c r="J554" i="1"/>
  <c r="O554" i="1"/>
  <c r="K508" i="1"/>
  <c r="P509" i="1" s="1"/>
  <c r="F556" i="1"/>
  <c r="G556" i="1" l="1"/>
  <c r="O555" i="1"/>
  <c r="J555" i="1"/>
  <c r="A557" i="1"/>
  <c r="K509" i="1"/>
  <c r="P510" i="1" s="1"/>
  <c r="F557" i="1"/>
  <c r="G557" i="1" l="1"/>
  <c r="A558" i="1"/>
  <c r="J556" i="1"/>
  <c r="O556" i="1"/>
  <c r="K510" i="1"/>
  <c r="P511" i="1" s="1"/>
  <c r="F558" i="1"/>
  <c r="G558" i="1" l="1"/>
  <c r="O557" i="1"/>
  <c r="J557" i="1"/>
  <c r="A559" i="1"/>
  <c r="K511" i="1"/>
  <c r="P512" i="1" s="1"/>
  <c r="F559" i="1"/>
  <c r="G559" i="1" l="1"/>
  <c r="A560" i="1"/>
  <c r="J558" i="1"/>
  <c r="O558" i="1"/>
  <c r="K512" i="1"/>
  <c r="P513" i="1" s="1"/>
  <c r="F560" i="1"/>
  <c r="G560" i="1" l="1"/>
  <c r="O559" i="1"/>
  <c r="J559" i="1"/>
  <c r="A561" i="1"/>
  <c r="K513" i="1"/>
  <c r="P514" i="1" s="1"/>
  <c r="F561" i="1"/>
  <c r="G561" i="1" l="1"/>
  <c r="A562" i="1"/>
  <c r="J560" i="1"/>
  <c r="O560" i="1"/>
  <c r="K514" i="1"/>
  <c r="P515" i="1" s="1"/>
  <c r="F562" i="1"/>
  <c r="G562" i="1" l="1"/>
  <c r="O561" i="1"/>
  <c r="J561" i="1"/>
  <c r="A563" i="1"/>
  <c r="K515" i="1"/>
  <c r="P516" i="1" s="1"/>
  <c r="F563" i="1"/>
  <c r="G563" i="1" l="1"/>
  <c r="A564" i="1"/>
  <c r="J562" i="1"/>
  <c r="O562" i="1"/>
  <c r="K516" i="1"/>
  <c r="P517" i="1" s="1"/>
  <c r="F564" i="1"/>
  <c r="G564" i="1" l="1"/>
  <c r="O563" i="1"/>
  <c r="J563" i="1"/>
  <c r="A565" i="1"/>
  <c r="K517" i="1"/>
  <c r="P518" i="1" s="1"/>
  <c r="F565" i="1"/>
  <c r="G565" i="1" l="1"/>
  <c r="O564" i="1"/>
  <c r="A566" i="1"/>
  <c r="J564" i="1"/>
  <c r="K518" i="1"/>
  <c r="P519" i="1" s="1"/>
  <c r="F566" i="1"/>
  <c r="G566" i="1" l="1"/>
  <c r="J565" i="1"/>
  <c r="A567" i="1"/>
  <c r="O565" i="1"/>
  <c r="K519" i="1"/>
  <c r="P520" i="1" s="1"/>
  <c r="F567" i="1"/>
  <c r="G567" i="1" l="1"/>
  <c r="J566" i="1"/>
  <c r="O566" i="1"/>
  <c r="A568" i="1"/>
  <c r="K520" i="1"/>
  <c r="P521" i="1" s="1"/>
  <c r="F568" i="1"/>
  <c r="G568" i="1" l="1"/>
  <c r="O567" i="1"/>
  <c r="A569" i="1"/>
  <c r="J567" i="1"/>
  <c r="K521" i="1"/>
  <c r="P522" i="1" s="1"/>
  <c r="F569" i="1"/>
  <c r="G569" i="1" l="1"/>
  <c r="J568" i="1"/>
  <c r="A570" i="1"/>
  <c r="O568" i="1"/>
  <c r="K522" i="1"/>
  <c r="P523" i="1" s="1"/>
  <c r="F570" i="1"/>
  <c r="G570" i="1" l="1"/>
  <c r="O569" i="1"/>
  <c r="A571" i="1"/>
  <c r="J569" i="1"/>
  <c r="K523" i="1"/>
  <c r="P524" i="1" s="1"/>
  <c r="F571" i="1"/>
  <c r="G571" i="1" l="1"/>
  <c r="O570" i="1"/>
  <c r="J570" i="1"/>
  <c r="A572" i="1"/>
  <c r="K524" i="1"/>
  <c r="P525" i="1" s="1"/>
  <c r="F572" i="1"/>
  <c r="G572" i="1" l="1"/>
  <c r="A573" i="1"/>
  <c r="J571" i="1"/>
  <c r="O571" i="1"/>
  <c r="K525" i="1"/>
  <c r="P526" i="1" s="1"/>
  <c r="F573" i="1"/>
  <c r="G573" i="1" l="1"/>
  <c r="O572" i="1"/>
  <c r="J572" i="1"/>
  <c r="A574" i="1"/>
  <c r="K526" i="1"/>
  <c r="P527" i="1" s="1"/>
  <c r="F574" i="1"/>
  <c r="G574" i="1" l="1"/>
  <c r="A575" i="1"/>
  <c r="J573" i="1"/>
  <c r="O573" i="1"/>
  <c r="K527" i="1"/>
  <c r="P528" i="1" s="1"/>
  <c r="F575" i="1"/>
  <c r="G575" i="1" l="1"/>
  <c r="O574" i="1"/>
  <c r="J574" i="1"/>
  <c r="A576" i="1"/>
  <c r="K528" i="1"/>
  <c r="P529" i="1" s="1"/>
  <c r="F576" i="1"/>
  <c r="G576" i="1" l="1"/>
  <c r="O575" i="1"/>
  <c r="J575" i="1"/>
  <c r="A577" i="1"/>
  <c r="K529" i="1"/>
  <c r="P530" i="1" s="1"/>
  <c r="F577" i="1"/>
  <c r="G577" i="1" l="1"/>
  <c r="O576" i="1"/>
  <c r="J576" i="1"/>
  <c r="A578" i="1"/>
  <c r="K530" i="1"/>
  <c r="P531" i="1" s="1"/>
  <c r="F578" i="1"/>
  <c r="G578" i="1" l="1"/>
  <c r="O577" i="1"/>
  <c r="A579" i="1"/>
  <c r="J577" i="1"/>
  <c r="K531" i="1"/>
  <c r="P532" i="1" s="1"/>
  <c r="F579" i="1"/>
  <c r="G579" i="1" l="1"/>
  <c r="J578" i="1"/>
  <c r="O578" i="1"/>
  <c r="A580" i="1"/>
  <c r="K532" i="1"/>
  <c r="P533" i="1" s="1"/>
  <c r="F580" i="1"/>
  <c r="G580" i="1" l="1"/>
  <c r="O579" i="1"/>
  <c r="A581" i="1"/>
  <c r="J579" i="1"/>
  <c r="K533" i="1"/>
  <c r="P534" i="1" s="1"/>
  <c r="F581" i="1"/>
  <c r="G581" i="1" l="1"/>
  <c r="O580" i="1"/>
  <c r="J580" i="1"/>
  <c r="A582" i="1"/>
  <c r="K534" i="1"/>
  <c r="P535" i="1" s="1"/>
  <c r="F582" i="1"/>
  <c r="G582" i="1" l="1"/>
  <c r="A583" i="1"/>
  <c r="J581" i="1"/>
  <c r="O581" i="1"/>
  <c r="K535" i="1"/>
  <c r="P536" i="1" s="1"/>
  <c r="F583" i="1"/>
  <c r="G583" i="1" l="1"/>
  <c r="O582" i="1"/>
  <c r="J582" i="1"/>
  <c r="A584" i="1"/>
  <c r="K536" i="1"/>
  <c r="P537" i="1" s="1"/>
  <c r="F584" i="1"/>
  <c r="G584" i="1" l="1"/>
  <c r="O583" i="1"/>
  <c r="A585" i="1"/>
  <c r="J583" i="1"/>
  <c r="K537" i="1"/>
  <c r="P538" i="1" s="1"/>
  <c r="F585" i="1"/>
  <c r="G585" i="1" l="1"/>
  <c r="O584" i="1"/>
  <c r="J584" i="1"/>
  <c r="A586" i="1"/>
  <c r="K538" i="1"/>
  <c r="P539" i="1" s="1"/>
  <c r="F586" i="1"/>
  <c r="G586" i="1" l="1"/>
  <c r="A587" i="1"/>
  <c r="J585" i="1"/>
  <c r="O585" i="1"/>
  <c r="K539" i="1"/>
  <c r="P540" i="1" s="1"/>
  <c r="F587" i="1"/>
  <c r="G587" i="1" l="1"/>
  <c r="O586" i="1"/>
  <c r="J586" i="1"/>
  <c r="A588" i="1"/>
  <c r="K540" i="1"/>
  <c r="P541" i="1" s="1"/>
  <c r="F588" i="1"/>
  <c r="G588" i="1" l="1"/>
  <c r="A589" i="1"/>
  <c r="J587" i="1"/>
  <c r="O587" i="1"/>
  <c r="K541" i="1"/>
  <c r="P542" i="1" s="1"/>
  <c r="F589" i="1"/>
  <c r="G589" i="1" l="1"/>
  <c r="O588" i="1"/>
  <c r="J588" i="1"/>
  <c r="A590" i="1"/>
  <c r="K542" i="1"/>
  <c r="P543" i="1" s="1"/>
  <c r="F590" i="1"/>
  <c r="G590" i="1" l="1"/>
  <c r="A591" i="1"/>
  <c r="J589" i="1"/>
  <c r="O589" i="1"/>
  <c r="K543" i="1"/>
  <c r="P544" i="1" s="1"/>
  <c r="F591" i="1"/>
  <c r="G591" i="1" l="1"/>
  <c r="O590" i="1"/>
  <c r="J590" i="1"/>
  <c r="A592" i="1"/>
  <c r="K544" i="1"/>
  <c r="P545" i="1" s="1"/>
  <c r="F592" i="1"/>
  <c r="G592" i="1" l="1"/>
  <c r="A593" i="1"/>
  <c r="J591" i="1"/>
  <c r="O591" i="1"/>
  <c r="K545" i="1"/>
  <c r="P546" i="1" s="1"/>
  <c r="F593" i="1"/>
  <c r="G593" i="1" l="1"/>
  <c r="O592" i="1"/>
  <c r="J592" i="1"/>
  <c r="A594" i="1"/>
  <c r="K546" i="1"/>
  <c r="P547" i="1" s="1"/>
  <c r="F594" i="1"/>
  <c r="G594" i="1" l="1"/>
  <c r="A595" i="1"/>
  <c r="J593" i="1"/>
  <c r="O593" i="1"/>
  <c r="K547" i="1"/>
  <c r="P548" i="1" s="1"/>
  <c r="F595" i="1"/>
  <c r="G595" i="1" l="1"/>
  <c r="O594" i="1"/>
  <c r="J594" i="1"/>
  <c r="A596" i="1"/>
  <c r="K548" i="1"/>
  <c r="P549" i="1" s="1"/>
  <c r="F596" i="1"/>
  <c r="G596" i="1" l="1"/>
  <c r="J595" i="1"/>
  <c r="A597" i="1"/>
  <c r="O595" i="1"/>
  <c r="K549" i="1"/>
  <c r="P550" i="1" s="1"/>
  <c r="F597" i="1"/>
  <c r="G597" i="1" l="1"/>
  <c r="O596" i="1"/>
  <c r="A598" i="1"/>
  <c r="J596" i="1"/>
  <c r="K550" i="1"/>
  <c r="P551" i="1" s="1"/>
  <c r="F598" i="1"/>
  <c r="G598" i="1" l="1"/>
  <c r="J597" i="1"/>
  <c r="O597" i="1"/>
  <c r="A599" i="1"/>
  <c r="K551" i="1"/>
  <c r="P552" i="1" s="1"/>
  <c r="F599" i="1"/>
  <c r="G599" i="1" l="1"/>
  <c r="O598" i="1"/>
  <c r="A600" i="1"/>
  <c r="J598" i="1"/>
  <c r="K552" i="1"/>
  <c r="P553" i="1" s="1"/>
  <c r="F600" i="1"/>
  <c r="G600" i="1" l="1"/>
  <c r="J599" i="1"/>
  <c r="O599" i="1"/>
  <c r="A601" i="1"/>
  <c r="K553" i="1"/>
  <c r="P554" i="1" s="1"/>
  <c r="F601" i="1"/>
  <c r="G601" i="1" l="1"/>
  <c r="O600" i="1"/>
  <c r="A602" i="1"/>
  <c r="J600" i="1"/>
  <c r="K554" i="1"/>
  <c r="P555" i="1" s="1"/>
  <c r="F602" i="1"/>
  <c r="G602" i="1" l="1"/>
  <c r="J601" i="1"/>
  <c r="O601" i="1"/>
  <c r="A603" i="1"/>
  <c r="K555" i="1"/>
  <c r="P556" i="1" s="1"/>
  <c r="F603" i="1"/>
  <c r="G603" i="1" l="1"/>
  <c r="O602" i="1"/>
  <c r="A604" i="1"/>
  <c r="J602" i="1"/>
  <c r="K556" i="1"/>
  <c r="P557" i="1" s="1"/>
  <c r="F604" i="1"/>
  <c r="G604" i="1" l="1"/>
  <c r="J603" i="1"/>
  <c r="A605" i="1"/>
  <c r="O603" i="1"/>
  <c r="K557" i="1"/>
  <c r="P558" i="1" s="1"/>
  <c r="F605" i="1"/>
  <c r="G605" i="1" l="1"/>
  <c r="O604" i="1"/>
  <c r="A606" i="1"/>
  <c r="J604" i="1"/>
  <c r="K558" i="1"/>
  <c r="P559" i="1" s="1"/>
  <c r="F606" i="1"/>
  <c r="G606" i="1" l="1"/>
  <c r="J605" i="1"/>
  <c r="A607" i="1"/>
  <c r="O605" i="1"/>
  <c r="K559" i="1"/>
  <c r="P560" i="1" s="1"/>
  <c r="F607" i="1"/>
  <c r="G607" i="1" l="1"/>
  <c r="O606" i="1"/>
  <c r="A608" i="1"/>
  <c r="J606" i="1"/>
  <c r="K560" i="1"/>
  <c r="P561" i="1" s="1"/>
  <c r="F608" i="1"/>
  <c r="G608" i="1" l="1"/>
  <c r="J607" i="1"/>
  <c r="A609" i="1"/>
  <c r="O607" i="1"/>
  <c r="K561" i="1"/>
  <c r="P562" i="1" s="1"/>
  <c r="F609" i="1"/>
  <c r="G609" i="1" l="1"/>
  <c r="O608" i="1"/>
  <c r="A610" i="1"/>
  <c r="J608" i="1"/>
  <c r="K562" i="1"/>
  <c r="P563" i="1" s="1"/>
  <c r="F610" i="1"/>
  <c r="G610" i="1" l="1"/>
  <c r="J609" i="1"/>
  <c r="A611" i="1"/>
  <c r="O609" i="1"/>
  <c r="K563" i="1"/>
  <c r="P564" i="1" s="1"/>
  <c r="F611" i="1"/>
  <c r="G611" i="1" l="1"/>
  <c r="O610" i="1"/>
  <c r="A612" i="1"/>
  <c r="J610" i="1"/>
  <c r="K564" i="1"/>
  <c r="P565" i="1" s="1"/>
  <c r="F612" i="1"/>
  <c r="G612" i="1" l="1"/>
  <c r="J611" i="1"/>
  <c r="A613" i="1"/>
  <c r="O611" i="1"/>
  <c r="K565" i="1"/>
  <c r="P566" i="1" s="1"/>
  <c r="F613" i="1"/>
  <c r="G613" i="1" l="1"/>
  <c r="O612" i="1"/>
  <c r="A614" i="1"/>
  <c r="J612" i="1"/>
  <c r="K566" i="1"/>
  <c r="P567" i="1" s="1"/>
  <c r="F614" i="1"/>
  <c r="G614" i="1" l="1"/>
  <c r="J613" i="1"/>
  <c r="A615" i="1"/>
  <c r="O613" i="1"/>
  <c r="K567" i="1"/>
  <c r="P568" i="1" s="1"/>
  <c r="F615" i="1"/>
  <c r="G615" i="1" l="1"/>
  <c r="O614" i="1"/>
  <c r="J614" i="1"/>
  <c r="A616" i="1"/>
  <c r="K568" i="1"/>
  <c r="P569" i="1" s="1"/>
  <c r="F616" i="1"/>
  <c r="G616" i="1" l="1"/>
  <c r="O615" i="1"/>
  <c r="J615" i="1"/>
  <c r="A617" i="1"/>
  <c r="K569" i="1"/>
  <c r="P570" i="1" s="1"/>
  <c r="F617" i="1"/>
  <c r="G617" i="1" l="1"/>
  <c r="O616" i="1"/>
  <c r="A618" i="1"/>
  <c r="J616" i="1"/>
  <c r="K570" i="1"/>
  <c r="P571" i="1" s="1"/>
  <c r="F618" i="1"/>
  <c r="G618" i="1" l="1"/>
  <c r="J617" i="1"/>
  <c r="A619" i="1"/>
  <c r="O617" i="1"/>
  <c r="K571" i="1"/>
  <c r="P572" i="1" s="1"/>
  <c r="F619" i="1"/>
  <c r="G619" i="1" l="1"/>
  <c r="O618" i="1"/>
  <c r="A620" i="1"/>
  <c r="J618" i="1"/>
  <c r="K572" i="1"/>
  <c r="P573" i="1" s="1"/>
  <c r="F620" i="1"/>
  <c r="G620" i="1" l="1"/>
  <c r="J619" i="1"/>
  <c r="A621" i="1"/>
  <c r="O619" i="1"/>
  <c r="K573" i="1"/>
  <c r="P574" i="1" s="1"/>
  <c r="F621" i="1"/>
  <c r="G621" i="1" l="1"/>
  <c r="O620" i="1"/>
  <c r="A622" i="1"/>
  <c r="J620" i="1"/>
  <c r="K574" i="1"/>
  <c r="P575" i="1" s="1"/>
  <c r="F622" i="1"/>
  <c r="G622" i="1" l="1"/>
  <c r="J621" i="1"/>
  <c r="O621" i="1"/>
  <c r="A623" i="1"/>
  <c r="K575" i="1"/>
  <c r="P576" i="1" s="1"/>
  <c r="F623" i="1"/>
  <c r="G623" i="1" l="1"/>
  <c r="O622" i="1"/>
  <c r="A624" i="1"/>
  <c r="J622" i="1"/>
  <c r="K576" i="1"/>
  <c r="P577" i="1" s="1"/>
  <c r="F624" i="1"/>
  <c r="G624" i="1" l="1"/>
  <c r="J623" i="1"/>
  <c r="O623" i="1"/>
  <c r="A625" i="1"/>
  <c r="K577" i="1"/>
  <c r="P578" i="1" s="1"/>
  <c r="F625" i="1"/>
  <c r="G625" i="1" l="1"/>
  <c r="O624" i="1"/>
  <c r="A626" i="1"/>
  <c r="J624" i="1"/>
  <c r="K578" i="1"/>
  <c r="P579" i="1" s="1"/>
  <c r="F626" i="1"/>
  <c r="G626" i="1" l="1"/>
  <c r="J625" i="1"/>
  <c r="O625" i="1"/>
  <c r="A627" i="1"/>
  <c r="K579" i="1"/>
  <c r="P580" i="1" s="1"/>
  <c r="F627" i="1"/>
  <c r="G627" i="1" l="1"/>
  <c r="O626" i="1"/>
  <c r="A628" i="1"/>
  <c r="J626" i="1"/>
  <c r="K580" i="1"/>
  <c r="P581" i="1" s="1"/>
  <c r="F628" i="1"/>
  <c r="G628" i="1" l="1"/>
  <c r="O627" i="1"/>
  <c r="J627" i="1"/>
  <c r="A629" i="1"/>
  <c r="K581" i="1"/>
  <c r="P582" i="1" s="1"/>
  <c r="F629" i="1"/>
  <c r="G629" i="1" l="1"/>
  <c r="A630" i="1"/>
  <c r="J628" i="1"/>
  <c r="O628" i="1"/>
  <c r="K582" i="1"/>
  <c r="P583" i="1" s="1"/>
  <c r="F630" i="1"/>
  <c r="G630" i="1" l="1"/>
  <c r="O629" i="1"/>
  <c r="J629" i="1"/>
  <c r="A631" i="1"/>
  <c r="K583" i="1"/>
  <c r="P584" i="1" s="1"/>
  <c r="F631" i="1"/>
  <c r="G631" i="1" l="1"/>
  <c r="O630" i="1"/>
  <c r="A632" i="1"/>
  <c r="J630" i="1"/>
  <c r="K584" i="1"/>
  <c r="P585" i="1" s="1"/>
  <c r="F632" i="1"/>
  <c r="G632" i="1" l="1"/>
  <c r="J631" i="1"/>
  <c r="O631" i="1"/>
  <c r="A633" i="1"/>
  <c r="K585" i="1"/>
  <c r="P586" i="1" s="1"/>
  <c r="F633" i="1"/>
  <c r="G633" i="1" l="1"/>
  <c r="O632" i="1"/>
  <c r="A634" i="1"/>
  <c r="J632" i="1"/>
  <c r="K586" i="1"/>
  <c r="P587" i="1" s="1"/>
  <c r="F634" i="1"/>
  <c r="G634" i="1" l="1"/>
  <c r="O633" i="1"/>
  <c r="A635" i="1"/>
  <c r="J633" i="1"/>
  <c r="K587" i="1"/>
  <c r="P588" i="1" s="1"/>
  <c r="F635" i="1"/>
  <c r="G635" i="1" l="1"/>
  <c r="J634" i="1"/>
  <c r="A636" i="1"/>
  <c r="O634" i="1"/>
  <c r="K588" i="1"/>
  <c r="P589" i="1" s="1"/>
  <c r="F636" i="1"/>
  <c r="G636" i="1" l="1"/>
  <c r="O635" i="1"/>
  <c r="J635" i="1"/>
  <c r="A637" i="1"/>
  <c r="K589" i="1"/>
  <c r="P590" i="1" s="1"/>
  <c r="F637" i="1"/>
  <c r="G637" i="1" l="1"/>
  <c r="O636" i="1"/>
  <c r="J636" i="1"/>
  <c r="A638" i="1"/>
  <c r="K590" i="1"/>
  <c r="P591" i="1" s="1"/>
  <c r="F638" i="1"/>
  <c r="G638" i="1" l="1"/>
  <c r="O637" i="1"/>
  <c r="J637" i="1"/>
  <c r="A639" i="1"/>
  <c r="K591" i="1"/>
  <c r="P592" i="1" s="1"/>
  <c r="F639" i="1"/>
  <c r="G639" i="1" l="1"/>
  <c r="O638" i="1"/>
  <c r="J638" i="1"/>
  <c r="A640" i="1"/>
  <c r="K592" i="1"/>
  <c r="P593" i="1" s="1"/>
  <c r="F640" i="1"/>
  <c r="G640" i="1" l="1"/>
  <c r="O639" i="1"/>
  <c r="J639" i="1"/>
  <c r="A641" i="1"/>
  <c r="K593" i="1"/>
  <c r="P594" i="1" s="1"/>
  <c r="F641" i="1"/>
  <c r="G641" i="1" l="1"/>
  <c r="O640" i="1"/>
  <c r="J640" i="1"/>
  <c r="A642" i="1"/>
  <c r="K594" i="1"/>
  <c r="P595" i="1" s="1"/>
  <c r="F642" i="1"/>
  <c r="G642" i="1" l="1"/>
  <c r="O641" i="1"/>
  <c r="J641" i="1"/>
  <c r="A643" i="1"/>
  <c r="K595" i="1"/>
  <c r="P596" i="1" s="1"/>
  <c r="F643" i="1"/>
  <c r="G643" i="1" l="1"/>
  <c r="O642" i="1"/>
  <c r="J642" i="1"/>
  <c r="A644" i="1"/>
  <c r="K596" i="1"/>
  <c r="P597" i="1" s="1"/>
  <c r="F644" i="1"/>
  <c r="G644" i="1" l="1"/>
  <c r="O643" i="1"/>
  <c r="J643" i="1"/>
  <c r="A645" i="1"/>
  <c r="K597" i="1"/>
  <c r="P598" i="1" s="1"/>
  <c r="F645" i="1"/>
  <c r="G645" i="1" l="1"/>
  <c r="O644" i="1"/>
  <c r="J644" i="1"/>
  <c r="A646" i="1"/>
  <c r="K598" i="1"/>
  <c r="P599" i="1" s="1"/>
  <c r="F646" i="1"/>
  <c r="G646" i="1" l="1"/>
  <c r="O645" i="1"/>
  <c r="A647" i="1"/>
  <c r="J645" i="1"/>
  <c r="K599" i="1"/>
  <c r="P600" i="1" s="1"/>
  <c r="F647" i="1"/>
  <c r="G647" i="1" l="1"/>
  <c r="J646" i="1"/>
  <c r="A648" i="1"/>
  <c r="O646" i="1"/>
  <c r="K600" i="1"/>
  <c r="P601" i="1" s="1"/>
  <c r="F648" i="1"/>
  <c r="G648" i="1" l="1"/>
  <c r="O647" i="1"/>
  <c r="A649" i="1"/>
  <c r="J647" i="1"/>
  <c r="K601" i="1"/>
  <c r="P602" i="1" s="1"/>
  <c r="F649" i="1"/>
  <c r="G649" i="1" l="1"/>
  <c r="A650" i="1"/>
  <c r="J648" i="1"/>
  <c r="O648" i="1"/>
  <c r="K602" i="1"/>
  <c r="P603" i="1" s="1"/>
  <c r="F650" i="1"/>
  <c r="G650" i="1" l="1"/>
  <c r="O649" i="1"/>
  <c r="J649" i="1"/>
  <c r="A651" i="1"/>
  <c r="K603" i="1"/>
  <c r="P604" i="1" s="1"/>
  <c r="F651" i="1"/>
  <c r="G651" i="1" l="1"/>
  <c r="O650" i="1"/>
  <c r="A652" i="1"/>
  <c r="J650" i="1"/>
  <c r="K604" i="1"/>
  <c r="P605" i="1" s="1"/>
  <c r="F652" i="1"/>
  <c r="G652" i="1" l="1"/>
  <c r="A653" i="1"/>
  <c r="J651" i="1"/>
  <c r="O651" i="1"/>
  <c r="K605" i="1"/>
  <c r="P606" i="1" s="1"/>
  <c r="F653" i="1"/>
  <c r="G653" i="1" l="1"/>
  <c r="O652" i="1"/>
  <c r="J652" i="1"/>
  <c r="A654" i="1"/>
  <c r="K606" i="1"/>
  <c r="P607" i="1" s="1"/>
  <c r="F654" i="1"/>
  <c r="G654" i="1" l="1"/>
  <c r="A655" i="1"/>
  <c r="J653" i="1"/>
  <c r="O653" i="1"/>
  <c r="K607" i="1"/>
  <c r="P608" i="1" s="1"/>
  <c r="F655" i="1"/>
  <c r="G655" i="1" l="1"/>
  <c r="O654" i="1"/>
  <c r="J654" i="1"/>
  <c r="A656" i="1"/>
  <c r="K608" i="1"/>
  <c r="P609" i="1" s="1"/>
  <c r="F656" i="1"/>
  <c r="G656" i="1" l="1"/>
  <c r="O655" i="1"/>
  <c r="J655" i="1"/>
  <c r="A657" i="1"/>
  <c r="K609" i="1"/>
  <c r="P610" i="1" s="1"/>
  <c r="F657" i="1"/>
  <c r="G657" i="1" l="1"/>
  <c r="O656" i="1"/>
  <c r="J656" i="1"/>
  <c r="A658" i="1"/>
  <c r="K610" i="1"/>
  <c r="P611" i="1" s="1"/>
  <c r="F658" i="1"/>
  <c r="G658" i="1" l="1"/>
  <c r="O657" i="1"/>
  <c r="J657" i="1"/>
  <c r="A659" i="1"/>
  <c r="K611" i="1"/>
  <c r="P612" i="1" s="1"/>
  <c r="F659" i="1"/>
  <c r="G659" i="1" l="1"/>
  <c r="O658" i="1"/>
  <c r="A660" i="1"/>
  <c r="J658" i="1"/>
  <c r="K612" i="1"/>
  <c r="P613" i="1" s="1"/>
  <c r="F660" i="1"/>
  <c r="G660" i="1" l="1"/>
  <c r="O659" i="1"/>
  <c r="J659" i="1"/>
  <c r="A661" i="1"/>
  <c r="K613" i="1"/>
  <c r="P614" i="1" s="1"/>
  <c r="F661" i="1"/>
  <c r="G661" i="1" l="1"/>
  <c r="O660" i="1"/>
  <c r="J660" i="1"/>
  <c r="A662" i="1"/>
  <c r="K614" i="1"/>
  <c r="P615" i="1" s="1"/>
  <c r="F662" i="1"/>
  <c r="G662" i="1" l="1"/>
  <c r="O661" i="1"/>
  <c r="A663" i="1"/>
  <c r="J661" i="1"/>
  <c r="K615" i="1"/>
  <c r="P616" i="1" s="1"/>
  <c r="F663" i="1"/>
  <c r="G663" i="1" l="1"/>
  <c r="J662" i="1"/>
  <c r="A664" i="1"/>
  <c r="O662" i="1"/>
  <c r="K616" i="1"/>
  <c r="P617" i="1" s="1"/>
  <c r="F664" i="1"/>
  <c r="G664" i="1" l="1"/>
  <c r="O663" i="1"/>
  <c r="A665" i="1"/>
  <c r="J663" i="1"/>
  <c r="K617" i="1"/>
  <c r="P618" i="1" s="1"/>
  <c r="F665" i="1"/>
  <c r="G665" i="1" l="1"/>
  <c r="O664" i="1"/>
  <c r="J664" i="1"/>
  <c r="A666" i="1"/>
  <c r="K618" i="1"/>
  <c r="P619" i="1" s="1"/>
  <c r="F666" i="1"/>
  <c r="G666" i="1" l="1"/>
  <c r="O665" i="1"/>
  <c r="A667" i="1"/>
  <c r="J665" i="1"/>
  <c r="K619" i="1"/>
  <c r="P620" i="1" s="1"/>
  <c r="F667" i="1"/>
  <c r="G667" i="1" l="1"/>
  <c r="J666" i="1"/>
  <c r="O666" i="1"/>
  <c r="A668" i="1"/>
  <c r="K620" i="1"/>
  <c r="P621" i="1" s="1"/>
  <c r="F668" i="1"/>
  <c r="G668" i="1" l="1"/>
  <c r="O667" i="1"/>
  <c r="A669" i="1"/>
  <c r="J667" i="1"/>
  <c r="K621" i="1"/>
  <c r="P622" i="1" s="1"/>
  <c r="F669" i="1"/>
  <c r="G669" i="1" l="1"/>
  <c r="O668" i="1"/>
  <c r="J668" i="1"/>
  <c r="A670" i="1"/>
  <c r="K622" i="1"/>
  <c r="P623" i="1" s="1"/>
  <c r="F670" i="1"/>
  <c r="G670" i="1" l="1"/>
  <c r="O669" i="1"/>
  <c r="A671" i="1"/>
  <c r="J669" i="1"/>
  <c r="K623" i="1"/>
  <c r="P624" i="1" s="1"/>
  <c r="F671" i="1"/>
  <c r="G671" i="1" l="1"/>
  <c r="J670" i="1"/>
  <c r="O670" i="1"/>
  <c r="A672" i="1"/>
  <c r="K624" i="1"/>
  <c r="P625" i="1" s="1"/>
  <c r="F672" i="1"/>
  <c r="G672" i="1" l="1"/>
  <c r="O671" i="1"/>
  <c r="J671" i="1"/>
  <c r="A673" i="1"/>
  <c r="K625" i="1"/>
  <c r="P626" i="1" s="1"/>
  <c r="F673" i="1"/>
  <c r="G673" i="1" l="1"/>
  <c r="O672" i="1"/>
  <c r="J672" i="1"/>
  <c r="A674" i="1"/>
  <c r="K626" i="1"/>
  <c r="P627" i="1" s="1"/>
  <c r="F674" i="1"/>
  <c r="G674" i="1" l="1"/>
  <c r="O673" i="1"/>
  <c r="A675" i="1"/>
  <c r="J673" i="1"/>
  <c r="K627" i="1"/>
  <c r="P628" i="1" s="1"/>
  <c r="F675" i="1"/>
  <c r="G675" i="1" l="1"/>
  <c r="O674" i="1"/>
  <c r="J674" i="1"/>
  <c r="A676" i="1"/>
  <c r="K628" i="1"/>
  <c r="P629" i="1" s="1"/>
  <c r="F676" i="1"/>
  <c r="G676" i="1" l="1"/>
  <c r="O675" i="1"/>
  <c r="J675" i="1"/>
  <c r="A677" i="1"/>
  <c r="K629" i="1"/>
  <c r="P630" i="1" s="1"/>
  <c r="F677" i="1"/>
  <c r="G677" i="1" l="1"/>
  <c r="O676" i="1"/>
  <c r="J676" i="1"/>
  <c r="A678" i="1"/>
  <c r="K630" i="1"/>
  <c r="P631" i="1" s="1"/>
  <c r="F678" i="1"/>
  <c r="G678" i="1" l="1"/>
  <c r="O677" i="1"/>
  <c r="J677" i="1"/>
  <c r="A679" i="1"/>
  <c r="K631" i="1"/>
  <c r="P632" i="1" s="1"/>
  <c r="F679" i="1"/>
  <c r="G679" i="1" l="1"/>
  <c r="O678" i="1"/>
  <c r="A680" i="1"/>
  <c r="J678" i="1"/>
  <c r="K632" i="1"/>
  <c r="P633" i="1" s="1"/>
  <c r="F680" i="1"/>
  <c r="G680" i="1" l="1"/>
  <c r="J679" i="1"/>
  <c r="A681" i="1"/>
  <c r="O679" i="1"/>
  <c r="K633" i="1"/>
  <c r="P634" i="1" s="1"/>
  <c r="F681" i="1"/>
  <c r="G681" i="1" l="1"/>
  <c r="O680" i="1"/>
  <c r="A682" i="1"/>
  <c r="J680" i="1"/>
  <c r="K634" i="1"/>
  <c r="P635" i="1" s="1"/>
  <c r="F682" i="1"/>
  <c r="G682" i="1" l="1"/>
  <c r="J681" i="1"/>
  <c r="A683" i="1"/>
  <c r="O681" i="1"/>
  <c r="K635" i="1"/>
  <c r="P636" i="1" s="1"/>
  <c r="F683" i="1"/>
  <c r="G683" i="1" l="1"/>
  <c r="O682" i="1"/>
  <c r="A684" i="1"/>
  <c r="J682" i="1"/>
  <c r="K636" i="1"/>
  <c r="P637" i="1" s="1"/>
  <c r="F684" i="1"/>
  <c r="G684" i="1" l="1"/>
  <c r="J683" i="1"/>
  <c r="A685" i="1"/>
  <c r="O683" i="1"/>
  <c r="K637" i="1"/>
  <c r="P638" i="1" s="1"/>
  <c r="F685" i="1"/>
  <c r="G685" i="1" l="1"/>
  <c r="O684" i="1"/>
  <c r="A686" i="1"/>
  <c r="J684" i="1"/>
  <c r="K638" i="1"/>
  <c r="P639" i="1" s="1"/>
  <c r="F686" i="1"/>
  <c r="G686" i="1" l="1"/>
  <c r="J685" i="1"/>
  <c r="A687" i="1"/>
  <c r="O685" i="1"/>
  <c r="K639" i="1"/>
  <c r="P640" i="1" s="1"/>
  <c r="F687" i="1"/>
  <c r="G687" i="1" l="1"/>
  <c r="O686" i="1"/>
  <c r="A688" i="1"/>
  <c r="J686" i="1"/>
  <c r="K640" i="1"/>
  <c r="P641" i="1" s="1"/>
  <c r="F688" i="1"/>
  <c r="G688" i="1" l="1"/>
  <c r="J687" i="1"/>
  <c r="A689" i="1"/>
  <c r="O687" i="1"/>
  <c r="K641" i="1"/>
  <c r="P642" i="1" s="1"/>
  <c r="F689" i="1"/>
  <c r="G689" i="1" l="1"/>
  <c r="O688" i="1"/>
  <c r="A690" i="1"/>
  <c r="J688" i="1"/>
  <c r="K642" i="1"/>
  <c r="P643" i="1" s="1"/>
  <c r="F690" i="1"/>
  <c r="G690" i="1" l="1"/>
  <c r="J689" i="1"/>
  <c r="A691" i="1"/>
  <c r="O689" i="1"/>
  <c r="K643" i="1"/>
  <c r="P644" i="1" s="1"/>
  <c r="F691" i="1"/>
  <c r="G691" i="1" l="1"/>
  <c r="O690" i="1"/>
  <c r="A692" i="1"/>
  <c r="J690" i="1"/>
  <c r="K644" i="1"/>
  <c r="P645" i="1" s="1"/>
  <c r="F692" i="1"/>
  <c r="G692" i="1" l="1"/>
  <c r="O691" i="1"/>
  <c r="J691" i="1"/>
  <c r="A693" i="1"/>
  <c r="K645" i="1"/>
  <c r="P646" i="1" s="1"/>
  <c r="F693" i="1"/>
  <c r="G693" i="1" l="1"/>
  <c r="O692" i="1"/>
  <c r="J692" i="1"/>
  <c r="A694" i="1"/>
  <c r="K646" i="1"/>
  <c r="P647" i="1" s="1"/>
  <c r="F694" i="1"/>
  <c r="G694" i="1" l="1"/>
  <c r="O693" i="1"/>
  <c r="J693" i="1"/>
  <c r="A695" i="1"/>
  <c r="K647" i="1"/>
  <c r="P648" i="1" s="1"/>
  <c r="F695" i="1"/>
  <c r="G695" i="1" l="1"/>
  <c r="O694" i="1"/>
  <c r="J694" i="1"/>
  <c r="A696" i="1"/>
  <c r="K648" i="1"/>
  <c r="P649" i="1" s="1"/>
  <c r="F696" i="1"/>
  <c r="G696" i="1" l="1"/>
  <c r="O695" i="1"/>
  <c r="J695" i="1"/>
  <c r="A697" i="1"/>
  <c r="K649" i="1"/>
  <c r="P650" i="1" s="1"/>
  <c r="F697" i="1"/>
  <c r="G697" i="1" l="1"/>
  <c r="O696" i="1"/>
  <c r="J696" i="1"/>
  <c r="A698" i="1"/>
  <c r="K650" i="1"/>
  <c r="P651" i="1" s="1"/>
  <c r="F698" i="1"/>
  <c r="G698" i="1" l="1"/>
  <c r="O697" i="1"/>
  <c r="J697" i="1"/>
  <c r="A699" i="1"/>
  <c r="K651" i="1"/>
  <c r="P652" i="1" s="1"/>
  <c r="F699" i="1"/>
  <c r="G699" i="1" l="1"/>
  <c r="O698" i="1"/>
  <c r="J698" i="1"/>
  <c r="A700" i="1"/>
  <c r="K652" i="1"/>
  <c r="P653" i="1" s="1"/>
  <c r="F700" i="1"/>
  <c r="G700" i="1" l="1"/>
  <c r="O699" i="1"/>
  <c r="J699" i="1"/>
  <c r="A701" i="1"/>
  <c r="K653" i="1"/>
  <c r="P654" i="1" s="1"/>
  <c r="F701" i="1"/>
  <c r="G701" i="1" l="1"/>
  <c r="O700" i="1"/>
  <c r="A702" i="1"/>
  <c r="J700" i="1"/>
  <c r="K654" i="1"/>
  <c r="P655" i="1" s="1"/>
  <c r="F702" i="1"/>
  <c r="G702" i="1" l="1"/>
  <c r="J701" i="1"/>
  <c r="A703" i="1"/>
  <c r="O701" i="1"/>
  <c r="K655" i="1"/>
  <c r="P656" i="1" s="1"/>
  <c r="F703" i="1"/>
  <c r="G703" i="1" l="1"/>
  <c r="O702" i="1"/>
  <c r="A704" i="1"/>
  <c r="J702" i="1"/>
  <c r="K656" i="1"/>
  <c r="P657" i="1" s="1"/>
  <c r="F704" i="1"/>
  <c r="G704" i="1" l="1"/>
  <c r="O703" i="1"/>
  <c r="J703" i="1"/>
  <c r="A705" i="1"/>
  <c r="K657" i="1"/>
  <c r="P658" i="1" s="1"/>
  <c r="F705" i="1"/>
  <c r="G705" i="1" l="1"/>
  <c r="O704" i="1"/>
  <c r="A706" i="1"/>
  <c r="J704" i="1"/>
  <c r="K658" i="1"/>
  <c r="P659" i="1" s="1"/>
  <c r="F706" i="1"/>
  <c r="G706" i="1" l="1"/>
  <c r="J705" i="1"/>
  <c r="O705" i="1"/>
  <c r="A707" i="1"/>
  <c r="K659" i="1"/>
  <c r="P660" i="1" s="1"/>
  <c r="F707" i="1"/>
  <c r="G707" i="1" l="1"/>
  <c r="O706" i="1"/>
  <c r="A708" i="1"/>
  <c r="J706" i="1"/>
  <c r="K660" i="1"/>
  <c r="P661" i="1" s="1"/>
  <c r="F708" i="1"/>
  <c r="G708" i="1" l="1"/>
  <c r="J707" i="1"/>
  <c r="O707" i="1"/>
  <c r="A709" i="1"/>
  <c r="K661" i="1"/>
  <c r="P662" i="1" s="1"/>
  <c r="F709" i="1"/>
  <c r="G709" i="1" l="1"/>
  <c r="O708" i="1"/>
  <c r="A710" i="1"/>
  <c r="J708" i="1"/>
  <c r="K662" i="1"/>
  <c r="P663" i="1" s="1"/>
  <c r="F710" i="1"/>
  <c r="G710" i="1" l="1"/>
  <c r="J709" i="1"/>
  <c r="A711" i="1"/>
  <c r="O709" i="1"/>
  <c r="K663" i="1"/>
  <c r="P664" i="1" s="1"/>
  <c r="F711" i="1"/>
  <c r="G711" i="1" l="1"/>
  <c r="O710" i="1"/>
  <c r="A712" i="1"/>
  <c r="J710" i="1"/>
  <c r="K664" i="1"/>
  <c r="P665" i="1" s="1"/>
  <c r="F712" i="1"/>
  <c r="G712" i="1" l="1"/>
  <c r="J711" i="1"/>
  <c r="A713" i="1"/>
  <c r="O711" i="1"/>
  <c r="K665" i="1"/>
  <c r="P666" i="1" s="1"/>
  <c r="F713" i="1"/>
  <c r="G713" i="1" l="1"/>
  <c r="O712" i="1"/>
  <c r="A714" i="1"/>
  <c r="J712" i="1"/>
  <c r="K666" i="1"/>
  <c r="P667" i="1" s="1"/>
  <c r="F714" i="1"/>
  <c r="G714" i="1" l="1"/>
  <c r="J713" i="1"/>
  <c r="O713" i="1"/>
  <c r="A715" i="1"/>
  <c r="K667" i="1"/>
  <c r="P668" i="1" s="1"/>
  <c r="F715" i="1"/>
  <c r="G715" i="1" l="1"/>
  <c r="O714" i="1"/>
  <c r="A716" i="1"/>
  <c r="J714" i="1"/>
  <c r="K668" i="1"/>
  <c r="P669" i="1" s="1"/>
  <c r="A717" i="1" l="1"/>
  <c r="G716" i="1"/>
  <c r="G717" i="1" s="1"/>
  <c r="A718" i="1"/>
  <c r="J715" i="1"/>
  <c r="O715" i="1"/>
  <c r="K669" i="1"/>
  <c r="P670" i="1" s="1"/>
  <c r="F717" i="1"/>
  <c r="F718" i="1"/>
  <c r="F716" i="1"/>
  <c r="G718" i="1" l="1"/>
  <c r="A719" i="1"/>
  <c r="O716" i="1"/>
  <c r="J716" i="1"/>
  <c r="J717" i="1" s="1"/>
  <c r="K670" i="1"/>
  <c r="P671" i="1" s="1"/>
  <c r="F719" i="1"/>
  <c r="G719" i="1" l="1"/>
  <c r="J718" i="1"/>
  <c r="A720" i="1"/>
  <c r="O717" i="1"/>
  <c r="O718" i="1" s="1"/>
  <c r="K671" i="1"/>
  <c r="P672" i="1" s="1"/>
  <c r="F720" i="1"/>
  <c r="G720" i="1" l="1"/>
  <c r="O719" i="1"/>
  <c r="A721" i="1"/>
  <c r="J719" i="1"/>
  <c r="K672" i="1"/>
  <c r="P673" i="1" s="1"/>
  <c r="F721" i="1"/>
  <c r="G721" i="1" l="1"/>
  <c r="J720" i="1"/>
  <c r="A722" i="1"/>
  <c r="O720" i="1"/>
  <c r="K673" i="1"/>
  <c r="P674" i="1" s="1"/>
  <c r="F722" i="1"/>
  <c r="G722" i="1" l="1"/>
  <c r="O721" i="1"/>
  <c r="A723" i="1"/>
  <c r="J721" i="1"/>
  <c r="K674" i="1"/>
  <c r="P675" i="1" s="1"/>
  <c r="F723" i="1"/>
  <c r="G723" i="1" l="1"/>
  <c r="J722" i="1"/>
  <c r="A724" i="1"/>
  <c r="O722" i="1"/>
  <c r="K675" i="1"/>
  <c r="P676" i="1" s="1"/>
  <c r="F724" i="1"/>
  <c r="G724" i="1" l="1"/>
  <c r="O723" i="1"/>
  <c r="A725" i="1"/>
  <c r="J723" i="1"/>
  <c r="K676" i="1"/>
  <c r="P677" i="1" s="1"/>
  <c r="F725" i="1"/>
  <c r="G725" i="1" l="1"/>
  <c r="J724" i="1"/>
  <c r="A726" i="1"/>
  <c r="O724" i="1"/>
  <c r="K677" i="1"/>
  <c r="P678" i="1" s="1"/>
  <c r="F726" i="1"/>
  <c r="G726" i="1" l="1"/>
  <c r="O725" i="1"/>
  <c r="A727" i="1"/>
  <c r="J725" i="1"/>
  <c r="K678" i="1"/>
  <c r="P679" i="1" s="1"/>
  <c r="F727" i="1"/>
  <c r="G727" i="1" l="1"/>
  <c r="J726" i="1"/>
  <c r="A728" i="1"/>
  <c r="O726" i="1"/>
  <c r="K679" i="1"/>
  <c r="P680" i="1" s="1"/>
  <c r="F728" i="1"/>
  <c r="G728" i="1" l="1"/>
  <c r="O727" i="1"/>
  <c r="A729" i="1"/>
  <c r="J727" i="1"/>
  <c r="K680" i="1"/>
  <c r="P681" i="1" s="1"/>
  <c r="F729" i="1"/>
  <c r="G729" i="1" l="1"/>
  <c r="J728" i="1"/>
  <c r="A730" i="1"/>
  <c r="O728" i="1"/>
  <c r="K681" i="1"/>
  <c r="P682" i="1" s="1"/>
  <c r="F730" i="1"/>
  <c r="G730" i="1" l="1"/>
  <c r="O729" i="1"/>
  <c r="A731" i="1"/>
  <c r="J729" i="1"/>
  <c r="K682" i="1"/>
  <c r="P683" i="1" s="1"/>
  <c r="F731" i="1"/>
  <c r="G731" i="1" l="1"/>
  <c r="J730" i="1"/>
  <c r="A732" i="1"/>
  <c r="O730" i="1"/>
  <c r="K683" i="1"/>
  <c r="P684" i="1" s="1"/>
  <c r="F732" i="1"/>
  <c r="G732" i="1" l="1"/>
  <c r="O731" i="1"/>
  <c r="A733" i="1"/>
  <c r="J731" i="1"/>
  <c r="K684" i="1"/>
  <c r="P685" i="1" s="1"/>
  <c r="F733" i="1"/>
  <c r="G733" i="1" l="1"/>
  <c r="J732" i="1"/>
  <c r="A734" i="1"/>
  <c r="O732" i="1"/>
  <c r="K685" i="1"/>
  <c r="P686" i="1" s="1"/>
  <c r="F734" i="1"/>
  <c r="G734" i="1" l="1"/>
  <c r="O733" i="1"/>
  <c r="A735" i="1"/>
  <c r="J733" i="1"/>
  <c r="K686" i="1"/>
  <c r="P687" i="1" s="1"/>
  <c r="F735" i="1"/>
  <c r="G735" i="1" l="1"/>
  <c r="J734" i="1"/>
  <c r="A736" i="1"/>
  <c r="O734" i="1"/>
  <c r="K687" i="1"/>
  <c r="P688" i="1" s="1"/>
  <c r="F736" i="1"/>
  <c r="G736" i="1" l="1"/>
  <c r="O735" i="1"/>
  <c r="A737" i="1"/>
  <c r="J735" i="1"/>
  <c r="K688" i="1"/>
  <c r="P689" i="1" s="1"/>
  <c r="F737" i="1"/>
  <c r="G737" i="1" l="1"/>
  <c r="J736" i="1"/>
  <c r="A738" i="1"/>
  <c r="O736" i="1"/>
  <c r="K689" i="1"/>
  <c r="P690" i="1" s="1"/>
  <c r="F738" i="1"/>
  <c r="G738" i="1" l="1"/>
  <c r="O737" i="1"/>
  <c r="A739" i="1"/>
  <c r="J737" i="1"/>
  <c r="K690" i="1"/>
  <c r="P691" i="1" s="1"/>
  <c r="F739" i="1"/>
  <c r="G739" i="1" l="1"/>
  <c r="J738" i="1"/>
  <c r="A740" i="1"/>
  <c r="O738" i="1"/>
  <c r="K691" i="1"/>
  <c r="P692" i="1" s="1"/>
  <c r="F740" i="1"/>
  <c r="G740" i="1" l="1"/>
  <c r="O739" i="1"/>
  <c r="A741" i="1"/>
  <c r="J739" i="1"/>
  <c r="K692" i="1"/>
  <c r="P693" i="1" s="1"/>
  <c r="F741" i="1"/>
  <c r="G741" i="1" l="1"/>
  <c r="J740" i="1"/>
  <c r="A742" i="1"/>
  <c r="O740" i="1"/>
  <c r="K693" i="1"/>
  <c r="P694" i="1" s="1"/>
  <c r="F742" i="1"/>
  <c r="G742" i="1" l="1"/>
  <c r="O741" i="1"/>
  <c r="A743" i="1"/>
  <c r="J741" i="1"/>
  <c r="K694" i="1"/>
  <c r="P695" i="1" s="1"/>
  <c r="F743" i="1"/>
  <c r="G743" i="1" l="1"/>
  <c r="J742" i="1"/>
  <c r="A744" i="1"/>
  <c r="O742" i="1"/>
  <c r="K695" i="1"/>
  <c r="P696" i="1" s="1"/>
  <c r="F744" i="1"/>
  <c r="G744" i="1" l="1"/>
  <c r="O743" i="1"/>
  <c r="A745" i="1"/>
  <c r="J743" i="1"/>
  <c r="K696" i="1"/>
  <c r="P697" i="1" s="1"/>
  <c r="F745" i="1"/>
  <c r="G745" i="1" l="1"/>
  <c r="J744" i="1"/>
  <c r="A746" i="1"/>
  <c r="O744" i="1"/>
  <c r="K697" i="1"/>
  <c r="P698" i="1" s="1"/>
  <c r="F746" i="1"/>
  <c r="G746" i="1" l="1"/>
  <c r="O745" i="1"/>
  <c r="A747" i="1"/>
  <c r="J745" i="1"/>
  <c r="K698" i="1"/>
  <c r="P699" i="1" s="1"/>
  <c r="F747" i="1"/>
  <c r="G747" i="1" l="1"/>
  <c r="J746" i="1"/>
  <c r="A748" i="1"/>
  <c r="O746" i="1"/>
  <c r="K699" i="1"/>
  <c r="P700" i="1" s="1"/>
  <c r="F748" i="1"/>
  <c r="G748" i="1" l="1"/>
  <c r="O747" i="1"/>
  <c r="A749" i="1"/>
  <c r="J747" i="1"/>
  <c r="K700" i="1"/>
  <c r="P701" i="1" s="1"/>
  <c r="F749" i="1"/>
  <c r="G749" i="1" l="1"/>
  <c r="J748" i="1"/>
  <c r="A750" i="1"/>
  <c r="O748" i="1"/>
  <c r="K701" i="1"/>
  <c r="P702" i="1" s="1"/>
  <c r="F750" i="1"/>
  <c r="G750" i="1" l="1"/>
  <c r="O749" i="1"/>
  <c r="A751" i="1"/>
  <c r="J749" i="1"/>
  <c r="K702" i="1"/>
  <c r="P703" i="1" s="1"/>
  <c r="F751" i="1"/>
  <c r="G751" i="1" l="1"/>
  <c r="J750" i="1"/>
  <c r="O750" i="1"/>
  <c r="A752" i="1"/>
  <c r="K703" i="1"/>
  <c r="P704" i="1" s="1"/>
  <c r="F752" i="1"/>
  <c r="G752" i="1" l="1"/>
  <c r="O751" i="1"/>
  <c r="A753" i="1"/>
  <c r="J751" i="1"/>
  <c r="K704" i="1"/>
  <c r="P705" i="1" s="1"/>
  <c r="F753" i="1"/>
  <c r="G753" i="1" l="1"/>
  <c r="J752" i="1"/>
  <c r="A754" i="1"/>
  <c r="O752" i="1"/>
  <c r="K705" i="1"/>
  <c r="P706" i="1" s="1"/>
  <c r="F754" i="1"/>
  <c r="G754" i="1" l="1"/>
  <c r="O753" i="1"/>
  <c r="A755" i="1"/>
  <c r="J753" i="1"/>
  <c r="K706" i="1"/>
  <c r="P707" i="1" s="1"/>
  <c r="F755" i="1"/>
  <c r="G755" i="1" l="1"/>
  <c r="J754" i="1"/>
  <c r="A756" i="1"/>
  <c r="O754" i="1"/>
  <c r="K707" i="1"/>
  <c r="P708" i="1" s="1"/>
  <c r="F756" i="1"/>
  <c r="G756" i="1" l="1"/>
  <c r="O755" i="1"/>
  <c r="A757" i="1"/>
  <c r="J755" i="1"/>
  <c r="K708" i="1"/>
  <c r="P709" i="1" s="1"/>
  <c r="F757" i="1"/>
  <c r="G757" i="1" l="1"/>
  <c r="J756" i="1"/>
  <c r="A758" i="1"/>
  <c r="O756" i="1"/>
  <c r="K709" i="1"/>
  <c r="P710" i="1" s="1"/>
  <c r="F758" i="1"/>
  <c r="G758" i="1" l="1"/>
  <c r="O757" i="1"/>
  <c r="A759" i="1"/>
  <c r="J757" i="1"/>
  <c r="K710" i="1"/>
  <c r="P711" i="1" s="1"/>
  <c r="F759" i="1"/>
  <c r="G759" i="1" l="1"/>
  <c r="O758" i="1"/>
  <c r="J758" i="1"/>
  <c r="A760" i="1"/>
  <c r="K711" i="1"/>
  <c r="P712" i="1" s="1"/>
  <c r="F760" i="1"/>
  <c r="G760" i="1" l="1"/>
  <c r="A761" i="1"/>
  <c r="J759" i="1"/>
  <c r="O759" i="1"/>
  <c r="K712" i="1"/>
  <c r="P713" i="1" s="1"/>
  <c r="F761" i="1"/>
  <c r="G761" i="1" l="1"/>
  <c r="O760" i="1"/>
  <c r="J760" i="1"/>
  <c r="A762" i="1"/>
  <c r="K713" i="1"/>
  <c r="P714" i="1" s="1"/>
  <c r="F762" i="1"/>
  <c r="G762" i="1" l="1"/>
  <c r="O761" i="1"/>
  <c r="A763" i="1"/>
  <c r="J761" i="1"/>
  <c r="K714" i="1"/>
  <c r="P715" i="1" s="1"/>
  <c r="F763" i="1"/>
  <c r="G763" i="1" l="1"/>
  <c r="J762" i="1"/>
  <c r="A764" i="1"/>
  <c r="O762" i="1"/>
  <c r="K715" i="1"/>
  <c r="P716" i="1" s="1"/>
  <c r="F764" i="1"/>
  <c r="G764" i="1" l="1"/>
  <c r="O763" i="1"/>
  <c r="A765" i="1"/>
  <c r="J763" i="1"/>
  <c r="K716" i="1"/>
  <c r="P717" i="1" s="1"/>
  <c r="F765" i="1"/>
  <c r="G765" i="1" l="1"/>
  <c r="J764" i="1"/>
  <c r="A766" i="1"/>
  <c r="O764" i="1"/>
  <c r="K717" i="1"/>
  <c r="P718" i="1" s="1"/>
  <c r="F766" i="1"/>
  <c r="G766" i="1" l="1"/>
  <c r="O765" i="1"/>
  <c r="A767" i="1"/>
  <c r="J765" i="1"/>
  <c r="K718" i="1"/>
  <c r="P719" i="1" s="1"/>
  <c r="F767" i="1"/>
  <c r="G767" i="1" l="1"/>
  <c r="K719" i="1"/>
  <c r="P720" i="1" s="1"/>
  <c r="J766" i="1"/>
  <c r="A768" i="1"/>
  <c r="O766" i="1"/>
  <c r="F768" i="1"/>
  <c r="G768" i="1" l="1"/>
  <c r="K720" i="1"/>
  <c r="P721" i="1" s="1"/>
  <c r="O767" i="1"/>
  <c r="A769" i="1"/>
  <c r="J767" i="1"/>
  <c r="K721" i="1"/>
  <c r="F769" i="1"/>
  <c r="G769" i="1" l="1"/>
  <c r="J768" i="1"/>
  <c r="A770" i="1"/>
  <c r="O768" i="1"/>
  <c r="P722" i="1"/>
  <c r="K722" i="1"/>
  <c r="F770" i="1"/>
  <c r="G770" i="1" l="1"/>
  <c r="O769" i="1"/>
  <c r="A771" i="1"/>
  <c r="J769" i="1"/>
  <c r="P723" i="1"/>
  <c r="K723" i="1"/>
  <c r="F771" i="1"/>
  <c r="G771" i="1" l="1"/>
  <c r="J770" i="1"/>
  <c r="A772" i="1"/>
  <c r="O770" i="1"/>
  <c r="P724" i="1"/>
  <c r="K724" i="1"/>
  <c r="F772" i="1"/>
  <c r="G772" i="1" l="1"/>
  <c r="O771" i="1"/>
  <c r="A773" i="1"/>
  <c r="J771" i="1"/>
  <c r="P725" i="1"/>
  <c r="K725" i="1"/>
  <c r="F773" i="1"/>
  <c r="G773" i="1" l="1"/>
  <c r="J772" i="1"/>
  <c r="O772" i="1"/>
  <c r="A774" i="1"/>
  <c r="P726" i="1"/>
  <c r="K726" i="1"/>
  <c r="F774" i="1"/>
  <c r="G774" i="1" l="1"/>
  <c r="O773" i="1"/>
  <c r="A775" i="1"/>
  <c r="J773" i="1"/>
  <c r="P727" i="1"/>
  <c r="K727" i="1"/>
  <c r="F775" i="1"/>
  <c r="G775" i="1" l="1"/>
  <c r="J774" i="1"/>
  <c r="A776" i="1"/>
  <c r="O774" i="1"/>
  <c r="P728" i="1"/>
  <c r="K728" i="1"/>
  <c r="F776" i="1"/>
  <c r="G776" i="1" l="1"/>
  <c r="O775" i="1"/>
  <c r="P729" i="1"/>
  <c r="A777" i="1"/>
  <c r="J775" i="1"/>
  <c r="K729" i="1"/>
  <c r="F777" i="1"/>
  <c r="G777" i="1" l="1"/>
  <c r="P730" i="1"/>
  <c r="J776" i="1"/>
  <c r="A778" i="1"/>
  <c r="O776" i="1"/>
  <c r="K730" i="1"/>
  <c r="F778" i="1"/>
  <c r="G778" i="1" l="1"/>
  <c r="O777" i="1"/>
  <c r="P731" i="1"/>
  <c r="A779" i="1"/>
  <c r="J777" i="1"/>
  <c r="K731" i="1"/>
  <c r="F779" i="1"/>
  <c r="G779" i="1" l="1"/>
  <c r="P732" i="1"/>
  <c r="J778" i="1"/>
  <c r="A780" i="1"/>
  <c r="O778" i="1"/>
  <c r="K732" i="1"/>
  <c r="F780" i="1"/>
  <c r="G780" i="1" l="1"/>
  <c r="P733" i="1"/>
  <c r="O779" i="1"/>
  <c r="A781" i="1"/>
  <c r="J779" i="1"/>
  <c r="K733" i="1"/>
  <c r="F781" i="1"/>
  <c r="G781" i="1" l="1"/>
  <c r="P734" i="1"/>
  <c r="J780" i="1"/>
  <c r="A782" i="1"/>
  <c r="O780" i="1"/>
  <c r="K734" i="1"/>
  <c r="F782" i="1"/>
  <c r="G782" i="1" l="1"/>
  <c r="P735" i="1"/>
  <c r="O781" i="1"/>
  <c r="A783" i="1"/>
  <c r="J781" i="1"/>
  <c r="K735" i="1"/>
  <c r="F783" i="1"/>
  <c r="G783" i="1" l="1"/>
  <c r="P736" i="1"/>
  <c r="J782" i="1"/>
  <c r="A784" i="1"/>
  <c r="O782" i="1"/>
  <c r="K736" i="1"/>
  <c r="F784" i="1"/>
  <c r="G784" i="1" l="1"/>
  <c r="P737" i="1"/>
  <c r="O783" i="1"/>
  <c r="A785" i="1"/>
  <c r="J783" i="1"/>
  <c r="K737" i="1"/>
  <c r="F785" i="1"/>
  <c r="G785" i="1" l="1"/>
  <c r="P738" i="1"/>
  <c r="J784" i="1"/>
  <c r="A786" i="1"/>
  <c r="O784" i="1"/>
  <c r="K738" i="1"/>
  <c r="F786" i="1"/>
  <c r="G786" i="1" l="1"/>
  <c r="P739" i="1"/>
  <c r="O785" i="1"/>
  <c r="A787" i="1"/>
  <c r="J785" i="1"/>
  <c r="K739" i="1"/>
  <c r="F787" i="1"/>
  <c r="G787" i="1" l="1"/>
  <c r="P740" i="1"/>
  <c r="J786" i="1"/>
  <c r="A788" i="1"/>
  <c r="O786" i="1"/>
  <c r="K740" i="1"/>
  <c r="F788" i="1"/>
  <c r="G788" i="1" l="1"/>
  <c r="P741" i="1"/>
  <c r="O787" i="1"/>
  <c r="A789" i="1"/>
  <c r="J787" i="1"/>
  <c r="K741" i="1"/>
  <c r="F789" i="1"/>
  <c r="G789" i="1" l="1"/>
  <c r="P742" i="1"/>
  <c r="J788" i="1"/>
  <c r="O788" i="1"/>
  <c r="A790" i="1"/>
  <c r="K742" i="1"/>
  <c r="F790" i="1"/>
  <c r="G790" i="1" l="1"/>
  <c r="P743" i="1"/>
  <c r="O789" i="1"/>
  <c r="A791" i="1"/>
  <c r="J789" i="1"/>
  <c r="K743" i="1"/>
  <c r="F791" i="1"/>
  <c r="G791" i="1" l="1"/>
  <c r="P744" i="1"/>
  <c r="J790" i="1"/>
  <c r="A792" i="1"/>
  <c r="O790" i="1"/>
  <c r="K744" i="1"/>
  <c r="F792" i="1"/>
  <c r="G792" i="1" l="1"/>
  <c r="P745" i="1"/>
  <c r="O791" i="1"/>
  <c r="A793" i="1"/>
  <c r="J791" i="1"/>
  <c r="K745" i="1"/>
  <c r="F793" i="1"/>
  <c r="G793" i="1" l="1"/>
  <c r="P746" i="1"/>
  <c r="O792" i="1"/>
  <c r="J792" i="1"/>
  <c r="A794" i="1"/>
  <c r="K746" i="1"/>
  <c r="F794" i="1"/>
  <c r="G794" i="1" l="1"/>
  <c r="P747" i="1"/>
  <c r="A795" i="1"/>
  <c r="J793" i="1"/>
  <c r="O793" i="1"/>
  <c r="K747" i="1"/>
  <c r="F795" i="1"/>
  <c r="G795" i="1" l="1"/>
  <c r="P748" i="1"/>
  <c r="O794" i="1"/>
  <c r="J794" i="1"/>
  <c r="A796" i="1"/>
  <c r="K748" i="1"/>
  <c r="F796" i="1"/>
  <c r="G796" i="1" l="1"/>
  <c r="P749" i="1"/>
  <c r="O795" i="1"/>
  <c r="A797" i="1"/>
  <c r="J795" i="1"/>
  <c r="K749" i="1"/>
  <c r="F797" i="1"/>
  <c r="G797" i="1" l="1"/>
  <c r="P750" i="1"/>
  <c r="J796" i="1"/>
  <c r="A798" i="1"/>
  <c r="O796" i="1"/>
  <c r="K750" i="1"/>
  <c r="F798" i="1"/>
  <c r="G798" i="1" l="1"/>
  <c r="P751" i="1"/>
  <c r="O797" i="1"/>
  <c r="A799" i="1"/>
  <c r="J797" i="1"/>
  <c r="K751" i="1"/>
  <c r="F799" i="1"/>
  <c r="G799" i="1" l="1"/>
  <c r="P752" i="1"/>
  <c r="J798" i="1"/>
  <c r="A800" i="1"/>
  <c r="O798" i="1"/>
  <c r="K752" i="1"/>
  <c r="F800" i="1"/>
  <c r="G800" i="1" l="1"/>
  <c r="P753" i="1"/>
  <c r="O799" i="1"/>
  <c r="A801" i="1"/>
  <c r="J799" i="1"/>
  <c r="K753" i="1"/>
  <c r="F801" i="1"/>
  <c r="G801" i="1" l="1"/>
  <c r="P754" i="1"/>
  <c r="J800" i="1"/>
  <c r="A802" i="1"/>
  <c r="O800" i="1"/>
  <c r="K754" i="1"/>
  <c r="F802" i="1"/>
  <c r="G802" i="1" l="1"/>
  <c r="P755" i="1"/>
  <c r="O801" i="1"/>
  <c r="A803" i="1"/>
  <c r="J801" i="1"/>
  <c r="K755" i="1"/>
  <c r="F803" i="1"/>
  <c r="G803" i="1" l="1"/>
  <c r="P756" i="1"/>
  <c r="O802" i="1"/>
  <c r="J802" i="1"/>
  <c r="A804" i="1"/>
  <c r="K756" i="1"/>
  <c r="F804" i="1"/>
  <c r="G804" i="1" l="1"/>
  <c r="P757" i="1"/>
  <c r="A805" i="1"/>
  <c r="J803" i="1"/>
  <c r="O803" i="1"/>
  <c r="K757" i="1"/>
  <c r="F805" i="1"/>
  <c r="G805" i="1" l="1"/>
  <c r="P758" i="1"/>
  <c r="O804" i="1"/>
  <c r="J804" i="1"/>
  <c r="A806" i="1"/>
  <c r="K758" i="1"/>
  <c r="F806" i="1"/>
  <c r="G806" i="1" l="1"/>
  <c r="P759" i="1"/>
  <c r="A807" i="1"/>
  <c r="J805" i="1"/>
  <c r="O805" i="1"/>
  <c r="K759" i="1"/>
  <c r="F807" i="1"/>
  <c r="G807" i="1" l="1"/>
  <c r="P760" i="1"/>
  <c r="O806" i="1"/>
  <c r="J806" i="1"/>
  <c r="A808" i="1"/>
  <c r="K760" i="1"/>
  <c r="F808" i="1"/>
  <c r="G808" i="1" l="1"/>
  <c r="P761" i="1"/>
  <c r="A809" i="1"/>
  <c r="J807" i="1"/>
  <c r="O807" i="1"/>
  <c r="K761" i="1"/>
  <c r="F809" i="1"/>
  <c r="G809" i="1" l="1"/>
  <c r="P762" i="1"/>
  <c r="O808" i="1"/>
  <c r="J808" i="1"/>
  <c r="A810" i="1"/>
  <c r="K762" i="1"/>
  <c r="F810" i="1"/>
  <c r="G810" i="1" l="1"/>
  <c r="P763" i="1"/>
  <c r="A811" i="1"/>
  <c r="J809" i="1"/>
  <c r="O809" i="1"/>
  <c r="K763" i="1"/>
  <c r="F811" i="1"/>
  <c r="G811" i="1" l="1"/>
  <c r="P764" i="1"/>
  <c r="O810" i="1"/>
  <c r="J810" i="1"/>
  <c r="A812" i="1"/>
  <c r="K764" i="1"/>
  <c r="F812" i="1"/>
  <c r="G812" i="1" l="1"/>
  <c r="P765" i="1"/>
  <c r="A813" i="1"/>
  <c r="J811" i="1"/>
  <c r="O811" i="1"/>
  <c r="K765" i="1"/>
  <c r="F813" i="1"/>
  <c r="G813" i="1" l="1"/>
  <c r="P766" i="1"/>
  <c r="O812" i="1"/>
  <c r="A814" i="1"/>
  <c r="J812" i="1"/>
  <c r="K766" i="1"/>
  <c r="F814" i="1"/>
  <c r="G814" i="1" l="1"/>
  <c r="P767" i="1"/>
  <c r="J813" i="1"/>
  <c r="A815" i="1"/>
  <c r="O813" i="1"/>
  <c r="K767" i="1"/>
  <c r="F815" i="1"/>
  <c r="G815" i="1" l="1"/>
  <c r="P768" i="1"/>
  <c r="O814" i="1"/>
  <c r="J814" i="1"/>
  <c r="A816" i="1"/>
  <c r="K768" i="1"/>
  <c r="F816" i="1"/>
  <c r="G816" i="1" l="1"/>
  <c r="P769" i="1"/>
  <c r="O815" i="1"/>
  <c r="J815" i="1"/>
  <c r="A817" i="1"/>
  <c r="K769" i="1"/>
  <c r="F817" i="1"/>
  <c r="G817" i="1" l="1"/>
  <c r="P770" i="1"/>
  <c r="O816" i="1"/>
  <c r="J816" i="1"/>
  <c r="A818" i="1"/>
  <c r="K770" i="1"/>
  <c r="F818" i="1"/>
  <c r="P771" i="1" l="1"/>
  <c r="G818" i="1"/>
  <c r="O817" i="1"/>
  <c r="J817" i="1"/>
  <c r="A819" i="1"/>
  <c r="K771" i="1"/>
  <c r="F819" i="1"/>
  <c r="P772" i="1" l="1"/>
  <c r="G819" i="1"/>
  <c r="O818" i="1"/>
  <c r="J818" i="1"/>
  <c r="A820" i="1"/>
  <c r="K772" i="1"/>
  <c r="F820" i="1"/>
  <c r="P773" i="1" l="1"/>
  <c r="G820" i="1"/>
  <c r="O819" i="1"/>
  <c r="J819" i="1"/>
  <c r="A821" i="1"/>
  <c r="K773" i="1"/>
  <c r="F821" i="1"/>
  <c r="P774" i="1" l="1"/>
  <c r="G821" i="1"/>
  <c r="O820" i="1"/>
  <c r="J820" i="1"/>
  <c r="A822" i="1"/>
  <c r="K774" i="1"/>
  <c r="F822" i="1"/>
  <c r="P775" i="1" l="1"/>
  <c r="G822" i="1"/>
  <c r="O821" i="1"/>
  <c r="A823" i="1"/>
  <c r="J821" i="1"/>
  <c r="K775" i="1"/>
  <c r="F823" i="1"/>
  <c r="P776" i="1" l="1"/>
  <c r="G823" i="1"/>
  <c r="J822" i="1"/>
  <c r="A824" i="1"/>
  <c r="O822" i="1"/>
  <c r="K776" i="1"/>
  <c r="F824" i="1"/>
  <c r="P777" i="1" l="1"/>
  <c r="G824" i="1"/>
  <c r="O823" i="1"/>
  <c r="A825" i="1"/>
  <c r="J823" i="1"/>
  <c r="K777" i="1"/>
  <c r="F825" i="1"/>
  <c r="P778" i="1" l="1"/>
  <c r="G825" i="1"/>
  <c r="J824" i="1"/>
  <c r="A826" i="1"/>
  <c r="O824" i="1"/>
  <c r="K778" i="1"/>
  <c r="F826" i="1"/>
  <c r="P779" i="1" l="1"/>
  <c r="G826" i="1"/>
  <c r="O825" i="1"/>
  <c r="A827" i="1"/>
  <c r="J825" i="1"/>
  <c r="K779" i="1"/>
  <c r="F827" i="1"/>
  <c r="P780" i="1" l="1"/>
  <c r="G827" i="1"/>
  <c r="J826" i="1"/>
  <c r="A828" i="1"/>
  <c r="O826" i="1"/>
  <c r="K780" i="1"/>
  <c r="F828" i="1"/>
  <c r="P781" i="1" l="1"/>
  <c r="G828" i="1"/>
  <c r="O827" i="1"/>
  <c r="A829" i="1"/>
  <c r="J827" i="1"/>
  <c r="K781" i="1"/>
  <c r="F829" i="1"/>
  <c r="P782" i="1" l="1"/>
  <c r="G829" i="1"/>
  <c r="J828" i="1"/>
  <c r="A830" i="1"/>
  <c r="O828" i="1"/>
  <c r="K782" i="1"/>
  <c r="F830" i="1"/>
  <c r="P783" i="1" l="1"/>
  <c r="G830" i="1"/>
  <c r="O829" i="1"/>
  <c r="A831" i="1"/>
  <c r="J829" i="1"/>
  <c r="K783" i="1"/>
  <c r="F831" i="1"/>
  <c r="P784" i="1" l="1"/>
  <c r="G831" i="1"/>
  <c r="J830" i="1"/>
  <c r="A832" i="1"/>
  <c r="O830" i="1"/>
  <c r="K784" i="1"/>
  <c r="F832" i="1"/>
  <c r="P785" i="1" l="1"/>
  <c r="G832" i="1"/>
  <c r="O831" i="1"/>
  <c r="A833" i="1"/>
  <c r="J831" i="1"/>
  <c r="K785" i="1"/>
  <c r="F833" i="1"/>
  <c r="P786" i="1" l="1"/>
  <c r="G833" i="1"/>
  <c r="J832" i="1"/>
  <c r="A834" i="1"/>
  <c r="O832" i="1"/>
  <c r="K786" i="1"/>
  <c r="F834" i="1"/>
  <c r="P787" i="1" l="1"/>
  <c r="G834" i="1"/>
  <c r="O833" i="1"/>
  <c r="A835" i="1"/>
  <c r="J833" i="1"/>
  <c r="K787" i="1"/>
  <c r="F835" i="1"/>
  <c r="P788" i="1" l="1"/>
  <c r="G835" i="1"/>
  <c r="J834" i="1"/>
  <c r="A836" i="1"/>
  <c r="O834" i="1"/>
  <c r="K788" i="1"/>
  <c r="P789" i="1" s="1"/>
  <c r="F836" i="1"/>
  <c r="G836" i="1" l="1"/>
  <c r="O835" i="1"/>
  <c r="A837" i="1"/>
  <c r="J835" i="1"/>
  <c r="K789" i="1"/>
  <c r="P790" i="1" s="1"/>
  <c r="F837" i="1"/>
  <c r="G837" i="1" l="1"/>
  <c r="J836" i="1"/>
  <c r="O836" i="1"/>
  <c r="A838" i="1"/>
  <c r="K790" i="1"/>
  <c r="P791" i="1" s="1"/>
  <c r="F838" i="1"/>
  <c r="G838" i="1" l="1"/>
  <c r="O837" i="1"/>
  <c r="A839" i="1"/>
  <c r="J837" i="1"/>
  <c r="K791" i="1"/>
  <c r="P792" i="1" s="1"/>
  <c r="F839" i="1"/>
  <c r="G839" i="1" l="1"/>
  <c r="J838" i="1"/>
  <c r="O838" i="1"/>
  <c r="A840" i="1"/>
  <c r="K792" i="1"/>
  <c r="P793" i="1" s="1"/>
  <c r="F840" i="1"/>
  <c r="G840" i="1" l="1"/>
  <c r="O839" i="1"/>
  <c r="A841" i="1"/>
  <c r="J839" i="1"/>
  <c r="K793" i="1"/>
  <c r="P794" i="1" s="1"/>
  <c r="F841" i="1"/>
  <c r="G841" i="1" l="1"/>
  <c r="O840" i="1"/>
  <c r="J840" i="1"/>
  <c r="A842" i="1"/>
  <c r="K794" i="1"/>
  <c r="P795" i="1" s="1"/>
  <c r="F842" i="1"/>
  <c r="G842" i="1" l="1"/>
  <c r="O841" i="1"/>
  <c r="A843" i="1"/>
  <c r="J841" i="1"/>
  <c r="K795" i="1"/>
  <c r="P796" i="1" s="1"/>
  <c r="F843" i="1"/>
  <c r="G843" i="1" l="1"/>
  <c r="J842" i="1"/>
  <c r="A844" i="1"/>
  <c r="O842" i="1"/>
  <c r="K796" i="1"/>
  <c r="P797" i="1" s="1"/>
  <c r="F844" i="1"/>
  <c r="G844" i="1" l="1"/>
  <c r="O843" i="1"/>
  <c r="A845" i="1"/>
  <c r="J843" i="1"/>
  <c r="K797" i="1"/>
  <c r="P798" i="1" s="1"/>
  <c r="F845" i="1"/>
  <c r="G845" i="1" l="1"/>
  <c r="J844" i="1"/>
  <c r="A846" i="1"/>
  <c r="O844" i="1"/>
  <c r="K798" i="1"/>
  <c r="P799" i="1" s="1"/>
  <c r="F846" i="1"/>
  <c r="G846" i="1" l="1"/>
  <c r="O845" i="1"/>
  <c r="A847" i="1"/>
  <c r="J845" i="1"/>
  <c r="K799" i="1"/>
  <c r="P800" i="1" s="1"/>
  <c r="F847" i="1"/>
  <c r="G847" i="1" l="1"/>
  <c r="J846" i="1"/>
  <c r="A848" i="1"/>
  <c r="O846" i="1"/>
  <c r="K800" i="1"/>
  <c r="P801" i="1" s="1"/>
  <c r="F848" i="1"/>
  <c r="G848" i="1" l="1"/>
  <c r="O847" i="1"/>
  <c r="A849" i="1"/>
  <c r="J847" i="1"/>
  <c r="K801" i="1"/>
  <c r="P802" i="1" s="1"/>
  <c r="F849" i="1"/>
  <c r="G849" i="1" l="1"/>
  <c r="J848" i="1"/>
  <c r="A850" i="1"/>
  <c r="O848" i="1"/>
  <c r="K802" i="1"/>
  <c r="P803" i="1" s="1"/>
  <c r="F850" i="1"/>
  <c r="G850" i="1" l="1"/>
  <c r="O849" i="1"/>
  <c r="A851" i="1"/>
  <c r="J849" i="1"/>
  <c r="K803" i="1"/>
  <c r="P804" i="1" s="1"/>
  <c r="F851" i="1"/>
  <c r="G851" i="1" l="1"/>
  <c r="J850" i="1"/>
  <c r="A852" i="1"/>
  <c r="O850" i="1"/>
  <c r="K804" i="1"/>
  <c r="P805" i="1" s="1"/>
  <c r="F852" i="1"/>
  <c r="G852" i="1" l="1"/>
  <c r="O851" i="1"/>
  <c r="A853" i="1"/>
  <c r="J851" i="1"/>
  <c r="K805" i="1"/>
  <c r="P806" i="1" s="1"/>
  <c r="F853" i="1"/>
  <c r="G853" i="1" l="1"/>
  <c r="O852" i="1"/>
  <c r="A854" i="1"/>
  <c r="J852" i="1"/>
  <c r="K806" i="1"/>
  <c r="P807" i="1" s="1"/>
  <c r="F854" i="1"/>
  <c r="G854" i="1" l="1"/>
  <c r="J853" i="1"/>
  <c r="A855" i="1"/>
  <c r="O853" i="1"/>
  <c r="K807" i="1"/>
  <c r="P808" i="1" s="1"/>
  <c r="F855" i="1"/>
  <c r="G855" i="1" l="1"/>
  <c r="O854" i="1"/>
  <c r="J854" i="1"/>
  <c r="A856" i="1"/>
  <c r="K808" i="1"/>
  <c r="P809" i="1" s="1"/>
  <c r="F856" i="1"/>
  <c r="G856" i="1" l="1"/>
  <c r="A857" i="1"/>
  <c r="J855" i="1"/>
  <c r="O855" i="1"/>
  <c r="K809" i="1"/>
  <c r="P810" i="1" s="1"/>
  <c r="F857" i="1"/>
  <c r="G857" i="1" l="1"/>
  <c r="O856" i="1"/>
  <c r="J856" i="1"/>
  <c r="A858" i="1"/>
  <c r="K810" i="1"/>
  <c r="P811" i="1" s="1"/>
  <c r="F858" i="1"/>
  <c r="G858" i="1" l="1"/>
  <c r="O857" i="1"/>
  <c r="A859" i="1"/>
  <c r="J857" i="1"/>
  <c r="K811" i="1"/>
  <c r="P812" i="1" s="1"/>
  <c r="F859" i="1"/>
  <c r="G859" i="1" l="1"/>
  <c r="J858" i="1"/>
  <c r="A860" i="1"/>
  <c r="O858" i="1"/>
  <c r="K812" i="1"/>
  <c r="P813" i="1" s="1"/>
  <c r="F860" i="1"/>
  <c r="G860" i="1" l="1"/>
  <c r="O859" i="1"/>
  <c r="A861" i="1"/>
  <c r="J859" i="1"/>
  <c r="K813" i="1"/>
  <c r="P814" i="1" s="1"/>
  <c r="F861" i="1"/>
  <c r="G861" i="1" l="1"/>
  <c r="J860" i="1"/>
  <c r="A862" i="1"/>
  <c r="O860" i="1"/>
  <c r="K814" i="1"/>
  <c r="P815" i="1" s="1"/>
  <c r="F862" i="1"/>
  <c r="G862" i="1" l="1"/>
  <c r="O861" i="1"/>
  <c r="A863" i="1"/>
  <c r="J861" i="1"/>
  <c r="K815" i="1"/>
  <c r="P816" i="1" s="1"/>
  <c r="F863" i="1"/>
  <c r="G863" i="1" l="1"/>
  <c r="A864" i="1"/>
  <c r="J862" i="1"/>
  <c r="O862" i="1"/>
  <c r="K816" i="1"/>
  <c r="P817" i="1" s="1"/>
  <c r="F864" i="1"/>
  <c r="G864" i="1" l="1"/>
  <c r="O863" i="1"/>
  <c r="J863" i="1"/>
  <c r="A865" i="1"/>
  <c r="K817" i="1"/>
  <c r="P818" i="1" s="1"/>
  <c r="F865" i="1"/>
  <c r="G865" i="1" l="1"/>
  <c r="A866" i="1"/>
  <c r="J864" i="1"/>
  <c r="O864" i="1"/>
  <c r="K818" i="1"/>
  <c r="P819" i="1" s="1"/>
  <c r="F866" i="1"/>
  <c r="G866" i="1" l="1"/>
  <c r="O865" i="1"/>
  <c r="J865" i="1"/>
  <c r="A867" i="1"/>
  <c r="K819" i="1"/>
  <c r="P820" i="1" s="1"/>
  <c r="F867" i="1"/>
  <c r="G867" i="1" l="1"/>
  <c r="A868" i="1"/>
  <c r="J866" i="1"/>
  <c r="O866" i="1"/>
  <c r="K820" i="1"/>
  <c r="P821" i="1" s="1"/>
  <c r="F868" i="1"/>
  <c r="G868" i="1" l="1"/>
  <c r="O867" i="1"/>
  <c r="J867" i="1"/>
  <c r="A869" i="1"/>
  <c r="K821" i="1"/>
  <c r="P822" i="1" s="1"/>
  <c r="F869" i="1"/>
  <c r="G869" i="1" l="1"/>
  <c r="A870" i="1"/>
  <c r="J868" i="1"/>
  <c r="O868" i="1"/>
  <c r="K822" i="1"/>
  <c r="P823" i="1" s="1"/>
  <c r="F870" i="1"/>
  <c r="G870" i="1" l="1"/>
  <c r="O869" i="1"/>
  <c r="J869" i="1"/>
  <c r="A871" i="1"/>
  <c r="K823" i="1"/>
  <c r="P824" i="1" s="1"/>
  <c r="F871" i="1"/>
  <c r="G871" i="1" l="1"/>
  <c r="O870" i="1"/>
  <c r="A872" i="1"/>
  <c r="J870" i="1"/>
  <c r="K824" i="1"/>
  <c r="P825" i="1" s="1"/>
  <c r="F872" i="1"/>
  <c r="G872" i="1" l="1"/>
  <c r="J871" i="1"/>
  <c r="A873" i="1"/>
  <c r="O871" i="1"/>
  <c r="K825" i="1"/>
  <c r="P826" i="1" s="1"/>
  <c r="F873" i="1"/>
  <c r="G873" i="1" l="1"/>
  <c r="O872" i="1"/>
  <c r="A874" i="1"/>
  <c r="J872" i="1"/>
  <c r="K826" i="1"/>
  <c r="P827" i="1" s="1"/>
  <c r="F874" i="1"/>
  <c r="G874" i="1" l="1"/>
  <c r="J873" i="1"/>
  <c r="A875" i="1"/>
  <c r="O873" i="1"/>
  <c r="K827" i="1"/>
  <c r="P828" i="1" s="1"/>
  <c r="F875" i="1"/>
  <c r="G875" i="1" l="1"/>
  <c r="O874" i="1"/>
  <c r="A876" i="1"/>
  <c r="J874" i="1"/>
  <c r="K828" i="1"/>
  <c r="P829" i="1" s="1"/>
  <c r="F876" i="1"/>
  <c r="G876" i="1" l="1"/>
  <c r="J875" i="1"/>
  <c r="A877" i="1"/>
  <c r="O875" i="1"/>
  <c r="K829" i="1"/>
  <c r="P830" i="1" s="1"/>
  <c r="F877" i="1"/>
  <c r="G877" i="1" l="1"/>
  <c r="O876" i="1"/>
  <c r="A878" i="1"/>
  <c r="J876" i="1"/>
  <c r="K830" i="1"/>
  <c r="P831" i="1" s="1"/>
  <c r="F878" i="1"/>
  <c r="G878" i="1" l="1"/>
  <c r="J877" i="1"/>
  <c r="A879" i="1"/>
  <c r="O877" i="1"/>
  <c r="K831" i="1"/>
  <c r="P832" i="1" s="1"/>
  <c r="F879" i="1"/>
  <c r="G879" i="1" l="1"/>
  <c r="O878" i="1"/>
  <c r="A880" i="1"/>
  <c r="J878" i="1"/>
  <c r="K832" i="1"/>
  <c r="P833" i="1" s="1"/>
  <c r="F880" i="1"/>
  <c r="G880" i="1" l="1"/>
  <c r="J879" i="1"/>
  <c r="A881" i="1"/>
  <c r="O879" i="1"/>
  <c r="K833" i="1"/>
  <c r="P834" i="1" s="1"/>
  <c r="F881" i="1"/>
  <c r="G881" i="1" l="1"/>
  <c r="O880" i="1"/>
  <c r="A882" i="1"/>
  <c r="J880" i="1"/>
  <c r="K834" i="1"/>
  <c r="P835" i="1" s="1"/>
  <c r="F882" i="1"/>
  <c r="G882" i="1" l="1"/>
  <c r="J881" i="1"/>
  <c r="A883" i="1"/>
  <c r="O881" i="1"/>
  <c r="K835" i="1"/>
  <c r="P836" i="1" s="1"/>
  <c r="F883" i="1"/>
  <c r="G883" i="1" l="1"/>
  <c r="O882" i="1"/>
  <c r="A884" i="1"/>
  <c r="J882" i="1"/>
  <c r="K836" i="1"/>
  <c r="P837" i="1" s="1"/>
  <c r="F884" i="1"/>
  <c r="G884" i="1" l="1"/>
  <c r="J883" i="1"/>
  <c r="A885" i="1"/>
  <c r="O883" i="1"/>
  <c r="K837" i="1"/>
  <c r="P838" i="1" s="1"/>
  <c r="F885" i="1"/>
  <c r="G885" i="1" l="1"/>
  <c r="O884" i="1"/>
  <c r="J884" i="1"/>
  <c r="A886" i="1"/>
  <c r="K838" i="1"/>
  <c r="P839" i="1" s="1"/>
  <c r="F886" i="1"/>
  <c r="G886" i="1" l="1"/>
  <c r="O885" i="1"/>
  <c r="J885" i="1"/>
  <c r="A887" i="1"/>
  <c r="K839" i="1"/>
  <c r="P840" i="1" s="1"/>
  <c r="F887" i="1"/>
  <c r="G887" i="1" l="1"/>
  <c r="O886" i="1"/>
  <c r="J886" i="1"/>
  <c r="A888" i="1"/>
  <c r="K840" i="1"/>
  <c r="P841" i="1" s="1"/>
  <c r="F888" i="1"/>
  <c r="G888" i="1" l="1"/>
  <c r="O887" i="1"/>
  <c r="J887" i="1"/>
  <c r="A889" i="1"/>
  <c r="K841" i="1"/>
  <c r="P842" i="1" s="1"/>
  <c r="F889" i="1"/>
  <c r="G889" i="1" l="1"/>
  <c r="O888" i="1"/>
  <c r="J888" i="1"/>
  <c r="A890" i="1"/>
  <c r="K842" i="1"/>
  <c r="P843" i="1" s="1"/>
  <c r="F890" i="1"/>
  <c r="G890" i="1" l="1"/>
  <c r="O889" i="1"/>
  <c r="J889" i="1"/>
  <c r="A891" i="1"/>
  <c r="K843" i="1"/>
  <c r="P844" i="1" s="1"/>
  <c r="F891" i="1"/>
  <c r="G891" i="1" l="1"/>
  <c r="O890" i="1"/>
  <c r="J890" i="1"/>
  <c r="A892" i="1"/>
  <c r="K844" i="1"/>
  <c r="P845" i="1" s="1"/>
  <c r="F892" i="1"/>
  <c r="G892" i="1" l="1"/>
  <c r="O891" i="1"/>
  <c r="J891" i="1"/>
  <c r="A893" i="1"/>
  <c r="K845" i="1"/>
  <c r="P846" i="1" s="1"/>
  <c r="F893" i="1"/>
  <c r="G893" i="1" l="1"/>
  <c r="O892" i="1"/>
  <c r="J892" i="1"/>
  <c r="A894" i="1"/>
  <c r="K846" i="1"/>
  <c r="P847" i="1" s="1"/>
  <c r="F894" i="1"/>
  <c r="G894" i="1" l="1"/>
  <c r="O893" i="1"/>
  <c r="J893" i="1"/>
  <c r="A895" i="1"/>
  <c r="K847" i="1"/>
  <c r="P848" i="1" s="1"/>
  <c r="F895" i="1"/>
  <c r="G895" i="1" l="1"/>
  <c r="O894" i="1"/>
  <c r="J894" i="1"/>
  <c r="A896" i="1"/>
  <c r="K848" i="1"/>
  <c r="P849" i="1" s="1"/>
  <c r="F896" i="1"/>
  <c r="G896" i="1" l="1"/>
  <c r="O895" i="1"/>
  <c r="J895" i="1"/>
  <c r="A897" i="1"/>
  <c r="K849" i="1"/>
  <c r="P850" i="1" s="1"/>
  <c r="F897" i="1"/>
  <c r="G897" i="1" l="1"/>
  <c r="O896" i="1"/>
  <c r="J896" i="1"/>
  <c r="A898" i="1"/>
  <c r="K850" i="1"/>
  <c r="P851" i="1" s="1"/>
  <c r="F898" i="1"/>
  <c r="G898" i="1" l="1"/>
  <c r="O897" i="1"/>
  <c r="J897" i="1"/>
  <c r="A899" i="1"/>
  <c r="K851" i="1"/>
  <c r="P852" i="1" s="1"/>
  <c r="F899" i="1"/>
  <c r="G899" i="1" l="1"/>
  <c r="O898" i="1"/>
  <c r="J898" i="1"/>
  <c r="A900" i="1"/>
  <c r="K852" i="1"/>
  <c r="P853" i="1" s="1"/>
  <c r="F900" i="1"/>
  <c r="G900" i="1" l="1"/>
  <c r="O899" i="1"/>
  <c r="J899" i="1"/>
  <c r="A901" i="1"/>
  <c r="K853" i="1"/>
  <c r="P854" i="1" s="1"/>
  <c r="F901" i="1"/>
  <c r="G901" i="1" l="1"/>
  <c r="O900" i="1"/>
  <c r="J900" i="1"/>
  <c r="A902" i="1"/>
  <c r="K854" i="1"/>
  <c r="P855" i="1" s="1"/>
  <c r="F902" i="1"/>
  <c r="G902" i="1" l="1"/>
  <c r="O901" i="1"/>
  <c r="J901" i="1"/>
  <c r="A903" i="1"/>
  <c r="K855" i="1"/>
  <c r="P856" i="1" s="1"/>
  <c r="F903" i="1"/>
  <c r="G903" i="1" l="1"/>
  <c r="O902" i="1"/>
  <c r="A904" i="1"/>
  <c r="J902" i="1"/>
  <c r="K856" i="1"/>
  <c r="P857" i="1" s="1"/>
  <c r="F904" i="1"/>
  <c r="G904" i="1" l="1"/>
  <c r="O903" i="1"/>
  <c r="J903" i="1"/>
  <c r="A905" i="1"/>
  <c r="K857" i="1"/>
  <c r="P858" i="1" s="1"/>
  <c r="F905" i="1"/>
  <c r="G905" i="1" l="1"/>
  <c r="O904" i="1"/>
  <c r="J904" i="1"/>
  <c r="A906" i="1"/>
  <c r="K858" i="1"/>
  <c r="P859" i="1" s="1"/>
  <c r="F906" i="1"/>
  <c r="G906" i="1" l="1"/>
  <c r="O905" i="1"/>
  <c r="A907" i="1"/>
  <c r="J905" i="1"/>
  <c r="K859" i="1"/>
  <c r="P860" i="1" s="1"/>
  <c r="F907" i="1"/>
  <c r="G907" i="1" l="1"/>
  <c r="O906" i="1"/>
  <c r="J906" i="1"/>
  <c r="A908" i="1"/>
  <c r="K860" i="1"/>
  <c r="P861" i="1" s="1"/>
  <c r="F908" i="1"/>
  <c r="G908" i="1" l="1"/>
  <c r="O907" i="1"/>
  <c r="J907" i="1"/>
  <c r="A909" i="1"/>
  <c r="K861" i="1"/>
  <c r="P862" i="1" s="1"/>
  <c r="F909" i="1"/>
  <c r="G909" i="1" l="1"/>
  <c r="O908" i="1"/>
  <c r="J908" i="1"/>
  <c r="A910" i="1"/>
  <c r="K862" i="1"/>
  <c r="P863" i="1" s="1"/>
  <c r="F910" i="1"/>
  <c r="G910" i="1" l="1"/>
  <c r="O909" i="1"/>
  <c r="J909" i="1"/>
  <c r="A911" i="1"/>
  <c r="K863" i="1"/>
  <c r="P864" i="1" s="1"/>
  <c r="F911" i="1"/>
  <c r="G911" i="1" l="1"/>
  <c r="O910" i="1"/>
  <c r="A912" i="1"/>
  <c r="J910" i="1"/>
  <c r="K864" i="1"/>
  <c r="P865" i="1" s="1"/>
  <c r="F912" i="1"/>
  <c r="G912" i="1" l="1"/>
  <c r="J911" i="1"/>
  <c r="A913" i="1"/>
  <c r="O911" i="1"/>
  <c r="K865" i="1"/>
  <c r="P866" i="1" s="1"/>
  <c r="F913" i="1"/>
  <c r="G913" i="1" l="1"/>
  <c r="O912" i="1"/>
  <c r="A914" i="1"/>
  <c r="J912" i="1"/>
  <c r="K866" i="1"/>
  <c r="P867" i="1" s="1"/>
  <c r="F914" i="1"/>
  <c r="G914" i="1" l="1"/>
  <c r="O913" i="1"/>
  <c r="J913" i="1"/>
  <c r="A915" i="1"/>
  <c r="K867" i="1"/>
  <c r="P868" i="1" s="1"/>
  <c r="F915" i="1"/>
  <c r="G915" i="1" l="1"/>
  <c r="O914" i="1"/>
  <c r="A916" i="1"/>
  <c r="J914" i="1"/>
  <c r="K868" i="1"/>
  <c r="P869" i="1" s="1"/>
  <c r="F916" i="1"/>
  <c r="G916" i="1" l="1"/>
  <c r="J915" i="1"/>
  <c r="A917" i="1"/>
  <c r="O915" i="1"/>
  <c r="K869" i="1"/>
  <c r="P870" i="1" s="1"/>
  <c r="F917" i="1"/>
  <c r="G917" i="1" l="1"/>
  <c r="O916" i="1"/>
  <c r="A918" i="1"/>
  <c r="J916" i="1"/>
  <c r="K870" i="1"/>
  <c r="P871" i="1" s="1"/>
  <c r="F918" i="1"/>
  <c r="G918" i="1" l="1"/>
  <c r="J917" i="1"/>
  <c r="A919" i="1"/>
  <c r="O917" i="1"/>
  <c r="K871" i="1"/>
  <c r="P872" i="1" s="1"/>
  <c r="F919" i="1"/>
  <c r="G919" i="1" l="1"/>
  <c r="O918" i="1"/>
  <c r="A920" i="1"/>
  <c r="J918" i="1"/>
  <c r="K872" i="1"/>
  <c r="P873" i="1" s="1"/>
  <c r="F920" i="1"/>
  <c r="G920" i="1" l="1"/>
  <c r="J919" i="1"/>
  <c r="A921" i="1"/>
  <c r="O919" i="1"/>
  <c r="K873" i="1"/>
  <c r="P874" i="1" s="1"/>
  <c r="F921" i="1"/>
  <c r="G921" i="1" l="1"/>
  <c r="O920" i="1"/>
  <c r="J920" i="1"/>
  <c r="A922" i="1"/>
  <c r="K874" i="1"/>
  <c r="P875" i="1" s="1"/>
  <c r="F922" i="1"/>
  <c r="G922" i="1" l="1"/>
  <c r="O921" i="1"/>
  <c r="A923" i="1"/>
  <c r="J921" i="1"/>
  <c r="K875" i="1"/>
  <c r="P876" i="1" s="1"/>
  <c r="F923" i="1"/>
  <c r="G923" i="1" l="1"/>
  <c r="J922" i="1"/>
  <c r="A924" i="1"/>
  <c r="O922" i="1"/>
  <c r="K876" i="1"/>
  <c r="P877" i="1" s="1"/>
  <c r="F924" i="1"/>
  <c r="G924" i="1" l="1"/>
  <c r="O923" i="1"/>
  <c r="A925" i="1"/>
  <c r="J923" i="1"/>
  <c r="K877" i="1"/>
  <c r="P878" i="1" s="1"/>
  <c r="F925" i="1"/>
  <c r="G925" i="1" l="1"/>
  <c r="J924" i="1"/>
  <c r="A926" i="1"/>
  <c r="O924" i="1"/>
  <c r="K878" i="1"/>
  <c r="P879" i="1" s="1"/>
  <c r="F926" i="1"/>
  <c r="G926" i="1" l="1"/>
  <c r="O925" i="1"/>
  <c r="A927" i="1"/>
  <c r="J925" i="1"/>
  <c r="K879" i="1"/>
  <c r="P880" i="1" s="1"/>
  <c r="F927" i="1"/>
  <c r="G927" i="1" l="1"/>
  <c r="O926" i="1"/>
  <c r="J926" i="1"/>
  <c r="A928" i="1"/>
  <c r="K880" i="1"/>
  <c r="P881" i="1" s="1"/>
  <c r="F928" i="1"/>
  <c r="G928" i="1" l="1"/>
  <c r="O927" i="1"/>
  <c r="J927" i="1"/>
  <c r="A929" i="1"/>
  <c r="K881" i="1"/>
  <c r="P882" i="1" s="1"/>
  <c r="F929" i="1"/>
  <c r="G929" i="1" l="1"/>
  <c r="O928" i="1"/>
  <c r="J928" i="1"/>
  <c r="A930" i="1"/>
  <c r="K882" i="1"/>
  <c r="P883" i="1" s="1"/>
  <c r="F930" i="1"/>
  <c r="G930" i="1" l="1"/>
  <c r="O929" i="1"/>
  <c r="J929" i="1"/>
  <c r="A931" i="1"/>
  <c r="K883" i="1"/>
  <c r="P884" i="1" s="1"/>
  <c r="F931" i="1"/>
  <c r="G931" i="1" l="1"/>
  <c r="O930" i="1"/>
  <c r="J930" i="1"/>
  <c r="A932" i="1"/>
  <c r="K884" i="1"/>
  <c r="P885" i="1" s="1"/>
  <c r="F932" i="1"/>
  <c r="G932" i="1" l="1"/>
  <c r="O931" i="1"/>
  <c r="J931" i="1"/>
  <c r="A933" i="1"/>
  <c r="K885" i="1"/>
  <c r="P886" i="1" s="1"/>
  <c r="F933" i="1"/>
  <c r="G933" i="1" l="1"/>
  <c r="O932" i="1"/>
  <c r="J932" i="1"/>
  <c r="A934" i="1"/>
  <c r="K886" i="1"/>
  <c r="P887" i="1" s="1"/>
  <c r="F934" i="1"/>
  <c r="G934" i="1" l="1"/>
  <c r="O933" i="1"/>
  <c r="J933" i="1"/>
  <c r="A935" i="1"/>
  <c r="K887" i="1"/>
  <c r="P888" i="1" s="1"/>
  <c r="F935" i="1"/>
  <c r="G935" i="1" l="1"/>
  <c r="O934" i="1"/>
  <c r="J934" i="1"/>
  <c r="A936" i="1"/>
  <c r="K888" i="1"/>
  <c r="P889" i="1" s="1"/>
  <c r="F936" i="1"/>
  <c r="G936" i="1" l="1"/>
  <c r="O935" i="1"/>
  <c r="J935" i="1"/>
  <c r="A937" i="1"/>
  <c r="K889" i="1"/>
  <c r="P890" i="1" s="1"/>
  <c r="F937" i="1"/>
  <c r="G937" i="1" l="1"/>
  <c r="O936" i="1"/>
  <c r="J936" i="1"/>
  <c r="A938" i="1"/>
  <c r="K890" i="1"/>
  <c r="P891" i="1" s="1"/>
  <c r="F938" i="1"/>
  <c r="G938" i="1" l="1"/>
  <c r="O937" i="1"/>
  <c r="J937" i="1"/>
  <c r="A939" i="1"/>
  <c r="K891" i="1"/>
  <c r="P892" i="1" s="1"/>
  <c r="F939" i="1"/>
  <c r="G939" i="1" l="1"/>
  <c r="O938" i="1"/>
  <c r="J938" i="1"/>
  <c r="A940" i="1"/>
  <c r="K892" i="1"/>
  <c r="P893" i="1" s="1"/>
  <c r="F940" i="1"/>
  <c r="G940" i="1" l="1"/>
  <c r="O939" i="1"/>
  <c r="J939" i="1"/>
  <c r="A941" i="1"/>
  <c r="K893" i="1"/>
  <c r="P894" i="1" s="1"/>
  <c r="F941" i="1"/>
  <c r="G941" i="1" l="1"/>
  <c r="O940" i="1"/>
  <c r="J940" i="1"/>
  <c r="A942" i="1"/>
  <c r="K894" i="1"/>
  <c r="P895" i="1" s="1"/>
  <c r="F942" i="1"/>
  <c r="G942" i="1" l="1"/>
  <c r="O941" i="1"/>
  <c r="J941" i="1"/>
  <c r="A943" i="1"/>
  <c r="K895" i="1"/>
  <c r="P896" i="1" s="1"/>
  <c r="F943" i="1"/>
  <c r="G943" i="1" l="1"/>
  <c r="O942" i="1"/>
  <c r="J942" i="1"/>
  <c r="A944" i="1"/>
  <c r="K896" i="1"/>
  <c r="P897" i="1" s="1"/>
  <c r="F944" i="1"/>
  <c r="G944" i="1" l="1"/>
  <c r="O943" i="1"/>
  <c r="J943" i="1"/>
  <c r="A945" i="1"/>
  <c r="K897" i="1"/>
  <c r="P898" i="1" s="1"/>
  <c r="F945" i="1"/>
  <c r="G945" i="1" l="1"/>
  <c r="O944" i="1"/>
  <c r="J944" i="1"/>
  <c r="A946" i="1"/>
  <c r="K898" i="1"/>
  <c r="P899" i="1" s="1"/>
  <c r="F946" i="1"/>
  <c r="G946" i="1" l="1"/>
  <c r="O945" i="1"/>
  <c r="J945" i="1"/>
  <c r="A947" i="1"/>
  <c r="K899" i="1"/>
  <c r="P900" i="1" s="1"/>
  <c r="F947" i="1"/>
  <c r="G947" i="1" l="1"/>
  <c r="O946" i="1"/>
  <c r="A948" i="1"/>
  <c r="J946" i="1"/>
  <c r="K900" i="1"/>
  <c r="P901" i="1" s="1"/>
  <c r="F948" i="1"/>
  <c r="G948" i="1" l="1"/>
  <c r="O947" i="1"/>
  <c r="J947" i="1"/>
  <c r="A949" i="1"/>
  <c r="K901" i="1"/>
  <c r="P902" i="1" s="1"/>
  <c r="F949" i="1"/>
  <c r="G949" i="1" l="1"/>
  <c r="A950" i="1"/>
  <c r="J948" i="1"/>
  <c r="O948" i="1"/>
  <c r="K902" i="1"/>
  <c r="P903" i="1" s="1"/>
  <c r="F950" i="1"/>
  <c r="G950" i="1" l="1"/>
  <c r="O949" i="1"/>
  <c r="J949" i="1"/>
  <c r="A951" i="1"/>
  <c r="K903" i="1"/>
  <c r="P904" i="1" s="1"/>
  <c r="F951" i="1"/>
  <c r="G951" i="1" l="1"/>
  <c r="A952" i="1"/>
  <c r="J950" i="1"/>
  <c r="O950" i="1"/>
  <c r="K904" i="1"/>
  <c r="P905" i="1" s="1"/>
  <c r="F952" i="1"/>
  <c r="G952" i="1" l="1"/>
  <c r="O951" i="1"/>
  <c r="J951" i="1"/>
  <c r="A953" i="1"/>
  <c r="K905" i="1"/>
  <c r="P906" i="1" s="1"/>
  <c r="F953" i="1"/>
  <c r="G953" i="1" l="1"/>
  <c r="A954" i="1"/>
  <c r="J952" i="1"/>
  <c r="O952" i="1"/>
  <c r="K906" i="1"/>
  <c r="P907" i="1" s="1"/>
  <c r="F954" i="1"/>
  <c r="G954" i="1" l="1"/>
  <c r="O953" i="1"/>
  <c r="J953" i="1"/>
  <c r="A955" i="1"/>
  <c r="K907" i="1"/>
  <c r="P908" i="1" s="1"/>
  <c r="F955" i="1"/>
  <c r="G955" i="1" l="1"/>
  <c r="A956" i="1"/>
  <c r="J954" i="1"/>
  <c r="O954" i="1"/>
  <c r="K908" i="1"/>
  <c r="P909" i="1" s="1"/>
  <c r="F956" i="1"/>
  <c r="G956" i="1" l="1"/>
  <c r="O955" i="1"/>
  <c r="J955" i="1"/>
  <c r="A957" i="1"/>
  <c r="K909" i="1"/>
  <c r="P910" i="1" s="1"/>
  <c r="F957" i="1"/>
  <c r="G957" i="1" l="1"/>
  <c r="A958" i="1"/>
  <c r="J956" i="1"/>
  <c r="O956" i="1"/>
  <c r="K910" i="1"/>
  <c r="P911" i="1" s="1"/>
  <c r="F958" i="1"/>
  <c r="G958" i="1" l="1"/>
  <c r="O957" i="1"/>
  <c r="J957" i="1"/>
  <c r="A959" i="1"/>
  <c r="K911" i="1"/>
  <c r="P912" i="1" s="1"/>
  <c r="F959" i="1"/>
  <c r="G959" i="1" l="1"/>
  <c r="J958" i="1"/>
  <c r="A960" i="1"/>
  <c r="O958" i="1"/>
  <c r="K912" i="1"/>
  <c r="P913" i="1" s="1"/>
  <c r="F960" i="1"/>
  <c r="G960" i="1" l="1"/>
  <c r="O959" i="1"/>
  <c r="A961" i="1"/>
  <c r="J959" i="1"/>
  <c r="K913" i="1"/>
  <c r="P914" i="1" s="1"/>
  <c r="F961" i="1"/>
  <c r="G961" i="1" l="1"/>
  <c r="J960" i="1"/>
  <c r="A962" i="1"/>
  <c r="O960" i="1"/>
  <c r="K914" i="1"/>
  <c r="P915" i="1" s="1"/>
  <c r="F962" i="1"/>
  <c r="G962" i="1" l="1"/>
  <c r="O961" i="1"/>
  <c r="A963" i="1"/>
  <c r="J961" i="1"/>
  <c r="K915" i="1"/>
  <c r="P916" i="1" s="1"/>
  <c r="F963" i="1"/>
  <c r="G963" i="1" l="1"/>
  <c r="J962" i="1"/>
  <c r="A964" i="1"/>
  <c r="O962" i="1"/>
  <c r="K916" i="1"/>
  <c r="P917" i="1" s="1"/>
  <c r="F964" i="1"/>
  <c r="G964" i="1" l="1"/>
  <c r="O963" i="1"/>
  <c r="A965" i="1"/>
  <c r="J963" i="1"/>
  <c r="K917" i="1"/>
  <c r="P918" i="1" s="1"/>
  <c r="F965" i="1"/>
  <c r="G965" i="1" l="1"/>
  <c r="J964" i="1"/>
  <c r="A966" i="1"/>
  <c r="O964" i="1"/>
  <c r="K918" i="1"/>
  <c r="P919" i="1" s="1"/>
  <c r="F966" i="1"/>
  <c r="G966" i="1" l="1"/>
  <c r="O965" i="1"/>
  <c r="A967" i="1"/>
  <c r="J965" i="1"/>
  <c r="K919" i="1"/>
  <c r="P920" i="1" s="1"/>
  <c r="F967" i="1"/>
  <c r="G967" i="1" l="1"/>
  <c r="O966" i="1"/>
  <c r="J966" i="1"/>
  <c r="A968" i="1"/>
  <c r="K920" i="1"/>
  <c r="P921" i="1" s="1"/>
  <c r="F968" i="1"/>
  <c r="G968" i="1" l="1"/>
  <c r="A969" i="1"/>
  <c r="J967" i="1"/>
  <c r="O967" i="1"/>
  <c r="K921" i="1"/>
  <c r="P922" i="1" s="1"/>
  <c r="F969" i="1"/>
  <c r="G969" i="1" l="1"/>
  <c r="O968" i="1"/>
  <c r="J968" i="1"/>
  <c r="A970" i="1"/>
  <c r="K922" i="1"/>
  <c r="P923" i="1" s="1"/>
  <c r="F970" i="1"/>
  <c r="G970" i="1" l="1"/>
  <c r="A971" i="1"/>
  <c r="J969" i="1"/>
  <c r="O969" i="1"/>
  <c r="K923" i="1"/>
  <c r="P924" i="1" s="1"/>
  <c r="F971" i="1"/>
  <c r="G971" i="1" l="1"/>
  <c r="O970" i="1"/>
  <c r="J970" i="1"/>
  <c r="A972" i="1"/>
  <c r="K924" i="1"/>
  <c r="P925" i="1" s="1"/>
  <c r="F972" i="1"/>
  <c r="G972" i="1" l="1"/>
  <c r="A973" i="1"/>
  <c r="J971" i="1"/>
  <c r="O971" i="1"/>
  <c r="K925" i="1"/>
  <c r="P926" i="1" s="1"/>
  <c r="F973" i="1"/>
  <c r="G973" i="1" l="1"/>
  <c r="O972" i="1"/>
  <c r="J972" i="1"/>
  <c r="A974" i="1"/>
  <c r="K926" i="1"/>
  <c r="P927" i="1" s="1"/>
  <c r="F974" i="1"/>
  <c r="G974" i="1" l="1"/>
  <c r="O973" i="1"/>
  <c r="A975" i="1"/>
  <c r="J973" i="1"/>
  <c r="K927" i="1"/>
  <c r="P928" i="1" s="1"/>
  <c r="F975" i="1"/>
  <c r="G975" i="1" l="1"/>
  <c r="J974" i="1"/>
  <c r="A976" i="1"/>
  <c r="O974" i="1"/>
  <c r="K928" i="1"/>
  <c r="P929" i="1" s="1"/>
  <c r="F976" i="1"/>
  <c r="G976" i="1" l="1"/>
  <c r="O975" i="1"/>
  <c r="A977" i="1"/>
  <c r="J975" i="1"/>
  <c r="K929" i="1"/>
  <c r="P930" i="1" s="1"/>
  <c r="F977" i="1"/>
  <c r="G977" i="1" l="1"/>
  <c r="J976" i="1"/>
  <c r="A978" i="1"/>
  <c r="O976" i="1"/>
  <c r="K930" i="1"/>
  <c r="P931" i="1" s="1"/>
  <c r="F978" i="1"/>
  <c r="G978" i="1" l="1"/>
  <c r="O977" i="1"/>
  <c r="J977" i="1"/>
  <c r="A979" i="1"/>
  <c r="K931" i="1"/>
  <c r="P932" i="1" s="1"/>
  <c r="F979" i="1"/>
  <c r="G979" i="1" l="1"/>
  <c r="O978" i="1"/>
  <c r="A980" i="1"/>
  <c r="J978" i="1"/>
  <c r="K932" i="1"/>
  <c r="P933" i="1" s="1"/>
  <c r="F980" i="1"/>
  <c r="G980" i="1" l="1"/>
  <c r="J979" i="1"/>
  <c r="A981" i="1"/>
  <c r="O979" i="1"/>
  <c r="K933" i="1"/>
  <c r="P934" i="1" s="1"/>
  <c r="F981" i="1"/>
  <c r="G981" i="1" l="1"/>
  <c r="O980" i="1"/>
  <c r="A982" i="1"/>
  <c r="J980" i="1"/>
  <c r="K934" i="1"/>
  <c r="P935" i="1" s="1"/>
  <c r="F982" i="1"/>
  <c r="G982" i="1" l="1"/>
  <c r="J981" i="1"/>
  <c r="A983" i="1"/>
  <c r="O981" i="1"/>
  <c r="K935" i="1"/>
  <c r="P936" i="1" s="1"/>
  <c r="F983" i="1"/>
  <c r="G983" i="1" l="1"/>
  <c r="O982" i="1"/>
  <c r="A984" i="1"/>
  <c r="J982" i="1"/>
  <c r="K936" i="1"/>
  <c r="P937" i="1" s="1"/>
  <c r="F984" i="1"/>
  <c r="G984" i="1" l="1"/>
  <c r="J983" i="1"/>
  <c r="A985" i="1"/>
  <c r="O983" i="1"/>
  <c r="K937" i="1"/>
  <c r="P938" i="1" s="1"/>
  <c r="F985" i="1"/>
  <c r="G985" i="1" l="1"/>
  <c r="O984" i="1"/>
  <c r="A986" i="1"/>
  <c r="J984" i="1"/>
  <c r="K938" i="1"/>
  <c r="P939" i="1" s="1"/>
  <c r="F986" i="1"/>
  <c r="G986" i="1" l="1"/>
  <c r="J985" i="1"/>
  <c r="A987" i="1"/>
  <c r="O985" i="1"/>
  <c r="K939" i="1"/>
  <c r="P940" i="1" s="1"/>
  <c r="F987" i="1"/>
  <c r="G987" i="1" l="1"/>
  <c r="O986" i="1"/>
  <c r="A988" i="1"/>
  <c r="J986" i="1"/>
  <c r="K940" i="1"/>
  <c r="P941" i="1" s="1"/>
  <c r="F988" i="1"/>
  <c r="G988" i="1" l="1"/>
  <c r="J987" i="1"/>
  <c r="A989" i="1"/>
  <c r="O987" i="1"/>
  <c r="K941" i="1"/>
  <c r="P942" i="1" s="1"/>
  <c r="F989" i="1"/>
  <c r="G989" i="1" l="1"/>
  <c r="O988" i="1"/>
  <c r="J988" i="1"/>
  <c r="A990" i="1"/>
  <c r="K942" i="1"/>
  <c r="P943" i="1" s="1"/>
  <c r="F990" i="1"/>
  <c r="G990" i="1" l="1"/>
  <c r="A991" i="1"/>
  <c r="J989" i="1"/>
  <c r="O989" i="1"/>
  <c r="K943" i="1"/>
  <c r="P944" i="1" s="1"/>
  <c r="F991" i="1"/>
  <c r="G991" i="1" l="1"/>
  <c r="O990" i="1"/>
  <c r="J990" i="1"/>
  <c r="A992" i="1"/>
  <c r="K944" i="1"/>
  <c r="P945" i="1" s="1"/>
  <c r="F992" i="1"/>
  <c r="G992" i="1" l="1"/>
  <c r="A993" i="1"/>
  <c r="J991" i="1"/>
  <c r="O991" i="1"/>
  <c r="K945" i="1"/>
  <c r="P946" i="1" s="1"/>
  <c r="F993" i="1"/>
  <c r="G993" i="1" l="1"/>
  <c r="O992" i="1"/>
  <c r="J992" i="1"/>
  <c r="A994" i="1"/>
  <c r="K946" i="1"/>
  <c r="P947" i="1" s="1"/>
  <c r="F994" i="1"/>
  <c r="G994" i="1" l="1"/>
  <c r="O993" i="1"/>
  <c r="J993" i="1"/>
  <c r="A995" i="1"/>
  <c r="K947" i="1"/>
  <c r="P948" i="1" s="1"/>
  <c r="F995" i="1"/>
  <c r="G995" i="1" l="1"/>
  <c r="O994" i="1"/>
  <c r="J994" i="1"/>
  <c r="A996" i="1"/>
  <c r="K948" i="1"/>
  <c r="P949" i="1" s="1"/>
  <c r="F996" i="1"/>
  <c r="G996" i="1" l="1"/>
  <c r="O995" i="1"/>
  <c r="A997" i="1"/>
  <c r="J995" i="1"/>
  <c r="K949" i="1"/>
  <c r="P950" i="1" s="1"/>
  <c r="F997" i="1"/>
  <c r="G997" i="1" l="1"/>
  <c r="J996" i="1"/>
  <c r="O996" i="1"/>
  <c r="A998" i="1"/>
  <c r="K950" i="1"/>
  <c r="P951" i="1" s="1"/>
  <c r="F998" i="1"/>
  <c r="G998" i="1" l="1"/>
  <c r="O997" i="1"/>
  <c r="J997" i="1"/>
  <c r="A999" i="1"/>
  <c r="K951" i="1"/>
  <c r="P952" i="1" s="1"/>
  <c r="F999" i="1"/>
  <c r="G999" i="1" l="1"/>
  <c r="O998" i="1"/>
  <c r="A1000" i="1"/>
  <c r="J998" i="1"/>
  <c r="K952" i="1"/>
  <c r="P953" i="1" s="1"/>
  <c r="F1000" i="1"/>
  <c r="G1000" i="1" l="1"/>
  <c r="J999" i="1"/>
  <c r="A1001" i="1"/>
  <c r="O999" i="1"/>
  <c r="K953" i="1"/>
  <c r="P954" i="1" s="1"/>
  <c r="F1001" i="1"/>
  <c r="G1001" i="1" l="1"/>
  <c r="O1000" i="1"/>
  <c r="J1000" i="1"/>
  <c r="A1002" i="1"/>
  <c r="K954" i="1"/>
  <c r="P955" i="1" s="1"/>
  <c r="F1002" i="1"/>
  <c r="G1002" i="1" l="1"/>
  <c r="O1001" i="1"/>
  <c r="J1001" i="1"/>
  <c r="A1003" i="1"/>
  <c r="K955" i="1"/>
  <c r="P956" i="1" s="1"/>
  <c r="F1003" i="1"/>
  <c r="G1003" i="1" l="1"/>
  <c r="O1002" i="1"/>
  <c r="J1002" i="1"/>
  <c r="A1004" i="1"/>
  <c r="K956" i="1"/>
  <c r="P957" i="1" s="1"/>
  <c r="F1004" i="1"/>
  <c r="G1004" i="1" l="1"/>
  <c r="O1003" i="1"/>
  <c r="J1003" i="1"/>
  <c r="A1005" i="1"/>
  <c r="K957" i="1"/>
  <c r="P958" i="1" s="1"/>
  <c r="F1005" i="1"/>
  <c r="G1005" i="1" l="1"/>
  <c r="O1004" i="1"/>
  <c r="J1004" i="1"/>
  <c r="A1006" i="1"/>
  <c r="K958" i="1"/>
  <c r="P959" i="1" s="1"/>
  <c r="F1006" i="1"/>
  <c r="G1006" i="1" l="1"/>
  <c r="O1005" i="1"/>
  <c r="J1005" i="1"/>
  <c r="A1007" i="1"/>
  <c r="K959" i="1"/>
  <c r="P960" i="1" s="1"/>
  <c r="F1007" i="1"/>
  <c r="G1007" i="1" l="1"/>
  <c r="O1006" i="1"/>
  <c r="J1006" i="1"/>
  <c r="A1008" i="1"/>
  <c r="K960" i="1"/>
  <c r="P961" i="1" s="1"/>
  <c r="F1008" i="1"/>
  <c r="G1008" i="1" l="1"/>
  <c r="O1007" i="1"/>
  <c r="J1007" i="1"/>
  <c r="A1009" i="1"/>
  <c r="K961" i="1"/>
  <c r="P962" i="1" s="1"/>
  <c r="F1009" i="1"/>
  <c r="G1009" i="1" l="1"/>
  <c r="O1008" i="1"/>
  <c r="J1008" i="1"/>
  <c r="A1010" i="1"/>
  <c r="K962" i="1"/>
  <c r="P963" i="1" s="1"/>
  <c r="F1010" i="1"/>
  <c r="G1010" i="1" l="1"/>
  <c r="O1009" i="1"/>
  <c r="J1009" i="1"/>
  <c r="A1011" i="1"/>
  <c r="K963" i="1"/>
  <c r="P964" i="1" s="1"/>
  <c r="F1011" i="1"/>
  <c r="G1011" i="1" l="1"/>
  <c r="O1010" i="1"/>
  <c r="J1010" i="1"/>
  <c r="A1012" i="1"/>
  <c r="K964" i="1"/>
  <c r="P965" i="1" s="1"/>
  <c r="F1012" i="1"/>
  <c r="G1012" i="1" l="1"/>
  <c r="O1011" i="1"/>
  <c r="J1011" i="1"/>
  <c r="A1013" i="1"/>
  <c r="K965" i="1"/>
  <c r="P966" i="1" s="1"/>
  <c r="F1013" i="1"/>
  <c r="G1013" i="1" l="1"/>
  <c r="O1012" i="1"/>
  <c r="J1012" i="1"/>
  <c r="A1014" i="1"/>
  <c r="K966" i="1"/>
  <c r="P967" i="1" s="1"/>
  <c r="F1014" i="1"/>
  <c r="G1014" i="1" l="1"/>
  <c r="O1013" i="1"/>
  <c r="J1013" i="1"/>
  <c r="A1015" i="1"/>
  <c r="K967" i="1"/>
  <c r="P968" i="1" s="1"/>
  <c r="F1015" i="1"/>
  <c r="G1015" i="1" l="1"/>
  <c r="O1014" i="1"/>
  <c r="J1014" i="1"/>
  <c r="A1016" i="1"/>
  <c r="K968" i="1"/>
  <c r="P969" i="1" s="1"/>
  <c r="F1016" i="1"/>
  <c r="G1016" i="1" l="1"/>
  <c r="O1015" i="1"/>
  <c r="J1015" i="1"/>
  <c r="A1017" i="1"/>
  <c r="K969" i="1"/>
  <c r="P970" i="1" s="1"/>
  <c r="F1017" i="1"/>
  <c r="G1017" i="1" l="1"/>
  <c r="O1016" i="1"/>
  <c r="J1016" i="1"/>
  <c r="A1018" i="1"/>
  <c r="K970" i="1"/>
  <c r="P971" i="1" s="1"/>
  <c r="F1018" i="1"/>
  <c r="G1018" i="1" l="1"/>
  <c r="O1017" i="1"/>
  <c r="J1017" i="1"/>
  <c r="A1019" i="1"/>
  <c r="K971" i="1"/>
  <c r="P972" i="1" s="1"/>
  <c r="F1019" i="1"/>
  <c r="G1019" i="1" l="1"/>
  <c r="O1018" i="1"/>
  <c r="J1018" i="1"/>
  <c r="A1020" i="1"/>
  <c r="K972" i="1"/>
  <c r="P973" i="1" s="1"/>
  <c r="F1020" i="1"/>
  <c r="G1020" i="1" l="1"/>
  <c r="O1019" i="1"/>
  <c r="J1019" i="1"/>
  <c r="A1021" i="1"/>
  <c r="K973" i="1"/>
  <c r="P974" i="1" s="1"/>
  <c r="F1021" i="1"/>
  <c r="G1021" i="1" l="1"/>
  <c r="O1020" i="1"/>
  <c r="J1020" i="1"/>
  <c r="A1022" i="1"/>
  <c r="K974" i="1"/>
  <c r="P975" i="1" s="1"/>
  <c r="F1022" i="1"/>
  <c r="G1022" i="1" l="1"/>
  <c r="O1021" i="1"/>
  <c r="J1021" i="1"/>
  <c r="A1023" i="1"/>
  <c r="K975" i="1"/>
  <c r="P976" i="1" s="1"/>
  <c r="F1023" i="1"/>
  <c r="G1023" i="1" l="1"/>
  <c r="O1022" i="1"/>
  <c r="J1022" i="1"/>
  <c r="A1024" i="1"/>
  <c r="K976" i="1"/>
  <c r="P977" i="1" s="1"/>
  <c r="F1024" i="1"/>
  <c r="G1024" i="1" l="1"/>
  <c r="O1023" i="1"/>
  <c r="J1023" i="1"/>
  <c r="A1025" i="1"/>
  <c r="K977" i="1"/>
  <c r="P978" i="1" s="1"/>
  <c r="F1025" i="1"/>
  <c r="G1025" i="1" l="1"/>
  <c r="O1024" i="1"/>
  <c r="J1024" i="1"/>
  <c r="A1026" i="1"/>
  <c r="K978" i="1"/>
  <c r="P979" i="1" s="1"/>
  <c r="F1026" i="1"/>
  <c r="G1026" i="1" l="1"/>
  <c r="O1025" i="1"/>
  <c r="J1025" i="1"/>
  <c r="A1027" i="1"/>
  <c r="K979" i="1"/>
  <c r="P980" i="1" s="1"/>
  <c r="F1027" i="1"/>
  <c r="G1027" i="1" l="1"/>
  <c r="O1026" i="1"/>
  <c r="J1026" i="1"/>
  <c r="A1028" i="1"/>
  <c r="K980" i="1"/>
  <c r="P981" i="1" s="1"/>
  <c r="F1028" i="1"/>
  <c r="G1028" i="1" l="1"/>
  <c r="O1027" i="1"/>
  <c r="J1027" i="1"/>
  <c r="A1029" i="1"/>
  <c r="K981" i="1"/>
  <c r="P982" i="1" s="1"/>
  <c r="F1029" i="1"/>
  <c r="G1029" i="1" l="1"/>
  <c r="O1028" i="1"/>
  <c r="J1028" i="1"/>
  <c r="A1030" i="1"/>
  <c r="K982" i="1"/>
  <c r="P983" i="1" s="1"/>
  <c r="F1030" i="1"/>
  <c r="G1030" i="1" l="1"/>
  <c r="O1029" i="1"/>
  <c r="J1029" i="1"/>
  <c r="A1031" i="1"/>
  <c r="K983" i="1"/>
  <c r="P984" i="1" s="1"/>
  <c r="F1031" i="1"/>
  <c r="G1031" i="1" l="1"/>
  <c r="O1030" i="1"/>
  <c r="A1032" i="1"/>
  <c r="J1030" i="1"/>
  <c r="K984" i="1"/>
  <c r="P985" i="1" s="1"/>
  <c r="F1032" i="1"/>
  <c r="G1032" i="1" l="1"/>
  <c r="J1031" i="1"/>
  <c r="A1033" i="1"/>
  <c r="O1031" i="1"/>
  <c r="K985" i="1"/>
  <c r="P986" i="1" s="1"/>
  <c r="F1033" i="1"/>
  <c r="G1033" i="1" l="1"/>
  <c r="O1032" i="1"/>
  <c r="A1034" i="1"/>
  <c r="J1032" i="1"/>
  <c r="K986" i="1"/>
  <c r="P987" i="1" s="1"/>
  <c r="F1034" i="1"/>
  <c r="G1034" i="1" l="1"/>
  <c r="J1033" i="1"/>
  <c r="A1035" i="1"/>
  <c r="O1033" i="1"/>
  <c r="K987" i="1"/>
  <c r="P988" i="1" s="1"/>
  <c r="F1035" i="1"/>
  <c r="G1035" i="1" l="1"/>
  <c r="O1034" i="1"/>
  <c r="A1036" i="1"/>
  <c r="J1034" i="1"/>
  <c r="K988" i="1"/>
  <c r="P989" i="1" s="1"/>
  <c r="F1036" i="1"/>
  <c r="G1036" i="1" l="1"/>
  <c r="J1035" i="1"/>
  <c r="A1037" i="1"/>
  <c r="O1035" i="1"/>
  <c r="K989" i="1"/>
  <c r="P990" i="1" s="1"/>
  <c r="F1037" i="1"/>
  <c r="G1037" i="1" l="1"/>
  <c r="O1036" i="1"/>
  <c r="A1038" i="1"/>
  <c r="J1036" i="1"/>
  <c r="K990" i="1"/>
  <c r="P991" i="1" s="1"/>
  <c r="F1038" i="1"/>
  <c r="G1038" i="1" l="1"/>
  <c r="J1037" i="1"/>
  <c r="O1037" i="1"/>
  <c r="A1039" i="1"/>
  <c r="K991" i="1"/>
  <c r="P992" i="1" s="1"/>
  <c r="F1039" i="1"/>
  <c r="G1039" i="1" l="1"/>
  <c r="O1038" i="1"/>
  <c r="A1040" i="1"/>
  <c r="J1038" i="1"/>
  <c r="K992" i="1"/>
  <c r="P993" i="1" s="1"/>
  <c r="F1040" i="1"/>
  <c r="G1040" i="1" l="1"/>
  <c r="J1039" i="1"/>
  <c r="O1039" i="1"/>
  <c r="A1041" i="1"/>
  <c r="K993" i="1"/>
  <c r="P994" i="1" s="1"/>
  <c r="F1041" i="1"/>
  <c r="G1041" i="1" l="1"/>
  <c r="O1040" i="1"/>
  <c r="J1040" i="1"/>
  <c r="A1042" i="1"/>
  <c r="K994" i="1"/>
  <c r="P995" i="1" s="1"/>
  <c r="F1042" i="1"/>
  <c r="G1042" i="1" l="1"/>
  <c r="O1041" i="1"/>
  <c r="J1041" i="1"/>
  <c r="A1043" i="1"/>
  <c r="K995" i="1"/>
  <c r="P996" i="1" s="1"/>
  <c r="F1043" i="1"/>
  <c r="G1043" i="1" l="1"/>
  <c r="O1042" i="1"/>
  <c r="J1042" i="1"/>
  <c r="A1044" i="1"/>
  <c r="K996" i="1"/>
  <c r="P997" i="1" s="1"/>
  <c r="F1044" i="1"/>
  <c r="G1044" i="1" l="1"/>
  <c r="O1043" i="1"/>
  <c r="A1045" i="1"/>
  <c r="J1043" i="1"/>
  <c r="K997" i="1"/>
  <c r="P998" i="1" s="1"/>
  <c r="F1045" i="1"/>
  <c r="G1045" i="1" l="1"/>
  <c r="J1044" i="1"/>
  <c r="O1044" i="1"/>
  <c r="A1046" i="1"/>
  <c r="K998" i="1"/>
  <c r="P999" i="1" s="1"/>
  <c r="F1046" i="1"/>
  <c r="G1046" i="1" l="1"/>
  <c r="O1045" i="1"/>
  <c r="A1047" i="1"/>
  <c r="J1045" i="1"/>
  <c r="K999" i="1"/>
  <c r="P1000" i="1" s="1"/>
  <c r="F1047" i="1"/>
  <c r="G1047" i="1" l="1"/>
  <c r="J1046" i="1"/>
  <c r="O1046" i="1"/>
  <c r="A1048" i="1"/>
  <c r="K1000" i="1"/>
  <c r="P1001" i="1" s="1"/>
  <c r="F1048" i="1"/>
  <c r="G1048" i="1" l="1"/>
  <c r="O1047" i="1"/>
  <c r="A1049" i="1"/>
  <c r="J1047" i="1"/>
  <c r="K1001" i="1"/>
  <c r="P1002" i="1" s="1"/>
  <c r="F1049" i="1"/>
  <c r="G1049" i="1" l="1"/>
  <c r="J1048" i="1"/>
  <c r="O1048" i="1"/>
  <c r="A1050" i="1"/>
  <c r="K1002" i="1"/>
  <c r="P1003" i="1" s="1"/>
  <c r="F1050" i="1"/>
  <c r="G1050" i="1" l="1"/>
  <c r="O1049" i="1"/>
  <c r="J1049" i="1"/>
  <c r="A1051" i="1"/>
  <c r="K1003" i="1"/>
  <c r="P1004" i="1" s="1"/>
  <c r="F1051" i="1"/>
  <c r="G1051" i="1" l="1"/>
  <c r="O1050" i="1"/>
  <c r="J1050" i="1"/>
  <c r="A1052" i="1"/>
  <c r="K1004" i="1"/>
  <c r="P1005" i="1" s="1"/>
  <c r="F1052" i="1"/>
  <c r="G1052" i="1" l="1"/>
  <c r="O1051" i="1"/>
  <c r="J1051" i="1"/>
  <c r="A1053" i="1"/>
  <c r="K1005" i="1"/>
  <c r="P1006" i="1" s="1"/>
  <c r="F1053" i="1"/>
  <c r="G1053" i="1" l="1"/>
  <c r="O1052" i="1"/>
  <c r="J1052" i="1"/>
  <c r="A1054" i="1"/>
  <c r="K1006" i="1"/>
  <c r="P1007" i="1" s="1"/>
  <c r="F1054" i="1"/>
  <c r="G1054" i="1" l="1"/>
  <c r="O1053" i="1"/>
  <c r="J1053" i="1"/>
  <c r="A1055" i="1"/>
  <c r="K1007" i="1"/>
  <c r="P1008" i="1" s="1"/>
  <c r="F1055" i="1"/>
  <c r="G1055" i="1" l="1"/>
  <c r="O1054" i="1"/>
  <c r="J1054" i="1"/>
  <c r="A1056" i="1"/>
  <c r="K1008" i="1"/>
  <c r="P1009" i="1" s="1"/>
  <c r="F1056" i="1"/>
  <c r="G1056" i="1" l="1"/>
  <c r="O1055" i="1"/>
  <c r="J1055" i="1"/>
  <c r="A1057" i="1"/>
  <c r="K1009" i="1"/>
  <c r="P1010" i="1" s="1"/>
  <c r="F1057" i="1"/>
  <c r="G1057" i="1" l="1"/>
  <c r="O1056" i="1"/>
  <c r="J1056" i="1"/>
  <c r="A1058" i="1"/>
  <c r="K1010" i="1"/>
  <c r="P1011" i="1" s="1"/>
  <c r="F1058" i="1"/>
  <c r="G1058" i="1" l="1"/>
  <c r="O1057" i="1"/>
  <c r="J1057" i="1"/>
  <c r="A1059" i="1"/>
  <c r="K1011" i="1"/>
  <c r="P1012" i="1" s="1"/>
  <c r="F1059" i="1"/>
  <c r="G1059" i="1" l="1"/>
  <c r="O1058" i="1"/>
  <c r="J1058" i="1"/>
  <c r="A1060" i="1"/>
  <c r="K1012" i="1"/>
  <c r="P1013" i="1" s="1"/>
  <c r="F1060" i="1"/>
  <c r="G1060" i="1" l="1"/>
  <c r="O1059" i="1"/>
  <c r="J1059" i="1"/>
  <c r="A1061" i="1"/>
  <c r="K1013" i="1"/>
  <c r="P1014" i="1" s="1"/>
  <c r="F1061" i="1"/>
  <c r="G1061" i="1" l="1"/>
  <c r="O1060" i="1"/>
  <c r="A1062" i="1"/>
  <c r="J1060" i="1"/>
  <c r="K1014" i="1"/>
  <c r="P1015" i="1" s="1"/>
  <c r="F1062" i="1"/>
  <c r="G1062" i="1" l="1"/>
  <c r="O1061" i="1"/>
  <c r="J1061" i="1"/>
  <c r="A1063" i="1"/>
  <c r="K1015" i="1"/>
  <c r="P1016" i="1" s="1"/>
  <c r="F1063" i="1"/>
  <c r="G1063" i="1" l="1"/>
  <c r="A1064" i="1"/>
  <c r="J1062" i="1"/>
  <c r="O1062" i="1"/>
  <c r="K1016" i="1"/>
  <c r="P1017" i="1" s="1"/>
  <c r="F1064" i="1"/>
  <c r="G1064" i="1" l="1"/>
  <c r="J1063" i="1"/>
  <c r="O1063" i="1"/>
  <c r="A1065" i="1"/>
  <c r="K1017" i="1"/>
  <c r="P1018" i="1" s="1"/>
  <c r="F1065" i="1"/>
  <c r="G1065" i="1" l="1"/>
  <c r="O1064" i="1"/>
  <c r="A1066" i="1"/>
  <c r="J1064" i="1"/>
  <c r="K1018" i="1"/>
  <c r="P1019" i="1" s="1"/>
  <c r="F1066" i="1"/>
  <c r="G1066" i="1" l="1"/>
  <c r="J1065" i="1"/>
  <c r="O1065" i="1"/>
  <c r="A1067" i="1"/>
  <c r="K1019" i="1"/>
  <c r="P1020" i="1" s="1"/>
  <c r="F1067" i="1"/>
  <c r="G1067" i="1" l="1"/>
  <c r="O1066" i="1"/>
  <c r="A1068" i="1"/>
  <c r="J1066" i="1"/>
  <c r="K1020" i="1"/>
  <c r="P1021" i="1" s="1"/>
  <c r="F1068" i="1"/>
  <c r="G1068" i="1" l="1"/>
  <c r="J1067" i="1"/>
  <c r="O1067" i="1"/>
  <c r="A1069" i="1"/>
  <c r="K1021" i="1"/>
  <c r="P1022" i="1" s="1"/>
  <c r="F1069" i="1"/>
  <c r="G1069" i="1" l="1"/>
  <c r="O1068" i="1"/>
  <c r="A1070" i="1"/>
  <c r="J1068" i="1"/>
  <c r="K1022" i="1"/>
  <c r="P1023" i="1" s="1"/>
  <c r="F1070" i="1"/>
  <c r="G1070" i="1" l="1"/>
  <c r="J1069" i="1"/>
  <c r="O1069" i="1"/>
  <c r="A1071" i="1"/>
  <c r="K1023" i="1"/>
  <c r="P1024" i="1" s="1"/>
  <c r="F1071" i="1"/>
  <c r="G1071" i="1" l="1"/>
  <c r="O1070" i="1"/>
  <c r="A1072" i="1"/>
  <c r="J1070" i="1"/>
  <c r="K1024" i="1"/>
  <c r="P1025" i="1" s="1"/>
  <c r="F1072" i="1"/>
  <c r="G1072" i="1" l="1"/>
  <c r="O1071" i="1"/>
  <c r="J1071" i="1"/>
  <c r="A1073" i="1"/>
  <c r="K1025" i="1"/>
  <c r="P1026" i="1" s="1"/>
  <c r="F1073" i="1"/>
  <c r="G1073" i="1" l="1"/>
  <c r="O1072" i="1"/>
  <c r="A1074" i="1"/>
  <c r="J1072" i="1"/>
  <c r="K1026" i="1"/>
  <c r="P1027" i="1" s="1"/>
  <c r="F1074" i="1"/>
  <c r="G1074" i="1" l="1"/>
  <c r="O1073" i="1"/>
  <c r="J1073" i="1"/>
  <c r="A1075" i="1"/>
  <c r="K1027" i="1"/>
  <c r="P1028" i="1" s="1"/>
  <c r="F1075" i="1"/>
  <c r="G1075" i="1" l="1"/>
  <c r="A1076" i="1"/>
  <c r="J1074" i="1"/>
  <c r="O1074" i="1"/>
  <c r="K1028" i="1"/>
  <c r="P1029" i="1" s="1"/>
  <c r="F1076" i="1"/>
  <c r="G1076" i="1" l="1"/>
  <c r="O1075" i="1"/>
  <c r="J1075" i="1"/>
  <c r="A1077" i="1"/>
  <c r="K1029" i="1"/>
  <c r="P1030" i="1" s="1"/>
  <c r="F1077" i="1"/>
  <c r="G1077" i="1" l="1"/>
  <c r="O1076" i="1"/>
  <c r="J1076" i="1"/>
  <c r="A1078" i="1"/>
  <c r="K1030" i="1"/>
  <c r="P1031" i="1" s="1"/>
  <c r="F1078" i="1"/>
  <c r="G1078" i="1" l="1"/>
  <c r="O1077" i="1"/>
  <c r="J1077" i="1"/>
  <c r="A1079" i="1"/>
  <c r="K1031" i="1"/>
  <c r="P1032" i="1" s="1"/>
  <c r="F1079" i="1"/>
  <c r="G1079" i="1" l="1"/>
  <c r="O1078" i="1"/>
  <c r="A1080" i="1"/>
  <c r="J1078" i="1"/>
  <c r="K1032" i="1"/>
  <c r="P1033" i="1" s="1"/>
  <c r="F1080" i="1"/>
  <c r="G1080" i="1" l="1"/>
  <c r="O1079" i="1"/>
  <c r="J1079" i="1"/>
  <c r="A1081" i="1"/>
  <c r="K1033" i="1"/>
  <c r="P1034" i="1" s="1"/>
  <c r="F1081" i="1"/>
  <c r="G1081" i="1" l="1"/>
  <c r="O1080" i="1"/>
  <c r="J1080" i="1"/>
  <c r="A1082" i="1"/>
  <c r="K1034" i="1"/>
  <c r="P1035" i="1" s="1"/>
  <c r="F1082" i="1"/>
  <c r="G1082" i="1" l="1"/>
  <c r="O1081" i="1"/>
  <c r="J1081" i="1"/>
  <c r="A1083" i="1"/>
  <c r="K1035" i="1"/>
  <c r="P1036" i="1" s="1"/>
  <c r="F1083" i="1"/>
  <c r="G1083" i="1" l="1"/>
  <c r="O1082" i="1"/>
  <c r="J1082" i="1"/>
  <c r="A1084" i="1"/>
  <c r="K1036" i="1"/>
  <c r="P1037" i="1" s="1"/>
  <c r="F1084" i="1"/>
  <c r="G1084" i="1" l="1"/>
  <c r="O1083" i="1"/>
  <c r="J1083" i="1"/>
  <c r="A1085" i="1"/>
  <c r="K1037" i="1"/>
  <c r="P1038" i="1" s="1"/>
  <c r="F1085" i="1"/>
  <c r="G1085" i="1" l="1"/>
  <c r="O1084" i="1"/>
  <c r="J1084" i="1"/>
  <c r="A1086" i="1"/>
  <c r="K1038" i="1"/>
  <c r="P1039" i="1" s="1"/>
  <c r="F1086" i="1"/>
  <c r="G1086" i="1" l="1"/>
  <c r="O1085" i="1"/>
  <c r="J1085" i="1"/>
  <c r="A1087" i="1"/>
  <c r="K1039" i="1"/>
  <c r="P1040" i="1" s="1"/>
  <c r="F1087" i="1"/>
  <c r="G1087" i="1" l="1"/>
  <c r="O1086" i="1"/>
  <c r="J1086" i="1"/>
  <c r="A1088" i="1"/>
  <c r="K1040" i="1"/>
  <c r="P1041" i="1" s="1"/>
  <c r="F1088" i="1"/>
  <c r="G1088" i="1" l="1"/>
  <c r="O1087" i="1"/>
  <c r="J1087" i="1"/>
  <c r="A1089" i="1"/>
  <c r="K1041" i="1"/>
  <c r="P1042" i="1" s="1"/>
  <c r="F1089" i="1"/>
  <c r="G1089" i="1" l="1"/>
  <c r="O1088" i="1"/>
  <c r="J1088" i="1"/>
  <c r="A1090" i="1"/>
  <c r="K1042" i="1"/>
  <c r="P1043" i="1" s="1"/>
  <c r="F1090" i="1"/>
  <c r="G1090" i="1" l="1"/>
  <c r="O1089" i="1"/>
  <c r="J1089" i="1"/>
  <c r="A1091" i="1"/>
  <c r="K1043" i="1"/>
  <c r="P1044" i="1" s="1"/>
  <c r="F1091" i="1"/>
  <c r="G1091" i="1" l="1"/>
  <c r="O1090" i="1"/>
  <c r="J1090" i="1"/>
  <c r="A1092" i="1"/>
  <c r="K1044" i="1"/>
  <c r="P1045" i="1" s="1"/>
  <c r="F1092" i="1"/>
  <c r="G1092" i="1" l="1"/>
  <c r="O1091" i="1"/>
  <c r="J1091" i="1"/>
  <c r="A1093" i="1"/>
  <c r="K1045" i="1"/>
  <c r="P1046" i="1" s="1"/>
  <c r="F1093" i="1"/>
  <c r="G1093" i="1" l="1"/>
  <c r="O1092" i="1"/>
  <c r="J1092" i="1"/>
  <c r="A1094" i="1"/>
  <c r="K1046" i="1"/>
  <c r="P1047" i="1" s="1"/>
  <c r="F1094" i="1"/>
  <c r="G1094" i="1" l="1"/>
  <c r="O1093" i="1"/>
  <c r="J1093" i="1"/>
  <c r="A1095" i="1"/>
  <c r="K1047" i="1"/>
  <c r="P1048" i="1" s="1"/>
  <c r="F1095" i="1"/>
  <c r="G1095" i="1" l="1"/>
  <c r="O1094" i="1"/>
  <c r="J1094" i="1"/>
  <c r="A1096" i="1"/>
  <c r="K1048" i="1"/>
  <c r="P1049" i="1" s="1"/>
  <c r="F1096" i="1"/>
  <c r="G1096" i="1" l="1"/>
  <c r="O1095" i="1"/>
  <c r="J1095" i="1"/>
  <c r="A1097" i="1"/>
  <c r="K1049" i="1"/>
  <c r="P1050" i="1" s="1"/>
  <c r="F1097" i="1"/>
  <c r="G1097" i="1" l="1"/>
  <c r="O1096" i="1"/>
  <c r="J1096" i="1"/>
  <c r="A1098" i="1"/>
  <c r="K1050" i="1"/>
  <c r="P1051" i="1" s="1"/>
  <c r="F1098" i="1"/>
  <c r="G1098" i="1" l="1"/>
  <c r="O1097" i="1"/>
  <c r="J1097" i="1"/>
  <c r="A1099" i="1"/>
  <c r="K1051" i="1"/>
  <c r="P1052" i="1" s="1"/>
  <c r="F1099" i="1"/>
  <c r="G1099" i="1" l="1"/>
  <c r="O1098" i="1"/>
  <c r="J1098" i="1"/>
  <c r="A1100" i="1"/>
  <c r="K1052" i="1"/>
  <c r="P1053" i="1" s="1"/>
  <c r="F1100" i="1"/>
  <c r="G1100" i="1" l="1"/>
  <c r="O1099" i="1"/>
  <c r="J1099" i="1"/>
  <c r="A1101" i="1"/>
  <c r="K1053" i="1"/>
  <c r="P1054" i="1" s="1"/>
  <c r="F1101" i="1"/>
  <c r="G1101" i="1" l="1"/>
  <c r="O1100" i="1"/>
  <c r="J1100" i="1"/>
  <c r="A1102" i="1"/>
  <c r="K1054" i="1"/>
  <c r="P1055" i="1" s="1"/>
  <c r="F1102" i="1"/>
  <c r="G1102" i="1" l="1"/>
  <c r="O1101" i="1"/>
  <c r="J1101" i="1"/>
  <c r="A1103" i="1"/>
  <c r="K1055" i="1"/>
  <c r="P1056" i="1" s="1"/>
  <c r="F1103" i="1"/>
  <c r="G1103" i="1" l="1"/>
  <c r="O1102" i="1"/>
  <c r="J1102" i="1"/>
  <c r="A1104" i="1"/>
  <c r="K1056" i="1"/>
  <c r="P1057" i="1" s="1"/>
  <c r="F1104" i="1"/>
  <c r="G1104" i="1" l="1"/>
  <c r="O1103" i="1"/>
  <c r="A1105" i="1"/>
  <c r="J1103" i="1"/>
  <c r="K1057" i="1"/>
  <c r="P1058" i="1" s="1"/>
  <c r="F1105" i="1"/>
  <c r="G1105" i="1" l="1"/>
  <c r="J1104" i="1"/>
  <c r="A1106" i="1"/>
  <c r="O1104" i="1"/>
  <c r="K1058" i="1"/>
  <c r="P1059" i="1" s="1"/>
  <c r="F1106" i="1"/>
  <c r="G1106" i="1" l="1"/>
  <c r="O1105" i="1"/>
  <c r="J1105" i="1"/>
  <c r="A1107" i="1"/>
  <c r="K1059" i="1"/>
  <c r="P1060" i="1" s="1"/>
  <c r="F1107" i="1"/>
  <c r="G1107" i="1" l="1"/>
  <c r="O1106" i="1"/>
  <c r="A1108" i="1"/>
  <c r="J1106" i="1"/>
  <c r="K1060" i="1"/>
  <c r="P1061" i="1" s="1"/>
  <c r="F1108" i="1"/>
  <c r="G1108" i="1" l="1"/>
  <c r="J1107" i="1"/>
  <c r="A1109" i="1"/>
  <c r="O1107" i="1"/>
  <c r="K1061" i="1"/>
  <c r="P1062" i="1" s="1"/>
  <c r="F1109" i="1"/>
  <c r="G1109" i="1" l="1"/>
  <c r="O1108" i="1"/>
  <c r="J1108" i="1"/>
  <c r="A1110" i="1"/>
  <c r="K1062" i="1"/>
  <c r="P1063" i="1" s="1"/>
  <c r="F1110" i="1"/>
  <c r="G1110" i="1" l="1"/>
  <c r="O1109" i="1"/>
  <c r="J1109" i="1"/>
  <c r="A1111" i="1"/>
  <c r="K1063" i="1"/>
  <c r="P1064" i="1" s="1"/>
  <c r="F1111" i="1"/>
  <c r="G1111" i="1" l="1"/>
  <c r="O1110" i="1"/>
  <c r="J1110" i="1"/>
  <c r="A1112" i="1"/>
  <c r="K1064" i="1"/>
  <c r="P1065" i="1" s="1"/>
  <c r="F1112" i="1"/>
  <c r="G1112" i="1" l="1"/>
  <c r="O1111" i="1"/>
  <c r="J1111" i="1"/>
  <c r="A1113" i="1"/>
  <c r="K1065" i="1"/>
  <c r="P1066" i="1" s="1"/>
  <c r="F1113" i="1"/>
  <c r="G1113" i="1" l="1"/>
  <c r="O1112" i="1"/>
  <c r="J1112" i="1"/>
  <c r="A1114" i="1"/>
  <c r="K1066" i="1"/>
  <c r="P1067" i="1" s="1"/>
  <c r="F1114" i="1"/>
  <c r="G1114" i="1" l="1"/>
  <c r="O1113" i="1"/>
  <c r="J1113" i="1"/>
  <c r="A1115" i="1"/>
  <c r="K1067" i="1"/>
  <c r="P1068" i="1" s="1"/>
  <c r="F1115" i="1"/>
  <c r="G1115" i="1" l="1"/>
  <c r="O1114" i="1"/>
  <c r="J1114" i="1"/>
  <c r="A1116" i="1"/>
  <c r="K1068" i="1"/>
  <c r="P1069" i="1" s="1"/>
  <c r="F1116" i="1"/>
  <c r="G1116" i="1" l="1"/>
  <c r="O1115" i="1"/>
  <c r="J1115" i="1"/>
  <c r="A1117" i="1"/>
  <c r="K1069" i="1"/>
  <c r="P1070" i="1" s="1"/>
  <c r="F1117" i="1"/>
  <c r="G1117" i="1" l="1"/>
  <c r="O1116" i="1"/>
  <c r="J1116" i="1"/>
  <c r="A1118" i="1"/>
  <c r="K1070" i="1"/>
  <c r="P1071" i="1" s="1"/>
  <c r="F1118" i="1"/>
  <c r="G1118" i="1" l="1"/>
  <c r="O1117" i="1"/>
  <c r="J1117" i="1"/>
  <c r="A1119" i="1"/>
  <c r="K1071" i="1"/>
  <c r="P1072" i="1" s="1"/>
  <c r="F1119" i="1"/>
  <c r="G1119" i="1" l="1"/>
  <c r="O1118" i="1"/>
  <c r="A1120" i="1"/>
  <c r="J1118" i="1"/>
  <c r="K1072" i="1"/>
  <c r="P1073" i="1" s="1"/>
  <c r="F1120" i="1"/>
  <c r="G1120" i="1" l="1"/>
  <c r="J1119" i="1"/>
  <c r="A1121" i="1"/>
  <c r="O1119" i="1"/>
  <c r="K1073" i="1"/>
  <c r="P1074" i="1" s="1"/>
  <c r="F1121" i="1"/>
  <c r="G1121" i="1" l="1"/>
  <c r="O1120" i="1"/>
  <c r="A1122" i="1"/>
  <c r="J1120" i="1"/>
  <c r="K1074" i="1"/>
  <c r="P1075" i="1" s="1"/>
  <c r="F1122" i="1"/>
  <c r="G1122" i="1" l="1"/>
  <c r="J1121" i="1"/>
  <c r="O1121" i="1"/>
  <c r="A1123" i="1"/>
  <c r="K1075" i="1"/>
  <c r="P1076" i="1" s="1"/>
  <c r="F1123" i="1"/>
  <c r="G1123" i="1" l="1"/>
  <c r="O1122" i="1"/>
  <c r="A1124" i="1"/>
  <c r="J1122" i="1"/>
  <c r="K1076" i="1"/>
  <c r="P1077" i="1" s="1"/>
  <c r="F1124" i="1"/>
  <c r="G1124" i="1" l="1"/>
  <c r="J1123" i="1"/>
  <c r="A1125" i="1"/>
  <c r="O1123" i="1"/>
  <c r="K1077" i="1"/>
  <c r="P1078" i="1" s="1"/>
  <c r="F1125" i="1"/>
  <c r="G1125" i="1" l="1"/>
  <c r="O1124" i="1"/>
  <c r="A1126" i="1"/>
  <c r="J1124" i="1"/>
  <c r="K1078" i="1"/>
  <c r="P1079" i="1" s="1"/>
  <c r="F1126" i="1"/>
  <c r="G1126" i="1" l="1"/>
  <c r="J1125" i="1"/>
  <c r="O1125" i="1"/>
  <c r="A1127" i="1"/>
  <c r="K1079" i="1"/>
  <c r="P1080" i="1" s="1"/>
  <c r="F1127" i="1"/>
  <c r="G1127" i="1" l="1"/>
  <c r="O1126" i="1"/>
  <c r="A1128" i="1"/>
  <c r="J1126" i="1"/>
  <c r="K1080" i="1"/>
  <c r="P1081" i="1" s="1"/>
  <c r="F1128" i="1"/>
  <c r="G1128" i="1" l="1"/>
  <c r="J1127" i="1"/>
  <c r="A1129" i="1"/>
  <c r="O1127" i="1"/>
  <c r="K1081" i="1"/>
  <c r="P1082" i="1" s="1"/>
  <c r="F1129" i="1"/>
  <c r="G1129" i="1" l="1"/>
  <c r="O1128" i="1"/>
  <c r="A1130" i="1"/>
  <c r="J1128" i="1"/>
  <c r="K1082" i="1"/>
  <c r="P1083" i="1" s="1"/>
  <c r="F1130" i="1"/>
  <c r="G1130" i="1" l="1"/>
  <c r="J1129" i="1"/>
  <c r="A1131" i="1"/>
  <c r="O1129" i="1"/>
  <c r="K1083" i="1"/>
  <c r="P1084" i="1" s="1"/>
  <c r="F1131" i="1"/>
  <c r="G1131" i="1" l="1"/>
  <c r="O1130" i="1"/>
  <c r="A1132" i="1"/>
  <c r="J1130" i="1"/>
  <c r="K1084" i="1"/>
  <c r="P1085" i="1" s="1"/>
  <c r="F1132" i="1"/>
  <c r="G1132" i="1" l="1"/>
  <c r="J1131" i="1"/>
  <c r="O1131" i="1"/>
  <c r="A1133" i="1"/>
  <c r="K1085" i="1"/>
  <c r="P1086" i="1" s="1"/>
  <c r="F1133" i="1"/>
  <c r="G1133" i="1" l="1"/>
  <c r="O1132" i="1"/>
  <c r="A1134" i="1"/>
  <c r="J1132" i="1"/>
  <c r="K1086" i="1"/>
  <c r="P1087" i="1" s="1"/>
  <c r="F1134" i="1"/>
  <c r="G1134" i="1" l="1"/>
  <c r="O1133" i="1"/>
  <c r="J1133" i="1"/>
  <c r="A1135" i="1"/>
  <c r="K1087" i="1"/>
  <c r="P1088" i="1" s="1"/>
  <c r="F1135" i="1"/>
  <c r="G1135" i="1" l="1"/>
  <c r="O1134" i="1"/>
  <c r="J1134" i="1"/>
  <c r="A1136" i="1"/>
  <c r="K1088" i="1"/>
  <c r="P1089" i="1" s="1"/>
  <c r="F1136" i="1"/>
  <c r="G1136" i="1" l="1"/>
  <c r="O1135" i="1"/>
  <c r="J1135" i="1"/>
  <c r="A1137" i="1"/>
  <c r="K1089" i="1"/>
  <c r="P1090" i="1" s="1"/>
  <c r="F1137" i="1"/>
  <c r="G1137" i="1" l="1"/>
  <c r="O1136" i="1"/>
  <c r="A1138" i="1"/>
  <c r="J1136" i="1"/>
  <c r="K1090" i="1"/>
  <c r="P1091" i="1" s="1"/>
  <c r="F1138" i="1"/>
  <c r="G1138" i="1" l="1"/>
  <c r="J1137" i="1"/>
  <c r="A1139" i="1"/>
  <c r="O1137" i="1"/>
  <c r="K1091" i="1"/>
  <c r="P1092" i="1" s="1"/>
  <c r="F1139" i="1"/>
  <c r="G1139" i="1" l="1"/>
  <c r="O1138" i="1"/>
  <c r="J1138" i="1"/>
  <c r="A1140" i="1"/>
  <c r="K1092" i="1"/>
  <c r="P1093" i="1" s="1"/>
  <c r="F1140" i="1"/>
  <c r="G1140" i="1" l="1"/>
  <c r="A1141" i="1"/>
  <c r="J1139" i="1"/>
  <c r="O1139" i="1"/>
  <c r="K1093" i="1"/>
  <c r="P1094" i="1" s="1"/>
  <c r="F1141" i="1"/>
  <c r="G1141" i="1" l="1"/>
  <c r="O1140" i="1"/>
  <c r="J1140" i="1"/>
  <c r="A1142" i="1"/>
  <c r="K1094" i="1"/>
  <c r="P1095" i="1" s="1"/>
  <c r="F1142" i="1"/>
  <c r="G1142" i="1" l="1"/>
  <c r="O1141" i="1"/>
  <c r="A1143" i="1"/>
  <c r="J1141" i="1"/>
  <c r="K1095" i="1"/>
  <c r="P1096" i="1" s="1"/>
  <c r="F1143" i="1"/>
  <c r="G1143" i="1" l="1"/>
  <c r="J1142" i="1"/>
  <c r="O1142" i="1"/>
  <c r="A1144" i="1"/>
  <c r="K1096" i="1"/>
  <c r="P1097" i="1" s="1"/>
  <c r="F1144" i="1"/>
  <c r="G1144" i="1" l="1"/>
  <c r="O1143" i="1"/>
  <c r="A1145" i="1"/>
  <c r="J1143" i="1"/>
  <c r="K1097" i="1"/>
  <c r="P1098" i="1" s="1"/>
  <c r="F1145" i="1"/>
  <c r="G1145" i="1" l="1"/>
  <c r="O1144" i="1"/>
  <c r="J1144" i="1"/>
  <c r="A1146" i="1"/>
  <c r="K1098" i="1"/>
  <c r="P1099" i="1" s="1"/>
  <c r="F1146" i="1"/>
  <c r="G1146" i="1" l="1"/>
  <c r="O1145" i="1"/>
  <c r="J1145" i="1"/>
  <c r="A1147" i="1"/>
  <c r="K1099" i="1"/>
  <c r="P1100" i="1" s="1"/>
  <c r="F1147" i="1"/>
  <c r="G1147" i="1" l="1"/>
  <c r="O1146" i="1"/>
  <c r="A1148" i="1"/>
  <c r="J1146" i="1"/>
  <c r="K1100" i="1"/>
  <c r="P1101" i="1" s="1"/>
  <c r="F1148" i="1"/>
  <c r="G1148" i="1" l="1"/>
  <c r="J1147" i="1"/>
  <c r="A1149" i="1"/>
  <c r="O1147" i="1"/>
  <c r="K1101" i="1"/>
  <c r="P1102" i="1" s="1"/>
  <c r="F1149" i="1"/>
  <c r="G1149" i="1" l="1"/>
  <c r="O1148" i="1"/>
  <c r="J1148" i="1"/>
  <c r="A1150" i="1"/>
  <c r="K1102" i="1"/>
  <c r="P1103" i="1" s="1"/>
  <c r="F1150" i="1"/>
  <c r="G1150" i="1" l="1"/>
  <c r="O1149" i="1"/>
  <c r="J1149" i="1"/>
  <c r="A1151" i="1"/>
  <c r="K1103" i="1"/>
  <c r="P1104" i="1" s="1"/>
  <c r="F1151" i="1"/>
  <c r="G1151" i="1" l="1"/>
  <c r="O1150" i="1"/>
  <c r="A1152" i="1"/>
  <c r="J1150" i="1"/>
  <c r="K1104" i="1"/>
  <c r="P1105" i="1" s="1"/>
  <c r="F1152" i="1"/>
  <c r="G1152" i="1" l="1"/>
  <c r="J1151" i="1"/>
  <c r="A1153" i="1"/>
  <c r="O1151" i="1"/>
  <c r="K1105" i="1"/>
  <c r="P1106" i="1" s="1"/>
  <c r="F1153" i="1"/>
  <c r="G1153" i="1" l="1"/>
  <c r="O1152" i="1"/>
  <c r="A1154" i="1"/>
  <c r="J1152" i="1"/>
  <c r="K1106" i="1"/>
  <c r="P1107" i="1" s="1"/>
  <c r="F1154" i="1"/>
  <c r="G1154" i="1" l="1"/>
  <c r="J1153" i="1"/>
  <c r="A1155" i="1"/>
  <c r="O1153" i="1"/>
  <c r="K1107" i="1"/>
  <c r="P1108" i="1" s="1"/>
  <c r="F1155" i="1"/>
  <c r="G1155" i="1" l="1"/>
  <c r="O1154" i="1"/>
  <c r="A1156" i="1"/>
  <c r="J1154" i="1"/>
  <c r="K1108" i="1"/>
  <c r="P1109" i="1" s="1"/>
  <c r="F1156" i="1"/>
  <c r="G1156" i="1" l="1"/>
  <c r="J1155" i="1"/>
  <c r="O1155" i="1"/>
  <c r="A1157" i="1"/>
  <c r="K1109" i="1"/>
  <c r="P1110" i="1" s="1"/>
  <c r="F1157" i="1"/>
  <c r="G1157" i="1" l="1"/>
  <c r="O1156" i="1"/>
  <c r="J1156" i="1"/>
  <c r="A1158" i="1"/>
  <c r="K1110" i="1"/>
  <c r="P1111" i="1" s="1"/>
  <c r="F1158" i="1"/>
  <c r="G1158" i="1" l="1"/>
  <c r="O1157" i="1"/>
  <c r="J1157" i="1"/>
  <c r="A1159" i="1"/>
  <c r="K1111" i="1"/>
  <c r="P1112" i="1" s="1"/>
  <c r="F1159" i="1"/>
  <c r="G1159" i="1" l="1"/>
  <c r="O1158" i="1"/>
  <c r="J1158" i="1"/>
  <c r="A1160" i="1"/>
  <c r="K1112" i="1"/>
  <c r="P1113" i="1" s="1"/>
  <c r="F1160" i="1"/>
  <c r="G1160" i="1" l="1"/>
  <c r="O1159" i="1"/>
  <c r="J1159" i="1"/>
  <c r="A1161" i="1"/>
  <c r="K1113" i="1"/>
  <c r="P1114" i="1" s="1"/>
  <c r="F1161" i="1"/>
  <c r="G1161" i="1" l="1"/>
  <c r="O1160" i="1"/>
  <c r="A1162" i="1"/>
  <c r="J1160" i="1"/>
  <c r="K1114" i="1"/>
  <c r="P1115" i="1" s="1"/>
  <c r="F1162" i="1"/>
  <c r="G1162" i="1" l="1"/>
  <c r="O1161" i="1"/>
  <c r="J1161" i="1"/>
  <c r="A1163" i="1"/>
  <c r="K1115" i="1"/>
  <c r="P1116" i="1" s="1"/>
  <c r="F1163" i="1"/>
  <c r="G1163" i="1" l="1"/>
  <c r="O1162" i="1"/>
  <c r="J1162" i="1"/>
  <c r="A1164" i="1"/>
  <c r="K1116" i="1"/>
  <c r="P1117" i="1" s="1"/>
  <c r="F1164" i="1"/>
  <c r="G1164" i="1" l="1"/>
  <c r="O1163" i="1"/>
  <c r="J1163" i="1"/>
  <c r="A1165" i="1"/>
  <c r="K1117" i="1"/>
  <c r="P1118" i="1" s="1"/>
  <c r="F1165" i="1"/>
  <c r="G1165" i="1" l="1"/>
  <c r="O1164" i="1"/>
  <c r="J1164" i="1"/>
  <c r="A1166" i="1"/>
  <c r="K1118" i="1"/>
  <c r="P1119" i="1" s="1"/>
  <c r="F1166" i="1"/>
  <c r="G1166" i="1" l="1"/>
  <c r="O1165" i="1"/>
  <c r="A1167" i="1"/>
  <c r="J1165" i="1"/>
  <c r="K1119" i="1"/>
  <c r="P1120" i="1" s="1"/>
  <c r="F1167" i="1"/>
  <c r="G1167" i="1" l="1"/>
  <c r="J1166" i="1"/>
  <c r="A1168" i="1"/>
  <c r="O1166" i="1"/>
  <c r="K1120" i="1"/>
  <c r="P1121" i="1" s="1"/>
  <c r="F1168" i="1"/>
  <c r="G1168" i="1" l="1"/>
  <c r="O1167" i="1"/>
  <c r="A1169" i="1"/>
  <c r="A1170" i="1" s="1"/>
  <c r="J1167" i="1"/>
  <c r="K1121" i="1"/>
  <c r="P1122" i="1" s="1"/>
  <c r="A1171" i="1" l="1"/>
  <c r="G1169" i="1"/>
  <c r="G1170" i="1" s="1"/>
  <c r="J1168" i="1"/>
  <c r="O1168" i="1"/>
  <c r="K1122" i="1"/>
  <c r="P1123" i="1" s="1"/>
  <c r="F1170" i="1"/>
  <c r="F1169" i="1"/>
  <c r="A1172" i="1" l="1"/>
  <c r="G1171" i="1"/>
  <c r="O1169" i="1"/>
  <c r="J1169" i="1"/>
  <c r="J1170" i="1" s="1"/>
  <c r="K1123" i="1"/>
  <c r="P1124" i="1" s="1"/>
  <c r="F1171" i="1"/>
  <c r="J1171" i="1" l="1"/>
  <c r="A1173" i="1"/>
  <c r="O1170" i="1"/>
  <c r="O1171" i="1" s="1"/>
  <c r="G1172" i="1"/>
  <c r="K1124" i="1"/>
  <c r="P1125" i="1" s="1"/>
  <c r="F1172" i="1"/>
  <c r="O1172" i="1" l="1"/>
  <c r="A1174" i="1"/>
  <c r="J1172" i="1"/>
  <c r="G1173" i="1"/>
  <c r="K1125" i="1"/>
  <c r="P1126" i="1" s="1"/>
  <c r="F1173" i="1"/>
  <c r="J1173" i="1" l="1"/>
  <c r="A1175" i="1"/>
  <c r="O1173" i="1"/>
  <c r="G1174" i="1"/>
  <c r="K1126" i="1"/>
  <c r="P1127" i="1" s="1"/>
  <c r="F1174" i="1"/>
  <c r="O1174" i="1" l="1"/>
  <c r="A1176" i="1"/>
  <c r="J1174" i="1"/>
  <c r="G1175" i="1"/>
  <c r="K1127" i="1"/>
  <c r="P1128" i="1" s="1"/>
  <c r="F1175" i="1"/>
  <c r="J1175" i="1" l="1"/>
  <c r="A1177" i="1"/>
  <c r="O1175" i="1"/>
  <c r="G1176" i="1"/>
  <c r="K1128" i="1"/>
  <c r="P1129" i="1" s="1"/>
  <c r="F1176" i="1"/>
  <c r="O1176" i="1" l="1"/>
  <c r="A1178" i="1"/>
  <c r="J1176" i="1"/>
  <c r="G1177" i="1"/>
  <c r="K1129" i="1"/>
  <c r="P1130" i="1" s="1"/>
  <c r="F1177" i="1"/>
  <c r="J1177" i="1" l="1"/>
  <c r="A1179" i="1"/>
  <c r="O1177" i="1"/>
  <c r="G1178" i="1"/>
  <c r="K1130" i="1"/>
  <c r="P1131" i="1" s="1"/>
  <c r="F1178" i="1"/>
  <c r="O1178" i="1" l="1"/>
  <c r="A1180" i="1"/>
  <c r="J1178" i="1"/>
  <c r="G1179" i="1"/>
  <c r="K1131" i="1"/>
  <c r="P1132" i="1" s="1"/>
  <c r="F1179" i="1"/>
  <c r="J1179" i="1" l="1"/>
  <c r="A1181" i="1"/>
  <c r="O1179" i="1"/>
  <c r="G1180" i="1"/>
  <c r="K1132" i="1"/>
  <c r="P1133" i="1" s="1"/>
  <c r="F1180" i="1"/>
  <c r="O1180" i="1" l="1"/>
  <c r="A1182" i="1"/>
  <c r="J1180" i="1"/>
  <c r="G1181" i="1"/>
  <c r="K1133" i="1"/>
  <c r="P1134" i="1" s="1"/>
  <c r="F1181" i="1"/>
  <c r="J1181" i="1" l="1"/>
  <c r="A1183" i="1"/>
  <c r="O1181" i="1"/>
  <c r="G1182" i="1"/>
  <c r="K1134" i="1"/>
  <c r="P1135" i="1" s="1"/>
  <c r="F1182" i="1"/>
  <c r="O1182" i="1" l="1"/>
  <c r="A1184" i="1"/>
  <c r="J1182" i="1"/>
  <c r="G1183" i="1"/>
  <c r="K1135" i="1"/>
  <c r="P1136" i="1" s="1"/>
  <c r="F1183" i="1"/>
  <c r="J1183" i="1" l="1"/>
  <c r="A1185" i="1"/>
  <c r="O1183" i="1"/>
  <c r="G1184" i="1"/>
  <c r="K1136" i="1"/>
  <c r="P1137" i="1" s="1"/>
  <c r="F1184" i="1"/>
  <c r="O1184" i="1" l="1"/>
  <c r="A1186" i="1"/>
  <c r="J1184" i="1"/>
  <c r="G1185" i="1"/>
  <c r="K1137" i="1"/>
  <c r="P1138" i="1" s="1"/>
  <c r="F1185" i="1"/>
  <c r="J1185" i="1" l="1"/>
  <c r="A1187" i="1"/>
  <c r="O1185" i="1"/>
  <c r="G1186" i="1"/>
  <c r="K1138" i="1"/>
  <c r="P1139" i="1" s="1"/>
  <c r="F1186" i="1"/>
  <c r="O1186" i="1" l="1"/>
  <c r="A1188" i="1"/>
  <c r="J1186" i="1"/>
  <c r="G1187" i="1"/>
  <c r="K1139" i="1"/>
  <c r="P1140" i="1" s="1"/>
  <c r="F1187" i="1"/>
  <c r="J1187" i="1" l="1"/>
  <c r="A1189" i="1"/>
  <c r="O1187" i="1"/>
  <c r="G1188" i="1"/>
  <c r="K1140" i="1"/>
  <c r="P1141" i="1" s="1"/>
  <c r="F1188" i="1"/>
  <c r="O1188" i="1" l="1"/>
  <c r="A1190" i="1"/>
  <c r="J1188" i="1"/>
  <c r="G1189" i="1"/>
  <c r="K1141" i="1"/>
  <c r="P1142" i="1" s="1"/>
  <c r="F1189" i="1"/>
  <c r="J1189" i="1" l="1"/>
  <c r="A1191" i="1"/>
  <c r="O1189" i="1"/>
  <c r="G1190" i="1"/>
  <c r="K1142" i="1"/>
  <c r="P1143" i="1" s="1"/>
  <c r="F1190" i="1"/>
  <c r="O1190" i="1" l="1"/>
  <c r="A1192" i="1"/>
  <c r="J1190" i="1"/>
  <c r="G1191" i="1"/>
  <c r="K1143" i="1"/>
  <c r="P1144" i="1" s="1"/>
  <c r="F1191" i="1"/>
  <c r="J1191" i="1" l="1"/>
  <c r="A1193" i="1"/>
  <c r="O1191" i="1"/>
  <c r="G1192" i="1"/>
  <c r="K1144" i="1"/>
  <c r="P1145" i="1" s="1"/>
  <c r="F1192" i="1"/>
  <c r="O1192" i="1" l="1"/>
  <c r="A1194" i="1"/>
  <c r="J1192" i="1"/>
  <c r="G1193" i="1"/>
  <c r="K1145" i="1"/>
  <c r="P1146" i="1" s="1"/>
  <c r="F1193" i="1"/>
  <c r="J1193" i="1" l="1"/>
  <c r="A1195" i="1"/>
  <c r="O1193" i="1"/>
  <c r="G1194" i="1"/>
  <c r="K1146" i="1"/>
  <c r="P1147" i="1" s="1"/>
  <c r="F1194" i="1"/>
  <c r="O1194" i="1" l="1"/>
  <c r="A1196" i="1"/>
  <c r="J1194" i="1"/>
  <c r="G1195" i="1"/>
  <c r="K1147" i="1"/>
  <c r="P1148" i="1" s="1"/>
  <c r="F1195" i="1"/>
  <c r="J1195" i="1" l="1"/>
  <c r="A1197" i="1"/>
  <c r="O1195" i="1"/>
  <c r="G1196" i="1"/>
  <c r="K1148" i="1"/>
  <c r="P1149" i="1" s="1"/>
  <c r="F1196" i="1"/>
  <c r="O1196" i="1" l="1"/>
  <c r="A1198" i="1"/>
  <c r="J1196" i="1"/>
  <c r="G1197" i="1"/>
  <c r="K1149" i="1"/>
  <c r="P1150" i="1" s="1"/>
  <c r="F1197" i="1"/>
  <c r="J1197" i="1" l="1"/>
  <c r="A1199" i="1"/>
  <c r="O1197" i="1"/>
  <c r="G1198" i="1"/>
  <c r="K1150" i="1"/>
  <c r="P1151" i="1" s="1"/>
  <c r="F1198" i="1"/>
  <c r="O1198" i="1" l="1"/>
  <c r="A1200" i="1"/>
  <c r="J1198" i="1"/>
  <c r="G1199" i="1"/>
  <c r="K1151" i="1"/>
  <c r="P1152" i="1" s="1"/>
  <c r="F1199" i="1"/>
  <c r="J1199" i="1" l="1"/>
  <c r="A1201" i="1"/>
  <c r="O1199" i="1"/>
  <c r="G1200" i="1"/>
  <c r="K1152" i="1"/>
  <c r="P1153" i="1" s="1"/>
  <c r="F1200" i="1"/>
  <c r="O1200" i="1" l="1"/>
  <c r="A1202" i="1"/>
  <c r="J1200" i="1"/>
  <c r="G1201" i="1"/>
  <c r="K1153" i="1"/>
  <c r="P1154" i="1" s="1"/>
  <c r="F1201" i="1"/>
  <c r="J1201" i="1" l="1"/>
  <c r="A1203" i="1"/>
  <c r="O1201" i="1"/>
  <c r="G1202" i="1"/>
  <c r="K1154" i="1"/>
  <c r="P1155" i="1" s="1"/>
  <c r="F1202" i="1"/>
  <c r="O1202" i="1" l="1"/>
  <c r="A1204" i="1"/>
  <c r="J1202" i="1"/>
  <c r="G1203" i="1"/>
  <c r="K1155" i="1"/>
  <c r="P1156" i="1" s="1"/>
  <c r="F1203" i="1"/>
  <c r="J1203" i="1" l="1"/>
  <c r="A1205" i="1"/>
  <c r="O1203" i="1"/>
  <c r="G1204" i="1"/>
  <c r="K1156" i="1"/>
  <c r="P1157" i="1" s="1"/>
  <c r="F1204" i="1"/>
  <c r="O1204" i="1" l="1"/>
  <c r="A1206" i="1"/>
  <c r="J1204" i="1"/>
  <c r="G1205" i="1"/>
  <c r="K1157" i="1"/>
  <c r="P1158" i="1" s="1"/>
  <c r="F1205" i="1"/>
  <c r="J1205" i="1" l="1"/>
  <c r="A1207" i="1"/>
  <c r="O1205" i="1"/>
  <c r="G1206" i="1"/>
  <c r="K1158" i="1"/>
  <c r="P1159" i="1" s="1"/>
  <c r="F1206" i="1"/>
  <c r="O1206" i="1" l="1"/>
  <c r="A1208" i="1"/>
  <c r="J1206" i="1"/>
  <c r="G1207" i="1"/>
  <c r="K1159" i="1"/>
  <c r="P1160" i="1" s="1"/>
  <c r="F1207" i="1"/>
  <c r="J1207" i="1" l="1"/>
  <c r="A1209" i="1"/>
  <c r="O1207" i="1"/>
  <c r="G1208" i="1"/>
  <c r="K1160" i="1"/>
  <c r="P1161" i="1" s="1"/>
  <c r="F1208" i="1"/>
  <c r="O1208" i="1" l="1"/>
  <c r="A1210" i="1"/>
  <c r="J1208" i="1"/>
  <c r="G1209" i="1"/>
  <c r="K1161" i="1"/>
  <c r="P1162" i="1" s="1"/>
  <c r="F1209" i="1"/>
  <c r="J1209" i="1" l="1"/>
  <c r="A1211" i="1"/>
  <c r="O1209" i="1"/>
  <c r="G1210" i="1"/>
  <c r="K1162" i="1"/>
  <c r="P1163" i="1" s="1"/>
  <c r="F1210" i="1"/>
  <c r="O1210" i="1" l="1"/>
  <c r="A1212" i="1"/>
  <c r="J1210" i="1"/>
  <c r="G1211" i="1"/>
  <c r="K1163" i="1"/>
  <c r="P1164" i="1" s="1"/>
  <c r="F1211" i="1"/>
  <c r="J1211" i="1" l="1"/>
  <c r="A1213" i="1"/>
  <c r="O1211" i="1"/>
  <c r="G1212" i="1"/>
  <c r="K1164" i="1"/>
  <c r="P1165" i="1" s="1"/>
  <c r="F1212" i="1"/>
  <c r="O1212" i="1" l="1"/>
  <c r="A1214" i="1"/>
  <c r="J1212" i="1"/>
  <c r="G1213" i="1"/>
  <c r="K1165" i="1"/>
  <c r="P1166" i="1" s="1"/>
  <c r="F1213" i="1"/>
  <c r="J1213" i="1" l="1"/>
  <c r="A1215" i="1"/>
  <c r="O1213" i="1"/>
  <c r="G1214" i="1"/>
  <c r="K1166" i="1"/>
  <c r="P1167" i="1" s="1"/>
  <c r="F1214" i="1"/>
  <c r="O1214" i="1" l="1"/>
  <c r="A1216" i="1"/>
  <c r="J1214" i="1"/>
  <c r="G1215" i="1"/>
  <c r="K1167" i="1"/>
  <c r="P1168" i="1" s="1"/>
  <c r="F1215" i="1"/>
  <c r="J1215" i="1" l="1"/>
  <c r="A1217" i="1"/>
  <c r="O1215" i="1"/>
  <c r="G1216" i="1"/>
  <c r="K1168" i="1"/>
  <c r="P1169" i="1" s="1"/>
  <c r="F1216" i="1"/>
  <c r="O1216" i="1" l="1"/>
  <c r="A1218" i="1"/>
  <c r="J1216" i="1"/>
  <c r="G1217" i="1"/>
  <c r="K1169" i="1"/>
  <c r="F1217" i="1"/>
  <c r="P1170" i="1" l="1"/>
  <c r="K1170" i="1"/>
  <c r="K1171" i="1" s="1"/>
  <c r="K1172" i="1" s="1"/>
  <c r="K1173" i="1" s="1"/>
  <c r="K1174" i="1" s="1"/>
  <c r="K1175" i="1" s="1"/>
  <c r="K1176" i="1" s="1"/>
  <c r="K1177" i="1" s="1"/>
  <c r="K1178" i="1" s="1"/>
  <c r="K1179" i="1" s="1"/>
  <c r="K1180" i="1" s="1"/>
  <c r="K1181" i="1" s="1"/>
  <c r="K1182" i="1" s="1"/>
  <c r="K1183" i="1" s="1"/>
  <c r="K1184" i="1" s="1"/>
  <c r="K1185" i="1" s="1"/>
  <c r="K1186" i="1" s="1"/>
  <c r="K1187" i="1" s="1"/>
  <c r="K1188" i="1" s="1"/>
  <c r="K1189" i="1" s="1"/>
  <c r="K1190" i="1" s="1"/>
  <c r="K1191" i="1" s="1"/>
  <c r="K1192" i="1" s="1"/>
  <c r="K1193" i="1" s="1"/>
  <c r="K1194" i="1" s="1"/>
  <c r="K1195" i="1" s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5" i="1" s="1"/>
  <c r="K1206" i="1" s="1"/>
  <c r="K1207" i="1" s="1"/>
  <c r="K1208" i="1" s="1"/>
  <c r="K1209" i="1" s="1"/>
  <c r="K1210" i="1" s="1"/>
  <c r="K1211" i="1" s="1"/>
  <c r="K1212" i="1" s="1"/>
  <c r="K1213" i="1" s="1"/>
  <c r="K1214" i="1" s="1"/>
  <c r="K1215" i="1" s="1"/>
  <c r="K1216" i="1" s="1"/>
  <c r="K1217" i="1" s="1"/>
  <c r="J1217" i="1"/>
  <c r="A1219" i="1"/>
  <c r="O1217" i="1"/>
  <c r="G1218" i="1"/>
  <c r="F1218" i="1"/>
  <c r="O1218" i="1" l="1"/>
  <c r="P1171" i="1"/>
  <c r="P1172" i="1" s="1"/>
  <c r="P1173" i="1" s="1"/>
  <c r="P1174" i="1" s="1"/>
  <c r="P1175" i="1" s="1"/>
  <c r="P1176" i="1" s="1"/>
  <c r="P1177" i="1" s="1"/>
  <c r="P1178" i="1" s="1"/>
  <c r="P1179" i="1" s="1"/>
  <c r="P1180" i="1" s="1"/>
  <c r="P1181" i="1" s="1"/>
  <c r="P1182" i="1" s="1"/>
  <c r="P1183" i="1" s="1"/>
  <c r="P1184" i="1" s="1"/>
  <c r="P1185" i="1" s="1"/>
  <c r="P1186" i="1" s="1"/>
  <c r="P1187" i="1" s="1"/>
  <c r="P1188" i="1" s="1"/>
  <c r="P1189" i="1" s="1"/>
  <c r="P1190" i="1" s="1"/>
  <c r="P1191" i="1" s="1"/>
  <c r="P1192" i="1" s="1"/>
  <c r="P1193" i="1" s="1"/>
  <c r="P1194" i="1" s="1"/>
  <c r="P1195" i="1" s="1"/>
  <c r="P1196" i="1" s="1"/>
  <c r="P1197" i="1" s="1"/>
  <c r="P1198" i="1" s="1"/>
  <c r="P1199" i="1" s="1"/>
  <c r="P1200" i="1" s="1"/>
  <c r="P1201" i="1" s="1"/>
  <c r="P1202" i="1" s="1"/>
  <c r="P1203" i="1" s="1"/>
  <c r="P1204" i="1" s="1"/>
  <c r="P1205" i="1" s="1"/>
  <c r="P1206" i="1" s="1"/>
  <c r="P1207" i="1" s="1"/>
  <c r="P1208" i="1" s="1"/>
  <c r="P1209" i="1" s="1"/>
  <c r="P1210" i="1" s="1"/>
  <c r="P1211" i="1" s="1"/>
  <c r="P1212" i="1" s="1"/>
  <c r="P1213" i="1" s="1"/>
  <c r="P1214" i="1" s="1"/>
  <c r="P1215" i="1" s="1"/>
  <c r="P1216" i="1" s="1"/>
  <c r="P1217" i="1" s="1"/>
  <c r="P1218" i="1" s="1"/>
  <c r="A1220" i="1"/>
  <c r="J1218" i="1"/>
  <c r="K1218" i="1"/>
  <c r="G1219" i="1"/>
  <c r="F1219" i="1"/>
  <c r="P1219" i="1" l="1"/>
  <c r="J1219" i="1"/>
  <c r="A1221" i="1"/>
  <c r="O1219" i="1"/>
  <c r="G1220" i="1"/>
  <c r="K1219" i="1"/>
  <c r="F1220" i="1"/>
  <c r="P1220" i="1" l="1"/>
  <c r="O1220" i="1"/>
  <c r="A1222" i="1"/>
  <c r="J1220" i="1"/>
  <c r="K1220" i="1"/>
  <c r="G1221" i="1"/>
  <c r="F1221" i="1"/>
  <c r="P1221" i="1" l="1"/>
  <c r="J1221" i="1"/>
  <c r="A1223" i="1"/>
  <c r="O1221" i="1"/>
  <c r="G1222" i="1"/>
  <c r="K1221" i="1"/>
  <c r="F1222" i="1"/>
  <c r="P1222" i="1" l="1"/>
  <c r="O1222" i="1"/>
  <c r="A1224" i="1"/>
  <c r="J1222" i="1"/>
  <c r="G1223" i="1"/>
  <c r="K1222" i="1"/>
  <c r="F1223" i="1"/>
  <c r="P1223" i="1" l="1"/>
  <c r="J1223" i="1"/>
  <c r="A1225" i="1"/>
  <c r="O1223" i="1"/>
  <c r="K1223" i="1"/>
  <c r="G1224" i="1"/>
  <c r="F1224" i="1"/>
  <c r="P1224" i="1" l="1"/>
  <c r="O1224" i="1"/>
  <c r="A1226" i="1"/>
  <c r="J1224" i="1"/>
  <c r="G1225" i="1"/>
  <c r="K1224" i="1"/>
  <c r="F1225" i="1"/>
  <c r="P1225" i="1" l="1"/>
  <c r="J1225" i="1"/>
  <c r="A1227" i="1"/>
  <c r="O1225" i="1"/>
  <c r="K1225" i="1"/>
  <c r="G1226" i="1"/>
  <c r="F1226" i="1"/>
  <c r="P1226" i="1" l="1"/>
  <c r="O1226" i="1"/>
  <c r="A1228" i="1"/>
  <c r="J1226" i="1"/>
  <c r="G1227" i="1"/>
  <c r="K1226" i="1"/>
  <c r="F1227" i="1"/>
  <c r="P1227" i="1" l="1"/>
  <c r="J1227" i="1"/>
  <c r="A1229" i="1"/>
  <c r="O1227" i="1"/>
  <c r="G1228" i="1"/>
  <c r="K1227" i="1"/>
  <c r="F1228" i="1"/>
  <c r="P1228" i="1" l="1"/>
  <c r="O1228" i="1"/>
  <c r="A1230" i="1"/>
  <c r="J1228" i="1"/>
  <c r="K1228" i="1"/>
  <c r="G1229" i="1"/>
  <c r="F1229" i="1"/>
  <c r="P1229" i="1" l="1"/>
  <c r="J1229" i="1"/>
  <c r="A1231" i="1"/>
  <c r="O1229" i="1"/>
  <c r="G1230" i="1"/>
  <c r="K1229" i="1"/>
  <c r="F1230" i="1"/>
  <c r="P1230" i="1" l="1"/>
  <c r="O1230" i="1"/>
  <c r="A1232" i="1"/>
  <c r="J1230" i="1"/>
  <c r="G1231" i="1"/>
  <c r="K1230" i="1"/>
  <c r="F1231" i="1"/>
  <c r="P1231" i="1" l="1"/>
  <c r="J1231" i="1"/>
  <c r="A1233" i="1"/>
  <c r="O1231" i="1"/>
  <c r="G1232" i="1"/>
  <c r="K1231" i="1"/>
  <c r="F1232" i="1"/>
  <c r="P1232" i="1" l="1"/>
  <c r="O1232" i="1"/>
  <c r="A1234" i="1"/>
  <c r="J1232" i="1"/>
  <c r="G1233" i="1"/>
  <c r="K1232" i="1"/>
  <c r="F1233" i="1"/>
  <c r="P1233" i="1" l="1"/>
  <c r="J1233" i="1"/>
  <c r="A1235" i="1"/>
  <c r="O1233" i="1"/>
  <c r="G1234" i="1"/>
  <c r="K1233" i="1"/>
  <c r="F1234" i="1"/>
  <c r="P1234" i="1" l="1"/>
  <c r="O1234" i="1"/>
  <c r="A1236" i="1"/>
  <c r="J1234" i="1"/>
  <c r="G1235" i="1"/>
  <c r="K1234" i="1"/>
  <c r="F1235" i="1"/>
  <c r="P1235" i="1" l="1"/>
  <c r="J1235" i="1"/>
  <c r="A1237" i="1"/>
  <c r="O1235" i="1"/>
  <c r="G1236" i="1"/>
  <c r="K1235" i="1"/>
  <c r="P1236" i="1" s="1"/>
  <c r="F1236" i="1"/>
  <c r="O1236" i="1" l="1"/>
  <c r="A1238" i="1"/>
  <c r="J1236" i="1"/>
  <c r="K1236" i="1"/>
  <c r="P1237" i="1" s="1"/>
  <c r="G1237" i="1"/>
  <c r="F1237" i="1"/>
  <c r="J1237" i="1" l="1"/>
  <c r="A1239" i="1"/>
  <c r="O1237" i="1"/>
  <c r="G1238" i="1"/>
  <c r="K1237" i="1"/>
  <c r="P1238" i="1" s="1"/>
  <c r="F1238" i="1"/>
  <c r="O1238" i="1" l="1"/>
  <c r="A1240" i="1"/>
  <c r="J1238" i="1"/>
  <c r="G1239" i="1"/>
  <c r="K1238" i="1"/>
  <c r="P1239" i="1" s="1"/>
  <c r="F1239" i="1"/>
  <c r="J1239" i="1" l="1"/>
  <c r="A1241" i="1"/>
  <c r="O1239" i="1"/>
  <c r="G1240" i="1"/>
  <c r="K1239" i="1"/>
  <c r="P1240" i="1" s="1"/>
  <c r="F1240" i="1"/>
  <c r="O1240" i="1" l="1"/>
  <c r="A1242" i="1"/>
  <c r="J1240" i="1"/>
  <c r="G1241" i="1"/>
  <c r="K1240" i="1"/>
  <c r="P1241" i="1" s="1"/>
  <c r="F1241" i="1"/>
  <c r="J1241" i="1" l="1"/>
  <c r="A1243" i="1"/>
  <c r="O1241" i="1"/>
  <c r="K1241" i="1"/>
  <c r="P1242" i="1" s="1"/>
  <c r="G1242" i="1"/>
  <c r="F1242" i="1"/>
  <c r="O1242" i="1" l="1"/>
  <c r="A1244" i="1"/>
  <c r="J1242" i="1"/>
  <c r="G1243" i="1"/>
  <c r="K1242" i="1"/>
  <c r="P1243" i="1" s="1"/>
  <c r="F1243" i="1"/>
  <c r="J1243" i="1" l="1"/>
  <c r="A1245" i="1"/>
  <c r="O1243" i="1"/>
  <c r="G1244" i="1"/>
  <c r="K1243" i="1"/>
  <c r="P1244" i="1" s="1"/>
  <c r="F1244" i="1"/>
  <c r="O1244" i="1" l="1"/>
  <c r="A1246" i="1"/>
  <c r="J1244" i="1"/>
  <c r="K1244" i="1"/>
  <c r="P1245" i="1" s="1"/>
  <c r="G1245" i="1"/>
  <c r="F1245" i="1"/>
  <c r="J1245" i="1" l="1"/>
  <c r="A1247" i="1"/>
  <c r="O1245" i="1"/>
  <c r="G1246" i="1"/>
  <c r="K1245" i="1"/>
  <c r="P1246" i="1" s="1"/>
  <c r="F1246" i="1"/>
  <c r="O1246" i="1" l="1"/>
  <c r="A1248" i="1"/>
  <c r="J1246" i="1"/>
  <c r="G1247" i="1"/>
  <c r="K1246" i="1"/>
  <c r="P1247" i="1" s="1"/>
  <c r="F1247" i="1"/>
  <c r="J1247" i="1" l="1"/>
  <c r="A1249" i="1"/>
  <c r="O1247" i="1"/>
  <c r="G1248" i="1"/>
  <c r="K1247" i="1"/>
  <c r="P1248" i="1" s="1"/>
  <c r="F1248" i="1"/>
  <c r="O1248" i="1" l="1"/>
  <c r="A1250" i="1"/>
  <c r="J1248" i="1"/>
  <c r="G1249" i="1"/>
  <c r="K1248" i="1"/>
  <c r="P1249" i="1" s="1"/>
  <c r="F1249" i="1"/>
  <c r="J1249" i="1" l="1"/>
  <c r="A1251" i="1"/>
  <c r="O1249" i="1"/>
  <c r="G1250" i="1"/>
  <c r="K1249" i="1"/>
  <c r="P1250" i="1" s="1"/>
  <c r="F1250" i="1"/>
  <c r="O1250" i="1" l="1"/>
  <c r="A1252" i="1"/>
  <c r="J1250" i="1"/>
  <c r="G1251" i="1"/>
  <c r="K1250" i="1"/>
  <c r="P1251" i="1" s="1"/>
  <c r="F1251" i="1"/>
  <c r="J1251" i="1" l="1"/>
  <c r="A1253" i="1"/>
  <c r="O1251" i="1"/>
  <c r="G1252" i="1"/>
  <c r="K1251" i="1"/>
  <c r="P1252" i="1" s="1"/>
  <c r="F1252" i="1"/>
  <c r="O1252" i="1" l="1"/>
  <c r="A1254" i="1"/>
  <c r="J1252" i="1"/>
  <c r="K1252" i="1"/>
  <c r="P1253" i="1" s="1"/>
  <c r="G1253" i="1"/>
  <c r="F1253" i="1"/>
  <c r="J1253" i="1" l="1"/>
  <c r="A1255" i="1"/>
  <c r="O1253" i="1"/>
  <c r="G1254" i="1"/>
  <c r="K1253" i="1"/>
  <c r="P1254" i="1" s="1"/>
  <c r="F1254" i="1"/>
  <c r="O1254" i="1" l="1"/>
  <c r="A1256" i="1"/>
  <c r="J1254" i="1"/>
  <c r="G1255" i="1"/>
  <c r="K1254" i="1"/>
  <c r="P1255" i="1" s="1"/>
  <c r="F1255" i="1"/>
  <c r="J1255" i="1" l="1"/>
  <c r="A1257" i="1"/>
  <c r="O1255" i="1"/>
  <c r="K1255" i="1"/>
  <c r="P1256" i="1" s="1"/>
  <c r="G1256" i="1"/>
  <c r="F1256" i="1"/>
  <c r="O1256" i="1" l="1"/>
  <c r="A1258" i="1"/>
  <c r="J1256" i="1"/>
  <c r="G1257" i="1"/>
  <c r="K1256" i="1"/>
  <c r="P1257" i="1" s="1"/>
  <c r="F1257" i="1"/>
  <c r="J1257" i="1" l="1"/>
  <c r="A1259" i="1"/>
  <c r="O1257" i="1"/>
  <c r="G1258" i="1"/>
  <c r="K1257" i="1"/>
  <c r="P1258" i="1" s="1"/>
  <c r="F1258" i="1"/>
  <c r="O1258" i="1" l="1"/>
  <c r="A1260" i="1"/>
  <c r="J1258" i="1"/>
  <c r="G1259" i="1"/>
  <c r="K1258" i="1"/>
  <c r="P1259" i="1" s="1"/>
  <c r="F1259" i="1"/>
  <c r="J1259" i="1" l="1"/>
  <c r="A1261" i="1"/>
  <c r="O1259" i="1"/>
  <c r="G1260" i="1"/>
  <c r="K1259" i="1"/>
  <c r="P1260" i="1" s="1"/>
  <c r="F1260" i="1"/>
  <c r="O1260" i="1" l="1"/>
  <c r="A1262" i="1"/>
  <c r="J1260" i="1"/>
  <c r="K1260" i="1"/>
  <c r="P1261" i="1" s="1"/>
  <c r="G1261" i="1"/>
  <c r="F1261" i="1"/>
  <c r="J1261" i="1" l="1"/>
  <c r="A1263" i="1"/>
  <c r="O1261" i="1"/>
  <c r="G1262" i="1"/>
  <c r="K1261" i="1"/>
  <c r="P1262" i="1" s="1"/>
  <c r="F1262" i="1"/>
  <c r="O1262" i="1" l="1"/>
  <c r="A1264" i="1"/>
  <c r="J1262" i="1"/>
  <c r="G1263" i="1"/>
  <c r="K1262" i="1"/>
  <c r="P1263" i="1" s="1"/>
  <c r="F1263" i="1"/>
  <c r="J1263" i="1" l="1"/>
  <c r="A1265" i="1"/>
  <c r="O1263" i="1"/>
  <c r="G1264" i="1"/>
  <c r="K1263" i="1"/>
  <c r="P1264" i="1" s="1"/>
  <c r="F1264" i="1"/>
  <c r="O1264" i="1" l="1"/>
  <c r="A1266" i="1"/>
  <c r="J1264" i="1"/>
  <c r="G1265" i="1"/>
  <c r="K1264" i="1"/>
  <c r="P1265" i="1" s="1"/>
  <c r="F1265" i="1"/>
  <c r="J1265" i="1" l="1"/>
  <c r="A1267" i="1"/>
  <c r="O1265" i="1"/>
  <c r="G1266" i="1"/>
  <c r="K1265" i="1"/>
  <c r="P1266" i="1" s="1"/>
  <c r="F1266" i="1"/>
  <c r="O1266" i="1" l="1"/>
  <c r="A1268" i="1"/>
  <c r="J1266" i="1"/>
  <c r="K1266" i="1"/>
  <c r="P1267" i="1" s="1"/>
  <c r="G1267" i="1"/>
  <c r="F1267" i="1"/>
  <c r="J1267" i="1" l="1"/>
  <c r="A1269" i="1"/>
  <c r="O1267" i="1"/>
  <c r="G1268" i="1"/>
  <c r="K1267" i="1"/>
  <c r="P1268" i="1" s="1"/>
  <c r="F1268" i="1"/>
  <c r="O1268" i="1" l="1"/>
  <c r="A1270" i="1"/>
  <c r="J1268" i="1"/>
  <c r="G1269" i="1"/>
  <c r="K1268" i="1"/>
  <c r="P1269" i="1" s="1"/>
  <c r="F1269" i="1"/>
  <c r="J1269" i="1" l="1"/>
  <c r="A1271" i="1"/>
  <c r="O1269" i="1"/>
  <c r="K1269" i="1"/>
  <c r="P1270" i="1" s="1"/>
  <c r="G1270" i="1"/>
  <c r="F1270" i="1"/>
  <c r="O1270" i="1" l="1"/>
  <c r="A1272" i="1"/>
  <c r="J1270" i="1"/>
  <c r="G1271" i="1"/>
  <c r="K1270" i="1"/>
  <c r="P1271" i="1" s="1"/>
  <c r="F1271" i="1"/>
  <c r="J1271" i="1" l="1"/>
  <c r="A1273" i="1"/>
  <c r="O1271" i="1"/>
  <c r="G1272" i="1"/>
  <c r="K1271" i="1"/>
  <c r="P1272" i="1" s="1"/>
  <c r="F1272" i="1"/>
  <c r="O1272" i="1" l="1"/>
  <c r="A1274" i="1"/>
  <c r="J1272" i="1"/>
  <c r="G1273" i="1"/>
  <c r="K1272" i="1"/>
  <c r="P1273" i="1" s="1"/>
  <c r="F1273" i="1"/>
  <c r="J1273" i="1" l="1"/>
  <c r="A1275" i="1"/>
  <c r="O1273" i="1"/>
  <c r="G1274" i="1"/>
  <c r="K1273" i="1"/>
  <c r="P1274" i="1" s="1"/>
  <c r="F1274" i="1"/>
  <c r="O1274" i="1" l="1"/>
  <c r="A1276" i="1"/>
  <c r="J1274" i="1"/>
  <c r="G1275" i="1"/>
  <c r="K1274" i="1"/>
  <c r="P1275" i="1" s="1"/>
  <c r="F1275" i="1"/>
  <c r="J1275" i="1" l="1"/>
  <c r="A1277" i="1"/>
  <c r="O1275" i="1"/>
  <c r="G1276" i="1"/>
  <c r="K1275" i="1"/>
  <c r="P1276" i="1" s="1"/>
  <c r="F1276" i="1"/>
  <c r="O1276" i="1" l="1"/>
  <c r="A1278" i="1"/>
  <c r="J1276" i="1"/>
  <c r="K1276" i="1"/>
  <c r="P1277" i="1" s="1"/>
  <c r="G1277" i="1"/>
  <c r="F1277" i="1"/>
  <c r="J1277" i="1" l="1"/>
  <c r="A1279" i="1"/>
  <c r="O1277" i="1"/>
  <c r="G1278" i="1"/>
  <c r="K1277" i="1"/>
  <c r="P1278" i="1" s="1"/>
  <c r="F1278" i="1"/>
  <c r="O1278" i="1" l="1"/>
  <c r="A1280" i="1"/>
  <c r="J1278" i="1"/>
  <c r="G1279" i="1"/>
  <c r="K1278" i="1"/>
  <c r="P1279" i="1" s="1"/>
  <c r="F1279" i="1"/>
  <c r="J1279" i="1" l="1"/>
  <c r="A1281" i="1"/>
  <c r="O1279" i="1"/>
  <c r="K1279" i="1"/>
  <c r="P1280" i="1" s="1"/>
  <c r="G1280" i="1"/>
  <c r="F1280" i="1"/>
  <c r="O1280" i="1" l="1"/>
  <c r="A1282" i="1"/>
  <c r="J1280" i="1"/>
  <c r="G1281" i="1"/>
  <c r="K1280" i="1"/>
  <c r="P1281" i="1" s="1"/>
  <c r="F1281" i="1"/>
  <c r="J1281" i="1" l="1"/>
  <c r="A1283" i="1"/>
  <c r="O1281" i="1"/>
  <c r="G1282" i="1"/>
  <c r="K1281" i="1"/>
  <c r="P1282" i="1" s="1"/>
  <c r="F1282" i="1"/>
  <c r="O1282" i="1" l="1"/>
  <c r="A1284" i="1"/>
  <c r="J1282" i="1"/>
  <c r="G1283" i="1"/>
  <c r="K1282" i="1"/>
  <c r="P1283" i="1" s="1"/>
  <c r="F1283" i="1"/>
  <c r="J1283" i="1" l="1"/>
  <c r="A1285" i="1"/>
  <c r="O1283" i="1"/>
  <c r="G1284" i="1"/>
  <c r="K1283" i="1"/>
  <c r="P1284" i="1" s="1"/>
  <c r="F1284" i="1"/>
  <c r="O1284" i="1" l="1"/>
  <c r="A1286" i="1"/>
  <c r="J1284" i="1"/>
  <c r="G1285" i="1"/>
  <c r="K1284" i="1"/>
  <c r="P1285" i="1" s="1"/>
  <c r="F1285" i="1"/>
  <c r="J1285" i="1" l="1"/>
  <c r="A1287" i="1"/>
  <c r="O1285" i="1"/>
  <c r="G1286" i="1"/>
  <c r="K1285" i="1"/>
  <c r="P1286" i="1" s="1"/>
  <c r="F1286" i="1"/>
  <c r="O1286" i="1" l="1"/>
  <c r="A1288" i="1"/>
  <c r="J1286" i="1"/>
  <c r="K1286" i="1"/>
  <c r="P1287" i="1" s="1"/>
  <c r="G1287" i="1"/>
  <c r="F1287" i="1"/>
  <c r="J1287" i="1" l="1"/>
  <c r="A1289" i="1"/>
  <c r="O1287" i="1"/>
  <c r="G1288" i="1"/>
  <c r="K1287" i="1"/>
  <c r="P1288" i="1" s="1"/>
  <c r="F1288" i="1"/>
  <c r="O1288" i="1" l="1"/>
  <c r="A1290" i="1"/>
  <c r="J1288" i="1"/>
  <c r="G1289" i="1"/>
  <c r="K1288" i="1"/>
  <c r="P1289" i="1" s="1"/>
  <c r="F1289" i="1"/>
  <c r="J1289" i="1" l="1"/>
  <c r="A1291" i="1"/>
  <c r="O1289" i="1"/>
  <c r="K1289" i="1"/>
  <c r="P1290" i="1" s="1"/>
  <c r="G1290" i="1"/>
  <c r="F1290" i="1"/>
  <c r="O1290" i="1" l="1"/>
  <c r="A1292" i="1"/>
  <c r="J1290" i="1"/>
  <c r="G1291" i="1"/>
  <c r="K1290" i="1"/>
  <c r="P1291" i="1" s="1"/>
  <c r="F1291" i="1"/>
  <c r="J1291" i="1" l="1"/>
  <c r="A1293" i="1"/>
  <c r="O1291" i="1"/>
  <c r="G1292" i="1"/>
  <c r="K1291" i="1"/>
  <c r="P1292" i="1" s="1"/>
  <c r="F1292" i="1"/>
  <c r="O1292" i="1" l="1"/>
  <c r="A1294" i="1"/>
  <c r="J1292" i="1"/>
  <c r="G1293" i="1"/>
  <c r="K1292" i="1"/>
  <c r="P1293" i="1" s="1"/>
  <c r="F1293" i="1"/>
  <c r="J1293" i="1" l="1"/>
  <c r="A1295" i="1"/>
  <c r="O1293" i="1"/>
  <c r="G1294" i="1"/>
  <c r="K1293" i="1"/>
  <c r="P1294" i="1" s="1"/>
  <c r="F1294" i="1"/>
  <c r="O1294" i="1" l="1"/>
  <c r="A1296" i="1"/>
  <c r="J1294" i="1"/>
  <c r="G1295" i="1"/>
  <c r="K1294" i="1"/>
  <c r="P1295" i="1" s="1"/>
  <c r="F1295" i="1"/>
  <c r="J1295" i="1" l="1"/>
  <c r="A1297" i="1"/>
  <c r="O1295" i="1"/>
  <c r="K1295" i="1"/>
  <c r="P1296" i="1" s="1"/>
  <c r="G1296" i="1"/>
  <c r="F1296" i="1"/>
  <c r="O1296" i="1" l="1"/>
  <c r="A1298" i="1"/>
  <c r="J1296" i="1"/>
  <c r="K1296" i="1"/>
  <c r="P1297" i="1" s="1"/>
  <c r="G1297" i="1"/>
  <c r="F1297" i="1"/>
  <c r="J1297" i="1" l="1"/>
  <c r="A1299" i="1"/>
  <c r="O1297" i="1"/>
  <c r="G1298" i="1"/>
  <c r="K1297" i="1"/>
  <c r="P1298" i="1" s="1"/>
  <c r="F1298" i="1"/>
  <c r="O1298" i="1" l="1"/>
  <c r="A1300" i="1"/>
  <c r="J1298" i="1"/>
  <c r="G1299" i="1"/>
  <c r="K1298" i="1"/>
  <c r="P1299" i="1" s="1"/>
  <c r="F1299" i="1"/>
  <c r="J1299" i="1" l="1"/>
  <c r="A1301" i="1"/>
  <c r="O1299" i="1"/>
  <c r="K1299" i="1"/>
  <c r="P1300" i="1" s="1"/>
  <c r="G1300" i="1"/>
  <c r="F1300" i="1"/>
  <c r="O1300" i="1" l="1"/>
  <c r="A1302" i="1"/>
  <c r="J1300" i="1"/>
  <c r="K1300" i="1"/>
  <c r="P1301" i="1" s="1"/>
  <c r="G1301" i="1"/>
  <c r="F1301" i="1"/>
  <c r="J1301" i="1" l="1"/>
  <c r="A1303" i="1"/>
  <c r="O1301" i="1"/>
  <c r="G1302" i="1"/>
  <c r="K1301" i="1"/>
  <c r="P1302" i="1" s="1"/>
  <c r="F1302" i="1"/>
  <c r="O1302" i="1" l="1"/>
  <c r="A1304" i="1"/>
  <c r="J1302" i="1"/>
  <c r="G1303" i="1"/>
  <c r="K1302" i="1"/>
  <c r="P1303" i="1" s="1"/>
  <c r="F1303" i="1"/>
  <c r="J1303" i="1" l="1"/>
  <c r="A1305" i="1"/>
  <c r="O1303" i="1"/>
  <c r="G1304" i="1"/>
  <c r="K1303" i="1"/>
  <c r="P1304" i="1" s="1"/>
  <c r="F1304" i="1"/>
  <c r="O1304" i="1" l="1"/>
  <c r="A1306" i="1"/>
  <c r="J1304" i="1"/>
  <c r="K1304" i="1"/>
  <c r="P1305" i="1" s="1"/>
  <c r="G1305" i="1"/>
  <c r="F1305" i="1"/>
  <c r="J1305" i="1" l="1"/>
  <c r="A1307" i="1"/>
  <c r="O1305" i="1"/>
  <c r="K1305" i="1"/>
  <c r="P1306" i="1" s="1"/>
  <c r="G1306" i="1"/>
  <c r="F1306" i="1"/>
  <c r="O1306" i="1" l="1"/>
  <c r="A1308" i="1"/>
  <c r="J1306" i="1"/>
  <c r="G1307" i="1"/>
  <c r="K1306" i="1"/>
  <c r="P1307" i="1" s="1"/>
  <c r="F1307" i="1"/>
  <c r="J1307" i="1" l="1"/>
  <c r="A1309" i="1"/>
  <c r="O1307" i="1"/>
  <c r="G1308" i="1"/>
  <c r="K1307" i="1"/>
  <c r="P1308" i="1" s="1"/>
  <c r="F1308" i="1"/>
  <c r="O1308" i="1" l="1"/>
  <c r="A1310" i="1"/>
  <c r="J1308" i="1"/>
  <c r="G1309" i="1"/>
  <c r="K1308" i="1"/>
  <c r="P1309" i="1" s="1"/>
  <c r="F1309" i="1"/>
  <c r="J1309" i="1" l="1"/>
  <c r="A1311" i="1"/>
  <c r="O1309" i="1"/>
  <c r="G1310" i="1"/>
  <c r="K1309" i="1"/>
  <c r="P1310" i="1" s="1"/>
  <c r="F1310" i="1"/>
  <c r="O1310" i="1" l="1"/>
  <c r="A1312" i="1"/>
  <c r="J1310" i="1"/>
  <c r="K1310" i="1"/>
  <c r="P1311" i="1" s="1"/>
  <c r="G1311" i="1"/>
  <c r="F1311" i="1"/>
  <c r="J1311" i="1" l="1"/>
  <c r="A1313" i="1"/>
  <c r="O1311" i="1"/>
  <c r="G1312" i="1"/>
  <c r="K1311" i="1"/>
  <c r="P1312" i="1" s="1"/>
  <c r="F1312" i="1"/>
  <c r="O1312" i="1" l="1"/>
  <c r="A1314" i="1"/>
  <c r="J1312" i="1"/>
  <c r="G1313" i="1"/>
  <c r="K1312" i="1"/>
  <c r="P1313" i="1" s="1"/>
  <c r="F1313" i="1"/>
  <c r="J1313" i="1" l="1"/>
  <c r="A1315" i="1"/>
  <c r="O1313" i="1"/>
  <c r="G1314" i="1"/>
  <c r="K1313" i="1"/>
  <c r="P1314" i="1" s="1"/>
  <c r="F1314" i="1"/>
  <c r="O1314" i="1" l="1"/>
  <c r="A1316" i="1"/>
  <c r="J1314" i="1"/>
  <c r="K1314" i="1"/>
  <c r="P1315" i="1" s="1"/>
  <c r="G1315" i="1"/>
  <c r="F1315" i="1"/>
  <c r="J1315" i="1" l="1"/>
  <c r="A1317" i="1"/>
  <c r="O1315" i="1"/>
  <c r="K1315" i="1"/>
  <c r="P1316" i="1" s="1"/>
  <c r="G1316" i="1"/>
  <c r="F1316" i="1"/>
  <c r="O1316" i="1" l="1"/>
  <c r="A1318" i="1"/>
  <c r="J1316" i="1"/>
  <c r="G1317" i="1"/>
  <c r="K1316" i="1"/>
  <c r="P1317" i="1" s="1"/>
  <c r="F1317" i="1"/>
  <c r="J1317" i="1" l="1"/>
  <c r="A1319" i="1"/>
  <c r="O1317" i="1"/>
  <c r="G1318" i="1"/>
  <c r="K1317" i="1"/>
  <c r="P1318" i="1" s="1"/>
  <c r="F1318" i="1"/>
  <c r="O1318" i="1" l="1"/>
  <c r="A1320" i="1"/>
  <c r="J1318" i="1"/>
  <c r="G1319" i="1"/>
  <c r="K1318" i="1"/>
  <c r="P1319" i="1" s="1"/>
  <c r="F1319" i="1"/>
  <c r="J1319" i="1" l="1"/>
  <c r="A1321" i="1"/>
  <c r="O1319" i="1"/>
  <c r="G1320" i="1"/>
  <c r="K1319" i="1"/>
  <c r="P1320" i="1" s="1"/>
  <c r="F1320" i="1"/>
  <c r="O1320" i="1" l="1"/>
  <c r="A1322" i="1"/>
  <c r="J1320" i="1"/>
  <c r="K1320" i="1"/>
  <c r="P1321" i="1" s="1"/>
  <c r="G1321" i="1"/>
  <c r="F1321" i="1"/>
  <c r="J1321" i="1" l="1"/>
  <c r="A1323" i="1"/>
  <c r="O1321" i="1"/>
  <c r="G1322" i="1"/>
  <c r="K1321" i="1"/>
  <c r="P1322" i="1" s="1"/>
  <c r="F1322" i="1"/>
  <c r="O1322" i="1" l="1"/>
  <c r="A1324" i="1"/>
  <c r="J1322" i="1"/>
  <c r="G1323" i="1"/>
  <c r="K1322" i="1"/>
  <c r="P1323" i="1" s="1"/>
  <c r="F1323" i="1"/>
  <c r="J1323" i="1" l="1"/>
  <c r="A1325" i="1"/>
  <c r="O1323" i="1"/>
  <c r="G1324" i="1"/>
  <c r="K1323" i="1"/>
  <c r="P1324" i="1" s="1"/>
  <c r="F1324" i="1"/>
  <c r="O1324" i="1" l="1"/>
  <c r="A1326" i="1"/>
  <c r="J1324" i="1"/>
  <c r="G1325" i="1"/>
  <c r="K1324" i="1"/>
  <c r="P1325" i="1" s="1"/>
  <c r="F1325" i="1"/>
  <c r="J1325" i="1" l="1"/>
  <c r="A1327" i="1"/>
  <c r="O1325" i="1"/>
  <c r="K1325" i="1"/>
  <c r="P1326" i="1" s="1"/>
  <c r="G1326" i="1"/>
  <c r="F1326" i="1"/>
  <c r="O1326" i="1" l="1"/>
  <c r="A1328" i="1"/>
  <c r="J1326" i="1"/>
  <c r="G1327" i="1"/>
  <c r="K1326" i="1"/>
  <c r="P1327" i="1" s="1"/>
  <c r="F1327" i="1"/>
  <c r="J1327" i="1" l="1"/>
  <c r="A1329" i="1"/>
  <c r="O1327" i="1"/>
  <c r="G1328" i="1"/>
  <c r="K1327" i="1"/>
  <c r="P1328" i="1" s="1"/>
  <c r="F1328" i="1"/>
  <c r="O1328" i="1" l="1"/>
  <c r="A1330" i="1"/>
  <c r="J1328" i="1"/>
  <c r="G1329" i="1"/>
  <c r="K1328" i="1"/>
  <c r="P1329" i="1" s="1"/>
  <c r="F1329" i="1"/>
  <c r="J1329" i="1" l="1"/>
  <c r="A1331" i="1"/>
  <c r="O1329" i="1"/>
  <c r="K1329" i="1"/>
  <c r="P1330" i="1" s="1"/>
  <c r="G1330" i="1"/>
  <c r="F1330" i="1"/>
  <c r="O1330" i="1" l="1"/>
  <c r="A1332" i="1"/>
  <c r="J1330" i="1"/>
  <c r="K1330" i="1"/>
  <c r="P1331" i="1" s="1"/>
  <c r="G1331" i="1"/>
  <c r="F1331" i="1"/>
  <c r="J1331" i="1" l="1"/>
  <c r="A1333" i="1"/>
  <c r="O1331" i="1"/>
  <c r="G1332" i="1"/>
  <c r="K1331" i="1"/>
  <c r="P1332" i="1" s="1"/>
  <c r="F1332" i="1"/>
  <c r="O1332" i="1" l="1"/>
  <c r="A1334" i="1"/>
  <c r="J1332" i="1"/>
  <c r="G1333" i="1"/>
  <c r="K1332" i="1"/>
  <c r="P1333" i="1" s="1"/>
  <c r="F1333" i="1"/>
  <c r="J1333" i="1" l="1"/>
  <c r="A1335" i="1"/>
  <c r="O1333" i="1"/>
  <c r="G1334" i="1"/>
  <c r="K1333" i="1"/>
  <c r="P1334" i="1" s="1"/>
  <c r="F1334" i="1"/>
  <c r="O1334" i="1" l="1"/>
  <c r="A1336" i="1"/>
  <c r="J1334" i="1"/>
  <c r="G1335" i="1"/>
  <c r="K1334" i="1"/>
  <c r="P1335" i="1" s="1"/>
  <c r="F1335" i="1"/>
  <c r="J1335" i="1" l="1"/>
  <c r="A1337" i="1"/>
  <c r="O1335" i="1"/>
  <c r="K1335" i="1"/>
  <c r="P1336" i="1" s="1"/>
  <c r="G1336" i="1"/>
  <c r="F1336" i="1"/>
  <c r="O1336" i="1" l="1"/>
  <c r="A1338" i="1"/>
  <c r="J1336" i="1"/>
  <c r="G1337" i="1"/>
  <c r="K1336" i="1"/>
  <c r="P1337" i="1" s="1"/>
  <c r="F1337" i="1"/>
  <c r="J1337" i="1" l="1"/>
  <c r="A1339" i="1"/>
  <c r="O1337" i="1"/>
  <c r="G1338" i="1"/>
  <c r="K1337" i="1"/>
  <c r="P1338" i="1" s="1"/>
  <c r="F1338" i="1"/>
  <c r="O1338" i="1" l="1"/>
  <c r="A1340" i="1"/>
  <c r="J1338" i="1"/>
  <c r="G1339" i="1"/>
  <c r="K1338" i="1"/>
  <c r="P1339" i="1" s="1"/>
  <c r="F1339" i="1"/>
  <c r="J1339" i="1" l="1"/>
  <c r="A1341" i="1"/>
  <c r="O1339" i="1"/>
  <c r="G1340" i="1"/>
  <c r="K1339" i="1"/>
  <c r="P1340" i="1" s="1"/>
  <c r="F1340" i="1"/>
  <c r="O1340" i="1" l="1"/>
  <c r="A1342" i="1"/>
  <c r="J1340" i="1"/>
  <c r="K1340" i="1"/>
  <c r="P1341" i="1" s="1"/>
  <c r="G1341" i="1"/>
  <c r="F1341" i="1"/>
  <c r="J1341" i="1" l="1"/>
  <c r="A1343" i="1"/>
  <c r="O1341" i="1"/>
  <c r="G1342" i="1"/>
  <c r="K1341" i="1"/>
  <c r="P1342" i="1" s="1"/>
  <c r="F1342" i="1"/>
  <c r="O1342" i="1" l="1"/>
  <c r="A1344" i="1"/>
  <c r="J1342" i="1"/>
  <c r="G1343" i="1"/>
  <c r="K1342" i="1"/>
  <c r="P1343" i="1" s="1"/>
  <c r="F1343" i="1"/>
  <c r="J1343" i="1" l="1"/>
  <c r="A1345" i="1"/>
  <c r="O1343" i="1"/>
  <c r="G1344" i="1"/>
  <c r="K1343" i="1"/>
  <c r="P1344" i="1" s="1"/>
  <c r="F1344" i="1"/>
  <c r="O1344" i="1" l="1"/>
  <c r="A1346" i="1"/>
  <c r="J1344" i="1"/>
  <c r="G1345" i="1"/>
  <c r="K1344" i="1"/>
  <c r="P1345" i="1" s="1"/>
  <c r="F1345" i="1"/>
  <c r="J1345" i="1" l="1"/>
  <c r="A1347" i="1"/>
  <c r="O1345" i="1"/>
  <c r="K1345" i="1"/>
  <c r="P1346" i="1" s="1"/>
  <c r="G1346" i="1"/>
  <c r="F1346" i="1"/>
  <c r="O1346" i="1" l="1"/>
  <c r="A1348" i="1"/>
  <c r="J1346" i="1"/>
  <c r="G1347" i="1"/>
  <c r="K1346" i="1"/>
  <c r="P1347" i="1" s="1"/>
  <c r="F1347" i="1"/>
  <c r="J1347" i="1" l="1"/>
  <c r="A1349" i="1"/>
  <c r="O1347" i="1"/>
  <c r="G1348" i="1"/>
  <c r="K1347" i="1"/>
  <c r="P1348" i="1" s="1"/>
  <c r="F1348" i="1"/>
  <c r="O1348" i="1" l="1"/>
  <c r="A1350" i="1"/>
  <c r="J1348" i="1"/>
  <c r="G1349" i="1"/>
  <c r="K1348" i="1"/>
  <c r="P1349" i="1" s="1"/>
  <c r="F1349" i="1"/>
  <c r="J1349" i="1" l="1"/>
  <c r="A1351" i="1"/>
  <c r="O1349" i="1"/>
  <c r="G1350" i="1"/>
  <c r="K1349" i="1"/>
  <c r="P1350" i="1" s="1"/>
  <c r="F1350" i="1"/>
  <c r="O1350" i="1" l="1"/>
  <c r="A1352" i="1"/>
  <c r="J1350" i="1"/>
  <c r="K1350" i="1"/>
  <c r="P1351" i="1" s="1"/>
  <c r="G1351" i="1"/>
  <c r="F1351" i="1"/>
  <c r="J1351" i="1" l="1"/>
  <c r="A1353" i="1"/>
  <c r="O1351" i="1"/>
  <c r="G1352" i="1"/>
  <c r="K1351" i="1"/>
  <c r="P1352" i="1" s="1"/>
  <c r="F1352" i="1"/>
  <c r="O1352" i="1" l="1"/>
  <c r="A1354" i="1"/>
  <c r="J1352" i="1"/>
  <c r="G1353" i="1"/>
  <c r="K1352" i="1"/>
  <c r="P1353" i="1" s="1"/>
  <c r="F1353" i="1"/>
  <c r="J1353" i="1" l="1"/>
  <c r="A1355" i="1"/>
  <c r="O1353" i="1"/>
  <c r="G1354" i="1"/>
  <c r="K1353" i="1"/>
  <c r="P1354" i="1" s="1"/>
  <c r="F1354" i="1"/>
  <c r="O1354" i="1" l="1"/>
  <c r="A1356" i="1"/>
  <c r="J1354" i="1"/>
  <c r="G1355" i="1"/>
  <c r="K1354" i="1"/>
  <c r="P1355" i="1" s="1"/>
  <c r="F1355" i="1"/>
  <c r="J1355" i="1" l="1"/>
  <c r="A1357" i="1"/>
  <c r="O1355" i="1"/>
  <c r="K1355" i="1"/>
  <c r="P1356" i="1" s="1"/>
  <c r="G1356" i="1"/>
  <c r="F1356" i="1"/>
  <c r="O1356" i="1" l="1"/>
  <c r="A1358" i="1"/>
  <c r="J1356" i="1"/>
  <c r="G1357" i="1"/>
  <c r="K1356" i="1"/>
  <c r="P1357" i="1" s="1"/>
  <c r="F1357" i="1"/>
  <c r="J1357" i="1" l="1"/>
  <c r="A1359" i="1"/>
  <c r="O1357" i="1"/>
  <c r="G1358" i="1"/>
  <c r="K1357" i="1"/>
  <c r="P1358" i="1" s="1"/>
  <c r="F1358" i="1"/>
  <c r="O1358" i="1" l="1"/>
  <c r="A1360" i="1"/>
  <c r="J1358" i="1"/>
  <c r="G1359" i="1"/>
  <c r="K1358" i="1"/>
  <c r="P1359" i="1" s="1"/>
  <c r="F1359" i="1"/>
  <c r="J1359" i="1" l="1"/>
  <c r="A1361" i="1"/>
  <c r="O1359" i="1"/>
  <c r="G1360" i="1"/>
  <c r="K1359" i="1"/>
  <c r="P1360" i="1" s="1"/>
  <c r="F1360" i="1"/>
  <c r="O1360" i="1" l="1"/>
  <c r="A1362" i="1"/>
  <c r="J1360" i="1"/>
  <c r="K1360" i="1"/>
  <c r="P1361" i="1" s="1"/>
  <c r="G1361" i="1"/>
  <c r="F1361" i="1"/>
  <c r="J1361" i="1" l="1"/>
  <c r="A1363" i="1"/>
  <c r="O1361" i="1"/>
  <c r="G1362" i="1"/>
  <c r="K1361" i="1"/>
  <c r="P1362" i="1" s="1"/>
  <c r="F1362" i="1"/>
  <c r="O1362" i="1" l="1"/>
  <c r="A1364" i="1"/>
  <c r="J1362" i="1"/>
  <c r="G1363" i="1"/>
  <c r="K1362" i="1"/>
  <c r="P1363" i="1" s="1"/>
  <c r="F1363" i="1"/>
  <c r="J1363" i="1" l="1"/>
  <c r="A1365" i="1"/>
  <c r="O1363" i="1"/>
  <c r="G1364" i="1"/>
  <c r="K1363" i="1"/>
  <c r="P1364" i="1" s="1"/>
  <c r="F1364" i="1"/>
  <c r="O1364" i="1" l="1"/>
  <c r="A1366" i="1"/>
  <c r="J1364" i="1"/>
  <c r="G1365" i="1"/>
  <c r="K1364" i="1"/>
  <c r="P1365" i="1" s="1"/>
  <c r="F1365" i="1"/>
  <c r="J1365" i="1" l="1"/>
  <c r="A1367" i="1"/>
  <c r="O1365" i="1"/>
  <c r="K1365" i="1"/>
  <c r="P1366" i="1" s="1"/>
  <c r="G1366" i="1"/>
  <c r="F1366" i="1"/>
  <c r="O1366" i="1" l="1"/>
  <c r="A1368" i="1"/>
  <c r="J1366" i="1"/>
  <c r="G1367" i="1"/>
  <c r="K1366" i="1"/>
  <c r="P1367" i="1" s="1"/>
  <c r="F1367" i="1"/>
  <c r="J1367" i="1" l="1"/>
  <c r="A1369" i="1"/>
  <c r="O1367" i="1"/>
  <c r="G1368" i="1"/>
  <c r="K1367" i="1"/>
  <c r="P1368" i="1" s="1"/>
  <c r="F1368" i="1"/>
  <c r="O1368" i="1" l="1"/>
  <c r="A1370" i="1"/>
  <c r="J1368" i="1"/>
  <c r="G1369" i="1"/>
  <c r="K1368" i="1"/>
  <c r="P1369" i="1" s="1"/>
  <c r="F1369" i="1"/>
  <c r="J1369" i="1" l="1"/>
  <c r="A1371" i="1"/>
  <c r="O1369" i="1"/>
  <c r="G1370" i="1"/>
  <c r="K1369" i="1"/>
  <c r="P1370" i="1" s="1"/>
  <c r="F1370" i="1"/>
  <c r="O1370" i="1" l="1"/>
  <c r="A1372" i="1"/>
  <c r="J1370" i="1"/>
  <c r="K1370" i="1"/>
  <c r="P1371" i="1" s="1"/>
  <c r="G1371" i="1"/>
  <c r="F1371" i="1"/>
  <c r="J1371" i="1" l="1"/>
  <c r="A1373" i="1"/>
  <c r="O1371" i="1"/>
  <c r="K1371" i="1"/>
  <c r="P1372" i="1" s="1"/>
  <c r="G1372" i="1"/>
  <c r="F1372" i="1"/>
  <c r="O1372" i="1" l="1"/>
  <c r="A1374" i="1"/>
  <c r="J1372" i="1"/>
  <c r="G1373" i="1"/>
  <c r="K1372" i="1"/>
  <c r="P1373" i="1" s="1"/>
  <c r="F1373" i="1"/>
  <c r="J1373" i="1" l="1"/>
  <c r="A1375" i="1"/>
  <c r="O1373" i="1"/>
  <c r="G1374" i="1"/>
  <c r="K1373" i="1"/>
  <c r="P1374" i="1" s="1"/>
  <c r="F1374" i="1"/>
  <c r="O1374" i="1" l="1"/>
  <c r="A1376" i="1"/>
  <c r="J1374" i="1"/>
  <c r="K1374" i="1"/>
  <c r="P1375" i="1" s="1"/>
  <c r="G1375" i="1"/>
  <c r="F1375" i="1"/>
  <c r="J1375" i="1" l="1"/>
  <c r="A1377" i="1"/>
  <c r="O1375" i="1"/>
  <c r="K1375" i="1"/>
  <c r="P1376" i="1" s="1"/>
  <c r="G1376" i="1"/>
  <c r="F1376" i="1"/>
  <c r="O1376" i="1" l="1"/>
  <c r="A1378" i="1"/>
  <c r="J1376" i="1"/>
  <c r="G1377" i="1"/>
  <c r="K1376" i="1"/>
  <c r="P1377" i="1" s="1"/>
  <c r="F1377" i="1"/>
  <c r="J1377" i="1" l="1"/>
  <c r="A1379" i="1"/>
  <c r="O1377" i="1"/>
  <c r="G1378" i="1"/>
  <c r="K1377" i="1"/>
  <c r="P1378" i="1" s="1"/>
  <c r="F1378" i="1"/>
  <c r="O1378" i="1" l="1"/>
  <c r="A1380" i="1"/>
  <c r="J1378" i="1"/>
  <c r="G1379" i="1"/>
  <c r="K1378" i="1"/>
  <c r="P1379" i="1" s="1"/>
  <c r="F1379" i="1"/>
  <c r="J1379" i="1" l="1"/>
  <c r="A1381" i="1"/>
  <c r="O1379" i="1"/>
  <c r="K1379" i="1"/>
  <c r="P1380" i="1" s="1"/>
  <c r="G1380" i="1"/>
  <c r="F1380" i="1"/>
  <c r="O1380" i="1" l="1"/>
  <c r="A1382" i="1"/>
  <c r="J1380" i="1"/>
  <c r="G1381" i="1"/>
  <c r="K1380" i="1"/>
  <c r="P1381" i="1" s="1"/>
  <c r="F1381" i="1"/>
  <c r="J1381" i="1" l="1"/>
  <c r="A1383" i="1"/>
  <c r="O1381" i="1"/>
  <c r="K1381" i="1"/>
  <c r="P1382" i="1" s="1"/>
  <c r="G1382" i="1"/>
  <c r="F1382" i="1"/>
  <c r="O1382" i="1" l="1"/>
  <c r="A1384" i="1"/>
  <c r="J1382" i="1"/>
  <c r="G1383" i="1"/>
  <c r="K1382" i="1"/>
  <c r="P1383" i="1" s="1"/>
  <c r="F1383" i="1"/>
  <c r="J1383" i="1" l="1"/>
  <c r="A1385" i="1"/>
  <c r="O1383" i="1"/>
  <c r="G1384" i="1"/>
  <c r="K1383" i="1"/>
  <c r="P1384" i="1" s="1"/>
  <c r="F1384" i="1"/>
  <c r="O1384" i="1" l="1"/>
  <c r="A1386" i="1"/>
  <c r="J1384" i="1"/>
  <c r="K1384" i="1"/>
  <c r="P1385" i="1" s="1"/>
  <c r="G1385" i="1"/>
  <c r="F1385" i="1"/>
  <c r="J1385" i="1" l="1"/>
  <c r="A1387" i="1"/>
  <c r="O1385" i="1"/>
  <c r="G1386" i="1"/>
  <c r="K1385" i="1"/>
  <c r="P1386" i="1" s="1"/>
  <c r="F1386" i="1"/>
  <c r="O1386" i="1" l="1"/>
  <c r="A1388" i="1"/>
  <c r="J1386" i="1"/>
  <c r="G1387" i="1"/>
  <c r="K1386" i="1"/>
  <c r="P1387" i="1" s="1"/>
  <c r="F1387" i="1"/>
  <c r="J1387" i="1" l="1"/>
  <c r="A1389" i="1"/>
  <c r="O1387" i="1"/>
  <c r="G1388" i="1"/>
  <c r="K1387" i="1"/>
  <c r="P1388" i="1" s="1"/>
  <c r="F1388" i="1"/>
  <c r="O1388" i="1" l="1"/>
  <c r="A1390" i="1"/>
  <c r="J1388" i="1"/>
  <c r="G1389" i="1"/>
  <c r="K1388" i="1"/>
  <c r="P1389" i="1" s="1"/>
  <c r="F1389" i="1"/>
  <c r="J1389" i="1" l="1"/>
  <c r="A1391" i="1"/>
  <c r="O1389" i="1"/>
  <c r="K1389" i="1"/>
  <c r="P1390" i="1" s="1"/>
  <c r="G1390" i="1"/>
  <c r="F1390" i="1"/>
  <c r="O1390" i="1" l="1"/>
  <c r="A1392" i="1"/>
  <c r="J1390" i="1"/>
  <c r="G1391" i="1"/>
  <c r="K1390" i="1"/>
  <c r="P1391" i="1" s="1"/>
  <c r="F1391" i="1"/>
  <c r="J1391" i="1" l="1"/>
  <c r="A1393" i="1"/>
  <c r="O1391" i="1"/>
  <c r="G1392" i="1"/>
  <c r="K1391" i="1"/>
  <c r="P1392" i="1" s="1"/>
  <c r="F1392" i="1"/>
  <c r="O1392" i="1" l="1"/>
  <c r="A1394" i="1"/>
  <c r="J1392" i="1"/>
  <c r="G1393" i="1"/>
  <c r="K1392" i="1"/>
  <c r="P1393" i="1" s="1"/>
  <c r="F1393" i="1"/>
  <c r="J1393" i="1" l="1"/>
  <c r="A1395" i="1"/>
  <c r="O1393" i="1"/>
  <c r="G1394" i="1"/>
  <c r="K1393" i="1"/>
  <c r="P1394" i="1" s="1"/>
  <c r="F1394" i="1"/>
  <c r="O1394" i="1" l="1"/>
  <c r="A1396" i="1"/>
  <c r="J1394" i="1"/>
  <c r="K1394" i="1"/>
  <c r="P1395" i="1" s="1"/>
  <c r="G1395" i="1"/>
  <c r="F1395" i="1"/>
  <c r="J1395" i="1" l="1"/>
  <c r="A1397" i="1"/>
  <c r="O1395" i="1"/>
  <c r="G1396" i="1"/>
  <c r="K1395" i="1"/>
  <c r="P1396" i="1" s="1"/>
  <c r="F1396" i="1"/>
  <c r="O1396" i="1" l="1"/>
  <c r="A1398" i="1"/>
  <c r="J1396" i="1"/>
  <c r="G1397" i="1"/>
  <c r="K1396" i="1"/>
  <c r="P1397" i="1" s="1"/>
  <c r="F1397" i="1"/>
  <c r="J1397" i="1" l="1"/>
  <c r="A1399" i="1"/>
  <c r="O1397" i="1"/>
  <c r="G1398" i="1"/>
  <c r="K1397" i="1"/>
  <c r="P1398" i="1" s="1"/>
  <c r="F1398" i="1"/>
  <c r="O1398" i="1" l="1"/>
  <c r="A1400" i="1"/>
  <c r="J1398" i="1"/>
  <c r="G1399" i="1"/>
  <c r="K1398" i="1"/>
  <c r="P1399" i="1" s="1"/>
  <c r="F1399" i="1"/>
  <c r="J1399" i="1" l="1"/>
  <c r="A1401" i="1"/>
  <c r="O1399" i="1"/>
  <c r="K1399" i="1"/>
  <c r="P1400" i="1" s="1"/>
  <c r="G1400" i="1"/>
  <c r="F1400" i="1"/>
  <c r="O1400" i="1" l="1"/>
  <c r="A1402" i="1"/>
  <c r="J1400" i="1"/>
  <c r="G1401" i="1"/>
  <c r="K1400" i="1"/>
  <c r="P1401" i="1" s="1"/>
  <c r="F1401" i="1"/>
  <c r="J1401" i="1" l="1"/>
  <c r="A1403" i="1"/>
  <c r="O1401" i="1"/>
  <c r="G1402" i="1"/>
  <c r="K1401" i="1"/>
  <c r="P1402" i="1" s="1"/>
  <c r="F1402" i="1"/>
  <c r="O1402" i="1" l="1"/>
  <c r="A1404" i="1"/>
  <c r="J1402" i="1"/>
  <c r="G1403" i="1"/>
  <c r="K1402" i="1"/>
  <c r="P1403" i="1" s="1"/>
  <c r="F1403" i="1"/>
  <c r="J1403" i="1" l="1"/>
  <c r="A1405" i="1"/>
  <c r="O1403" i="1"/>
  <c r="G1404" i="1"/>
  <c r="K1403" i="1"/>
  <c r="P1404" i="1" s="1"/>
  <c r="F1404" i="1"/>
  <c r="O1404" i="1" l="1"/>
  <c r="A1406" i="1"/>
  <c r="J1404" i="1"/>
  <c r="K1404" i="1"/>
  <c r="P1405" i="1" s="1"/>
  <c r="G1405" i="1"/>
  <c r="F1405" i="1"/>
  <c r="J1405" i="1" l="1"/>
  <c r="A1407" i="1"/>
  <c r="O1405" i="1"/>
  <c r="G1406" i="1"/>
  <c r="K1405" i="1"/>
  <c r="P1406" i="1" s="1"/>
  <c r="F1406" i="1"/>
  <c r="O1406" i="1" l="1"/>
  <c r="A1408" i="1"/>
  <c r="J1406" i="1"/>
  <c r="G1407" i="1"/>
  <c r="K1406" i="1"/>
  <c r="P1407" i="1" s="1"/>
  <c r="F1407" i="1"/>
  <c r="J1407" i="1" l="1"/>
  <c r="A1409" i="1"/>
  <c r="O1407" i="1"/>
  <c r="G1408" i="1"/>
  <c r="K1407" i="1"/>
  <c r="P1408" i="1" s="1"/>
  <c r="F1408" i="1"/>
  <c r="O1408" i="1" l="1"/>
  <c r="A1410" i="1"/>
  <c r="J1408" i="1"/>
  <c r="G1409" i="1"/>
  <c r="K1408" i="1"/>
  <c r="P1409" i="1" s="1"/>
  <c r="F1409" i="1"/>
  <c r="J1409" i="1" l="1"/>
  <c r="A1411" i="1"/>
  <c r="O1409" i="1"/>
  <c r="K1409" i="1"/>
  <c r="P1410" i="1" s="1"/>
  <c r="G1410" i="1"/>
  <c r="F1410" i="1"/>
  <c r="O1410" i="1" l="1"/>
  <c r="A1412" i="1"/>
  <c r="J1410" i="1"/>
  <c r="G1411" i="1"/>
  <c r="K1410" i="1"/>
  <c r="P1411" i="1" s="1"/>
  <c r="F1411" i="1"/>
  <c r="J1411" i="1" l="1"/>
  <c r="A1413" i="1"/>
  <c r="O1411" i="1"/>
  <c r="K1411" i="1"/>
  <c r="P1412" i="1" s="1"/>
  <c r="G1412" i="1"/>
  <c r="F1412" i="1"/>
  <c r="O1412" i="1" l="1"/>
  <c r="A1414" i="1"/>
  <c r="J1412" i="1"/>
  <c r="G1413" i="1"/>
  <c r="K1412" i="1"/>
  <c r="P1413" i="1" s="1"/>
  <c r="F1413" i="1"/>
  <c r="J1413" i="1" l="1"/>
  <c r="A1415" i="1"/>
  <c r="O1413" i="1"/>
  <c r="G1414" i="1"/>
  <c r="K1413" i="1"/>
  <c r="P1414" i="1" s="1"/>
  <c r="F1414" i="1"/>
  <c r="O1414" i="1" l="1"/>
  <c r="A1416" i="1"/>
  <c r="J1414" i="1"/>
  <c r="K1414" i="1"/>
  <c r="P1415" i="1" s="1"/>
  <c r="G1415" i="1"/>
  <c r="F1415" i="1"/>
  <c r="J1415" i="1" l="1"/>
  <c r="A1417" i="1"/>
  <c r="O1415" i="1"/>
  <c r="G1416" i="1"/>
  <c r="K1415" i="1"/>
  <c r="P1416" i="1" s="1"/>
  <c r="F1416" i="1"/>
  <c r="O1416" i="1" l="1"/>
  <c r="A1418" i="1"/>
  <c r="J1416" i="1"/>
  <c r="K1416" i="1"/>
  <c r="P1417" i="1" s="1"/>
  <c r="G1417" i="1"/>
  <c r="F1417" i="1"/>
  <c r="J1417" i="1" l="1"/>
  <c r="A1419" i="1"/>
  <c r="O1417" i="1"/>
  <c r="G1418" i="1"/>
  <c r="K1417" i="1"/>
  <c r="P1418" i="1" s="1"/>
  <c r="F1418" i="1"/>
  <c r="O1418" i="1" l="1"/>
  <c r="A1420" i="1"/>
  <c r="J1418" i="1"/>
  <c r="G1419" i="1"/>
  <c r="K1418" i="1"/>
  <c r="P1419" i="1" s="1"/>
  <c r="F1419" i="1"/>
  <c r="J1419" i="1" l="1"/>
  <c r="A1421" i="1"/>
  <c r="O1419" i="1"/>
  <c r="K1419" i="1"/>
  <c r="P1420" i="1" s="1"/>
  <c r="G1420" i="1"/>
  <c r="F1420" i="1"/>
  <c r="O1420" i="1" l="1"/>
  <c r="A1422" i="1"/>
  <c r="J1420" i="1"/>
  <c r="G1421" i="1"/>
  <c r="K1420" i="1"/>
  <c r="P1421" i="1" s="1"/>
  <c r="F1421" i="1"/>
  <c r="J1421" i="1" l="1"/>
  <c r="A1423" i="1"/>
  <c r="O1421" i="1"/>
  <c r="K1421" i="1"/>
  <c r="P1422" i="1" s="1"/>
  <c r="G1422" i="1"/>
  <c r="F1422" i="1"/>
  <c r="O1422" i="1" l="1"/>
  <c r="A1424" i="1"/>
  <c r="J1422" i="1"/>
  <c r="G1423" i="1"/>
  <c r="K1422" i="1"/>
  <c r="P1423" i="1" s="1"/>
  <c r="F1423" i="1"/>
  <c r="J1423" i="1" l="1"/>
  <c r="A1425" i="1"/>
  <c r="O1423" i="1"/>
  <c r="G1424" i="1"/>
  <c r="K1423" i="1"/>
  <c r="P1424" i="1" s="1"/>
  <c r="F1424" i="1"/>
  <c r="O1424" i="1" l="1"/>
  <c r="A1426" i="1"/>
  <c r="J1424" i="1"/>
  <c r="K1424" i="1"/>
  <c r="P1425" i="1" s="1"/>
  <c r="G1425" i="1"/>
  <c r="F1425" i="1"/>
  <c r="J1425" i="1" l="1"/>
  <c r="A1427" i="1"/>
  <c r="O1425" i="1"/>
  <c r="G1426" i="1"/>
  <c r="K1425" i="1"/>
  <c r="P1426" i="1" s="1"/>
  <c r="F1426" i="1"/>
  <c r="O1426" i="1" l="1"/>
  <c r="A1428" i="1"/>
  <c r="J1426" i="1"/>
  <c r="K1426" i="1"/>
  <c r="P1427" i="1" s="1"/>
  <c r="G1427" i="1"/>
  <c r="F1427" i="1"/>
  <c r="O1427" i="1" l="1"/>
  <c r="J1427" i="1"/>
  <c r="A1429" i="1"/>
  <c r="G1428" i="1"/>
  <c r="K1427" i="1"/>
  <c r="P1428" i="1" s="1"/>
  <c r="F1428" i="1"/>
  <c r="A1430" i="1" l="1"/>
  <c r="J1428" i="1"/>
  <c r="O1428" i="1"/>
  <c r="G1429" i="1"/>
  <c r="K1428" i="1"/>
  <c r="P1429" i="1" s="1"/>
  <c r="F1429" i="1"/>
  <c r="O1429" i="1" l="1"/>
  <c r="J1429" i="1"/>
  <c r="A1431" i="1"/>
  <c r="K1429" i="1"/>
  <c r="P1430" i="1" s="1"/>
  <c r="G1430" i="1"/>
  <c r="F1430" i="1"/>
  <c r="A1432" i="1" l="1"/>
  <c r="J1430" i="1"/>
  <c r="O1430" i="1"/>
  <c r="G1431" i="1"/>
  <c r="K1430" i="1"/>
  <c r="P1431" i="1" s="1"/>
  <c r="F1431" i="1"/>
  <c r="O1431" i="1" l="1"/>
  <c r="J1431" i="1"/>
  <c r="A1433" i="1"/>
  <c r="K1431" i="1"/>
  <c r="P1432" i="1" s="1"/>
  <c r="G1432" i="1"/>
  <c r="F1432" i="1"/>
  <c r="A1434" i="1" l="1"/>
  <c r="J1432" i="1"/>
  <c r="O1432" i="1"/>
  <c r="G1433" i="1"/>
  <c r="K1432" i="1"/>
  <c r="P1433" i="1" s="1"/>
  <c r="F1433" i="1"/>
  <c r="O1433" i="1" l="1"/>
  <c r="J1433" i="1"/>
  <c r="A1435" i="1"/>
  <c r="G1434" i="1"/>
  <c r="K1433" i="1"/>
  <c r="P1434" i="1" s="1"/>
  <c r="F1434" i="1"/>
  <c r="A1436" i="1" l="1"/>
  <c r="J1434" i="1"/>
  <c r="O1434" i="1"/>
  <c r="K1434" i="1"/>
  <c r="P1435" i="1" s="1"/>
  <c r="G1435" i="1"/>
  <c r="F1435" i="1"/>
  <c r="O1435" i="1" l="1"/>
  <c r="J1435" i="1"/>
  <c r="A1437" i="1"/>
  <c r="G1436" i="1"/>
  <c r="K1435" i="1"/>
  <c r="P1436" i="1" s="1"/>
  <c r="F1436" i="1"/>
  <c r="A1438" i="1" l="1"/>
  <c r="J1436" i="1"/>
  <c r="O1436" i="1"/>
  <c r="K1436" i="1"/>
  <c r="P1437" i="1" s="1"/>
  <c r="G1437" i="1"/>
  <c r="F1437" i="1"/>
  <c r="O1437" i="1" l="1"/>
  <c r="J1437" i="1"/>
  <c r="A1439" i="1"/>
  <c r="G1438" i="1"/>
  <c r="K1437" i="1"/>
  <c r="P1438" i="1" s="1"/>
  <c r="F1438" i="1"/>
  <c r="A1440" i="1" l="1"/>
  <c r="J1438" i="1"/>
  <c r="O1438" i="1"/>
  <c r="G1439" i="1"/>
  <c r="K1438" i="1"/>
  <c r="P1439" i="1" s="1"/>
  <c r="F1439" i="1"/>
  <c r="O1439" i="1" l="1"/>
  <c r="J1439" i="1"/>
  <c r="A1441" i="1"/>
  <c r="K1439" i="1"/>
  <c r="P1440" i="1" s="1"/>
  <c r="G1440" i="1"/>
  <c r="F1440" i="1"/>
  <c r="A1442" i="1" l="1"/>
  <c r="J1440" i="1"/>
  <c r="O1440" i="1"/>
  <c r="G1441" i="1"/>
  <c r="K1440" i="1"/>
  <c r="P1441" i="1" s="1"/>
  <c r="F1441" i="1"/>
  <c r="O1441" i="1" l="1"/>
  <c r="J1441" i="1"/>
  <c r="A1443" i="1"/>
  <c r="K1441" i="1"/>
  <c r="P1442" i="1" s="1"/>
  <c r="G1442" i="1"/>
  <c r="F1442" i="1"/>
  <c r="A1444" i="1" l="1"/>
  <c r="J1442" i="1"/>
  <c r="O1442" i="1"/>
  <c r="G1443" i="1"/>
  <c r="K1442" i="1"/>
  <c r="P1443" i="1" s="1"/>
  <c r="F1443" i="1"/>
  <c r="O1443" i="1" l="1"/>
  <c r="J1443" i="1"/>
  <c r="A1445" i="1"/>
  <c r="G1444" i="1"/>
  <c r="K1443" i="1"/>
  <c r="P1444" i="1" s="1"/>
  <c r="F1444" i="1"/>
  <c r="A1446" i="1" l="1"/>
  <c r="J1444" i="1"/>
  <c r="O1444" i="1"/>
  <c r="K1444" i="1"/>
  <c r="P1445" i="1" s="1"/>
  <c r="G1445" i="1"/>
  <c r="F1445" i="1"/>
  <c r="O1445" i="1" l="1"/>
  <c r="J1445" i="1"/>
  <c r="A1447" i="1"/>
  <c r="G1446" i="1"/>
  <c r="K1445" i="1"/>
  <c r="P1446" i="1" s="1"/>
  <c r="F1446" i="1"/>
  <c r="A1448" i="1" l="1"/>
  <c r="J1446" i="1"/>
  <c r="O1446" i="1"/>
  <c r="K1446" i="1"/>
  <c r="P1447" i="1" s="1"/>
  <c r="G1447" i="1"/>
  <c r="F1447" i="1"/>
  <c r="O1447" i="1" l="1"/>
  <c r="J1447" i="1"/>
  <c r="A1449" i="1"/>
  <c r="G1448" i="1"/>
  <c r="K1447" i="1"/>
  <c r="P1448" i="1" s="1"/>
  <c r="F1448" i="1"/>
  <c r="A1450" i="1" l="1"/>
  <c r="J1448" i="1"/>
  <c r="O1448" i="1"/>
  <c r="G1449" i="1"/>
  <c r="K1448" i="1"/>
  <c r="P1449" i="1" s="1"/>
  <c r="F1449" i="1"/>
  <c r="O1449" i="1" l="1"/>
  <c r="J1449" i="1"/>
  <c r="A1451" i="1"/>
  <c r="K1449" i="1"/>
  <c r="P1450" i="1" s="1"/>
  <c r="G1450" i="1"/>
  <c r="F1450" i="1"/>
  <c r="A1452" i="1" l="1"/>
  <c r="J1450" i="1"/>
  <c r="O1450" i="1"/>
  <c r="G1451" i="1"/>
  <c r="K1450" i="1"/>
  <c r="P1451" i="1" s="1"/>
  <c r="F1451" i="1"/>
  <c r="O1451" i="1" l="1"/>
  <c r="J1451" i="1"/>
  <c r="A1453" i="1"/>
  <c r="K1451" i="1"/>
  <c r="P1452" i="1" s="1"/>
  <c r="G1452" i="1"/>
  <c r="F1452" i="1"/>
  <c r="O1452" i="1" l="1"/>
  <c r="A1454" i="1"/>
  <c r="J1452" i="1"/>
  <c r="G1453" i="1"/>
  <c r="K1452" i="1"/>
  <c r="P1453" i="1" s="1"/>
  <c r="F1453" i="1"/>
  <c r="J1453" i="1" l="1"/>
  <c r="A1455" i="1"/>
  <c r="O1453" i="1"/>
  <c r="G1454" i="1"/>
  <c r="K1453" i="1"/>
  <c r="P1454" i="1" s="1"/>
  <c r="F1454" i="1"/>
  <c r="O1454" i="1" l="1"/>
  <c r="A1456" i="1"/>
  <c r="J1454" i="1"/>
  <c r="K1454" i="1"/>
  <c r="P1455" i="1" s="1"/>
  <c r="G1455" i="1"/>
  <c r="F1455" i="1"/>
  <c r="J1455" i="1" l="1"/>
  <c r="A1457" i="1"/>
  <c r="O1455" i="1"/>
  <c r="G1456" i="1"/>
  <c r="K1455" i="1"/>
  <c r="P1456" i="1" s="1"/>
  <c r="F1456" i="1"/>
  <c r="O1456" i="1" l="1"/>
  <c r="A1458" i="1"/>
  <c r="J1456" i="1"/>
  <c r="K1456" i="1"/>
  <c r="P1457" i="1" s="1"/>
  <c r="G1457" i="1"/>
  <c r="F1457" i="1"/>
  <c r="J1457" i="1" l="1"/>
  <c r="A1459" i="1"/>
  <c r="O1457" i="1"/>
  <c r="G1458" i="1"/>
  <c r="K1457" i="1"/>
  <c r="P1458" i="1" s="1"/>
  <c r="F1458" i="1"/>
  <c r="O1458" i="1" l="1"/>
  <c r="A1460" i="1"/>
  <c r="J1458" i="1"/>
  <c r="G1459" i="1"/>
  <c r="K1458" i="1"/>
  <c r="P1459" i="1" s="1"/>
  <c r="F1459" i="1"/>
  <c r="J1459" i="1" l="1"/>
  <c r="A1461" i="1"/>
  <c r="O1459" i="1"/>
  <c r="K1459" i="1"/>
  <c r="P1460" i="1" s="1"/>
  <c r="G1460" i="1"/>
  <c r="F1460" i="1"/>
  <c r="O1460" i="1" l="1"/>
  <c r="A1462" i="1"/>
  <c r="J1460" i="1"/>
  <c r="G1461" i="1"/>
  <c r="K1460" i="1"/>
  <c r="P1461" i="1" s="1"/>
  <c r="F1461" i="1"/>
  <c r="J1461" i="1" l="1"/>
  <c r="A1463" i="1"/>
  <c r="O1461" i="1"/>
  <c r="K1461" i="1"/>
  <c r="P1462" i="1" s="1"/>
  <c r="G1462" i="1"/>
  <c r="F1462" i="1"/>
  <c r="O1462" i="1" l="1"/>
  <c r="A1464" i="1"/>
  <c r="J1462" i="1"/>
  <c r="G1463" i="1"/>
  <c r="K1462" i="1"/>
  <c r="P1463" i="1" s="1"/>
  <c r="F1463" i="1"/>
  <c r="J1463" i="1" l="1"/>
  <c r="A1465" i="1"/>
  <c r="O1463" i="1"/>
  <c r="G1464" i="1"/>
  <c r="K1463" i="1"/>
  <c r="P1464" i="1" s="1"/>
  <c r="F1464" i="1"/>
  <c r="O1464" i="1" l="1"/>
  <c r="A1466" i="1"/>
  <c r="J1464" i="1"/>
  <c r="K1464" i="1"/>
  <c r="P1465" i="1" s="1"/>
  <c r="G1465" i="1"/>
  <c r="F1465" i="1"/>
  <c r="J1465" i="1" l="1"/>
  <c r="A1467" i="1"/>
  <c r="O1465" i="1"/>
  <c r="G1466" i="1"/>
  <c r="K1465" i="1"/>
  <c r="P1466" i="1" s="1"/>
  <c r="F1466" i="1"/>
  <c r="O1466" i="1" l="1"/>
  <c r="A1468" i="1"/>
  <c r="J1466" i="1"/>
  <c r="K1466" i="1"/>
  <c r="P1467" i="1" s="1"/>
  <c r="G1467" i="1"/>
  <c r="F1467" i="1"/>
  <c r="J1467" i="1" l="1"/>
  <c r="A1469" i="1"/>
  <c r="O1467" i="1"/>
  <c r="G1468" i="1"/>
  <c r="K1467" i="1"/>
  <c r="P1468" i="1" s="1"/>
  <c r="F1468" i="1"/>
  <c r="O1468" i="1" l="1"/>
  <c r="A1470" i="1"/>
  <c r="J1468" i="1"/>
  <c r="G1469" i="1"/>
  <c r="K1468" i="1"/>
  <c r="P1469" i="1" s="1"/>
  <c r="F1469" i="1"/>
  <c r="J1469" i="1" l="1"/>
  <c r="A1471" i="1"/>
  <c r="O1469" i="1"/>
  <c r="K1469" i="1"/>
  <c r="P1470" i="1" s="1"/>
  <c r="G1470" i="1"/>
  <c r="F1470" i="1"/>
  <c r="O1470" i="1" l="1"/>
  <c r="A1472" i="1"/>
  <c r="J1470" i="1"/>
  <c r="G1471" i="1"/>
  <c r="K1470" i="1"/>
  <c r="P1471" i="1" s="1"/>
  <c r="F1471" i="1"/>
  <c r="J1471" i="1" l="1"/>
  <c r="A1473" i="1"/>
  <c r="O1471" i="1"/>
  <c r="K1471" i="1"/>
  <c r="P1472" i="1" s="1"/>
  <c r="G1472" i="1"/>
  <c r="F1472" i="1"/>
  <c r="O1472" i="1" l="1"/>
  <c r="A1474" i="1"/>
  <c r="J1472" i="1"/>
  <c r="G1473" i="1"/>
  <c r="K1472" i="1"/>
  <c r="P1473" i="1" s="1"/>
  <c r="F1473" i="1"/>
  <c r="J1473" i="1" l="1"/>
  <c r="A1475" i="1"/>
  <c r="O1473" i="1"/>
  <c r="G1474" i="1"/>
  <c r="K1473" i="1"/>
  <c r="P1474" i="1" s="1"/>
  <c r="F1474" i="1"/>
  <c r="O1474" i="1" l="1"/>
  <c r="A1476" i="1"/>
  <c r="J1474" i="1"/>
  <c r="K1474" i="1"/>
  <c r="P1475" i="1" s="1"/>
  <c r="G1475" i="1"/>
  <c r="F1475" i="1"/>
  <c r="J1475" i="1" l="1"/>
  <c r="A1477" i="1"/>
  <c r="O1475" i="1"/>
  <c r="G1476" i="1"/>
  <c r="K1475" i="1"/>
  <c r="P1476" i="1" s="1"/>
  <c r="F1476" i="1"/>
  <c r="O1476" i="1" l="1"/>
  <c r="A1478" i="1"/>
  <c r="J1476" i="1"/>
  <c r="K1476" i="1"/>
  <c r="P1477" i="1" s="1"/>
  <c r="G1477" i="1"/>
  <c r="F1477" i="1"/>
  <c r="J1477" i="1" l="1"/>
  <c r="A1479" i="1"/>
  <c r="O1477" i="1"/>
  <c r="G1478" i="1"/>
  <c r="K1477" i="1"/>
  <c r="P1478" i="1" s="1"/>
  <c r="F1478" i="1"/>
  <c r="O1478" i="1" l="1"/>
  <c r="A1480" i="1"/>
  <c r="J1478" i="1"/>
  <c r="G1479" i="1"/>
  <c r="K1478" i="1"/>
  <c r="P1479" i="1" s="1"/>
  <c r="F1479" i="1"/>
  <c r="J1479" i="1" l="1"/>
  <c r="A1481" i="1"/>
  <c r="O1479" i="1"/>
  <c r="K1479" i="1"/>
  <c r="P1480" i="1" s="1"/>
  <c r="G1480" i="1"/>
  <c r="F1480" i="1"/>
  <c r="O1480" i="1" l="1"/>
  <c r="A1482" i="1"/>
  <c r="J1480" i="1"/>
  <c r="G1481" i="1"/>
  <c r="K1480" i="1"/>
  <c r="P1481" i="1" s="1"/>
  <c r="F1481" i="1"/>
  <c r="J1481" i="1" l="1"/>
  <c r="A1483" i="1"/>
  <c r="O1481" i="1"/>
  <c r="K1481" i="1"/>
  <c r="P1482" i="1" s="1"/>
  <c r="G1482" i="1"/>
  <c r="F1482" i="1"/>
  <c r="O1482" i="1" l="1"/>
  <c r="A1484" i="1"/>
  <c r="J1482" i="1"/>
  <c r="G1483" i="1"/>
  <c r="K1482" i="1"/>
  <c r="P1483" i="1" s="1"/>
  <c r="F1483" i="1"/>
  <c r="J1483" i="1" l="1"/>
  <c r="A1485" i="1"/>
  <c r="O1483" i="1"/>
  <c r="G1484" i="1"/>
  <c r="K1483" i="1"/>
  <c r="P1484" i="1" s="1"/>
  <c r="F1484" i="1"/>
  <c r="O1484" i="1" l="1"/>
  <c r="A1486" i="1"/>
  <c r="J1484" i="1"/>
  <c r="K1484" i="1"/>
  <c r="P1485" i="1" s="1"/>
  <c r="G1485" i="1"/>
  <c r="F1485" i="1"/>
  <c r="J1485" i="1" l="1"/>
  <c r="A1487" i="1"/>
  <c r="O1485" i="1"/>
  <c r="G1486" i="1"/>
  <c r="K1485" i="1"/>
  <c r="P1486" i="1" s="1"/>
  <c r="F1486" i="1"/>
  <c r="O1486" i="1" l="1"/>
  <c r="A1488" i="1"/>
  <c r="J1486" i="1"/>
  <c r="G1487" i="1"/>
  <c r="K1486" i="1"/>
  <c r="P1487" i="1" s="1"/>
  <c r="F1487" i="1"/>
  <c r="J1487" i="1" l="1"/>
  <c r="A1489" i="1"/>
  <c r="O1487" i="1"/>
  <c r="G1488" i="1"/>
  <c r="K1487" i="1"/>
  <c r="P1488" i="1" s="1"/>
  <c r="F1488" i="1"/>
  <c r="O1488" i="1" l="1"/>
  <c r="A1490" i="1"/>
  <c r="J1488" i="1"/>
  <c r="G1489" i="1"/>
  <c r="K1488" i="1"/>
  <c r="P1489" i="1" s="1"/>
  <c r="F1489" i="1"/>
  <c r="J1489" i="1" l="1"/>
  <c r="A1491" i="1"/>
  <c r="O1489" i="1"/>
  <c r="K1489" i="1"/>
  <c r="P1490" i="1" s="1"/>
  <c r="G1490" i="1"/>
  <c r="F1490" i="1"/>
  <c r="O1490" i="1" l="1"/>
  <c r="A1492" i="1"/>
  <c r="J1490" i="1"/>
  <c r="G1491" i="1"/>
  <c r="K1490" i="1"/>
  <c r="P1491" i="1" s="1"/>
  <c r="F1491" i="1"/>
  <c r="J1491" i="1" l="1"/>
  <c r="A1493" i="1"/>
  <c r="O1491" i="1"/>
  <c r="G1492" i="1"/>
  <c r="K1491" i="1"/>
  <c r="P1492" i="1" s="1"/>
  <c r="F1492" i="1"/>
  <c r="O1492" i="1" l="1"/>
  <c r="A1494" i="1"/>
  <c r="J1492" i="1"/>
  <c r="K1492" i="1"/>
  <c r="P1493" i="1" s="1"/>
  <c r="G1493" i="1"/>
  <c r="F1493" i="1"/>
  <c r="J1493" i="1" l="1"/>
  <c r="A1495" i="1"/>
  <c r="O1493" i="1"/>
  <c r="G1494" i="1"/>
  <c r="K1493" i="1"/>
  <c r="P1494" i="1" s="1"/>
  <c r="F1494" i="1"/>
  <c r="O1494" i="1" l="1"/>
  <c r="A1496" i="1"/>
  <c r="J1494" i="1"/>
  <c r="K1494" i="1"/>
  <c r="P1495" i="1" s="1"/>
  <c r="G1495" i="1"/>
  <c r="F1495" i="1"/>
  <c r="J1495" i="1" l="1"/>
  <c r="A1497" i="1"/>
  <c r="O1495" i="1"/>
  <c r="G1496" i="1"/>
  <c r="K1495" i="1"/>
  <c r="P1496" i="1" s="1"/>
  <c r="F1496" i="1"/>
  <c r="O1496" i="1" l="1"/>
  <c r="A1498" i="1"/>
  <c r="J1496" i="1"/>
  <c r="G1497" i="1"/>
  <c r="K1496" i="1"/>
  <c r="P1497" i="1" s="1"/>
  <c r="F1497" i="1"/>
  <c r="J1497" i="1" l="1"/>
  <c r="A1499" i="1"/>
  <c r="O1497" i="1"/>
  <c r="K1497" i="1"/>
  <c r="P1498" i="1" s="1"/>
  <c r="G1498" i="1"/>
  <c r="F1498" i="1"/>
  <c r="O1498" i="1" l="1"/>
  <c r="A1500" i="1"/>
  <c r="J1498" i="1"/>
  <c r="G1499" i="1"/>
  <c r="K1498" i="1"/>
  <c r="P1499" i="1" s="1"/>
  <c r="F1499" i="1"/>
  <c r="J1499" i="1" l="1"/>
  <c r="A1501" i="1"/>
  <c r="O1499" i="1"/>
  <c r="G1500" i="1"/>
  <c r="K1499" i="1"/>
  <c r="P1500" i="1" s="1"/>
  <c r="F1500" i="1"/>
  <c r="O1500" i="1" l="1"/>
  <c r="A1502" i="1"/>
  <c r="J1500" i="1"/>
  <c r="G1501" i="1"/>
  <c r="K1500" i="1"/>
  <c r="P1501" i="1" s="1"/>
  <c r="F1501" i="1"/>
  <c r="J1501" i="1" l="1"/>
  <c r="A1503" i="1"/>
  <c r="O1501" i="1"/>
  <c r="G1502" i="1"/>
  <c r="K1501" i="1"/>
  <c r="P1502" i="1" s="1"/>
  <c r="F1502" i="1"/>
  <c r="O1502" i="1" l="1"/>
  <c r="A1504" i="1"/>
  <c r="J1502" i="1"/>
  <c r="K1502" i="1"/>
  <c r="P1503" i="1" s="1"/>
  <c r="G1503" i="1"/>
  <c r="F1503" i="1"/>
  <c r="J1503" i="1" l="1"/>
  <c r="A1505" i="1"/>
  <c r="O1503" i="1"/>
  <c r="G1504" i="1"/>
  <c r="K1503" i="1"/>
  <c r="P1504" i="1" s="1"/>
  <c r="F1504" i="1"/>
  <c r="O1504" i="1" l="1"/>
  <c r="A1506" i="1"/>
  <c r="J1504" i="1"/>
  <c r="G1505" i="1"/>
  <c r="K1504" i="1"/>
  <c r="P1505" i="1" s="1"/>
  <c r="F1505" i="1"/>
  <c r="J1505" i="1" l="1"/>
  <c r="A1507" i="1"/>
  <c r="O1505" i="1"/>
  <c r="K1505" i="1"/>
  <c r="P1506" i="1" s="1"/>
  <c r="G1506" i="1"/>
  <c r="F1506" i="1"/>
  <c r="O1506" i="1" l="1"/>
  <c r="A1508" i="1"/>
  <c r="J1506" i="1"/>
  <c r="G1507" i="1"/>
  <c r="K1506" i="1"/>
  <c r="P1507" i="1" s="1"/>
  <c r="F1507" i="1"/>
  <c r="J1507" i="1" l="1"/>
  <c r="A1509" i="1"/>
  <c r="O1507" i="1"/>
  <c r="G1508" i="1"/>
  <c r="K1507" i="1"/>
  <c r="P1508" i="1" s="1"/>
  <c r="F1508" i="1"/>
  <c r="O1508" i="1" l="1"/>
  <c r="A1510" i="1"/>
  <c r="J1508" i="1"/>
  <c r="G1509" i="1"/>
  <c r="K1508" i="1"/>
  <c r="P1509" i="1" s="1"/>
  <c r="F1509" i="1"/>
  <c r="J1509" i="1" l="1"/>
  <c r="A1511" i="1"/>
  <c r="O1509" i="1"/>
  <c r="G1510" i="1"/>
  <c r="K1509" i="1"/>
  <c r="P1510" i="1" s="1"/>
  <c r="F1510" i="1"/>
  <c r="O1510" i="1" l="1"/>
  <c r="A1512" i="1"/>
  <c r="J1510" i="1"/>
  <c r="K1510" i="1"/>
  <c r="P1511" i="1" s="1"/>
  <c r="G1511" i="1"/>
  <c r="F1511" i="1"/>
  <c r="J1511" i="1" l="1"/>
  <c r="A1513" i="1"/>
  <c r="O1511" i="1"/>
  <c r="G1512" i="1"/>
  <c r="K1511" i="1"/>
  <c r="P1512" i="1" s="1"/>
  <c r="F1512" i="1"/>
  <c r="O1512" i="1" l="1"/>
  <c r="A1514" i="1"/>
  <c r="J1512" i="1"/>
  <c r="G1513" i="1"/>
  <c r="K1512" i="1"/>
  <c r="P1513" i="1" s="1"/>
  <c r="F1513" i="1"/>
  <c r="J1513" i="1" l="1"/>
  <c r="A1515" i="1"/>
  <c r="O1513" i="1"/>
  <c r="G1514" i="1"/>
  <c r="K1513" i="1"/>
  <c r="P1514" i="1" s="1"/>
  <c r="F1514" i="1"/>
  <c r="O1514" i="1" l="1"/>
  <c r="A1516" i="1"/>
  <c r="J1514" i="1"/>
  <c r="G1515" i="1"/>
  <c r="K1514" i="1"/>
  <c r="P1515" i="1" s="1"/>
  <c r="F1515" i="1"/>
  <c r="J1515" i="1" l="1"/>
  <c r="A1517" i="1"/>
  <c r="O1515" i="1"/>
  <c r="K1515" i="1"/>
  <c r="P1516" i="1" s="1"/>
  <c r="G1516" i="1"/>
  <c r="F1516" i="1"/>
  <c r="O1516" i="1" l="1"/>
  <c r="A1518" i="1"/>
  <c r="J1516" i="1"/>
  <c r="G1517" i="1"/>
  <c r="K1516" i="1"/>
  <c r="P1517" i="1" s="1"/>
  <c r="F1517" i="1"/>
  <c r="J1517" i="1" l="1"/>
  <c r="A1519" i="1"/>
  <c r="O1517" i="1"/>
  <c r="G1518" i="1"/>
  <c r="K1517" i="1"/>
  <c r="P1518" i="1" s="1"/>
  <c r="F1518" i="1"/>
  <c r="O1518" i="1" l="1"/>
  <c r="A1520" i="1"/>
  <c r="J1518" i="1"/>
  <c r="G1519" i="1"/>
  <c r="K1518" i="1"/>
  <c r="P1519" i="1" s="1"/>
  <c r="F1519" i="1"/>
  <c r="J1519" i="1" l="1"/>
  <c r="A1521" i="1"/>
  <c r="O1519" i="1"/>
  <c r="G1520" i="1"/>
  <c r="K1519" i="1"/>
  <c r="P1520" i="1" s="1"/>
  <c r="F1520" i="1"/>
  <c r="O1520" i="1" l="1"/>
  <c r="A1522" i="1"/>
  <c r="J1520" i="1"/>
  <c r="K1520" i="1"/>
  <c r="P1521" i="1" s="1"/>
  <c r="G1521" i="1"/>
  <c r="F1521" i="1"/>
  <c r="J1521" i="1" l="1"/>
  <c r="A1523" i="1"/>
  <c r="O1521" i="1"/>
  <c r="G1522" i="1"/>
  <c r="K1521" i="1"/>
  <c r="P1522" i="1" s="1"/>
  <c r="F1522" i="1"/>
  <c r="O1522" i="1" l="1"/>
  <c r="A1524" i="1"/>
  <c r="J1522" i="1"/>
  <c r="G1523" i="1"/>
  <c r="K1522" i="1"/>
  <c r="P1523" i="1" s="1"/>
  <c r="F1523" i="1"/>
  <c r="J1523" i="1" l="1"/>
  <c r="A1525" i="1"/>
  <c r="O1523" i="1"/>
  <c r="G1524" i="1"/>
  <c r="K1523" i="1"/>
  <c r="P1524" i="1" s="1"/>
  <c r="F1524" i="1"/>
  <c r="O1524" i="1" l="1"/>
  <c r="A1526" i="1"/>
  <c r="J1524" i="1"/>
  <c r="G1525" i="1"/>
  <c r="K1524" i="1"/>
  <c r="P1525" i="1" s="1"/>
  <c r="F1525" i="1"/>
  <c r="J1525" i="1" l="1"/>
  <c r="A1527" i="1"/>
  <c r="O1525" i="1"/>
  <c r="K1525" i="1"/>
  <c r="P1526" i="1" s="1"/>
  <c r="G1526" i="1"/>
  <c r="F1526" i="1"/>
  <c r="O1526" i="1" l="1"/>
  <c r="A1528" i="1"/>
  <c r="J1526" i="1"/>
  <c r="K1526" i="1"/>
  <c r="P1527" i="1" s="1"/>
  <c r="G1527" i="1"/>
  <c r="F1527" i="1"/>
  <c r="J1527" i="1" l="1"/>
  <c r="A1529" i="1"/>
  <c r="O1527" i="1"/>
  <c r="G1528" i="1"/>
  <c r="K1527" i="1"/>
  <c r="P1528" i="1" s="1"/>
  <c r="F1528" i="1"/>
  <c r="O1528" i="1" l="1"/>
  <c r="A1530" i="1"/>
  <c r="J1528" i="1"/>
  <c r="G1529" i="1"/>
  <c r="K1528" i="1"/>
  <c r="P1529" i="1" s="1"/>
  <c r="F1529" i="1"/>
  <c r="J1529" i="1" l="1"/>
  <c r="A1531" i="1"/>
  <c r="O1529" i="1"/>
  <c r="G1530" i="1"/>
  <c r="K1529" i="1"/>
  <c r="P1530" i="1" s="1"/>
  <c r="F1530" i="1"/>
  <c r="O1530" i="1" l="1"/>
  <c r="A1532" i="1"/>
  <c r="J1530" i="1"/>
  <c r="G1531" i="1"/>
  <c r="K1530" i="1"/>
  <c r="P1531" i="1" s="1"/>
  <c r="F1531" i="1"/>
  <c r="J1531" i="1" l="1"/>
  <c r="A1533" i="1"/>
  <c r="O1531" i="1"/>
  <c r="G1532" i="1"/>
  <c r="K1531" i="1"/>
  <c r="P1532" i="1" s="1"/>
  <c r="F1532" i="1"/>
  <c r="O1532" i="1" l="1"/>
  <c r="A1534" i="1"/>
  <c r="J1532" i="1"/>
  <c r="G1533" i="1"/>
  <c r="K1532" i="1"/>
  <c r="P1533" i="1" s="1"/>
  <c r="F1533" i="1"/>
  <c r="J1533" i="1" l="1"/>
  <c r="A1535" i="1"/>
  <c r="O1533" i="1"/>
  <c r="G1534" i="1"/>
  <c r="K1533" i="1"/>
  <c r="P1534" i="1" s="1"/>
  <c r="F1534" i="1"/>
  <c r="O1534" i="1" l="1"/>
  <c r="A1536" i="1"/>
  <c r="J1534" i="1"/>
  <c r="G1535" i="1"/>
  <c r="K1534" i="1"/>
  <c r="P1535" i="1" s="1"/>
  <c r="F1535" i="1"/>
  <c r="J1535" i="1" l="1"/>
  <c r="A1537" i="1"/>
  <c r="O1535" i="1"/>
  <c r="G1536" i="1"/>
  <c r="K1535" i="1"/>
  <c r="P1536" i="1" s="1"/>
  <c r="F1536" i="1"/>
  <c r="O1536" i="1" l="1"/>
  <c r="A1538" i="1"/>
  <c r="J1536" i="1"/>
  <c r="G1537" i="1"/>
  <c r="K1536" i="1"/>
  <c r="P1537" i="1" s="1"/>
  <c r="F1537" i="1"/>
  <c r="J1537" i="1" l="1"/>
  <c r="A1539" i="1"/>
  <c r="O1537" i="1"/>
  <c r="G1538" i="1"/>
  <c r="K1537" i="1"/>
  <c r="P1538" i="1" s="1"/>
  <c r="F1538" i="1"/>
  <c r="O1538" i="1" l="1"/>
  <c r="A1540" i="1"/>
  <c r="J1538" i="1"/>
  <c r="G1539" i="1"/>
  <c r="K1538" i="1"/>
  <c r="P1539" i="1" s="1"/>
  <c r="F1539" i="1"/>
  <c r="J1539" i="1" l="1"/>
  <c r="A1541" i="1"/>
  <c r="O1539" i="1"/>
  <c r="G1540" i="1"/>
  <c r="K1539" i="1"/>
  <c r="P1540" i="1" s="1"/>
  <c r="F1540" i="1"/>
  <c r="O1540" i="1" l="1"/>
  <c r="A1542" i="1"/>
  <c r="J1540" i="1"/>
  <c r="G1541" i="1"/>
  <c r="K1540" i="1"/>
  <c r="P1541" i="1" s="1"/>
  <c r="F1541" i="1"/>
  <c r="J1541" i="1" l="1"/>
  <c r="A1543" i="1"/>
  <c r="O1541" i="1"/>
  <c r="G1542" i="1"/>
  <c r="K1541" i="1"/>
  <c r="P1542" i="1" s="1"/>
  <c r="F1542" i="1"/>
  <c r="O1542" i="1" l="1"/>
  <c r="A1544" i="1"/>
  <c r="J1542" i="1"/>
  <c r="K1542" i="1"/>
  <c r="P1543" i="1" s="1"/>
  <c r="G1543" i="1"/>
  <c r="F1543" i="1"/>
  <c r="J1543" i="1" l="1"/>
  <c r="A1545" i="1"/>
  <c r="O1543" i="1"/>
  <c r="G1544" i="1"/>
  <c r="K1543" i="1"/>
  <c r="P1544" i="1" s="1"/>
  <c r="F1544" i="1"/>
  <c r="O1544" i="1" l="1"/>
  <c r="A1546" i="1"/>
  <c r="J1544" i="1"/>
  <c r="G1545" i="1"/>
  <c r="K1544" i="1"/>
  <c r="P1545" i="1" s="1"/>
  <c r="F1545" i="1"/>
  <c r="J1545" i="1" l="1"/>
  <c r="A1547" i="1"/>
  <c r="O1545" i="1"/>
  <c r="G1546" i="1"/>
  <c r="K1545" i="1"/>
  <c r="P1546" i="1" s="1"/>
  <c r="F1546" i="1"/>
  <c r="O1546" i="1" l="1"/>
  <c r="A1548" i="1"/>
  <c r="J1546" i="1"/>
  <c r="K1546" i="1"/>
  <c r="P1547" i="1" s="1"/>
  <c r="G1547" i="1"/>
  <c r="F1547" i="1"/>
  <c r="J1547" i="1" l="1"/>
  <c r="A1549" i="1"/>
  <c r="O1547" i="1"/>
  <c r="G1548" i="1"/>
  <c r="K1547" i="1"/>
  <c r="P1548" i="1" s="1"/>
  <c r="F1548" i="1"/>
  <c r="O1548" i="1" l="1"/>
  <c r="A1550" i="1"/>
  <c r="J1548" i="1"/>
  <c r="G1549" i="1"/>
  <c r="K1548" i="1"/>
  <c r="P1549" i="1" s="1"/>
  <c r="F1549" i="1"/>
  <c r="J1549" i="1" l="1"/>
  <c r="A1551" i="1"/>
  <c r="O1549" i="1"/>
  <c r="G1550" i="1"/>
  <c r="K1549" i="1"/>
  <c r="P1550" i="1" s="1"/>
  <c r="F1550" i="1"/>
  <c r="O1550" i="1" l="1"/>
  <c r="A1552" i="1"/>
  <c r="J1550" i="1"/>
  <c r="G1551" i="1"/>
  <c r="K1550" i="1"/>
  <c r="P1551" i="1" s="1"/>
  <c r="F1551" i="1"/>
  <c r="J1551" i="1" l="1"/>
  <c r="A1553" i="1"/>
  <c r="O1551" i="1"/>
  <c r="G1552" i="1"/>
  <c r="K1551" i="1"/>
  <c r="P1552" i="1" s="1"/>
  <c r="F1552" i="1"/>
  <c r="O1552" i="1" l="1"/>
  <c r="A1554" i="1"/>
  <c r="J1552" i="1"/>
  <c r="G1553" i="1"/>
  <c r="K1552" i="1"/>
  <c r="P1553" i="1" s="1"/>
  <c r="F1553" i="1"/>
  <c r="J1553" i="1" l="1"/>
  <c r="A1555" i="1"/>
  <c r="O1553" i="1"/>
  <c r="G1554" i="1"/>
  <c r="K1553" i="1"/>
  <c r="P1554" i="1" s="1"/>
  <c r="F1554" i="1"/>
  <c r="O1554" i="1" l="1"/>
  <c r="A1556" i="1"/>
  <c r="J1554" i="1"/>
  <c r="G1555" i="1"/>
  <c r="K1554" i="1"/>
  <c r="P1555" i="1" s="1"/>
  <c r="F1555" i="1"/>
  <c r="J1555" i="1" l="1"/>
  <c r="A1557" i="1"/>
  <c r="O1555" i="1"/>
  <c r="G1556" i="1"/>
  <c r="K1555" i="1"/>
  <c r="P1556" i="1" s="1"/>
  <c r="F1556" i="1"/>
  <c r="O1556" i="1" l="1"/>
  <c r="A1558" i="1"/>
  <c r="J1556" i="1"/>
  <c r="G1557" i="1"/>
  <c r="K1556" i="1"/>
  <c r="P1557" i="1" s="1"/>
  <c r="F1557" i="1"/>
  <c r="J1557" i="1" l="1"/>
  <c r="A1559" i="1"/>
  <c r="O1557" i="1"/>
  <c r="G1558" i="1"/>
  <c r="K1557" i="1"/>
  <c r="P1558" i="1" s="1"/>
  <c r="F1558" i="1"/>
  <c r="O1558" i="1" l="1"/>
  <c r="A1560" i="1"/>
  <c r="J1558" i="1"/>
  <c r="G1559" i="1"/>
  <c r="K1558" i="1"/>
  <c r="P1559" i="1" s="1"/>
  <c r="F1559" i="1"/>
  <c r="J1559" i="1" l="1"/>
  <c r="A1561" i="1"/>
  <c r="O1559" i="1"/>
  <c r="G1560" i="1"/>
  <c r="K1559" i="1"/>
  <c r="P1560" i="1" s="1"/>
  <c r="F1560" i="1"/>
  <c r="O1560" i="1" l="1"/>
  <c r="A1562" i="1"/>
  <c r="J1560" i="1"/>
  <c r="G1561" i="1"/>
  <c r="K1560" i="1"/>
  <c r="P1561" i="1" s="1"/>
  <c r="F1561" i="1"/>
  <c r="J1561" i="1" l="1"/>
  <c r="A1563" i="1"/>
  <c r="O1561" i="1"/>
  <c r="G1562" i="1"/>
  <c r="K1561" i="1"/>
  <c r="P1562" i="1" s="1"/>
  <c r="F1562" i="1"/>
  <c r="O1562" i="1" l="1"/>
  <c r="A1564" i="1"/>
  <c r="J1562" i="1"/>
  <c r="K1562" i="1"/>
  <c r="P1563" i="1" s="1"/>
  <c r="G1563" i="1"/>
  <c r="F1563" i="1"/>
  <c r="J1563" i="1" l="1"/>
  <c r="A1565" i="1"/>
  <c r="O1563" i="1"/>
  <c r="K1563" i="1"/>
  <c r="P1564" i="1" s="1"/>
  <c r="G1564" i="1"/>
  <c r="F1564" i="1"/>
  <c r="O1564" i="1" l="1"/>
  <c r="A1566" i="1"/>
  <c r="J1564" i="1"/>
  <c r="G1565" i="1"/>
  <c r="K1564" i="1"/>
  <c r="P1565" i="1" s="1"/>
  <c r="F1565" i="1"/>
  <c r="J1565" i="1" l="1"/>
  <c r="A1567" i="1"/>
  <c r="O1565" i="1"/>
  <c r="G1566" i="1"/>
  <c r="K1565" i="1"/>
  <c r="P1566" i="1" s="1"/>
  <c r="F1566" i="1"/>
  <c r="O1566" i="1" l="1"/>
  <c r="A1568" i="1"/>
  <c r="J1566" i="1"/>
  <c r="G1567" i="1"/>
  <c r="K1566" i="1"/>
  <c r="P1567" i="1" s="1"/>
  <c r="F1567" i="1"/>
  <c r="J1567" i="1" l="1"/>
  <c r="A1569" i="1"/>
  <c r="O1567" i="1"/>
  <c r="K1567" i="1"/>
  <c r="P1568" i="1" s="1"/>
  <c r="G1568" i="1"/>
  <c r="F1568" i="1"/>
  <c r="O1568" i="1" l="1"/>
  <c r="A1570" i="1"/>
  <c r="J1568" i="1"/>
  <c r="G1569" i="1"/>
  <c r="K1568" i="1"/>
  <c r="P1569" i="1" s="1"/>
  <c r="F1569" i="1"/>
  <c r="J1569" i="1" l="1"/>
  <c r="A1571" i="1"/>
  <c r="O1569" i="1"/>
  <c r="G1570" i="1"/>
  <c r="K1569" i="1"/>
  <c r="P1570" i="1" s="1"/>
  <c r="F1570" i="1"/>
  <c r="O1570" i="1" l="1"/>
  <c r="A1572" i="1"/>
  <c r="J1570" i="1"/>
  <c r="G1571" i="1"/>
  <c r="K1570" i="1"/>
  <c r="P1571" i="1" s="1"/>
  <c r="F1571" i="1"/>
  <c r="J1571" i="1" l="1"/>
  <c r="A1573" i="1"/>
  <c r="O1571" i="1"/>
  <c r="G1572" i="1"/>
  <c r="K1571" i="1"/>
  <c r="P1572" i="1" s="1"/>
  <c r="F1572" i="1"/>
  <c r="O1572" i="1" l="1"/>
  <c r="A1574" i="1"/>
  <c r="J1572" i="1"/>
  <c r="K1572" i="1"/>
  <c r="P1573" i="1" s="1"/>
  <c r="G1573" i="1"/>
  <c r="F1573" i="1"/>
  <c r="J1573" i="1" l="1"/>
  <c r="A1575" i="1"/>
  <c r="O1573" i="1"/>
  <c r="G1574" i="1"/>
  <c r="K1573" i="1"/>
  <c r="P1574" i="1" s="1"/>
  <c r="F1574" i="1"/>
  <c r="O1574" i="1" l="1"/>
  <c r="A1576" i="1"/>
  <c r="J1574" i="1"/>
  <c r="G1575" i="1"/>
  <c r="K1574" i="1"/>
  <c r="P1575" i="1" s="1"/>
  <c r="F1575" i="1"/>
  <c r="J1575" i="1" l="1"/>
  <c r="A1577" i="1"/>
  <c r="O1575" i="1"/>
  <c r="G1576" i="1"/>
  <c r="K1575" i="1"/>
  <c r="P1576" i="1" s="1"/>
  <c r="F1576" i="1"/>
  <c r="O1576" i="1" l="1"/>
  <c r="A1578" i="1"/>
  <c r="J1576" i="1"/>
  <c r="G1577" i="1"/>
  <c r="K1576" i="1"/>
  <c r="P1577" i="1" s="1"/>
  <c r="F1577" i="1"/>
  <c r="J1577" i="1" l="1"/>
  <c r="A1579" i="1"/>
  <c r="O1577" i="1"/>
  <c r="K1577" i="1"/>
  <c r="P1578" i="1" s="1"/>
  <c r="G1578" i="1"/>
  <c r="F1578" i="1"/>
  <c r="O1578" i="1" l="1"/>
  <c r="A1580" i="1"/>
  <c r="J1578" i="1"/>
  <c r="G1579" i="1"/>
  <c r="K1578" i="1"/>
  <c r="P1579" i="1" s="1"/>
  <c r="F1579" i="1"/>
  <c r="J1579" i="1" l="1"/>
  <c r="A1581" i="1"/>
  <c r="O1579" i="1"/>
  <c r="G1580" i="1"/>
  <c r="K1579" i="1"/>
  <c r="P1580" i="1" s="1"/>
  <c r="F1580" i="1"/>
  <c r="O1580" i="1" l="1"/>
  <c r="A1582" i="1"/>
  <c r="J1580" i="1"/>
  <c r="G1581" i="1"/>
  <c r="K1580" i="1"/>
  <c r="P1581" i="1" s="1"/>
  <c r="F1581" i="1"/>
  <c r="J1581" i="1" l="1"/>
  <c r="A1583" i="1"/>
  <c r="O1581" i="1"/>
  <c r="G1582" i="1"/>
  <c r="K1581" i="1"/>
  <c r="P1582" i="1" s="1"/>
  <c r="F1582" i="1"/>
  <c r="O1582" i="1" l="1"/>
  <c r="A1584" i="1"/>
  <c r="J1582" i="1"/>
  <c r="K1582" i="1"/>
  <c r="P1583" i="1" s="1"/>
  <c r="G1583" i="1"/>
  <c r="F1583" i="1"/>
  <c r="J1583" i="1" l="1"/>
  <c r="A1585" i="1"/>
  <c r="O1583" i="1"/>
  <c r="G1584" i="1"/>
  <c r="K1583" i="1"/>
  <c r="P1584" i="1" s="1"/>
  <c r="F1584" i="1"/>
  <c r="O1584" i="1" l="1"/>
  <c r="A1586" i="1"/>
  <c r="J1584" i="1"/>
  <c r="G1585" i="1"/>
  <c r="K1584" i="1"/>
  <c r="P1585" i="1" s="1"/>
  <c r="F1585" i="1"/>
  <c r="J1585" i="1" l="1"/>
  <c r="A1587" i="1"/>
  <c r="O1585" i="1"/>
  <c r="G1586" i="1"/>
  <c r="K1585" i="1"/>
  <c r="P1586" i="1" s="1"/>
  <c r="F1586" i="1"/>
  <c r="O1586" i="1" l="1"/>
  <c r="A1588" i="1"/>
  <c r="J1586" i="1"/>
  <c r="G1587" i="1"/>
  <c r="K1586" i="1"/>
  <c r="P1587" i="1" s="1"/>
  <c r="F1587" i="1"/>
  <c r="J1587" i="1" l="1"/>
  <c r="A1589" i="1"/>
  <c r="O1587" i="1"/>
  <c r="K1587" i="1"/>
  <c r="P1588" i="1" s="1"/>
  <c r="G1588" i="1"/>
  <c r="F1588" i="1"/>
  <c r="O1588" i="1" l="1"/>
  <c r="A1590" i="1"/>
  <c r="J1588" i="1"/>
  <c r="G1589" i="1"/>
  <c r="K1588" i="1"/>
  <c r="P1589" i="1" s="1"/>
  <c r="F1589" i="1"/>
  <c r="J1589" i="1" l="1"/>
  <c r="A1591" i="1"/>
  <c r="O1589" i="1"/>
  <c r="G1590" i="1"/>
  <c r="K1589" i="1"/>
  <c r="P1590" i="1" s="1"/>
  <c r="F1590" i="1"/>
  <c r="O1590" i="1" l="1"/>
  <c r="A1592" i="1"/>
  <c r="J1590" i="1"/>
  <c r="G1591" i="1"/>
  <c r="K1590" i="1"/>
  <c r="P1591" i="1" s="1"/>
  <c r="F1591" i="1"/>
  <c r="J1591" i="1" l="1"/>
  <c r="A1593" i="1"/>
  <c r="O1591" i="1"/>
  <c r="G1592" i="1"/>
  <c r="K1591" i="1"/>
  <c r="P1592" i="1" s="1"/>
  <c r="F1592" i="1"/>
  <c r="O1592" i="1" l="1"/>
  <c r="A1594" i="1"/>
  <c r="J1592" i="1"/>
  <c r="K1592" i="1"/>
  <c r="P1593" i="1" s="1"/>
  <c r="G1593" i="1"/>
  <c r="F1593" i="1"/>
  <c r="J1593" i="1" l="1"/>
  <c r="A1595" i="1"/>
  <c r="O1593" i="1"/>
  <c r="G1594" i="1"/>
  <c r="K1593" i="1"/>
  <c r="P1594" i="1" s="1"/>
  <c r="F1594" i="1"/>
  <c r="O1594" i="1" l="1"/>
  <c r="A1596" i="1"/>
  <c r="J1594" i="1"/>
  <c r="G1595" i="1"/>
  <c r="K1594" i="1"/>
  <c r="P1595" i="1" s="1"/>
  <c r="F1595" i="1"/>
  <c r="J1595" i="1" l="1"/>
  <c r="A1597" i="1"/>
  <c r="O1595" i="1"/>
  <c r="G1596" i="1"/>
  <c r="K1595" i="1"/>
  <c r="P1596" i="1" s="1"/>
  <c r="F1596" i="1"/>
  <c r="O1596" i="1" l="1"/>
  <c r="A1598" i="1"/>
  <c r="J1596" i="1"/>
  <c r="G1597" i="1"/>
  <c r="K1596" i="1"/>
  <c r="P1597" i="1" s="1"/>
  <c r="F1597" i="1"/>
  <c r="J1597" i="1" l="1"/>
  <c r="A1599" i="1"/>
  <c r="O1597" i="1"/>
  <c r="K1597" i="1"/>
  <c r="P1598" i="1" s="1"/>
  <c r="G1598" i="1"/>
  <c r="F1598" i="1"/>
  <c r="O1598" i="1" l="1"/>
  <c r="A1600" i="1"/>
  <c r="J1598" i="1"/>
  <c r="G1599" i="1"/>
  <c r="K1598" i="1"/>
  <c r="P1599" i="1" s="1"/>
  <c r="F1599" i="1"/>
  <c r="J1599" i="1" l="1"/>
  <c r="A1601" i="1"/>
  <c r="O1599" i="1"/>
  <c r="G1600" i="1"/>
  <c r="K1599" i="1"/>
  <c r="P1600" i="1" s="1"/>
  <c r="F1600" i="1"/>
  <c r="O1600" i="1" l="1"/>
  <c r="A1602" i="1"/>
  <c r="J1600" i="1"/>
  <c r="G1601" i="1"/>
  <c r="K1600" i="1"/>
  <c r="P1601" i="1" s="1"/>
  <c r="F1601" i="1"/>
  <c r="J1601" i="1" l="1"/>
  <c r="A1603" i="1"/>
  <c r="O1601" i="1"/>
  <c r="G1602" i="1"/>
  <c r="K1601" i="1"/>
  <c r="P1602" i="1" s="1"/>
  <c r="F1602" i="1"/>
  <c r="O1602" i="1" l="1"/>
  <c r="A1604" i="1"/>
  <c r="J1602" i="1"/>
  <c r="K1602" i="1"/>
  <c r="P1603" i="1" s="1"/>
  <c r="G1603" i="1"/>
  <c r="F1603" i="1"/>
  <c r="J1603" i="1" l="1"/>
  <c r="A1605" i="1"/>
  <c r="O1603" i="1"/>
  <c r="G1604" i="1"/>
  <c r="K1603" i="1"/>
  <c r="P1604" i="1" s="1"/>
  <c r="F1604" i="1"/>
  <c r="O1604" i="1" l="1"/>
  <c r="A1606" i="1"/>
  <c r="J1604" i="1"/>
  <c r="G1605" i="1"/>
  <c r="K1604" i="1"/>
  <c r="P1605" i="1" s="1"/>
  <c r="F1605" i="1"/>
  <c r="J1605" i="1" l="1"/>
  <c r="A1607" i="1"/>
  <c r="O1605" i="1"/>
  <c r="G1606" i="1"/>
  <c r="K1605" i="1"/>
  <c r="P1606" i="1" s="1"/>
  <c r="F1606" i="1"/>
  <c r="O1606" i="1" l="1"/>
  <c r="A1608" i="1"/>
  <c r="J1606" i="1"/>
  <c r="G1607" i="1"/>
  <c r="K1606" i="1"/>
  <c r="P1607" i="1" s="1"/>
  <c r="F1607" i="1"/>
  <c r="J1607" i="1" l="1"/>
  <c r="A1609" i="1"/>
  <c r="O1607" i="1"/>
  <c r="K1607" i="1"/>
  <c r="P1608" i="1" s="1"/>
  <c r="G1608" i="1"/>
  <c r="F1608" i="1"/>
  <c r="O1608" i="1" l="1"/>
  <c r="A1610" i="1"/>
  <c r="J1608" i="1"/>
  <c r="G1609" i="1"/>
  <c r="K1608" i="1"/>
  <c r="P1609" i="1" s="1"/>
  <c r="F1609" i="1"/>
  <c r="J1609" i="1" l="1"/>
  <c r="A1611" i="1"/>
  <c r="O1609" i="1"/>
  <c r="G1610" i="1"/>
  <c r="K1609" i="1"/>
  <c r="P1610" i="1" s="1"/>
  <c r="F1610" i="1"/>
  <c r="O1610" i="1" l="1"/>
  <c r="A1612" i="1"/>
  <c r="J1610" i="1"/>
  <c r="G1611" i="1"/>
  <c r="K1610" i="1"/>
  <c r="P1611" i="1" s="1"/>
  <c r="F1611" i="1"/>
  <c r="J1611" i="1" l="1"/>
  <c r="A1613" i="1"/>
  <c r="O1611" i="1"/>
  <c r="G1612" i="1"/>
  <c r="K1611" i="1"/>
  <c r="P1612" i="1" s="1"/>
  <c r="F1612" i="1"/>
  <c r="O1612" i="1" l="1"/>
  <c r="A1614" i="1"/>
  <c r="J1612" i="1"/>
  <c r="K1612" i="1"/>
  <c r="P1613" i="1" s="1"/>
  <c r="G1613" i="1"/>
  <c r="F1613" i="1"/>
  <c r="J1613" i="1" l="1"/>
  <c r="A1615" i="1"/>
  <c r="O1613" i="1"/>
  <c r="G1614" i="1"/>
  <c r="K1613" i="1"/>
  <c r="P1614" i="1" s="1"/>
  <c r="F1614" i="1"/>
  <c r="O1614" i="1" l="1"/>
  <c r="A1616" i="1"/>
  <c r="J1614" i="1"/>
  <c r="G1615" i="1"/>
  <c r="K1614" i="1"/>
  <c r="P1615" i="1" s="1"/>
  <c r="F1615" i="1"/>
  <c r="J1615" i="1" l="1"/>
  <c r="A1617" i="1"/>
  <c r="O1615" i="1"/>
  <c r="G1616" i="1"/>
  <c r="K1615" i="1"/>
  <c r="P1616" i="1" s="1"/>
  <c r="F1616" i="1"/>
  <c r="O1616" i="1" l="1"/>
  <c r="A1618" i="1"/>
  <c r="J1616" i="1"/>
  <c r="G1617" i="1"/>
  <c r="K1616" i="1"/>
  <c r="P1617" i="1" s="1"/>
  <c r="F1617" i="1"/>
  <c r="J1617" i="1" l="1"/>
  <c r="A1619" i="1"/>
  <c r="O1617" i="1"/>
  <c r="K1617" i="1"/>
  <c r="P1618" i="1" s="1"/>
  <c r="G1618" i="1"/>
  <c r="F1618" i="1"/>
  <c r="O1618" i="1" l="1"/>
  <c r="A1620" i="1"/>
  <c r="J1618" i="1"/>
  <c r="G1619" i="1"/>
  <c r="K1618" i="1"/>
  <c r="P1619" i="1" s="1"/>
  <c r="F1619" i="1"/>
  <c r="J1619" i="1" l="1"/>
  <c r="A1621" i="1"/>
  <c r="O1619" i="1"/>
  <c r="G1620" i="1"/>
  <c r="K1619" i="1"/>
  <c r="P1620" i="1" s="1"/>
  <c r="F1620" i="1"/>
  <c r="O1620" i="1" l="1"/>
  <c r="A1622" i="1"/>
  <c r="J1620" i="1"/>
  <c r="G1621" i="1"/>
  <c r="K1620" i="1"/>
  <c r="P1621" i="1" s="1"/>
  <c r="F1621" i="1"/>
  <c r="J1621" i="1" l="1"/>
  <c r="A1623" i="1"/>
  <c r="O1621" i="1"/>
  <c r="G1622" i="1"/>
  <c r="K1621" i="1"/>
  <c r="P1622" i="1" s="1"/>
  <c r="F1622" i="1"/>
  <c r="O1622" i="1" l="1"/>
  <c r="A1624" i="1"/>
  <c r="J1622" i="1"/>
  <c r="K1622" i="1"/>
  <c r="P1623" i="1" s="1"/>
  <c r="G1623" i="1"/>
  <c r="F1623" i="1"/>
  <c r="J1623" i="1" l="1"/>
  <c r="A1625" i="1"/>
  <c r="O1623" i="1"/>
  <c r="G1624" i="1"/>
  <c r="K1623" i="1"/>
  <c r="P1624" i="1" s="1"/>
  <c r="F1624" i="1"/>
  <c r="O1624" i="1" l="1"/>
  <c r="A1626" i="1"/>
  <c r="J1624" i="1"/>
  <c r="G1625" i="1"/>
  <c r="K1624" i="1"/>
  <c r="P1625" i="1" s="1"/>
  <c r="F1625" i="1"/>
  <c r="J1625" i="1" l="1"/>
  <c r="A1627" i="1"/>
  <c r="O1625" i="1"/>
  <c r="G1626" i="1"/>
  <c r="K1625" i="1"/>
  <c r="P1626" i="1" s="1"/>
  <c r="F1626" i="1"/>
  <c r="O1626" i="1" l="1"/>
  <c r="A1628" i="1"/>
  <c r="J1626" i="1"/>
  <c r="G1627" i="1"/>
  <c r="K1626" i="1"/>
  <c r="P1627" i="1" s="1"/>
  <c r="F1627" i="1"/>
  <c r="J1627" i="1" l="1"/>
  <c r="A1629" i="1"/>
  <c r="O1627" i="1"/>
  <c r="K1627" i="1"/>
  <c r="P1628" i="1" s="1"/>
  <c r="G1628" i="1"/>
  <c r="F1628" i="1"/>
  <c r="O1628" i="1" l="1"/>
  <c r="A1630" i="1"/>
  <c r="J1628" i="1"/>
  <c r="K1628" i="1"/>
  <c r="P1629" i="1" s="1"/>
  <c r="G1629" i="1"/>
  <c r="F1629" i="1"/>
  <c r="J1629" i="1" l="1"/>
  <c r="A1631" i="1"/>
  <c r="O1629" i="1"/>
  <c r="G1630" i="1"/>
  <c r="K1629" i="1"/>
  <c r="P1630" i="1" s="1"/>
  <c r="F1630" i="1"/>
  <c r="O1630" i="1" l="1"/>
  <c r="A1632" i="1"/>
  <c r="J1630" i="1"/>
  <c r="G1631" i="1"/>
  <c r="K1630" i="1"/>
  <c r="P1631" i="1" s="1"/>
  <c r="F1631" i="1"/>
  <c r="J1631" i="1" l="1"/>
  <c r="A1633" i="1"/>
  <c r="O1631" i="1"/>
  <c r="G1632" i="1"/>
  <c r="K1631" i="1"/>
  <c r="P1632" i="1" s="1"/>
  <c r="F1632" i="1"/>
  <c r="O1632" i="1" l="1"/>
  <c r="A1634" i="1"/>
  <c r="J1632" i="1"/>
  <c r="K1632" i="1"/>
  <c r="P1633" i="1" s="1"/>
  <c r="G1633" i="1"/>
  <c r="F1633" i="1"/>
  <c r="J1633" i="1" l="1"/>
  <c r="A1635" i="1"/>
  <c r="O1633" i="1"/>
  <c r="G1634" i="1"/>
  <c r="K1633" i="1"/>
  <c r="P1634" i="1" s="1"/>
  <c r="F1634" i="1"/>
  <c r="O1634" i="1" l="1"/>
  <c r="A1636" i="1"/>
  <c r="J1634" i="1"/>
  <c r="G1635" i="1"/>
  <c r="K1634" i="1"/>
  <c r="P1635" i="1" s="1"/>
  <c r="F1635" i="1"/>
  <c r="J1635" i="1" l="1"/>
  <c r="A1637" i="1"/>
  <c r="O1635" i="1"/>
  <c r="G1636" i="1"/>
  <c r="K1635" i="1"/>
  <c r="P1636" i="1" s="1"/>
  <c r="F1636" i="1"/>
  <c r="O1636" i="1" l="1"/>
  <c r="A1638" i="1"/>
  <c r="J1636" i="1"/>
  <c r="G1637" i="1"/>
  <c r="K1636" i="1"/>
  <c r="P1637" i="1" s="1"/>
  <c r="F1637" i="1"/>
  <c r="J1637" i="1" l="1"/>
  <c r="A1639" i="1"/>
  <c r="O1637" i="1"/>
  <c r="K1637" i="1"/>
  <c r="P1638" i="1" s="1"/>
  <c r="G1638" i="1"/>
  <c r="F1638" i="1"/>
  <c r="O1638" i="1" l="1"/>
  <c r="A1640" i="1"/>
  <c r="J1638" i="1"/>
  <c r="G1639" i="1"/>
  <c r="K1638" i="1"/>
  <c r="P1639" i="1" s="1"/>
  <c r="F1639" i="1"/>
  <c r="J1639" i="1" l="1"/>
  <c r="A1641" i="1"/>
  <c r="O1639" i="1"/>
  <c r="G1640" i="1"/>
  <c r="K1639" i="1"/>
  <c r="P1640" i="1" s="1"/>
  <c r="F1640" i="1"/>
  <c r="O1640" i="1" l="1"/>
  <c r="A1642" i="1"/>
  <c r="J1640" i="1"/>
  <c r="G1641" i="1"/>
  <c r="K1640" i="1"/>
  <c r="P1641" i="1" s="1"/>
  <c r="F1641" i="1"/>
  <c r="J1641" i="1" l="1"/>
  <c r="A1643" i="1"/>
  <c r="O1641" i="1"/>
  <c r="G1642" i="1"/>
  <c r="K1641" i="1"/>
  <c r="P1642" i="1" s="1"/>
  <c r="F1642" i="1"/>
  <c r="O1642" i="1" l="1"/>
  <c r="A1644" i="1"/>
  <c r="J1642" i="1"/>
  <c r="K1642" i="1"/>
  <c r="P1643" i="1" s="1"/>
  <c r="G1643" i="1"/>
  <c r="F1643" i="1"/>
  <c r="J1643" i="1" l="1"/>
  <c r="A1645" i="1"/>
  <c r="O1643" i="1"/>
  <c r="G1644" i="1"/>
  <c r="K1643" i="1"/>
  <c r="P1644" i="1" s="1"/>
  <c r="F1644" i="1"/>
  <c r="O1644" i="1" l="1"/>
  <c r="A1646" i="1"/>
  <c r="J1644" i="1"/>
  <c r="G1645" i="1"/>
  <c r="K1644" i="1"/>
  <c r="P1645" i="1" s="1"/>
  <c r="F1645" i="1"/>
  <c r="J1645" i="1" l="1"/>
  <c r="O1645" i="1"/>
  <c r="A1647" i="1"/>
  <c r="G1646" i="1"/>
  <c r="K1645" i="1"/>
  <c r="P1646" i="1" s="1"/>
  <c r="F1646" i="1"/>
  <c r="O1646" i="1" l="1"/>
  <c r="A1648" i="1"/>
  <c r="J1646" i="1"/>
  <c r="G1647" i="1"/>
  <c r="K1646" i="1"/>
  <c r="P1647" i="1" s="1"/>
  <c r="F1647" i="1"/>
  <c r="J1647" i="1" l="1"/>
  <c r="O1647" i="1"/>
  <c r="A1649" i="1"/>
  <c r="K1647" i="1"/>
  <c r="P1648" i="1" s="1"/>
  <c r="G1648" i="1"/>
  <c r="F1648" i="1"/>
  <c r="O1648" i="1" l="1"/>
  <c r="A1650" i="1"/>
  <c r="J1648" i="1"/>
  <c r="G1649" i="1"/>
  <c r="K1648" i="1"/>
  <c r="P1649" i="1" s="1"/>
  <c r="F1649" i="1"/>
  <c r="J1649" i="1" l="1"/>
  <c r="O1649" i="1"/>
  <c r="A1651" i="1"/>
  <c r="G1650" i="1"/>
  <c r="K1649" i="1"/>
  <c r="P1650" i="1" s="1"/>
  <c r="F1650" i="1"/>
  <c r="O1650" i="1" l="1"/>
  <c r="A1652" i="1"/>
  <c r="J1650" i="1"/>
  <c r="G1651" i="1"/>
  <c r="K1650" i="1"/>
  <c r="P1651" i="1" s="1"/>
  <c r="F1651" i="1"/>
  <c r="J1651" i="1" l="1"/>
  <c r="O1651" i="1"/>
  <c r="A1653" i="1"/>
  <c r="G1652" i="1"/>
  <c r="K1651" i="1"/>
  <c r="P1652" i="1" s="1"/>
  <c r="F1652" i="1"/>
  <c r="O1652" i="1" l="1"/>
  <c r="A1654" i="1"/>
  <c r="J1652" i="1"/>
  <c r="G1653" i="1"/>
  <c r="K1652" i="1"/>
  <c r="P1653" i="1" s="1"/>
  <c r="F1653" i="1"/>
  <c r="J1653" i="1" l="1"/>
  <c r="O1653" i="1"/>
  <c r="A1655" i="1"/>
  <c r="G1654" i="1"/>
  <c r="K1653" i="1"/>
  <c r="P1654" i="1" s="1"/>
  <c r="F1654" i="1"/>
  <c r="O1654" i="1" l="1"/>
  <c r="A1656" i="1"/>
  <c r="J1654" i="1"/>
  <c r="G1655" i="1"/>
  <c r="K1654" i="1"/>
  <c r="P1655" i="1" s="1"/>
  <c r="F1655" i="1"/>
  <c r="J1655" i="1" l="1"/>
  <c r="O1655" i="1"/>
  <c r="A1657" i="1"/>
  <c r="G1656" i="1"/>
  <c r="K1655" i="1"/>
  <c r="P1656" i="1" s="1"/>
  <c r="F1656" i="1"/>
  <c r="O1656" i="1" l="1"/>
  <c r="A1658" i="1"/>
  <c r="J1656" i="1"/>
  <c r="G1657" i="1"/>
  <c r="K1656" i="1"/>
  <c r="P1657" i="1" s="1"/>
  <c r="F1657" i="1"/>
  <c r="J1657" i="1" l="1"/>
  <c r="O1657" i="1"/>
  <c r="A1659" i="1"/>
  <c r="G1658" i="1"/>
  <c r="K1657" i="1"/>
  <c r="P1658" i="1" s="1"/>
  <c r="F1658" i="1"/>
  <c r="A1660" i="1" l="1"/>
  <c r="O1658" i="1"/>
  <c r="J1658" i="1"/>
  <c r="G1659" i="1"/>
  <c r="K1658" i="1"/>
  <c r="P1659" i="1" s="1"/>
  <c r="F1659" i="1"/>
  <c r="O1659" i="1" l="1"/>
  <c r="J1659" i="1"/>
  <c r="A1661" i="1"/>
  <c r="G1660" i="1"/>
  <c r="K1659" i="1"/>
  <c r="P1660" i="1" s="1"/>
  <c r="F1660" i="1"/>
  <c r="A1662" i="1" l="1"/>
  <c r="J1660" i="1"/>
  <c r="O1660" i="1"/>
  <c r="O1661" i="1" s="1"/>
  <c r="G1661" i="1"/>
  <c r="K1660" i="1"/>
  <c r="P1661" i="1" s="1"/>
  <c r="F1661" i="1"/>
  <c r="J1661" i="1" l="1"/>
  <c r="O1662" i="1" s="1"/>
  <c r="A1663" i="1"/>
  <c r="G1662" i="1"/>
  <c r="K1661" i="1"/>
  <c r="P1662" i="1" s="1"/>
  <c r="F1662" i="1"/>
  <c r="A1664" i="1" l="1"/>
  <c r="J1662" i="1"/>
  <c r="G1663" i="1"/>
  <c r="K1662" i="1"/>
  <c r="P1663" i="1" s="1"/>
  <c r="F1663" i="1"/>
  <c r="J1663" i="1" l="1"/>
  <c r="O1663" i="1"/>
  <c r="A1665" i="1"/>
  <c r="G1664" i="1"/>
  <c r="K1663" i="1"/>
  <c r="P1664" i="1" s="1"/>
  <c r="F1664" i="1"/>
  <c r="O1664" i="1" l="1"/>
  <c r="A1666" i="1"/>
  <c r="J1664" i="1"/>
  <c r="G1665" i="1"/>
  <c r="K1664" i="1"/>
  <c r="P1665" i="1" s="1"/>
  <c r="F1665" i="1"/>
  <c r="J1665" i="1" l="1"/>
  <c r="A1667" i="1"/>
  <c r="O1665" i="1"/>
  <c r="G1666" i="1"/>
  <c r="K1665" i="1"/>
  <c r="P1666" i="1" s="1"/>
  <c r="F1666" i="1"/>
  <c r="O1666" i="1" l="1"/>
  <c r="A1668" i="1"/>
  <c r="J1666" i="1"/>
  <c r="G1667" i="1"/>
  <c r="K1666" i="1"/>
  <c r="P1667" i="1" s="1"/>
  <c r="F1667" i="1"/>
  <c r="J1667" i="1" l="1"/>
  <c r="A1669" i="1"/>
  <c r="O1667" i="1"/>
  <c r="G1668" i="1"/>
  <c r="K1667" i="1"/>
  <c r="P1668" i="1" s="1"/>
  <c r="F1668" i="1"/>
  <c r="O1668" i="1" l="1"/>
  <c r="A1670" i="1"/>
  <c r="J1668" i="1"/>
  <c r="G1669" i="1"/>
  <c r="K1668" i="1"/>
  <c r="P1669" i="1" s="1"/>
  <c r="F1669" i="1"/>
  <c r="J1669" i="1" l="1"/>
  <c r="A1671" i="1"/>
  <c r="O1669" i="1"/>
  <c r="G1670" i="1"/>
  <c r="K1669" i="1"/>
  <c r="P1670" i="1" s="1"/>
  <c r="F1670" i="1"/>
  <c r="O1670" i="1" l="1"/>
  <c r="A1672" i="1"/>
  <c r="J1670" i="1"/>
  <c r="G1671" i="1"/>
  <c r="K1670" i="1"/>
  <c r="P1671" i="1" s="1"/>
  <c r="F1671" i="1"/>
  <c r="J1671" i="1" l="1"/>
  <c r="O1671" i="1"/>
  <c r="A1673" i="1"/>
  <c r="G1672" i="1"/>
  <c r="K1671" i="1"/>
  <c r="P1672" i="1" s="1"/>
  <c r="F1672" i="1"/>
  <c r="O1672" i="1" l="1"/>
  <c r="A1674" i="1"/>
  <c r="J1672" i="1"/>
  <c r="G1673" i="1"/>
  <c r="K1672" i="1"/>
  <c r="P1673" i="1" s="1"/>
  <c r="F1673" i="1"/>
  <c r="J1673" i="1" l="1"/>
  <c r="O1673" i="1"/>
  <c r="A1675" i="1"/>
  <c r="G1674" i="1"/>
  <c r="K1673" i="1"/>
  <c r="P1674" i="1" s="1"/>
  <c r="F1674" i="1"/>
  <c r="O1674" i="1" l="1"/>
  <c r="A1676" i="1"/>
  <c r="J1674" i="1"/>
  <c r="G1675" i="1"/>
  <c r="K1674" i="1"/>
  <c r="P1675" i="1" s="1"/>
  <c r="F1675" i="1"/>
  <c r="J1675" i="1" l="1"/>
  <c r="O1675" i="1"/>
  <c r="A1677" i="1"/>
  <c r="G1676" i="1"/>
  <c r="K1675" i="1"/>
  <c r="P1676" i="1" s="1"/>
  <c r="F1676" i="1"/>
  <c r="O1676" i="1" l="1"/>
  <c r="A1678" i="1"/>
  <c r="J1676" i="1"/>
  <c r="G1677" i="1"/>
  <c r="K1676" i="1"/>
  <c r="P1677" i="1" s="1"/>
  <c r="F1677" i="1"/>
  <c r="J1677" i="1" l="1"/>
  <c r="O1677" i="1"/>
  <c r="A1679" i="1"/>
  <c r="G1678" i="1"/>
  <c r="K1677" i="1"/>
  <c r="P1678" i="1" s="1"/>
  <c r="F1678" i="1"/>
  <c r="O1678" i="1" l="1"/>
  <c r="A1680" i="1"/>
  <c r="J1678" i="1"/>
  <c r="K1678" i="1"/>
  <c r="P1679" i="1" s="1"/>
  <c r="G1679" i="1"/>
  <c r="F1679" i="1"/>
  <c r="J1679" i="1" l="1"/>
  <c r="O1679" i="1"/>
  <c r="A1681" i="1"/>
  <c r="G1680" i="1"/>
  <c r="K1679" i="1"/>
  <c r="P1680" i="1" s="1"/>
  <c r="F1680" i="1"/>
  <c r="O1680" i="1" l="1"/>
  <c r="A1682" i="1"/>
  <c r="J1680" i="1"/>
  <c r="G1681" i="1"/>
  <c r="K1680" i="1"/>
  <c r="P1681" i="1" s="1"/>
  <c r="F1681" i="1"/>
  <c r="J1681" i="1" l="1"/>
  <c r="O1681" i="1"/>
  <c r="A1683" i="1"/>
  <c r="G1682" i="1"/>
  <c r="K1681" i="1"/>
  <c r="P1682" i="1" s="1"/>
  <c r="F1682" i="1"/>
  <c r="O1682" i="1" l="1"/>
  <c r="A1684" i="1"/>
  <c r="J1682" i="1"/>
  <c r="G1683" i="1"/>
  <c r="K1682" i="1"/>
  <c r="P1683" i="1" s="1"/>
  <c r="F1683" i="1"/>
  <c r="O1683" i="1" l="1"/>
  <c r="J1683" i="1"/>
  <c r="A1685" i="1"/>
  <c r="K1683" i="1"/>
  <c r="P1684" i="1" s="1"/>
  <c r="G1684" i="1"/>
  <c r="F1684" i="1"/>
  <c r="A1686" i="1" l="1"/>
  <c r="J1684" i="1"/>
  <c r="O1684" i="1"/>
  <c r="G1685" i="1"/>
  <c r="K1684" i="1"/>
  <c r="P1685" i="1" s="1"/>
  <c r="F1685" i="1"/>
  <c r="O1685" i="1" l="1"/>
  <c r="J1685" i="1"/>
  <c r="A1687" i="1"/>
  <c r="G1686" i="1"/>
  <c r="K1685" i="1"/>
  <c r="P1686" i="1" s="1"/>
  <c r="F1686" i="1"/>
  <c r="A1688" i="1" l="1"/>
  <c r="J1686" i="1"/>
  <c r="O1686" i="1"/>
  <c r="G1687" i="1"/>
  <c r="K1686" i="1"/>
  <c r="P1687" i="1" s="1"/>
  <c r="F1687" i="1"/>
  <c r="O1687" i="1" l="1"/>
  <c r="J1687" i="1"/>
  <c r="A1689" i="1"/>
  <c r="G1688" i="1"/>
  <c r="K1687" i="1"/>
  <c r="P1688" i="1" s="1"/>
  <c r="F1688" i="1"/>
  <c r="A1690" i="1" l="1"/>
  <c r="J1688" i="1"/>
  <c r="O1688" i="1"/>
  <c r="K1688" i="1"/>
  <c r="P1689" i="1" s="1"/>
  <c r="G1689" i="1"/>
  <c r="F1689" i="1"/>
  <c r="O1689" i="1" l="1"/>
  <c r="J1689" i="1"/>
  <c r="A1691" i="1"/>
  <c r="G1690" i="1"/>
  <c r="K1689" i="1"/>
  <c r="P1690" i="1" s="1"/>
  <c r="F1690" i="1"/>
  <c r="A1692" i="1" l="1"/>
  <c r="J1690" i="1"/>
  <c r="O1690" i="1"/>
  <c r="G1691" i="1"/>
  <c r="K1690" i="1"/>
  <c r="P1691" i="1" s="1"/>
  <c r="F1691" i="1"/>
  <c r="O1691" i="1" l="1"/>
  <c r="J1691" i="1"/>
  <c r="A1693" i="1"/>
  <c r="G1692" i="1"/>
  <c r="K1691" i="1"/>
  <c r="P1692" i="1" s="1"/>
  <c r="F1692" i="1"/>
  <c r="A1694" i="1" l="1"/>
  <c r="J1692" i="1"/>
  <c r="O1692" i="1"/>
  <c r="G1693" i="1"/>
  <c r="K1692" i="1"/>
  <c r="P1693" i="1" s="1"/>
  <c r="F1693" i="1"/>
  <c r="O1693" i="1" l="1"/>
  <c r="J1693" i="1"/>
  <c r="A1695" i="1"/>
  <c r="K1693" i="1"/>
  <c r="P1694" i="1" s="1"/>
  <c r="G1694" i="1"/>
  <c r="F1694" i="1"/>
  <c r="A1696" i="1" l="1"/>
  <c r="J1694" i="1"/>
  <c r="O1694" i="1"/>
  <c r="G1695" i="1"/>
  <c r="K1694" i="1"/>
  <c r="P1695" i="1" s="1"/>
  <c r="F1695" i="1"/>
  <c r="O1695" i="1" l="1"/>
  <c r="J1695" i="1"/>
  <c r="A1697" i="1"/>
  <c r="G1696" i="1"/>
  <c r="K1695" i="1"/>
  <c r="P1696" i="1" s="1"/>
  <c r="F1696" i="1"/>
  <c r="A1698" i="1" l="1"/>
  <c r="J1696" i="1"/>
  <c r="O1696" i="1"/>
  <c r="G1697" i="1"/>
  <c r="K1696" i="1"/>
  <c r="P1697" i="1" s="1"/>
  <c r="F1697" i="1"/>
  <c r="O1697" i="1" l="1"/>
  <c r="J1697" i="1"/>
  <c r="A1699" i="1"/>
  <c r="G1698" i="1"/>
  <c r="K1697" i="1"/>
  <c r="P1698" i="1" s="1"/>
  <c r="F1698" i="1"/>
  <c r="A1700" i="1" l="1"/>
  <c r="J1698" i="1"/>
  <c r="O1698" i="1"/>
  <c r="K1698" i="1"/>
  <c r="P1699" i="1" s="1"/>
  <c r="G1699" i="1"/>
  <c r="F1699" i="1"/>
  <c r="O1699" i="1" l="1"/>
  <c r="J1699" i="1"/>
  <c r="A1701" i="1"/>
  <c r="G1700" i="1"/>
  <c r="K1699" i="1"/>
  <c r="P1700" i="1" s="1"/>
  <c r="F1700" i="1"/>
  <c r="A1702" i="1" l="1"/>
  <c r="J1700" i="1"/>
  <c r="O1700" i="1"/>
  <c r="G1701" i="1"/>
  <c r="K1700" i="1"/>
  <c r="P1701" i="1" s="1"/>
  <c r="F1701" i="1"/>
  <c r="O1701" i="1" l="1"/>
  <c r="J1701" i="1"/>
  <c r="A1703" i="1"/>
  <c r="G1702" i="1"/>
  <c r="K1701" i="1"/>
  <c r="P1702" i="1" s="1"/>
  <c r="F1702" i="1"/>
  <c r="A1704" i="1" l="1"/>
  <c r="J1702" i="1"/>
  <c r="O1702" i="1"/>
  <c r="G1703" i="1"/>
  <c r="K1702" i="1"/>
  <c r="P1703" i="1" s="1"/>
  <c r="F1703" i="1"/>
  <c r="O1703" i="1" l="1"/>
  <c r="J1703" i="1"/>
  <c r="A1705" i="1"/>
  <c r="K1703" i="1"/>
  <c r="P1704" i="1" s="1"/>
  <c r="G1704" i="1"/>
  <c r="F1704" i="1"/>
  <c r="A1706" i="1" l="1"/>
  <c r="J1704" i="1"/>
  <c r="O1704" i="1"/>
  <c r="G1705" i="1"/>
  <c r="K1704" i="1"/>
  <c r="P1705" i="1" s="1"/>
  <c r="F1705" i="1"/>
  <c r="O1705" i="1" l="1"/>
  <c r="J1705" i="1"/>
  <c r="A1707" i="1"/>
  <c r="G1706" i="1"/>
  <c r="K1705" i="1"/>
  <c r="P1706" i="1" s="1"/>
  <c r="F1706" i="1"/>
  <c r="A1708" i="1" l="1"/>
  <c r="J1706" i="1"/>
  <c r="O1706" i="1"/>
  <c r="K1706" i="1"/>
  <c r="P1707" i="1" s="1"/>
  <c r="G1707" i="1"/>
  <c r="F1707" i="1"/>
  <c r="O1707" i="1" l="1"/>
  <c r="J1707" i="1"/>
  <c r="A1709" i="1"/>
  <c r="G1708" i="1"/>
  <c r="K1707" i="1"/>
  <c r="P1708" i="1" s="1"/>
  <c r="F1708" i="1"/>
  <c r="O1708" i="1" l="1"/>
  <c r="A1710" i="1"/>
  <c r="J1708" i="1"/>
  <c r="K1708" i="1"/>
  <c r="P1709" i="1" s="1"/>
  <c r="G1709" i="1"/>
  <c r="F1709" i="1"/>
  <c r="J1709" i="1" l="1"/>
  <c r="O1709" i="1"/>
  <c r="A1711" i="1"/>
  <c r="G1710" i="1"/>
  <c r="K1709" i="1"/>
  <c r="P1710" i="1" s="1"/>
  <c r="F1710" i="1"/>
  <c r="O1710" i="1" l="1"/>
  <c r="A1712" i="1"/>
  <c r="J1710" i="1"/>
  <c r="G1711" i="1"/>
  <c r="K1710" i="1"/>
  <c r="P1711" i="1" s="1"/>
  <c r="F1711" i="1"/>
  <c r="J1711" i="1" l="1"/>
  <c r="O1711" i="1"/>
  <c r="A1713" i="1"/>
  <c r="K1711" i="1"/>
  <c r="P1712" i="1" s="1"/>
  <c r="G1712" i="1"/>
  <c r="F1712" i="1"/>
  <c r="O1712" i="1" l="1"/>
  <c r="A1714" i="1"/>
  <c r="J1712" i="1"/>
  <c r="G1713" i="1"/>
  <c r="K1712" i="1"/>
  <c r="P1713" i="1" s="1"/>
  <c r="F1713" i="1"/>
  <c r="J1713" i="1" l="1"/>
  <c r="O1713" i="1"/>
  <c r="A1715" i="1"/>
  <c r="G1714" i="1"/>
  <c r="K1713" i="1"/>
  <c r="P1714" i="1" s="1"/>
  <c r="F1714" i="1"/>
  <c r="O1714" i="1" l="1"/>
  <c r="A1716" i="1"/>
  <c r="J1714" i="1"/>
  <c r="G1715" i="1"/>
  <c r="K1714" i="1"/>
  <c r="P1715" i="1" s="1"/>
  <c r="F1715" i="1"/>
  <c r="J1715" i="1" l="1"/>
  <c r="O1715" i="1"/>
  <c r="A1717" i="1"/>
  <c r="G1716" i="1"/>
  <c r="K1715" i="1"/>
  <c r="P1716" i="1" s="1"/>
  <c r="F1716" i="1"/>
  <c r="O1716" i="1" l="1"/>
  <c r="A1718" i="1"/>
  <c r="J1716" i="1"/>
  <c r="G1717" i="1"/>
  <c r="K1716" i="1"/>
  <c r="P1717" i="1" s="1"/>
  <c r="F1717" i="1"/>
  <c r="J1717" i="1" l="1"/>
  <c r="O1717" i="1"/>
  <c r="A1719" i="1"/>
  <c r="G1718" i="1"/>
  <c r="K1717" i="1"/>
  <c r="P1718" i="1" s="1"/>
  <c r="F1718" i="1"/>
  <c r="O1718" i="1" l="1"/>
  <c r="A1720" i="1"/>
  <c r="J1718" i="1"/>
  <c r="G1719" i="1"/>
  <c r="K1718" i="1"/>
  <c r="P1719" i="1" s="1"/>
  <c r="F1719" i="1"/>
  <c r="J1719" i="1" l="1"/>
  <c r="O1719" i="1"/>
  <c r="A1721" i="1"/>
  <c r="K1719" i="1"/>
  <c r="P1720" i="1" s="1"/>
  <c r="G1720" i="1"/>
  <c r="F1720" i="1"/>
  <c r="O1720" i="1" l="1"/>
  <c r="A1722" i="1"/>
  <c r="J1720" i="1"/>
  <c r="G1721" i="1"/>
  <c r="K1720" i="1"/>
  <c r="P1721" i="1" s="1"/>
  <c r="F1721" i="1"/>
  <c r="J1721" i="1" l="1"/>
  <c r="O1721" i="1"/>
  <c r="A1723" i="1"/>
  <c r="G1722" i="1"/>
  <c r="K1721" i="1"/>
  <c r="P1722" i="1" s="1"/>
  <c r="F1722" i="1"/>
  <c r="O1722" i="1" l="1"/>
  <c r="A1724" i="1"/>
  <c r="J1722" i="1"/>
  <c r="K1722" i="1"/>
  <c r="P1723" i="1" s="1"/>
  <c r="G1723" i="1"/>
  <c r="F1723" i="1"/>
  <c r="J1723" i="1" l="1"/>
  <c r="A1725" i="1"/>
  <c r="O1723" i="1"/>
  <c r="G1724" i="1"/>
  <c r="K1723" i="1"/>
  <c r="P1724" i="1" s="1"/>
  <c r="F1724" i="1"/>
  <c r="O1724" i="1" l="1"/>
  <c r="A1726" i="1"/>
  <c r="J1724" i="1"/>
  <c r="K1724" i="1"/>
  <c r="P1725" i="1" s="1"/>
  <c r="G1725" i="1"/>
  <c r="F1725" i="1"/>
  <c r="J1725" i="1" l="1"/>
  <c r="A1727" i="1"/>
  <c r="O1725" i="1"/>
  <c r="G1726" i="1"/>
  <c r="K1725" i="1"/>
  <c r="P1726" i="1" s="1"/>
  <c r="F1726" i="1"/>
  <c r="O1726" i="1" l="1"/>
  <c r="A1728" i="1"/>
  <c r="J1726" i="1"/>
  <c r="G1727" i="1"/>
  <c r="K1726" i="1"/>
  <c r="P1727" i="1" s="1"/>
  <c r="F1727" i="1"/>
  <c r="J1727" i="1" l="1"/>
  <c r="A1729" i="1"/>
  <c r="O1727" i="1"/>
  <c r="K1727" i="1"/>
  <c r="P1728" i="1" s="1"/>
  <c r="G1728" i="1"/>
  <c r="F1728" i="1"/>
  <c r="O1728" i="1" l="1"/>
  <c r="A1730" i="1"/>
  <c r="J1728" i="1"/>
  <c r="G1729" i="1"/>
  <c r="K1728" i="1"/>
  <c r="P1729" i="1" s="1"/>
  <c r="F1729" i="1"/>
  <c r="J1729" i="1" l="1"/>
  <c r="A1731" i="1"/>
  <c r="O1729" i="1"/>
  <c r="K1729" i="1"/>
  <c r="P1730" i="1" s="1"/>
  <c r="G1730" i="1"/>
  <c r="F1730" i="1"/>
  <c r="O1730" i="1" l="1"/>
  <c r="A1732" i="1"/>
  <c r="J1730" i="1"/>
  <c r="G1731" i="1"/>
  <c r="K1730" i="1"/>
  <c r="P1731" i="1" s="1"/>
  <c r="F1731" i="1"/>
  <c r="J1731" i="1" l="1"/>
  <c r="A1733" i="1"/>
  <c r="O1731" i="1"/>
  <c r="G1732" i="1"/>
  <c r="K1731" i="1"/>
  <c r="P1732" i="1" s="1"/>
  <c r="F1732" i="1"/>
  <c r="O1732" i="1" l="1"/>
  <c r="A1734" i="1"/>
  <c r="J1732" i="1"/>
  <c r="K1732" i="1"/>
  <c r="P1733" i="1" s="1"/>
  <c r="G1733" i="1"/>
  <c r="F1733" i="1"/>
  <c r="J1733" i="1" l="1"/>
  <c r="A1735" i="1"/>
  <c r="O1733" i="1"/>
  <c r="G1734" i="1"/>
  <c r="K1733" i="1"/>
  <c r="P1734" i="1" s="1"/>
  <c r="F1734" i="1"/>
  <c r="O1734" i="1" l="1"/>
  <c r="A1736" i="1"/>
  <c r="J1734" i="1"/>
  <c r="G1735" i="1"/>
  <c r="K1734" i="1"/>
  <c r="P1735" i="1" s="1"/>
  <c r="F1735" i="1"/>
  <c r="J1735" i="1" l="1"/>
  <c r="A1737" i="1"/>
  <c r="O1735" i="1"/>
  <c r="G1736" i="1"/>
  <c r="K1735" i="1"/>
  <c r="P1736" i="1" s="1"/>
  <c r="F1736" i="1"/>
  <c r="O1736" i="1" l="1"/>
  <c r="A1738" i="1"/>
  <c r="J1736" i="1"/>
  <c r="G1737" i="1"/>
  <c r="K1736" i="1"/>
  <c r="P1737" i="1" s="1"/>
  <c r="F1737" i="1"/>
  <c r="J1737" i="1" l="1"/>
  <c r="A1739" i="1"/>
  <c r="O1737" i="1"/>
  <c r="G1738" i="1"/>
  <c r="K1737" i="1"/>
  <c r="P1738" i="1" s="1"/>
  <c r="F1738" i="1"/>
  <c r="O1738" i="1" l="1"/>
  <c r="A1740" i="1"/>
  <c r="J1738" i="1"/>
  <c r="G1739" i="1"/>
  <c r="K1738" i="1"/>
  <c r="P1739" i="1" s="1"/>
  <c r="F1739" i="1"/>
  <c r="J1739" i="1" l="1"/>
  <c r="A1741" i="1"/>
  <c r="O1739" i="1"/>
  <c r="G1740" i="1"/>
  <c r="K1739" i="1"/>
  <c r="P1740" i="1" s="1"/>
  <c r="F1740" i="1"/>
  <c r="O1740" i="1" l="1"/>
  <c r="A1742" i="1"/>
  <c r="J1740" i="1"/>
  <c r="K1740" i="1"/>
  <c r="P1741" i="1" s="1"/>
  <c r="G1741" i="1"/>
  <c r="F1741" i="1"/>
  <c r="J1741" i="1" l="1"/>
  <c r="A1743" i="1"/>
  <c r="O1741" i="1"/>
  <c r="G1742" i="1"/>
  <c r="K1741" i="1"/>
  <c r="P1742" i="1" s="1"/>
  <c r="F1742" i="1"/>
  <c r="O1742" i="1" l="1"/>
  <c r="A1744" i="1"/>
  <c r="J1742" i="1"/>
  <c r="G1743" i="1"/>
  <c r="K1742" i="1"/>
  <c r="P1743" i="1" s="1"/>
  <c r="F1743" i="1"/>
  <c r="J1743" i="1" l="1"/>
  <c r="A1745" i="1"/>
  <c r="O1743" i="1"/>
  <c r="G1744" i="1"/>
  <c r="K1743" i="1"/>
  <c r="P1744" i="1" s="1"/>
  <c r="F1744" i="1"/>
  <c r="O1744" i="1" l="1"/>
  <c r="A1746" i="1"/>
  <c r="J1744" i="1"/>
  <c r="G1745" i="1"/>
  <c r="K1744" i="1"/>
  <c r="P1745" i="1" s="1"/>
  <c r="F1745" i="1"/>
  <c r="J1745" i="1" l="1"/>
  <c r="A1747" i="1"/>
  <c r="O1745" i="1"/>
  <c r="G1746" i="1"/>
  <c r="K1745" i="1"/>
  <c r="P1746" i="1" s="1"/>
  <c r="F1746" i="1"/>
  <c r="O1746" i="1" l="1"/>
  <c r="A1748" i="1"/>
  <c r="J1746" i="1"/>
  <c r="G1747" i="1"/>
  <c r="K1746" i="1"/>
  <c r="P1747" i="1" s="1"/>
  <c r="F1747" i="1"/>
  <c r="J1747" i="1" l="1"/>
  <c r="A1749" i="1"/>
  <c r="O1747" i="1"/>
  <c r="G1748" i="1"/>
  <c r="K1747" i="1"/>
  <c r="P1748" i="1" s="1"/>
  <c r="F1748" i="1"/>
  <c r="O1748" i="1" l="1"/>
  <c r="A1750" i="1"/>
  <c r="J1748" i="1"/>
  <c r="G1749" i="1"/>
  <c r="K1748" i="1"/>
  <c r="P1749" i="1" s="1"/>
  <c r="F1749" i="1"/>
  <c r="J1749" i="1" l="1"/>
  <c r="A1751" i="1"/>
  <c r="O1749" i="1"/>
  <c r="K1749" i="1"/>
  <c r="P1750" i="1" s="1"/>
  <c r="G1750" i="1"/>
  <c r="F1750" i="1"/>
  <c r="O1750" i="1" l="1"/>
  <c r="A1752" i="1"/>
  <c r="J1750" i="1"/>
  <c r="G1751" i="1"/>
  <c r="K1750" i="1"/>
  <c r="P1751" i="1" s="1"/>
  <c r="F1751" i="1"/>
  <c r="J1751" i="1" l="1"/>
  <c r="A1753" i="1"/>
  <c r="O1751" i="1"/>
  <c r="K1751" i="1"/>
  <c r="P1752" i="1" s="1"/>
  <c r="G1752" i="1"/>
  <c r="F1752" i="1"/>
  <c r="O1752" i="1" l="1"/>
  <c r="A1754" i="1"/>
  <c r="J1752" i="1"/>
  <c r="G1753" i="1"/>
  <c r="K1752" i="1"/>
  <c r="P1753" i="1" s="1"/>
  <c r="F1753" i="1"/>
  <c r="J1753" i="1" l="1"/>
  <c r="A1755" i="1"/>
  <c r="O1753" i="1"/>
  <c r="K1753" i="1"/>
  <c r="P1754" i="1" s="1"/>
  <c r="G1754" i="1"/>
  <c r="F1754" i="1"/>
  <c r="O1754" i="1" l="1"/>
  <c r="A1756" i="1"/>
  <c r="J1754" i="1"/>
  <c r="K1754" i="1"/>
  <c r="P1755" i="1" s="1"/>
  <c r="G1755" i="1"/>
  <c r="F1755" i="1"/>
  <c r="J1755" i="1" l="1"/>
  <c r="A1757" i="1"/>
  <c r="O1755" i="1"/>
  <c r="G1756" i="1"/>
  <c r="K1755" i="1"/>
  <c r="P1756" i="1" s="1"/>
  <c r="F1756" i="1"/>
  <c r="O1756" i="1" l="1"/>
  <c r="A1758" i="1"/>
  <c r="J1756" i="1"/>
  <c r="K1756" i="1"/>
  <c r="P1757" i="1" s="1"/>
  <c r="G1757" i="1"/>
  <c r="F1757" i="1"/>
  <c r="J1757" i="1" l="1"/>
  <c r="A1759" i="1"/>
  <c r="O1757" i="1"/>
  <c r="G1758" i="1"/>
  <c r="K1757" i="1"/>
  <c r="P1758" i="1" s="1"/>
  <c r="F1758" i="1"/>
  <c r="O1758" i="1" l="1"/>
  <c r="A1760" i="1"/>
  <c r="J1758" i="1"/>
  <c r="K1758" i="1"/>
  <c r="P1759" i="1" s="1"/>
  <c r="G1759" i="1"/>
  <c r="F1759" i="1"/>
  <c r="J1759" i="1" l="1"/>
  <c r="A1761" i="1"/>
  <c r="O1759" i="1"/>
  <c r="G1760" i="1"/>
  <c r="K1759" i="1"/>
  <c r="P1760" i="1" s="1"/>
  <c r="F1760" i="1"/>
  <c r="O1760" i="1" l="1"/>
  <c r="A1762" i="1"/>
  <c r="J1760" i="1"/>
  <c r="G1761" i="1"/>
  <c r="K1760" i="1"/>
  <c r="P1761" i="1" s="1"/>
  <c r="F1761" i="1"/>
  <c r="J1761" i="1" l="1"/>
  <c r="A1763" i="1"/>
  <c r="O1761" i="1"/>
  <c r="K1761" i="1"/>
  <c r="P1762" i="1" s="1"/>
  <c r="G1762" i="1"/>
  <c r="F1762" i="1"/>
  <c r="O1762" i="1" l="1"/>
  <c r="A1764" i="1"/>
  <c r="J1762" i="1"/>
  <c r="K1762" i="1"/>
  <c r="P1763" i="1" s="1"/>
  <c r="G1763" i="1"/>
  <c r="F1763" i="1"/>
  <c r="J1763" i="1" l="1"/>
  <c r="A1765" i="1"/>
  <c r="O1763" i="1"/>
  <c r="K1763" i="1"/>
  <c r="P1764" i="1" s="1"/>
  <c r="G1764" i="1"/>
  <c r="F1764" i="1"/>
  <c r="O1764" i="1" l="1"/>
  <c r="A1766" i="1"/>
  <c r="J1764" i="1"/>
  <c r="G1765" i="1"/>
  <c r="K1764" i="1"/>
  <c r="P1765" i="1" s="1"/>
  <c r="F1765" i="1"/>
  <c r="J1765" i="1" l="1"/>
  <c r="A1767" i="1"/>
  <c r="O1765" i="1"/>
  <c r="G1766" i="1"/>
  <c r="K1765" i="1"/>
  <c r="P1766" i="1" s="1"/>
  <c r="F1766" i="1"/>
  <c r="O1766" i="1" l="1"/>
  <c r="A1768" i="1"/>
  <c r="J1766" i="1"/>
  <c r="K1766" i="1"/>
  <c r="P1767" i="1" s="1"/>
  <c r="G1767" i="1"/>
  <c r="F1767" i="1"/>
  <c r="J1767" i="1" l="1"/>
  <c r="A1769" i="1"/>
  <c r="O1767" i="1"/>
  <c r="G1768" i="1"/>
  <c r="K1767" i="1"/>
  <c r="P1768" i="1" s="1"/>
  <c r="F1768" i="1"/>
  <c r="O1768" i="1" l="1"/>
  <c r="A1770" i="1"/>
  <c r="J1768" i="1"/>
  <c r="K1768" i="1"/>
  <c r="P1769" i="1" s="1"/>
  <c r="G1769" i="1"/>
  <c r="F1769" i="1"/>
  <c r="J1769" i="1" l="1"/>
  <c r="A1771" i="1"/>
  <c r="O1769" i="1"/>
  <c r="K1769" i="1"/>
  <c r="P1770" i="1" s="1"/>
  <c r="G1770" i="1"/>
  <c r="F1770" i="1"/>
  <c r="O1770" i="1" l="1"/>
  <c r="A1772" i="1"/>
  <c r="J1770" i="1"/>
  <c r="G1771" i="1"/>
  <c r="K1770" i="1"/>
  <c r="P1771" i="1" s="1"/>
  <c r="F1771" i="1"/>
  <c r="J1771" i="1" l="1"/>
  <c r="A1773" i="1"/>
  <c r="O1771" i="1"/>
  <c r="K1771" i="1"/>
  <c r="P1772" i="1" s="1"/>
  <c r="G1772" i="1"/>
  <c r="F1772" i="1"/>
  <c r="O1772" i="1" l="1"/>
  <c r="A1774" i="1"/>
  <c r="J1772" i="1"/>
  <c r="G1773" i="1"/>
  <c r="K1772" i="1"/>
  <c r="P1773" i="1" s="1"/>
  <c r="F1773" i="1"/>
  <c r="J1773" i="1" l="1"/>
  <c r="A1775" i="1"/>
  <c r="O1773" i="1"/>
  <c r="K1773" i="1"/>
  <c r="P1774" i="1" s="1"/>
  <c r="G1774" i="1"/>
  <c r="F1774" i="1"/>
  <c r="O1774" i="1" l="1"/>
  <c r="A1776" i="1"/>
  <c r="J1774" i="1"/>
  <c r="G1775" i="1"/>
  <c r="K1774" i="1"/>
  <c r="P1775" i="1" s="1"/>
  <c r="F1775" i="1"/>
  <c r="J1775" i="1" l="1"/>
  <c r="A1777" i="1"/>
  <c r="O1775" i="1"/>
  <c r="G1776" i="1"/>
  <c r="K1775" i="1"/>
  <c r="P1776" i="1" s="1"/>
  <c r="F1776" i="1"/>
  <c r="O1776" i="1" l="1"/>
  <c r="A1778" i="1"/>
  <c r="J1776" i="1"/>
  <c r="K1776" i="1"/>
  <c r="P1777" i="1" s="1"/>
  <c r="G1777" i="1"/>
  <c r="F1777" i="1"/>
  <c r="J1777" i="1" l="1"/>
  <c r="A1779" i="1"/>
  <c r="O1777" i="1"/>
  <c r="K1777" i="1"/>
  <c r="P1778" i="1" s="1"/>
  <c r="G1778" i="1"/>
  <c r="F1778" i="1"/>
  <c r="O1778" i="1" l="1"/>
  <c r="A1780" i="1"/>
  <c r="J1778" i="1"/>
  <c r="K1778" i="1"/>
  <c r="P1779" i="1" s="1"/>
  <c r="G1779" i="1"/>
  <c r="F1779" i="1"/>
  <c r="J1779" i="1" l="1"/>
  <c r="A1781" i="1"/>
  <c r="O1779" i="1"/>
  <c r="G1780" i="1"/>
  <c r="K1779" i="1"/>
  <c r="P1780" i="1" s="1"/>
  <c r="F1780" i="1"/>
  <c r="O1780" i="1" l="1"/>
  <c r="A1782" i="1"/>
  <c r="J1780" i="1"/>
  <c r="G1781" i="1"/>
  <c r="K1780" i="1"/>
  <c r="P1781" i="1" s="1"/>
  <c r="F1781" i="1"/>
  <c r="J1781" i="1" l="1"/>
  <c r="A1783" i="1"/>
  <c r="O1781" i="1"/>
  <c r="K1781" i="1"/>
  <c r="P1782" i="1" s="1"/>
  <c r="G1782" i="1"/>
  <c r="F1782" i="1"/>
  <c r="O1782" i="1" l="1"/>
  <c r="A1784" i="1"/>
  <c r="J1782" i="1"/>
  <c r="G1783" i="1"/>
  <c r="K1782" i="1"/>
  <c r="P1783" i="1" s="1"/>
  <c r="F1783" i="1"/>
  <c r="J1783" i="1" l="1"/>
  <c r="A1785" i="1"/>
  <c r="O1783" i="1"/>
  <c r="K1783" i="1"/>
  <c r="P1784" i="1" s="1"/>
  <c r="G1784" i="1"/>
  <c r="F1784" i="1"/>
  <c r="O1784" i="1" l="1"/>
  <c r="A1786" i="1"/>
  <c r="J1784" i="1"/>
  <c r="G1785" i="1"/>
  <c r="K1784" i="1"/>
  <c r="P1785" i="1" s="1"/>
  <c r="F1785" i="1"/>
  <c r="J1785" i="1" l="1"/>
  <c r="A1787" i="1"/>
  <c r="O1785" i="1"/>
  <c r="G1786" i="1"/>
  <c r="K1785" i="1"/>
  <c r="P1786" i="1" s="1"/>
  <c r="F1786" i="1"/>
  <c r="O1786" i="1" l="1"/>
  <c r="A1788" i="1"/>
  <c r="J1786" i="1"/>
  <c r="K1786" i="1"/>
  <c r="P1787" i="1" s="1"/>
  <c r="G1787" i="1"/>
  <c r="F1787" i="1"/>
  <c r="J1787" i="1" l="1"/>
  <c r="A1789" i="1"/>
  <c r="O1787" i="1"/>
  <c r="G1788" i="1"/>
  <c r="K1787" i="1"/>
  <c r="P1788" i="1" s="1"/>
  <c r="F1788" i="1"/>
  <c r="O1788" i="1" l="1"/>
  <c r="A1790" i="1"/>
  <c r="J1788" i="1"/>
  <c r="K1788" i="1"/>
  <c r="P1789" i="1" s="1"/>
  <c r="G1789" i="1"/>
  <c r="F1789" i="1"/>
  <c r="J1789" i="1" l="1"/>
  <c r="A1791" i="1"/>
  <c r="O1789" i="1"/>
  <c r="G1790" i="1"/>
  <c r="K1789" i="1"/>
  <c r="P1790" i="1" s="1"/>
  <c r="F1790" i="1"/>
  <c r="O1790" i="1" l="1"/>
  <c r="A1792" i="1"/>
  <c r="J1790" i="1"/>
  <c r="G1791" i="1"/>
  <c r="K1790" i="1"/>
  <c r="P1791" i="1" s="1"/>
  <c r="F1791" i="1"/>
  <c r="J1791" i="1" l="1"/>
  <c r="A1793" i="1"/>
  <c r="O1791" i="1"/>
  <c r="K1791" i="1"/>
  <c r="P1792" i="1" s="1"/>
  <c r="G1792" i="1"/>
  <c r="F1792" i="1"/>
  <c r="O1792" i="1" l="1"/>
  <c r="A1794" i="1"/>
  <c r="J1792" i="1"/>
  <c r="G1793" i="1"/>
  <c r="K1792" i="1"/>
  <c r="P1793" i="1" s="1"/>
  <c r="F1793" i="1"/>
  <c r="J1793" i="1" l="1"/>
  <c r="A1795" i="1"/>
  <c r="O1793" i="1"/>
  <c r="K1793" i="1"/>
  <c r="P1794" i="1" s="1"/>
  <c r="G1794" i="1"/>
  <c r="F1794" i="1"/>
  <c r="O1794" i="1" l="1"/>
  <c r="A1796" i="1"/>
  <c r="J1794" i="1"/>
  <c r="K1794" i="1"/>
  <c r="P1795" i="1" s="1"/>
  <c r="G1795" i="1"/>
  <c r="F1795" i="1"/>
  <c r="J1795" i="1" l="1"/>
  <c r="A1797" i="1"/>
  <c r="O1795" i="1"/>
  <c r="G1796" i="1"/>
  <c r="K1795" i="1"/>
  <c r="P1796" i="1" s="1"/>
  <c r="F1796" i="1"/>
  <c r="O1796" i="1" l="1"/>
  <c r="A1798" i="1"/>
  <c r="J1796" i="1"/>
  <c r="K1796" i="1"/>
  <c r="P1797" i="1" s="1"/>
  <c r="G1797" i="1"/>
  <c r="F1797" i="1"/>
  <c r="J1797" i="1" l="1"/>
  <c r="A1799" i="1"/>
  <c r="O1797" i="1"/>
  <c r="G1798" i="1"/>
  <c r="K1797" i="1"/>
  <c r="P1798" i="1" s="1"/>
  <c r="F1798" i="1"/>
  <c r="O1798" i="1" l="1"/>
  <c r="A1800" i="1"/>
  <c r="J1798" i="1"/>
  <c r="K1798" i="1"/>
  <c r="P1799" i="1" s="1"/>
  <c r="G1799" i="1"/>
  <c r="F1799" i="1"/>
  <c r="J1799" i="1" l="1"/>
  <c r="A1801" i="1"/>
  <c r="O1799" i="1"/>
  <c r="G1800" i="1"/>
  <c r="K1799" i="1"/>
  <c r="P1800" i="1" s="1"/>
  <c r="F1800" i="1"/>
  <c r="O1800" i="1" l="1"/>
  <c r="A1802" i="1"/>
  <c r="J1800" i="1"/>
  <c r="G1801" i="1"/>
  <c r="K1800" i="1"/>
  <c r="P1801" i="1" s="1"/>
  <c r="F1801" i="1"/>
  <c r="J1801" i="1" l="1"/>
  <c r="A1803" i="1"/>
  <c r="O1801" i="1"/>
  <c r="K1801" i="1"/>
  <c r="P1802" i="1" s="1"/>
  <c r="G1802" i="1"/>
  <c r="F1802" i="1"/>
  <c r="O1802" i="1" l="1"/>
  <c r="A1804" i="1"/>
  <c r="J1802" i="1"/>
  <c r="K1802" i="1"/>
  <c r="P1803" i="1" s="1"/>
  <c r="G1803" i="1"/>
  <c r="F1803" i="1"/>
  <c r="O1803" i="1" l="1"/>
  <c r="J1803" i="1"/>
  <c r="A1805" i="1"/>
  <c r="K1803" i="1"/>
  <c r="P1804" i="1" s="1"/>
  <c r="G1804" i="1"/>
  <c r="F1804" i="1"/>
  <c r="A1806" i="1" l="1"/>
  <c r="J1804" i="1"/>
  <c r="O1804" i="1"/>
  <c r="G1805" i="1"/>
  <c r="K1804" i="1"/>
  <c r="P1805" i="1" s="1"/>
  <c r="F1805" i="1"/>
  <c r="O1805" i="1" l="1"/>
  <c r="J1805" i="1"/>
  <c r="A1807" i="1"/>
  <c r="G1806" i="1"/>
  <c r="K1805" i="1"/>
  <c r="P1806" i="1" s="1"/>
  <c r="F1806" i="1"/>
  <c r="A1808" i="1" l="1"/>
  <c r="J1806" i="1"/>
  <c r="O1806" i="1"/>
  <c r="K1806" i="1"/>
  <c r="P1807" i="1" s="1"/>
  <c r="G1807" i="1"/>
  <c r="F1807" i="1"/>
  <c r="O1807" i="1" l="1"/>
  <c r="J1807" i="1"/>
  <c r="A1809" i="1"/>
  <c r="K1807" i="1"/>
  <c r="P1808" i="1" s="1"/>
  <c r="G1808" i="1"/>
  <c r="F1808" i="1"/>
  <c r="O1808" i="1" l="1"/>
  <c r="A1810" i="1"/>
  <c r="J1808" i="1"/>
  <c r="K1808" i="1"/>
  <c r="P1809" i="1" s="1"/>
  <c r="G1809" i="1"/>
  <c r="F1809" i="1"/>
  <c r="J1809" i="1" l="1"/>
  <c r="O1809" i="1"/>
  <c r="A1811" i="1"/>
  <c r="G1810" i="1"/>
  <c r="K1809" i="1"/>
  <c r="P1810" i="1" s="1"/>
  <c r="F1810" i="1"/>
  <c r="O1810" i="1" l="1"/>
  <c r="A1812" i="1"/>
  <c r="J1810" i="1"/>
  <c r="G1811" i="1"/>
  <c r="K1810" i="1"/>
  <c r="P1811" i="1" s="1"/>
  <c r="F1811" i="1"/>
  <c r="J1811" i="1" l="1"/>
  <c r="O1811" i="1"/>
  <c r="A1813" i="1"/>
  <c r="K1811" i="1"/>
  <c r="P1812" i="1" s="1"/>
  <c r="G1812" i="1"/>
  <c r="F1812" i="1"/>
  <c r="O1812" i="1" l="1"/>
  <c r="A1814" i="1"/>
  <c r="J1812" i="1"/>
  <c r="K1812" i="1"/>
  <c r="P1813" i="1" s="1"/>
  <c r="G1813" i="1"/>
  <c r="F1813" i="1"/>
  <c r="J1813" i="1" l="1"/>
  <c r="O1813" i="1"/>
  <c r="A1815" i="1"/>
  <c r="K1813" i="1"/>
  <c r="P1814" i="1" s="1"/>
  <c r="G1814" i="1"/>
  <c r="F1814" i="1"/>
  <c r="O1814" i="1" l="1"/>
  <c r="A1816" i="1"/>
  <c r="J1814" i="1"/>
  <c r="G1815" i="1"/>
  <c r="K1814" i="1"/>
  <c r="P1815" i="1" s="1"/>
  <c r="F1815" i="1"/>
  <c r="J1815" i="1" l="1"/>
  <c r="O1815" i="1"/>
  <c r="A1817" i="1"/>
  <c r="G1816" i="1"/>
  <c r="K1815" i="1"/>
  <c r="P1816" i="1" s="1"/>
  <c r="F1816" i="1"/>
  <c r="O1816" i="1" l="1"/>
  <c r="A1818" i="1"/>
  <c r="J1816" i="1"/>
  <c r="K1816" i="1"/>
  <c r="P1817" i="1" s="1"/>
  <c r="G1817" i="1"/>
  <c r="F1817" i="1"/>
  <c r="O1817" i="1" l="1"/>
  <c r="J1817" i="1"/>
  <c r="A1819" i="1"/>
  <c r="K1817" i="1"/>
  <c r="P1818" i="1" s="1"/>
  <c r="G1818" i="1"/>
  <c r="F1818" i="1"/>
  <c r="A1820" i="1" l="1"/>
  <c r="J1818" i="1"/>
  <c r="O1818" i="1"/>
  <c r="K1818" i="1"/>
  <c r="P1819" i="1" s="1"/>
  <c r="G1819" i="1"/>
  <c r="F1819" i="1"/>
  <c r="O1819" i="1" l="1"/>
  <c r="J1819" i="1"/>
  <c r="A1821" i="1"/>
  <c r="G1820" i="1"/>
  <c r="K1819" i="1"/>
  <c r="P1820" i="1" s="1"/>
  <c r="F1820" i="1"/>
  <c r="A1822" i="1" l="1"/>
  <c r="J1820" i="1"/>
  <c r="O1820" i="1"/>
  <c r="G1821" i="1"/>
  <c r="K1820" i="1"/>
  <c r="P1821" i="1" s="1"/>
  <c r="F1821" i="1"/>
  <c r="O1821" i="1" l="1"/>
  <c r="J1821" i="1"/>
  <c r="A1823" i="1"/>
  <c r="K1821" i="1"/>
  <c r="P1822" i="1" s="1"/>
  <c r="G1822" i="1"/>
  <c r="F1822" i="1"/>
  <c r="A1824" i="1" l="1"/>
  <c r="J1822" i="1"/>
  <c r="O1822" i="1"/>
  <c r="K1822" i="1"/>
  <c r="P1823" i="1" s="1"/>
  <c r="G1823" i="1"/>
  <c r="F1823" i="1"/>
  <c r="O1823" i="1" l="1"/>
  <c r="J1823" i="1"/>
  <c r="A1825" i="1"/>
  <c r="K1823" i="1"/>
  <c r="P1824" i="1" s="1"/>
  <c r="G1824" i="1"/>
  <c r="F1824" i="1"/>
  <c r="A1826" i="1" l="1"/>
  <c r="J1824" i="1"/>
  <c r="O1824" i="1"/>
  <c r="G1825" i="1"/>
  <c r="K1824" i="1"/>
  <c r="P1825" i="1" s="1"/>
  <c r="F1825" i="1"/>
  <c r="O1825" i="1" l="1"/>
  <c r="J1825" i="1"/>
  <c r="A1827" i="1"/>
  <c r="G1826" i="1"/>
  <c r="K1825" i="1"/>
  <c r="P1826" i="1" s="1"/>
  <c r="F1826" i="1"/>
  <c r="A1828" i="1" l="1"/>
  <c r="J1826" i="1"/>
  <c r="O1826" i="1"/>
  <c r="K1826" i="1"/>
  <c r="P1827" i="1" s="1"/>
  <c r="G1827" i="1"/>
  <c r="F1827" i="1"/>
  <c r="O1827" i="1" l="1"/>
  <c r="J1827" i="1"/>
  <c r="A1829" i="1"/>
  <c r="K1827" i="1"/>
  <c r="P1828" i="1" s="1"/>
  <c r="G1828" i="1"/>
  <c r="F1828" i="1"/>
  <c r="A1830" i="1" l="1"/>
  <c r="J1828" i="1"/>
  <c r="O1828" i="1"/>
  <c r="K1828" i="1"/>
  <c r="P1829" i="1" s="1"/>
  <c r="G1829" i="1"/>
  <c r="F1829" i="1"/>
  <c r="O1829" i="1" l="1"/>
  <c r="J1829" i="1"/>
  <c r="A1831" i="1"/>
  <c r="G1830" i="1"/>
  <c r="K1829" i="1"/>
  <c r="P1830" i="1" s="1"/>
  <c r="F1830" i="1"/>
  <c r="A1832" i="1" l="1"/>
  <c r="J1830" i="1"/>
  <c r="O1830" i="1"/>
  <c r="G1831" i="1"/>
  <c r="K1830" i="1"/>
  <c r="P1831" i="1" s="1"/>
  <c r="F1831" i="1"/>
  <c r="O1831" i="1" l="1"/>
  <c r="J1831" i="1"/>
  <c r="A1833" i="1"/>
  <c r="K1831" i="1"/>
  <c r="P1832" i="1" s="1"/>
  <c r="G1832" i="1"/>
  <c r="F1832" i="1"/>
  <c r="A1834" i="1" l="1"/>
  <c r="J1832" i="1"/>
  <c r="O1832" i="1"/>
  <c r="K1832" i="1"/>
  <c r="P1833" i="1" s="1"/>
  <c r="G1833" i="1"/>
  <c r="F1833" i="1"/>
  <c r="O1833" i="1" l="1"/>
  <c r="J1833" i="1"/>
  <c r="A1835" i="1"/>
  <c r="K1833" i="1"/>
  <c r="P1834" i="1" s="1"/>
  <c r="G1834" i="1"/>
  <c r="F1834" i="1"/>
  <c r="A1836" i="1" l="1"/>
  <c r="J1834" i="1"/>
  <c r="O1834" i="1"/>
  <c r="G1835" i="1"/>
  <c r="K1834" i="1"/>
  <c r="P1835" i="1" s="1"/>
  <c r="F1835" i="1"/>
  <c r="O1835" i="1" l="1"/>
  <c r="J1835" i="1"/>
  <c r="A1837" i="1"/>
  <c r="G1836" i="1"/>
  <c r="K1835" i="1"/>
  <c r="P1836" i="1" s="1"/>
  <c r="F1836" i="1"/>
  <c r="A1838" i="1" l="1"/>
  <c r="J1836" i="1"/>
  <c r="O1836" i="1"/>
  <c r="K1836" i="1"/>
  <c r="P1837" i="1" s="1"/>
  <c r="G1837" i="1"/>
  <c r="F1837" i="1"/>
  <c r="O1837" i="1" l="1"/>
  <c r="J1837" i="1"/>
  <c r="A1839" i="1"/>
  <c r="K1837" i="1"/>
  <c r="P1838" i="1" s="1"/>
  <c r="G1838" i="1"/>
  <c r="F1838" i="1"/>
  <c r="A1840" i="1" l="1"/>
  <c r="J1838" i="1"/>
  <c r="O1838" i="1"/>
  <c r="K1838" i="1"/>
  <c r="P1839" i="1" s="1"/>
  <c r="G1839" i="1"/>
  <c r="F1839" i="1"/>
  <c r="O1839" i="1" l="1"/>
  <c r="J1839" i="1"/>
  <c r="A1841" i="1"/>
  <c r="G1840" i="1"/>
  <c r="K1839" i="1"/>
  <c r="P1840" i="1" s="1"/>
  <c r="F1840" i="1"/>
  <c r="A1842" i="1" l="1"/>
  <c r="J1840" i="1"/>
  <c r="O1840" i="1"/>
  <c r="G1841" i="1"/>
  <c r="K1840" i="1"/>
  <c r="P1841" i="1" s="1"/>
  <c r="F1841" i="1"/>
  <c r="O1841" i="1" l="1"/>
  <c r="J1841" i="1"/>
  <c r="A1843" i="1"/>
  <c r="K1841" i="1"/>
  <c r="P1842" i="1" s="1"/>
  <c r="G1842" i="1"/>
  <c r="F1842" i="1"/>
  <c r="A1844" i="1" l="1"/>
  <c r="J1842" i="1"/>
  <c r="O1842" i="1"/>
  <c r="K1842" i="1"/>
  <c r="P1843" i="1" s="1"/>
  <c r="G1843" i="1"/>
  <c r="F1843" i="1"/>
  <c r="O1843" i="1" l="1"/>
  <c r="J1843" i="1"/>
  <c r="A1845" i="1"/>
  <c r="K1843" i="1"/>
  <c r="P1844" i="1" s="1"/>
  <c r="G1844" i="1"/>
  <c r="F1844" i="1"/>
  <c r="A1846" i="1" l="1"/>
  <c r="J1844" i="1"/>
  <c r="O1844" i="1"/>
  <c r="G1845" i="1"/>
  <c r="K1844" i="1"/>
  <c r="P1845" i="1" s="1"/>
  <c r="F1845" i="1"/>
  <c r="O1845" i="1" l="1"/>
  <c r="J1845" i="1"/>
  <c r="A1847" i="1"/>
  <c r="G1846" i="1"/>
  <c r="K1845" i="1"/>
  <c r="P1846" i="1" s="1"/>
  <c r="F1846" i="1"/>
  <c r="A1848" i="1" l="1"/>
  <c r="J1846" i="1"/>
  <c r="O1846" i="1"/>
  <c r="K1846" i="1"/>
  <c r="P1847" i="1" s="1"/>
  <c r="G1847" i="1"/>
  <c r="F1847" i="1"/>
  <c r="O1847" i="1" l="1"/>
  <c r="J1847" i="1"/>
  <c r="A1849" i="1"/>
  <c r="G1848" i="1"/>
  <c r="K1847" i="1"/>
  <c r="P1848" i="1" s="1"/>
  <c r="F1848" i="1"/>
  <c r="A1850" i="1" l="1"/>
  <c r="J1848" i="1"/>
  <c r="O1848" i="1"/>
  <c r="K1848" i="1"/>
  <c r="P1849" i="1" s="1"/>
  <c r="G1849" i="1"/>
  <c r="F1849" i="1"/>
  <c r="O1849" i="1" l="1"/>
  <c r="J1849" i="1"/>
  <c r="A1851" i="1"/>
  <c r="G1850" i="1"/>
  <c r="K1849" i="1"/>
  <c r="P1850" i="1" s="1"/>
  <c r="F1850" i="1"/>
  <c r="A1852" i="1" l="1"/>
  <c r="J1850" i="1"/>
  <c r="O1850" i="1"/>
  <c r="G1851" i="1"/>
  <c r="K1850" i="1"/>
  <c r="P1851" i="1" s="1"/>
  <c r="F1851" i="1"/>
  <c r="O1851" i="1" l="1"/>
  <c r="J1851" i="1"/>
  <c r="A1853" i="1"/>
  <c r="K1851" i="1"/>
  <c r="P1852" i="1" s="1"/>
  <c r="G1852" i="1"/>
  <c r="F1852" i="1"/>
  <c r="A1854" i="1" l="1"/>
  <c r="J1852" i="1"/>
  <c r="O1852" i="1"/>
  <c r="K1852" i="1"/>
  <c r="P1853" i="1" s="1"/>
  <c r="G1853" i="1"/>
  <c r="F1853" i="1"/>
  <c r="O1853" i="1" l="1"/>
  <c r="J1853" i="1"/>
  <c r="A1855" i="1"/>
  <c r="K1853" i="1"/>
  <c r="P1854" i="1" s="1"/>
  <c r="G1854" i="1"/>
  <c r="F1854" i="1"/>
  <c r="A1856" i="1" l="1"/>
  <c r="J1854" i="1"/>
  <c r="O1854" i="1"/>
  <c r="G1855" i="1"/>
  <c r="K1854" i="1"/>
  <c r="P1855" i="1" s="1"/>
  <c r="F1855" i="1"/>
  <c r="O1855" i="1" l="1"/>
  <c r="J1855" i="1"/>
  <c r="A1857" i="1"/>
  <c r="G1856" i="1"/>
  <c r="K1855" i="1"/>
  <c r="P1856" i="1" s="1"/>
  <c r="F1856" i="1"/>
  <c r="A1858" i="1" l="1"/>
  <c r="J1856" i="1"/>
  <c r="O1856" i="1"/>
  <c r="K1856" i="1"/>
  <c r="P1857" i="1" s="1"/>
  <c r="G1857" i="1"/>
  <c r="F1857" i="1"/>
  <c r="O1857" i="1" l="1"/>
  <c r="J1857" i="1"/>
  <c r="A1859" i="1"/>
  <c r="K1857" i="1"/>
  <c r="P1858" i="1" s="1"/>
  <c r="G1858" i="1"/>
  <c r="F1858" i="1"/>
  <c r="A1860" i="1" l="1"/>
  <c r="J1858" i="1"/>
  <c r="O1858" i="1"/>
  <c r="K1858" i="1"/>
  <c r="P1859" i="1" s="1"/>
  <c r="G1859" i="1"/>
  <c r="F1859" i="1"/>
  <c r="O1859" i="1" l="1"/>
  <c r="J1859" i="1"/>
  <c r="A1861" i="1"/>
  <c r="G1860" i="1"/>
  <c r="K1859" i="1"/>
  <c r="P1860" i="1" s="1"/>
  <c r="F1860" i="1"/>
  <c r="A1862" i="1" l="1"/>
  <c r="J1860" i="1"/>
  <c r="O1860" i="1"/>
  <c r="G1861" i="1"/>
  <c r="K1860" i="1"/>
  <c r="P1861" i="1" s="1"/>
  <c r="F1861" i="1"/>
  <c r="O1861" i="1" l="1"/>
  <c r="J1861" i="1"/>
  <c r="A1863" i="1"/>
  <c r="K1861" i="1"/>
  <c r="P1862" i="1" s="1"/>
  <c r="G1862" i="1"/>
  <c r="F1862" i="1"/>
  <c r="A1864" i="1" l="1"/>
  <c r="J1862" i="1"/>
  <c r="O1862" i="1"/>
  <c r="G1863" i="1"/>
  <c r="K1862" i="1"/>
  <c r="P1863" i="1" s="1"/>
  <c r="F1863" i="1"/>
  <c r="O1863" i="1" l="1"/>
  <c r="J1863" i="1"/>
  <c r="A1865" i="1"/>
  <c r="K1863" i="1"/>
  <c r="P1864" i="1" s="1"/>
  <c r="G1864" i="1"/>
  <c r="F1864" i="1"/>
  <c r="A1866" i="1" l="1"/>
  <c r="J1864" i="1"/>
  <c r="O1864" i="1"/>
  <c r="G1865" i="1"/>
  <c r="K1864" i="1"/>
  <c r="P1865" i="1" s="1"/>
  <c r="F1865" i="1"/>
  <c r="O1865" i="1" l="1"/>
  <c r="J1865" i="1"/>
  <c r="A1867" i="1"/>
  <c r="G1866" i="1"/>
  <c r="K1865" i="1"/>
  <c r="P1866" i="1" s="1"/>
  <c r="F1866" i="1"/>
  <c r="A1868" i="1" l="1"/>
  <c r="J1866" i="1"/>
  <c r="O1866" i="1"/>
  <c r="K1866" i="1"/>
  <c r="P1867" i="1" s="1"/>
  <c r="G1867" i="1"/>
  <c r="F1867" i="1"/>
  <c r="O1867" i="1" l="1"/>
  <c r="J1867" i="1"/>
  <c r="A1869" i="1"/>
  <c r="G1868" i="1"/>
  <c r="K1867" i="1"/>
  <c r="P1868" i="1" s="1"/>
  <c r="F1868" i="1"/>
  <c r="A1870" i="1" l="1"/>
  <c r="J1868" i="1"/>
  <c r="O1868" i="1"/>
  <c r="K1868" i="1"/>
  <c r="P1869" i="1" s="1"/>
  <c r="G1869" i="1"/>
  <c r="F1869" i="1"/>
  <c r="O1869" i="1" l="1"/>
  <c r="J1869" i="1"/>
  <c r="A1871" i="1"/>
  <c r="G1870" i="1"/>
  <c r="K1869" i="1"/>
  <c r="P1870" i="1" s="1"/>
  <c r="F1870" i="1"/>
  <c r="A1872" i="1" l="1"/>
  <c r="J1870" i="1"/>
  <c r="O1870" i="1"/>
  <c r="G1871" i="1"/>
  <c r="K1870" i="1"/>
  <c r="P1871" i="1" s="1"/>
  <c r="F1871" i="1"/>
  <c r="O1871" i="1" l="1"/>
  <c r="J1871" i="1"/>
  <c r="A1873" i="1"/>
  <c r="K1871" i="1"/>
  <c r="P1872" i="1" s="1"/>
  <c r="G1872" i="1"/>
  <c r="F1872" i="1"/>
  <c r="A1874" i="1" l="1"/>
  <c r="J1872" i="1"/>
  <c r="O1872" i="1"/>
  <c r="G1873" i="1"/>
  <c r="K1872" i="1"/>
  <c r="P1873" i="1" s="1"/>
  <c r="F1873" i="1"/>
  <c r="O1873" i="1" l="1"/>
  <c r="J1873" i="1"/>
  <c r="A1875" i="1"/>
  <c r="K1873" i="1"/>
  <c r="P1874" i="1" s="1"/>
  <c r="G1874" i="1"/>
  <c r="F1874" i="1"/>
  <c r="A1876" i="1" l="1"/>
  <c r="J1874" i="1"/>
  <c r="O1874" i="1"/>
  <c r="G1875" i="1"/>
  <c r="K1874" i="1"/>
  <c r="P1875" i="1" s="1"/>
  <c r="F1875" i="1"/>
  <c r="O1875" i="1" l="1"/>
  <c r="J1875" i="1"/>
  <c r="A1877" i="1"/>
  <c r="G1876" i="1"/>
  <c r="K1875" i="1"/>
  <c r="P1876" i="1" s="1"/>
  <c r="F1876" i="1"/>
  <c r="A1878" i="1" l="1"/>
  <c r="J1876" i="1"/>
  <c r="O1876" i="1"/>
  <c r="K1876" i="1"/>
  <c r="P1877" i="1" s="1"/>
  <c r="G1877" i="1"/>
  <c r="F1877" i="1"/>
  <c r="O1877" i="1" l="1"/>
  <c r="J1877" i="1"/>
  <c r="A1879" i="1"/>
  <c r="G1878" i="1"/>
  <c r="K1877" i="1"/>
  <c r="P1878" i="1" s="1"/>
  <c r="F1878" i="1"/>
  <c r="A1880" i="1" l="1"/>
  <c r="J1878" i="1"/>
  <c r="O1878" i="1"/>
  <c r="K1878" i="1"/>
  <c r="P1879" i="1" s="1"/>
  <c r="G1879" i="1"/>
  <c r="F1879" i="1"/>
  <c r="O1879" i="1" l="1"/>
  <c r="J1879" i="1"/>
  <c r="A1881" i="1"/>
  <c r="G1880" i="1"/>
  <c r="K1879" i="1"/>
  <c r="P1880" i="1" s="1"/>
  <c r="F1880" i="1"/>
  <c r="A1882" i="1" l="1"/>
  <c r="J1880" i="1"/>
  <c r="O1880" i="1"/>
  <c r="G1881" i="1"/>
  <c r="K1880" i="1"/>
  <c r="P1881" i="1" s="1"/>
  <c r="F1881" i="1"/>
  <c r="O1881" i="1" l="1"/>
  <c r="J1881" i="1"/>
  <c r="A1883" i="1"/>
  <c r="K1881" i="1"/>
  <c r="P1882" i="1" s="1"/>
  <c r="G1882" i="1"/>
  <c r="F1882" i="1"/>
  <c r="A1884" i="1" l="1"/>
  <c r="J1882" i="1"/>
  <c r="O1882" i="1"/>
  <c r="G1883" i="1"/>
  <c r="K1882" i="1"/>
  <c r="P1883" i="1" s="1"/>
  <c r="F1883" i="1"/>
  <c r="O1883" i="1" l="1"/>
  <c r="J1883" i="1"/>
  <c r="A1885" i="1"/>
  <c r="K1883" i="1"/>
  <c r="P1884" i="1" s="1"/>
  <c r="G1884" i="1"/>
  <c r="F1884" i="1"/>
  <c r="A1886" i="1" l="1"/>
  <c r="J1884" i="1"/>
  <c r="O1884" i="1"/>
  <c r="G1885" i="1"/>
  <c r="K1884" i="1"/>
  <c r="P1885" i="1" s="1"/>
  <c r="F1885" i="1"/>
  <c r="O1885" i="1" l="1"/>
  <c r="J1885" i="1"/>
  <c r="A1887" i="1"/>
  <c r="G1886" i="1"/>
  <c r="K1885" i="1"/>
  <c r="P1886" i="1" s="1"/>
  <c r="F1886" i="1"/>
  <c r="A1888" i="1" l="1"/>
  <c r="J1886" i="1"/>
  <c r="O1886" i="1"/>
  <c r="K1886" i="1"/>
  <c r="P1887" i="1" s="1"/>
  <c r="G1887" i="1"/>
  <c r="F1887" i="1"/>
  <c r="O1887" i="1" l="1"/>
  <c r="J1887" i="1"/>
  <c r="A1889" i="1"/>
  <c r="G1888" i="1"/>
  <c r="K1887" i="1"/>
  <c r="P1888" i="1" s="1"/>
  <c r="F1888" i="1"/>
  <c r="A1890" i="1" l="1"/>
  <c r="J1888" i="1"/>
  <c r="O1888" i="1"/>
  <c r="K1888" i="1"/>
  <c r="P1889" i="1" s="1"/>
  <c r="G1889" i="1"/>
  <c r="F1889" i="1"/>
  <c r="O1889" i="1" l="1"/>
  <c r="J1889" i="1"/>
  <c r="A1891" i="1"/>
  <c r="G1890" i="1"/>
  <c r="K1889" i="1"/>
  <c r="P1890" i="1" s="1"/>
  <c r="F1890" i="1"/>
  <c r="A1892" i="1" l="1"/>
  <c r="J1890" i="1"/>
  <c r="O1890" i="1"/>
  <c r="G1891" i="1"/>
  <c r="K1890" i="1"/>
  <c r="P1891" i="1" s="1"/>
  <c r="F1891" i="1"/>
  <c r="O1891" i="1" l="1"/>
  <c r="J1891" i="1"/>
  <c r="A1893" i="1"/>
  <c r="K1891" i="1"/>
  <c r="P1892" i="1" s="1"/>
  <c r="G1892" i="1"/>
  <c r="F1892" i="1"/>
  <c r="A1894" i="1" l="1"/>
  <c r="J1892" i="1"/>
  <c r="O1892" i="1"/>
  <c r="G1893" i="1"/>
  <c r="K1892" i="1"/>
  <c r="P1893" i="1" s="1"/>
  <c r="F1893" i="1"/>
  <c r="O1893" i="1" l="1"/>
  <c r="J1893" i="1"/>
  <c r="A1895" i="1"/>
  <c r="K1893" i="1"/>
  <c r="P1894" i="1" s="1"/>
  <c r="G1894" i="1"/>
  <c r="F1894" i="1"/>
  <c r="A1896" i="1" l="1"/>
  <c r="J1894" i="1"/>
  <c r="O1894" i="1"/>
  <c r="G1895" i="1"/>
  <c r="K1894" i="1"/>
  <c r="P1895" i="1" s="1"/>
  <c r="F1895" i="1"/>
  <c r="O1895" i="1" l="1"/>
  <c r="J1895" i="1"/>
  <c r="A1897" i="1"/>
  <c r="G1896" i="1"/>
  <c r="K1895" i="1"/>
  <c r="P1896" i="1" s="1"/>
  <c r="F1896" i="1"/>
  <c r="A1898" i="1" l="1"/>
  <c r="J1896" i="1"/>
  <c r="O1896" i="1"/>
  <c r="K1896" i="1"/>
  <c r="P1897" i="1" s="1"/>
  <c r="G1897" i="1"/>
  <c r="F1897" i="1"/>
  <c r="O1897" i="1" l="1"/>
  <c r="J1897" i="1"/>
  <c r="A1899" i="1"/>
  <c r="G1898" i="1"/>
  <c r="K1897" i="1"/>
  <c r="P1898" i="1" s="1"/>
  <c r="F1898" i="1"/>
  <c r="A1900" i="1" l="1"/>
  <c r="J1898" i="1"/>
  <c r="O1898" i="1"/>
  <c r="K1898" i="1"/>
  <c r="P1899" i="1" s="1"/>
  <c r="G1899" i="1"/>
  <c r="F1899" i="1"/>
  <c r="O1899" i="1" l="1"/>
  <c r="J1899" i="1"/>
  <c r="A1901" i="1"/>
  <c r="G1900" i="1"/>
  <c r="K1899" i="1"/>
  <c r="P1900" i="1" s="1"/>
  <c r="F1900" i="1"/>
  <c r="A1902" i="1" l="1"/>
  <c r="J1900" i="1"/>
  <c r="O1900" i="1"/>
  <c r="G1901" i="1"/>
  <c r="K1900" i="1"/>
  <c r="P1901" i="1" s="1"/>
  <c r="F1901" i="1"/>
  <c r="O1901" i="1" l="1"/>
  <c r="J1901" i="1"/>
  <c r="A1903" i="1"/>
  <c r="K1901" i="1"/>
  <c r="P1902" i="1" s="1"/>
  <c r="G1902" i="1"/>
  <c r="F1902" i="1"/>
  <c r="A1904" i="1" l="1"/>
  <c r="J1902" i="1"/>
  <c r="O1902" i="1"/>
  <c r="G1903" i="1"/>
  <c r="K1902" i="1"/>
  <c r="P1903" i="1" s="1"/>
  <c r="F1903" i="1"/>
  <c r="O1903" i="1" l="1"/>
  <c r="J1903" i="1"/>
  <c r="A1905" i="1"/>
  <c r="K1903" i="1"/>
  <c r="P1904" i="1" s="1"/>
  <c r="G1904" i="1"/>
  <c r="F1904" i="1"/>
  <c r="O1904" i="1" l="1"/>
  <c r="A1906" i="1"/>
  <c r="J1904" i="1"/>
  <c r="G1905" i="1"/>
  <c r="K1904" i="1"/>
  <c r="P1905" i="1" s="1"/>
  <c r="F1905" i="1"/>
  <c r="J1905" i="1" l="1"/>
  <c r="A1907" i="1"/>
  <c r="O1905" i="1"/>
  <c r="G1906" i="1"/>
  <c r="K1905" i="1"/>
  <c r="P1906" i="1" s="1"/>
  <c r="F1906" i="1"/>
  <c r="O1906" i="1" l="1"/>
  <c r="A1908" i="1"/>
  <c r="J1906" i="1"/>
  <c r="K1906" i="1"/>
  <c r="P1907" i="1" s="1"/>
  <c r="G1907" i="1"/>
  <c r="F1907" i="1"/>
  <c r="J1907" i="1" l="1"/>
  <c r="A1909" i="1"/>
  <c r="O1907" i="1"/>
  <c r="G1908" i="1"/>
  <c r="K1907" i="1"/>
  <c r="P1908" i="1" s="1"/>
  <c r="F1908" i="1"/>
  <c r="O1908" i="1" l="1"/>
  <c r="A1910" i="1"/>
  <c r="J1908" i="1"/>
  <c r="K1908" i="1"/>
  <c r="P1909" i="1" s="1"/>
  <c r="G1909" i="1"/>
  <c r="F1909" i="1"/>
  <c r="J1909" i="1" l="1"/>
  <c r="A1911" i="1"/>
  <c r="O1909" i="1"/>
  <c r="G1910" i="1"/>
  <c r="K1909" i="1"/>
  <c r="P1910" i="1" s="1"/>
  <c r="F1910" i="1"/>
  <c r="O1910" i="1" l="1"/>
  <c r="A1912" i="1"/>
  <c r="J1910" i="1"/>
  <c r="G1911" i="1"/>
  <c r="K1910" i="1"/>
  <c r="P1911" i="1" s="1"/>
  <c r="F1911" i="1"/>
  <c r="J1911" i="1" l="1"/>
  <c r="A1913" i="1"/>
  <c r="O1911" i="1"/>
  <c r="K1911" i="1"/>
  <c r="P1912" i="1" s="1"/>
  <c r="G1912" i="1"/>
  <c r="F1912" i="1"/>
  <c r="O1912" i="1" l="1"/>
  <c r="A1914" i="1"/>
  <c r="J1912" i="1"/>
  <c r="G1913" i="1"/>
  <c r="K1912" i="1"/>
  <c r="P1913" i="1" s="1"/>
  <c r="F1913" i="1"/>
  <c r="J1913" i="1" l="1"/>
  <c r="A1915" i="1"/>
  <c r="O1913" i="1"/>
  <c r="K1913" i="1"/>
  <c r="P1914" i="1" s="1"/>
  <c r="G1914" i="1"/>
  <c r="F1914" i="1"/>
  <c r="O1914" i="1" l="1"/>
  <c r="A1916" i="1"/>
  <c r="J1914" i="1"/>
  <c r="G1915" i="1"/>
  <c r="K1914" i="1"/>
  <c r="P1915" i="1" s="1"/>
  <c r="F1915" i="1"/>
  <c r="J1915" i="1" l="1"/>
  <c r="A1917" i="1"/>
  <c r="O1915" i="1"/>
  <c r="G1916" i="1"/>
  <c r="K1915" i="1"/>
  <c r="P1916" i="1" s="1"/>
  <c r="F1916" i="1"/>
  <c r="O1916" i="1" l="1"/>
  <c r="A1918" i="1"/>
  <c r="J1916" i="1"/>
  <c r="K1916" i="1"/>
  <c r="P1917" i="1" s="1"/>
  <c r="G1917" i="1"/>
  <c r="F1917" i="1"/>
  <c r="J1917" i="1" l="1"/>
  <c r="A1919" i="1"/>
  <c r="O1917" i="1"/>
  <c r="G1918" i="1"/>
  <c r="K1917" i="1"/>
  <c r="P1918" i="1" s="1"/>
  <c r="F1918" i="1"/>
  <c r="O1918" i="1" l="1"/>
  <c r="A1920" i="1"/>
  <c r="J1918" i="1"/>
  <c r="K1918" i="1"/>
  <c r="P1919" i="1" s="1"/>
  <c r="G1919" i="1"/>
  <c r="F1919" i="1"/>
  <c r="J1919" i="1" l="1"/>
  <c r="A1921" i="1"/>
  <c r="O1919" i="1"/>
  <c r="G1920" i="1"/>
  <c r="K1919" i="1"/>
  <c r="P1920" i="1" s="1"/>
  <c r="F1920" i="1"/>
  <c r="O1920" i="1" l="1"/>
  <c r="A1922" i="1"/>
  <c r="J1920" i="1"/>
  <c r="G1921" i="1"/>
  <c r="K1920" i="1"/>
  <c r="P1921" i="1" s="1"/>
  <c r="F1921" i="1"/>
  <c r="J1921" i="1" l="1"/>
  <c r="A1923" i="1"/>
  <c r="O1921" i="1"/>
  <c r="K1921" i="1"/>
  <c r="P1922" i="1" s="1"/>
  <c r="G1922" i="1"/>
  <c r="F1922" i="1"/>
  <c r="O1922" i="1" l="1"/>
  <c r="A1924" i="1"/>
  <c r="J1922" i="1"/>
  <c r="G1923" i="1"/>
  <c r="K1922" i="1"/>
  <c r="P1923" i="1" s="1"/>
  <c r="F1923" i="1"/>
  <c r="J1923" i="1" l="1"/>
  <c r="A1925" i="1"/>
  <c r="O1923" i="1"/>
  <c r="K1923" i="1"/>
  <c r="P1924" i="1" s="1"/>
  <c r="G1924" i="1"/>
  <c r="F1924" i="1"/>
  <c r="O1924" i="1" l="1"/>
  <c r="A1926" i="1"/>
  <c r="J1924" i="1"/>
  <c r="G1925" i="1"/>
  <c r="K1924" i="1"/>
  <c r="P1925" i="1" s="1"/>
  <c r="F1925" i="1"/>
  <c r="J1925" i="1" l="1"/>
  <c r="A1927" i="1"/>
  <c r="O1925" i="1"/>
  <c r="G1926" i="1"/>
  <c r="K1925" i="1"/>
  <c r="P1926" i="1" s="1"/>
  <c r="F1926" i="1"/>
  <c r="O1926" i="1" l="1"/>
  <c r="A1928" i="1"/>
  <c r="J1926" i="1"/>
  <c r="K1926" i="1"/>
  <c r="P1927" i="1" s="1"/>
  <c r="G1927" i="1"/>
  <c r="F1927" i="1"/>
  <c r="J1927" i="1" l="1"/>
  <c r="A1929" i="1"/>
  <c r="O1927" i="1"/>
  <c r="G1928" i="1"/>
  <c r="K1927" i="1"/>
  <c r="P1928" i="1" s="1"/>
  <c r="F1928" i="1"/>
  <c r="O1928" i="1" l="1"/>
  <c r="A1930" i="1"/>
  <c r="J1928" i="1"/>
  <c r="K1928" i="1"/>
  <c r="P1929" i="1" s="1"/>
  <c r="G1929" i="1"/>
  <c r="F1929" i="1"/>
  <c r="J1929" i="1" l="1"/>
  <c r="A1931" i="1"/>
  <c r="O1929" i="1"/>
  <c r="G1930" i="1"/>
  <c r="K1929" i="1"/>
  <c r="P1930" i="1" s="1"/>
  <c r="F1930" i="1"/>
  <c r="O1930" i="1" l="1"/>
  <c r="A1932" i="1"/>
  <c r="J1930" i="1"/>
  <c r="G1931" i="1"/>
  <c r="K1930" i="1"/>
  <c r="P1931" i="1" s="1"/>
  <c r="F1931" i="1"/>
  <c r="J1931" i="1" l="1"/>
  <c r="A1933" i="1"/>
  <c r="O1931" i="1"/>
  <c r="K1931" i="1"/>
  <c r="P1932" i="1" s="1"/>
  <c r="G1932" i="1"/>
  <c r="F1932" i="1"/>
  <c r="O1932" i="1" l="1"/>
  <c r="A1934" i="1"/>
  <c r="J1932" i="1"/>
  <c r="G1933" i="1"/>
  <c r="K1932" i="1"/>
  <c r="P1933" i="1" s="1"/>
  <c r="F1933" i="1"/>
  <c r="J1933" i="1" l="1"/>
  <c r="A1935" i="1"/>
  <c r="O1933" i="1"/>
  <c r="K1933" i="1"/>
  <c r="P1934" i="1" s="1"/>
  <c r="G1934" i="1"/>
  <c r="F1934" i="1"/>
  <c r="O1934" i="1" l="1"/>
  <c r="A1936" i="1"/>
  <c r="J1934" i="1"/>
  <c r="G1935" i="1"/>
  <c r="K1934" i="1"/>
  <c r="P1935" i="1" s="1"/>
  <c r="F1935" i="1"/>
  <c r="J1935" i="1" l="1"/>
  <c r="A1937" i="1"/>
  <c r="O1935" i="1"/>
  <c r="G1936" i="1"/>
  <c r="K1935" i="1"/>
  <c r="P1936" i="1" s="1"/>
  <c r="F1936" i="1"/>
  <c r="O1936" i="1" l="1"/>
  <c r="A1938" i="1"/>
  <c r="J1936" i="1"/>
  <c r="K1936" i="1"/>
  <c r="P1937" i="1" s="1"/>
  <c r="G1937" i="1"/>
  <c r="F1937" i="1"/>
  <c r="J1937" i="1" l="1"/>
  <c r="A1939" i="1"/>
  <c r="O1937" i="1"/>
  <c r="G1938" i="1"/>
  <c r="K1937" i="1"/>
  <c r="P1938" i="1" s="1"/>
  <c r="F1938" i="1"/>
  <c r="O1938" i="1" l="1"/>
  <c r="A1940" i="1"/>
  <c r="J1938" i="1"/>
  <c r="K1938" i="1"/>
  <c r="P1939" i="1" s="1"/>
  <c r="G1939" i="1"/>
  <c r="F1939" i="1"/>
  <c r="J1939" i="1" l="1"/>
  <c r="A1941" i="1"/>
  <c r="O1939" i="1"/>
  <c r="G1940" i="1"/>
  <c r="K1939" i="1"/>
  <c r="P1940" i="1" s="1"/>
  <c r="F1940" i="1"/>
  <c r="O1940" i="1" l="1"/>
  <c r="A1942" i="1"/>
  <c r="J1940" i="1"/>
  <c r="G1941" i="1"/>
  <c r="K1940" i="1"/>
  <c r="P1941" i="1" s="1"/>
  <c r="F1941" i="1"/>
  <c r="J1941" i="1" l="1"/>
  <c r="A1943" i="1"/>
  <c r="O1941" i="1"/>
  <c r="K1941" i="1"/>
  <c r="P1942" i="1" s="1"/>
  <c r="G1942" i="1"/>
  <c r="F1942" i="1"/>
  <c r="O1942" i="1" l="1"/>
  <c r="A1944" i="1"/>
  <c r="J1942" i="1"/>
  <c r="G1943" i="1"/>
  <c r="K1942" i="1"/>
  <c r="P1943" i="1" s="1"/>
  <c r="F1943" i="1"/>
  <c r="J1943" i="1" l="1"/>
  <c r="A1945" i="1"/>
  <c r="O1943" i="1"/>
  <c r="K1943" i="1"/>
  <c r="P1944" i="1" s="1"/>
  <c r="G1944" i="1"/>
  <c r="F1944" i="1"/>
  <c r="O1944" i="1" l="1"/>
  <c r="A1946" i="1"/>
  <c r="J1944" i="1"/>
  <c r="G1945" i="1"/>
  <c r="K1944" i="1"/>
  <c r="P1945" i="1" s="1"/>
  <c r="F1945" i="1"/>
  <c r="J1945" i="1" l="1"/>
  <c r="A1947" i="1"/>
  <c r="O1945" i="1"/>
  <c r="G1946" i="1"/>
  <c r="K1945" i="1"/>
  <c r="P1946" i="1" s="1"/>
  <c r="F1946" i="1"/>
  <c r="O1946" i="1" l="1"/>
  <c r="A1948" i="1"/>
  <c r="J1946" i="1"/>
  <c r="K1946" i="1"/>
  <c r="P1947" i="1" s="1"/>
  <c r="G1947" i="1"/>
  <c r="F1947" i="1"/>
  <c r="J1947" i="1" l="1"/>
  <c r="A1949" i="1"/>
  <c r="O1947" i="1"/>
  <c r="G1948" i="1"/>
  <c r="K1947" i="1"/>
  <c r="P1948" i="1" s="1"/>
  <c r="F1948" i="1"/>
  <c r="O1948" i="1" l="1"/>
  <c r="A1950" i="1"/>
  <c r="J1948" i="1"/>
  <c r="K1948" i="1"/>
  <c r="P1949" i="1" s="1"/>
  <c r="G1949" i="1"/>
  <c r="F1949" i="1"/>
  <c r="J1949" i="1" l="1"/>
  <c r="A1951" i="1"/>
  <c r="O1949" i="1"/>
  <c r="G1950" i="1"/>
  <c r="K1949" i="1"/>
  <c r="P1950" i="1" s="1"/>
  <c r="F1950" i="1"/>
  <c r="O1950" i="1" l="1"/>
  <c r="A1952" i="1"/>
  <c r="J1950" i="1"/>
  <c r="G1951" i="1"/>
  <c r="K1950" i="1"/>
  <c r="P1951" i="1" s="1"/>
  <c r="F1951" i="1"/>
  <c r="J1951" i="1" l="1"/>
  <c r="A1953" i="1"/>
  <c r="O1951" i="1"/>
  <c r="K1951" i="1"/>
  <c r="P1952" i="1" s="1"/>
  <c r="G1952" i="1"/>
  <c r="F1952" i="1"/>
  <c r="O1952" i="1" l="1"/>
  <c r="A1954" i="1"/>
  <c r="J1952" i="1"/>
  <c r="G1953" i="1"/>
  <c r="K1952" i="1"/>
  <c r="P1953" i="1" s="1"/>
  <c r="F1953" i="1"/>
  <c r="J1953" i="1" l="1"/>
  <c r="A1955" i="1"/>
  <c r="O1953" i="1"/>
  <c r="K1953" i="1"/>
  <c r="P1954" i="1" s="1"/>
  <c r="G1954" i="1"/>
  <c r="F1954" i="1"/>
  <c r="O1954" i="1" l="1"/>
  <c r="A1956" i="1"/>
  <c r="J1954" i="1"/>
  <c r="G1955" i="1"/>
  <c r="K1954" i="1"/>
  <c r="P1955" i="1" s="1"/>
  <c r="F1955" i="1"/>
  <c r="J1955" i="1" l="1"/>
  <c r="A1957" i="1"/>
  <c r="O1955" i="1"/>
  <c r="G1956" i="1"/>
  <c r="K1955" i="1"/>
  <c r="P1956" i="1" s="1"/>
  <c r="F1956" i="1"/>
  <c r="O1956" i="1" l="1"/>
  <c r="A1958" i="1"/>
  <c r="J1956" i="1"/>
  <c r="K1956" i="1"/>
  <c r="P1957" i="1" s="1"/>
  <c r="G1957" i="1"/>
  <c r="F1957" i="1"/>
  <c r="J1957" i="1" l="1"/>
  <c r="A1959" i="1"/>
  <c r="O1957" i="1"/>
  <c r="G1958" i="1"/>
  <c r="K1957" i="1"/>
  <c r="P1958" i="1" s="1"/>
  <c r="F1958" i="1"/>
  <c r="O1958" i="1" l="1"/>
  <c r="A1960" i="1"/>
  <c r="J1958" i="1"/>
  <c r="K1958" i="1"/>
  <c r="P1959" i="1" s="1"/>
  <c r="G1959" i="1"/>
  <c r="F1959" i="1"/>
  <c r="J1959" i="1" l="1"/>
  <c r="A1961" i="1"/>
  <c r="O1959" i="1"/>
  <c r="G1960" i="1"/>
  <c r="K1959" i="1"/>
  <c r="P1960" i="1" s="1"/>
  <c r="F1960" i="1"/>
  <c r="O1960" i="1" l="1"/>
  <c r="A1962" i="1"/>
  <c r="J1960" i="1"/>
  <c r="G1961" i="1"/>
  <c r="K1960" i="1"/>
  <c r="P1961" i="1" s="1"/>
  <c r="F1961" i="1"/>
  <c r="J1961" i="1" l="1"/>
  <c r="A1963" i="1"/>
  <c r="O1961" i="1"/>
  <c r="K1961" i="1"/>
  <c r="P1962" i="1" s="1"/>
  <c r="G1962" i="1"/>
  <c r="F1962" i="1"/>
  <c r="O1962" i="1" l="1"/>
  <c r="A1964" i="1"/>
  <c r="J1962" i="1"/>
  <c r="G1963" i="1"/>
  <c r="K1962" i="1"/>
  <c r="P1963" i="1" s="1"/>
  <c r="F1963" i="1"/>
  <c r="J1963" i="1" l="1"/>
  <c r="A1965" i="1"/>
  <c r="O1963" i="1"/>
  <c r="K1963" i="1"/>
  <c r="P1964" i="1" s="1"/>
  <c r="G1964" i="1"/>
  <c r="F1964" i="1"/>
  <c r="O1964" i="1" l="1"/>
  <c r="A1966" i="1"/>
  <c r="J1964" i="1"/>
  <c r="G1965" i="1"/>
  <c r="K1964" i="1"/>
  <c r="P1965" i="1" s="1"/>
  <c r="F1965" i="1"/>
  <c r="J1965" i="1" l="1"/>
  <c r="A1967" i="1"/>
  <c r="O1965" i="1"/>
  <c r="G1966" i="1"/>
  <c r="K1965" i="1"/>
  <c r="P1966" i="1" s="1"/>
  <c r="F1966" i="1"/>
  <c r="O1966" i="1" l="1"/>
  <c r="A1968" i="1"/>
  <c r="J1966" i="1"/>
  <c r="K1966" i="1"/>
  <c r="P1967" i="1" s="1"/>
  <c r="G1967" i="1"/>
  <c r="F1967" i="1"/>
  <c r="J1967" i="1" l="1"/>
  <c r="A1969" i="1"/>
  <c r="O1967" i="1"/>
  <c r="G1968" i="1"/>
  <c r="K1967" i="1"/>
  <c r="P1968" i="1" s="1"/>
  <c r="F1968" i="1"/>
  <c r="O1968" i="1" l="1"/>
  <c r="A1970" i="1"/>
  <c r="J1968" i="1"/>
  <c r="K1968" i="1"/>
  <c r="P1969" i="1" s="1"/>
  <c r="G1969" i="1"/>
  <c r="F1969" i="1"/>
  <c r="J1969" i="1" l="1"/>
  <c r="A1971" i="1"/>
  <c r="O1969" i="1"/>
  <c r="G1970" i="1"/>
  <c r="K1969" i="1"/>
  <c r="P1970" i="1" s="1"/>
  <c r="F1970" i="1"/>
  <c r="O1970" i="1" l="1"/>
  <c r="A1972" i="1"/>
  <c r="J1970" i="1"/>
  <c r="G1971" i="1"/>
  <c r="K1970" i="1"/>
  <c r="P1971" i="1" s="1"/>
  <c r="F1971" i="1"/>
  <c r="J1971" i="1" l="1"/>
  <c r="A1973" i="1"/>
  <c r="O1971" i="1"/>
  <c r="K1971" i="1"/>
  <c r="P1972" i="1" s="1"/>
  <c r="G1972" i="1"/>
  <c r="F1972" i="1"/>
  <c r="O1972" i="1" l="1"/>
  <c r="A1974" i="1"/>
  <c r="J1972" i="1"/>
  <c r="G1973" i="1"/>
  <c r="K1972" i="1"/>
  <c r="P1973" i="1" s="1"/>
  <c r="F1973" i="1"/>
  <c r="J1973" i="1" l="1"/>
  <c r="A1975" i="1"/>
  <c r="O1973" i="1"/>
  <c r="G1974" i="1"/>
  <c r="K1973" i="1"/>
  <c r="P1974" i="1" s="1"/>
  <c r="F1974" i="1"/>
  <c r="O1974" i="1" l="1"/>
  <c r="A1976" i="1"/>
  <c r="J1974" i="1"/>
  <c r="G1975" i="1"/>
  <c r="K1974" i="1"/>
  <c r="P1975" i="1" s="1"/>
  <c r="F1975" i="1"/>
  <c r="J1975" i="1" l="1"/>
  <c r="A1977" i="1"/>
  <c r="O1975" i="1"/>
  <c r="G1976" i="1"/>
  <c r="K1975" i="1"/>
  <c r="P1976" i="1" s="1"/>
  <c r="F1976" i="1"/>
  <c r="O1976" i="1" l="1"/>
  <c r="A1978" i="1"/>
  <c r="J1976" i="1"/>
  <c r="K1976" i="1"/>
  <c r="P1977" i="1" s="1"/>
  <c r="G1977" i="1"/>
  <c r="F1977" i="1"/>
  <c r="J1977" i="1" l="1"/>
  <c r="A1979" i="1"/>
  <c r="O1977" i="1"/>
  <c r="G1978" i="1"/>
  <c r="K1977" i="1"/>
  <c r="P1978" i="1" s="1"/>
  <c r="F1978" i="1"/>
  <c r="O1978" i="1" l="1"/>
  <c r="A1980" i="1"/>
  <c r="J1978" i="1"/>
  <c r="G1979" i="1"/>
  <c r="K1978" i="1"/>
  <c r="P1979" i="1" s="1"/>
  <c r="F1979" i="1"/>
  <c r="J1979" i="1" l="1"/>
  <c r="A1981" i="1"/>
  <c r="O1979" i="1"/>
  <c r="K1979" i="1"/>
  <c r="P1980" i="1" s="1"/>
  <c r="G1980" i="1"/>
  <c r="F1980" i="1"/>
  <c r="O1980" i="1" l="1"/>
  <c r="A1982" i="1"/>
  <c r="J1980" i="1"/>
  <c r="G1981" i="1"/>
  <c r="K1980" i="1"/>
  <c r="P1981" i="1" s="1"/>
  <c r="F1981" i="1"/>
  <c r="J1981" i="1" l="1"/>
  <c r="A1983" i="1"/>
  <c r="O1981" i="1"/>
  <c r="K1981" i="1"/>
  <c r="P1982" i="1" s="1"/>
  <c r="G1982" i="1"/>
  <c r="F1982" i="1"/>
  <c r="O1982" i="1" l="1"/>
  <c r="A1984" i="1"/>
  <c r="J1982" i="1"/>
  <c r="G1983" i="1"/>
  <c r="K1982" i="1"/>
  <c r="P1983" i="1" s="1"/>
  <c r="F1983" i="1"/>
  <c r="J1983" i="1" l="1"/>
  <c r="A1985" i="1"/>
  <c r="O1983" i="1"/>
  <c r="G1984" i="1"/>
  <c r="K1983" i="1"/>
  <c r="P1984" i="1" s="1"/>
  <c r="F1984" i="1"/>
  <c r="O1984" i="1" l="1"/>
  <c r="A1986" i="1"/>
  <c r="J1984" i="1"/>
  <c r="K1984" i="1"/>
  <c r="P1985" i="1" s="1"/>
  <c r="G1985" i="1"/>
  <c r="F1985" i="1"/>
  <c r="J1985" i="1" l="1"/>
  <c r="A1987" i="1"/>
  <c r="O1985" i="1"/>
  <c r="G1986" i="1"/>
  <c r="K1985" i="1"/>
  <c r="P1986" i="1" s="1"/>
  <c r="F1986" i="1"/>
  <c r="O1986" i="1" l="1"/>
  <c r="A1988" i="1"/>
  <c r="J1986" i="1"/>
  <c r="G1987" i="1"/>
  <c r="K1986" i="1"/>
  <c r="P1987" i="1" s="1"/>
  <c r="F1987" i="1"/>
  <c r="J1987" i="1" l="1"/>
  <c r="A1989" i="1"/>
  <c r="O1987" i="1"/>
  <c r="K1987" i="1"/>
  <c r="P1988" i="1" s="1"/>
  <c r="G1988" i="1"/>
  <c r="F1988" i="1"/>
  <c r="O1988" i="1" l="1"/>
  <c r="A1990" i="1"/>
  <c r="J1988" i="1"/>
  <c r="G1989" i="1"/>
  <c r="K1988" i="1"/>
  <c r="P1989" i="1" s="1"/>
  <c r="F1989" i="1"/>
  <c r="J1989" i="1" l="1"/>
  <c r="A1991" i="1"/>
  <c r="O1989" i="1"/>
  <c r="G1990" i="1"/>
  <c r="K1989" i="1"/>
  <c r="P1990" i="1" s="1"/>
  <c r="F1990" i="1"/>
  <c r="O1990" i="1" l="1"/>
  <c r="A1992" i="1"/>
  <c r="J1990" i="1"/>
  <c r="G1991" i="1"/>
  <c r="K1990" i="1"/>
  <c r="P1991" i="1" s="1"/>
  <c r="F1991" i="1"/>
  <c r="J1991" i="1" l="1"/>
  <c r="A1993" i="1"/>
  <c r="O1991" i="1"/>
  <c r="G1992" i="1"/>
  <c r="K1991" i="1"/>
  <c r="P1992" i="1" s="1"/>
  <c r="F1992" i="1"/>
  <c r="O1992" i="1" l="1"/>
  <c r="A1994" i="1"/>
  <c r="J1992" i="1"/>
  <c r="G1993" i="1"/>
  <c r="K1992" i="1"/>
  <c r="P1993" i="1" s="1"/>
  <c r="F1993" i="1"/>
  <c r="J1993" i="1" l="1"/>
  <c r="A1995" i="1"/>
  <c r="O1993" i="1"/>
  <c r="G1994" i="1"/>
  <c r="K1993" i="1"/>
  <c r="P1994" i="1" s="1"/>
  <c r="F1994" i="1"/>
  <c r="O1994" i="1" l="1"/>
  <c r="A1996" i="1"/>
  <c r="J1994" i="1"/>
  <c r="G1995" i="1"/>
  <c r="K1994" i="1"/>
  <c r="P1995" i="1" s="1"/>
  <c r="F1995" i="1"/>
  <c r="J1995" i="1" l="1"/>
  <c r="A1997" i="1"/>
  <c r="O1995" i="1"/>
  <c r="G1996" i="1"/>
  <c r="K1995" i="1"/>
  <c r="P1996" i="1" s="1"/>
  <c r="F1996" i="1"/>
  <c r="O1996" i="1" l="1"/>
  <c r="A1998" i="1"/>
  <c r="J1996" i="1"/>
  <c r="G1997" i="1"/>
  <c r="K1996" i="1"/>
  <c r="P1997" i="1" s="1"/>
  <c r="F1997" i="1"/>
  <c r="J1997" i="1" l="1"/>
  <c r="A1999" i="1"/>
  <c r="O1997" i="1"/>
  <c r="G1998" i="1"/>
  <c r="K1997" i="1"/>
  <c r="P1998" i="1" s="1"/>
  <c r="F1998" i="1"/>
  <c r="O1998" i="1" l="1"/>
  <c r="A2000" i="1"/>
  <c r="J1998" i="1"/>
  <c r="K1998" i="1"/>
  <c r="P1999" i="1" s="1"/>
  <c r="G1999" i="1"/>
  <c r="F1999" i="1"/>
  <c r="J1999" i="1" l="1"/>
  <c r="A2001" i="1"/>
  <c r="O1999" i="1"/>
  <c r="G2000" i="1"/>
  <c r="K1999" i="1"/>
  <c r="P2000" i="1" s="1"/>
  <c r="F2000" i="1"/>
  <c r="O2000" i="1" l="1"/>
  <c r="A2002" i="1"/>
  <c r="J2000" i="1"/>
  <c r="G2001" i="1"/>
  <c r="K2000" i="1"/>
  <c r="P2001" i="1" s="1"/>
  <c r="F2001" i="1"/>
  <c r="J2001" i="1" l="1"/>
  <c r="A2003" i="1"/>
  <c r="O2001" i="1"/>
  <c r="K2001" i="1"/>
  <c r="P2002" i="1" s="1"/>
  <c r="G2002" i="1"/>
  <c r="F2002" i="1"/>
  <c r="O2002" i="1" l="1"/>
  <c r="A2004" i="1"/>
  <c r="J2002" i="1"/>
  <c r="G2003" i="1"/>
  <c r="K2002" i="1"/>
  <c r="P2003" i="1" s="1"/>
  <c r="F2003" i="1"/>
  <c r="J2003" i="1" l="1"/>
  <c r="A2005" i="1"/>
  <c r="O2003" i="1"/>
  <c r="K2003" i="1"/>
  <c r="P2004" i="1" s="1"/>
  <c r="G2004" i="1"/>
  <c r="F2004" i="1"/>
  <c r="O2004" i="1" l="1"/>
  <c r="A2006" i="1"/>
  <c r="J2004" i="1"/>
  <c r="G2005" i="1"/>
  <c r="K2004" i="1"/>
  <c r="P2005" i="1" s="1"/>
  <c r="F2005" i="1"/>
  <c r="J2005" i="1" l="1"/>
  <c r="A2007" i="1"/>
  <c r="O2005" i="1"/>
  <c r="G2006" i="1"/>
  <c r="K2005" i="1"/>
  <c r="P2006" i="1" s="1"/>
  <c r="F2006" i="1"/>
  <c r="O2006" i="1" l="1"/>
  <c r="A2008" i="1"/>
  <c r="J2006" i="1"/>
  <c r="G2007" i="1"/>
  <c r="K2006" i="1"/>
  <c r="P2007" i="1" s="1"/>
  <c r="F2007" i="1"/>
  <c r="J2007" i="1" l="1"/>
  <c r="A2009" i="1"/>
  <c r="O2007" i="1"/>
  <c r="G2008" i="1"/>
  <c r="K2007" i="1"/>
  <c r="P2008" i="1" s="1"/>
  <c r="F2008" i="1"/>
  <c r="O2008" i="1" l="1"/>
  <c r="A2010" i="1"/>
  <c r="J2008" i="1"/>
  <c r="K2008" i="1"/>
  <c r="P2009" i="1" s="1"/>
  <c r="G2009" i="1"/>
  <c r="F2009" i="1"/>
  <c r="J2009" i="1" l="1"/>
  <c r="A2011" i="1"/>
  <c r="O2009" i="1"/>
  <c r="G2010" i="1"/>
  <c r="K2009" i="1"/>
  <c r="P2010" i="1" s="1"/>
  <c r="F2010" i="1"/>
  <c r="O2010" i="1" l="1"/>
  <c r="A2012" i="1"/>
  <c r="J2010" i="1"/>
  <c r="K2010" i="1"/>
  <c r="P2011" i="1" s="1"/>
  <c r="G2011" i="1"/>
  <c r="F2011" i="1"/>
  <c r="J2011" i="1" l="1"/>
  <c r="A2013" i="1"/>
  <c r="O2011" i="1"/>
  <c r="K2011" i="1"/>
  <c r="P2012" i="1" s="1"/>
  <c r="G2012" i="1"/>
  <c r="F2012" i="1"/>
  <c r="O2012" i="1" l="1"/>
  <c r="A2014" i="1"/>
  <c r="J2012" i="1"/>
  <c r="G2013" i="1"/>
  <c r="K2012" i="1"/>
  <c r="P2013" i="1" s="1"/>
  <c r="F2013" i="1"/>
  <c r="J2013" i="1" l="1"/>
  <c r="A2015" i="1"/>
  <c r="O2013" i="1"/>
  <c r="K2013" i="1"/>
  <c r="P2014" i="1" s="1"/>
  <c r="G2014" i="1"/>
  <c r="F2014" i="1"/>
  <c r="O2014" i="1" l="1"/>
  <c r="A2016" i="1"/>
  <c r="J2014" i="1"/>
  <c r="K2014" i="1"/>
  <c r="P2015" i="1" s="1"/>
  <c r="G2015" i="1"/>
  <c r="F2015" i="1"/>
  <c r="J2015" i="1" l="1"/>
  <c r="A2017" i="1"/>
  <c r="O2015" i="1"/>
  <c r="K2015" i="1"/>
  <c r="P2016" i="1" s="1"/>
  <c r="G2016" i="1"/>
  <c r="F2016" i="1"/>
  <c r="O2016" i="1" l="1"/>
  <c r="A2018" i="1"/>
  <c r="J2016" i="1"/>
  <c r="G2017" i="1"/>
  <c r="K2016" i="1"/>
  <c r="P2017" i="1" s="1"/>
  <c r="F2017" i="1"/>
  <c r="J2017" i="1" l="1"/>
  <c r="A2019" i="1"/>
  <c r="O2017" i="1"/>
  <c r="G2018" i="1"/>
  <c r="K2017" i="1"/>
  <c r="P2018" i="1" s="1"/>
  <c r="F2018" i="1"/>
  <c r="O2018" i="1" l="1"/>
  <c r="A2020" i="1"/>
  <c r="J2018" i="1"/>
  <c r="K2018" i="1"/>
  <c r="P2019" i="1" s="1"/>
  <c r="G2019" i="1"/>
  <c r="F2019" i="1"/>
  <c r="J2019" i="1" l="1"/>
  <c r="A2021" i="1"/>
  <c r="O2019" i="1"/>
  <c r="G2020" i="1"/>
  <c r="K2019" i="1"/>
  <c r="P2020" i="1" s="1"/>
  <c r="F2020" i="1"/>
  <c r="O2020" i="1" l="1"/>
  <c r="A2022" i="1"/>
  <c r="J2020" i="1"/>
  <c r="K2020" i="1"/>
  <c r="P2021" i="1" s="1"/>
  <c r="G2021" i="1"/>
  <c r="F2021" i="1"/>
  <c r="J2021" i="1" l="1"/>
  <c r="A2023" i="1"/>
  <c r="O2021" i="1"/>
  <c r="G2022" i="1"/>
  <c r="K2021" i="1"/>
  <c r="P2022" i="1" s="1"/>
  <c r="F2022" i="1"/>
  <c r="O2022" i="1" l="1"/>
  <c r="A2024" i="1"/>
  <c r="J2022" i="1"/>
  <c r="G2023" i="1"/>
  <c r="K2022" i="1"/>
  <c r="P2023" i="1" s="1"/>
  <c r="F2023" i="1"/>
  <c r="J2023" i="1" l="1"/>
  <c r="A2025" i="1"/>
  <c r="O2023" i="1"/>
  <c r="K2023" i="1"/>
  <c r="P2024" i="1" s="1"/>
  <c r="G2024" i="1"/>
  <c r="F2024" i="1"/>
  <c r="O2024" i="1" l="1"/>
  <c r="A2026" i="1"/>
  <c r="J2024" i="1"/>
  <c r="G2025" i="1"/>
  <c r="K2024" i="1"/>
  <c r="P2025" i="1" s="1"/>
  <c r="F2025" i="1"/>
  <c r="J2025" i="1" l="1"/>
  <c r="A2027" i="1"/>
  <c r="O2025" i="1"/>
  <c r="K2025" i="1"/>
  <c r="P2026" i="1" s="1"/>
  <c r="G2026" i="1"/>
  <c r="F2026" i="1"/>
  <c r="O2026" i="1" l="1"/>
  <c r="A2028" i="1"/>
  <c r="J2026" i="1"/>
  <c r="K2026" i="1"/>
  <c r="P2027" i="1" s="1"/>
  <c r="G2027" i="1"/>
  <c r="F2027" i="1"/>
  <c r="J2027" i="1" l="1"/>
  <c r="A2029" i="1"/>
  <c r="O2027" i="1"/>
  <c r="G2028" i="1"/>
  <c r="K2027" i="1"/>
  <c r="P2028" i="1" s="1"/>
  <c r="F2028" i="1"/>
  <c r="O2028" i="1" l="1"/>
  <c r="A2030" i="1"/>
  <c r="J2028" i="1"/>
  <c r="K2028" i="1"/>
  <c r="P2029" i="1" s="1"/>
  <c r="G2029" i="1"/>
  <c r="F2029" i="1"/>
  <c r="J2029" i="1" l="1"/>
  <c r="A2031" i="1"/>
  <c r="O2029" i="1"/>
  <c r="G2030" i="1"/>
  <c r="K2029" i="1"/>
  <c r="P2030" i="1" s="1"/>
  <c r="F2030" i="1"/>
  <c r="O2030" i="1" l="1"/>
  <c r="A2032" i="1"/>
  <c r="J2030" i="1"/>
  <c r="K2030" i="1"/>
  <c r="P2031" i="1" s="1"/>
  <c r="G2031" i="1"/>
  <c r="F2031" i="1"/>
  <c r="J2031" i="1" l="1"/>
  <c r="A2033" i="1"/>
  <c r="O2031" i="1"/>
  <c r="G2032" i="1"/>
  <c r="K2031" i="1"/>
  <c r="P2032" i="1" s="1"/>
  <c r="F2032" i="1"/>
  <c r="O2032" i="1" l="1"/>
  <c r="A2034" i="1"/>
  <c r="J2032" i="1"/>
  <c r="G2033" i="1"/>
  <c r="K2032" i="1"/>
  <c r="P2033" i="1" s="1"/>
  <c r="F2033" i="1"/>
  <c r="J2033" i="1" l="1"/>
  <c r="A2035" i="1"/>
  <c r="O2033" i="1"/>
  <c r="K2033" i="1"/>
  <c r="P2034" i="1" s="1"/>
  <c r="G2034" i="1"/>
  <c r="F2034" i="1"/>
  <c r="O2034" i="1" l="1"/>
  <c r="A2036" i="1"/>
  <c r="J2034" i="1"/>
  <c r="G2035" i="1"/>
  <c r="K2034" i="1"/>
  <c r="P2035" i="1" s="1"/>
  <c r="F2035" i="1"/>
  <c r="J2035" i="1" l="1"/>
  <c r="A2037" i="1"/>
  <c r="O2035" i="1"/>
  <c r="K2035" i="1"/>
  <c r="P2036" i="1" s="1"/>
  <c r="G2036" i="1"/>
  <c r="F2036" i="1"/>
  <c r="O2036" i="1" l="1"/>
  <c r="A2038" i="1"/>
  <c r="J2036" i="1"/>
  <c r="K2036" i="1"/>
  <c r="P2037" i="1" s="1"/>
  <c r="G2037" i="1"/>
  <c r="F2037" i="1"/>
  <c r="J2037" i="1" l="1"/>
  <c r="A2039" i="1"/>
  <c r="O2037" i="1"/>
  <c r="G2038" i="1"/>
  <c r="K2037" i="1"/>
  <c r="P2038" i="1" s="1"/>
  <c r="F2038" i="1"/>
  <c r="O2038" i="1" l="1"/>
  <c r="A2040" i="1"/>
  <c r="J2038" i="1"/>
  <c r="K2038" i="1"/>
  <c r="P2039" i="1" s="1"/>
  <c r="G2039" i="1"/>
  <c r="F2039" i="1"/>
  <c r="J2039" i="1" l="1"/>
  <c r="A2041" i="1"/>
  <c r="O2039" i="1"/>
  <c r="K2039" i="1"/>
  <c r="P2040" i="1" s="1"/>
  <c r="G2040" i="1"/>
  <c r="F2040" i="1"/>
  <c r="O2040" i="1" l="1"/>
  <c r="A2042" i="1"/>
  <c r="A2043" i="1" s="1"/>
  <c r="J2040" i="1"/>
  <c r="K2040" i="1"/>
  <c r="P2041" i="1" s="1"/>
  <c r="G2041" i="1"/>
  <c r="F2043" i="1"/>
  <c r="F2041" i="1"/>
  <c r="A2044" i="1" l="1"/>
  <c r="J2041" i="1"/>
  <c r="O2041" i="1"/>
  <c r="G2042" i="1"/>
  <c r="G2043" i="1" s="1"/>
  <c r="K2041" i="1"/>
  <c r="P2042" i="1" s="1"/>
  <c r="F2044" i="1"/>
  <c r="F2042" i="1"/>
  <c r="A2045" i="1" l="1"/>
  <c r="K2043" i="1"/>
  <c r="G2044" i="1"/>
  <c r="O2042" i="1"/>
  <c r="J2042" i="1"/>
  <c r="J2043" i="1" s="1"/>
  <c r="J2044" i="1" s="1"/>
  <c r="K2042" i="1"/>
  <c r="P2043" i="1" s="1"/>
  <c r="P2044" i="1" s="1"/>
  <c r="F2045" i="1"/>
  <c r="J2045" i="1" l="1"/>
  <c r="A2046" i="1"/>
  <c r="O2043" i="1"/>
  <c r="O2044" i="1" s="1"/>
  <c r="O2045" i="1" s="1"/>
  <c r="G2045" i="1"/>
  <c r="K2044" i="1"/>
  <c r="P2045" i="1" s="1"/>
  <c r="F2046" i="1"/>
  <c r="O2046" i="1" l="1"/>
  <c r="J2046" i="1"/>
  <c r="A2047" i="1"/>
  <c r="K2045" i="1"/>
  <c r="P2046" i="1" s="1"/>
  <c r="G2046" i="1"/>
  <c r="F2047" i="1"/>
  <c r="O2047" i="1" l="1"/>
  <c r="J2047" i="1"/>
  <c r="A2048" i="1"/>
  <c r="G2047" i="1"/>
  <c r="K2046" i="1"/>
  <c r="P2047" i="1" s="1"/>
  <c r="F2048" i="1"/>
  <c r="O2048" i="1" l="1"/>
  <c r="J2048" i="1"/>
  <c r="A2049" i="1"/>
  <c r="K2047" i="1"/>
  <c r="P2048" i="1" s="1"/>
  <c r="G2048" i="1"/>
  <c r="F2049" i="1"/>
  <c r="O2049" i="1" l="1"/>
  <c r="J2049" i="1"/>
  <c r="A2050" i="1"/>
  <c r="G2049" i="1"/>
  <c r="K2048" i="1"/>
  <c r="P2049" i="1" s="1"/>
  <c r="F2050" i="1"/>
  <c r="O2050" i="1" l="1"/>
  <c r="J2050" i="1"/>
  <c r="A2051" i="1"/>
  <c r="K2049" i="1"/>
  <c r="P2050" i="1" s="1"/>
  <c r="G2050" i="1"/>
  <c r="F2051" i="1"/>
  <c r="O2051" i="1" l="1"/>
  <c r="J2051" i="1"/>
  <c r="A2052" i="1"/>
  <c r="K2050" i="1"/>
  <c r="P2051" i="1" s="1"/>
  <c r="G2051" i="1"/>
  <c r="F2052" i="1"/>
  <c r="O2052" i="1" l="1"/>
  <c r="J2052" i="1"/>
  <c r="A2053" i="1"/>
  <c r="G2052" i="1"/>
  <c r="K2051" i="1"/>
  <c r="P2052" i="1" s="1"/>
  <c r="F2053" i="1"/>
  <c r="O2053" i="1" l="1"/>
  <c r="J2053" i="1"/>
  <c r="A2054" i="1"/>
  <c r="K2052" i="1"/>
  <c r="P2053" i="1" s="1"/>
  <c r="G2053" i="1"/>
  <c r="F2054" i="1"/>
  <c r="O2054" i="1" l="1"/>
  <c r="J2054" i="1"/>
  <c r="A2055" i="1"/>
  <c r="K2053" i="1"/>
  <c r="P2054" i="1" s="1"/>
  <c r="G2054" i="1"/>
  <c r="F2055" i="1"/>
  <c r="O2055" i="1" l="1"/>
  <c r="J2055" i="1"/>
  <c r="A2056" i="1"/>
  <c r="G2055" i="1"/>
  <c r="K2054" i="1"/>
  <c r="P2055" i="1" s="1"/>
  <c r="F2056" i="1"/>
  <c r="O2056" i="1" l="1"/>
  <c r="J2056" i="1"/>
  <c r="A2057" i="1"/>
  <c r="K2055" i="1"/>
  <c r="P2056" i="1" s="1"/>
  <c r="G2056" i="1"/>
  <c r="F2057" i="1"/>
  <c r="O2057" i="1" l="1"/>
  <c r="J2057" i="1"/>
  <c r="A2058" i="1"/>
  <c r="G2057" i="1"/>
  <c r="K2056" i="1"/>
  <c r="P2057" i="1" s="1"/>
  <c r="F2058" i="1"/>
  <c r="O2058" i="1" l="1"/>
  <c r="J2058" i="1"/>
  <c r="A2059" i="1"/>
  <c r="G2058" i="1"/>
  <c r="K2057" i="1"/>
  <c r="P2058" i="1" s="1"/>
  <c r="F2059" i="1"/>
  <c r="O2059" i="1" l="1"/>
  <c r="J2059" i="1"/>
  <c r="A2060" i="1"/>
  <c r="G2059" i="1"/>
  <c r="K2058" i="1"/>
  <c r="P2059" i="1" s="1"/>
  <c r="F2060" i="1"/>
  <c r="O2060" i="1" l="1"/>
  <c r="J2060" i="1"/>
  <c r="A2061" i="1"/>
  <c r="G2060" i="1"/>
  <c r="K2059" i="1"/>
  <c r="P2060" i="1" s="1"/>
  <c r="F2061" i="1"/>
  <c r="O2061" i="1" l="1"/>
  <c r="J2061" i="1"/>
  <c r="A2062" i="1"/>
  <c r="G2061" i="1"/>
  <c r="K2060" i="1"/>
  <c r="P2061" i="1" s="1"/>
  <c r="F2062" i="1"/>
  <c r="O2062" i="1" l="1"/>
  <c r="J2062" i="1"/>
  <c r="A2063" i="1"/>
  <c r="G2062" i="1"/>
  <c r="K2061" i="1"/>
  <c r="P2062" i="1" s="1"/>
  <c r="F2063" i="1"/>
  <c r="O2063" i="1" l="1"/>
  <c r="J2063" i="1"/>
  <c r="A2064" i="1"/>
  <c r="G2063" i="1"/>
  <c r="K2062" i="1"/>
  <c r="P2063" i="1" s="1"/>
  <c r="F2064" i="1"/>
  <c r="O2064" i="1" l="1"/>
  <c r="J2064" i="1"/>
  <c r="A2065" i="1"/>
  <c r="K2063" i="1"/>
  <c r="P2064" i="1" s="1"/>
  <c r="G2064" i="1"/>
  <c r="F2065" i="1"/>
  <c r="O2065" i="1" l="1"/>
  <c r="J2065" i="1"/>
  <c r="A2066" i="1"/>
  <c r="K2064" i="1"/>
  <c r="P2065" i="1" s="1"/>
  <c r="G2065" i="1"/>
  <c r="F2066" i="1"/>
  <c r="O2066" i="1" l="1"/>
  <c r="J2066" i="1"/>
  <c r="A2067" i="1"/>
  <c r="G2066" i="1"/>
  <c r="K2065" i="1"/>
  <c r="P2066" i="1" s="1"/>
  <c r="F2067" i="1"/>
  <c r="O2067" i="1" l="1"/>
  <c r="J2067" i="1"/>
  <c r="A2068" i="1"/>
  <c r="G2067" i="1"/>
  <c r="K2066" i="1"/>
  <c r="P2067" i="1" s="1"/>
  <c r="F2068" i="1"/>
  <c r="O2068" i="1" l="1"/>
  <c r="J2068" i="1"/>
  <c r="A2069" i="1"/>
  <c r="K2067" i="1"/>
  <c r="P2068" i="1" s="1"/>
  <c r="G2068" i="1"/>
  <c r="F2069" i="1"/>
  <c r="O2069" i="1" l="1"/>
  <c r="J2069" i="1"/>
  <c r="A2070" i="1"/>
  <c r="G2069" i="1"/>
  <c r="K2068" i="1"/>
  <c r="P2069" i="1" s="1"/>
  <c r="F2070" i="1"/>
  <c r="O2070" i="1" l="1"/>
  <c r="J2070" i="1"/>
  <c r="A2071" i="1"/>
  <c r="G2070" i="1"/>
  <c r="K2069" i="1"/>
  <c r="P2070" i="1" s="1"/>
  <c r="F2071" i="1"/>
  <c r="O2071" i="1" l="1"/>
  <c r="J2071" i="1"/>
  <c r="A2072" i="1"/>
  <c r="G2071" i="1"/>
  <c r="K2070" i="1"/>
  <c r="P2071" i="1" s="1"/>
  <c r="F2072" i="1"/>
  <c r="O2072" i="1" l="1"/>
  <c r="J2072" i="1"/>
  <c r="A2073" i="1"/>
  <c r="G2072" i="1"/>
  <c r="K2071" i="1"/>
  <c r="P2072" i="1" s="1"/>
  <c r="F2073" i="1"/>
  <c r="O2073" i="1" l="1"/>
  <c r="J2073" i="1"/>
  <c r="A2074" i="1"/>
  <c r="K2072" i="1"/>
  <c r="P2073" i="1" s="1"/>
  <c r="G2073" i="1"/>
  <c r="F2074" i="1"/>
  <c r="O2074" i="1" l="1"/>
  <c r="J2074" i="1"/>
  <c r="A2075" i="1"/>
  <c r="G2074" i="1"/>
  <c r="K2073" i="1"/>
  <c r="P2074" i="1" s="1"/>
  <c r="F2075" i="1"/>
  <c r="O2075" i="1" l="1"/>
  <c r="J2075" i="1"/>
  <c r="A2076" i="1"/>
  <c r="G2075" i="1"/>
  <c r="K2074" i="1"/>
  <c r="P2075" i="1" s="1"/>
  <c r="F2076" i="1"/>
  <c r="O2076" i="1" l="1"/>
  <c r="J2076" i="1"/>
  <c r="O2077" i="1" s="1"/>
  <c r="A2077" i="1"/>
  <c r="K2075" i="1"/>
  <c r="P2076" i="1" s="1"/>
  <c r="G2076" i="1"/>
  <c r="F2077" i="1"/>
  <c r="J2077" i="1" l="1"/>
  <c r="O2078" i="1" s="1"/>
  <c r="A2078" i="1"/>
  <c r="G2077" i="1"/>
  <c r="K2076" i="1"/>
  <c r="P2077" i="1" s="1"/>
  <c r="F2078" i="1"/>
  <c r="J2078" i="1" l="1"/>
  <c r="O2079" i="1" s="1"/>
  <c r="A2079" i="1"/>
  <c r="G2078" i="1"/>
  <c r="K2077" i="1"/>
  <c r="P2078" i="1" s="1"/>
  <c r="F2079" i="1"/>
  <c r="J2079" i="1" l="1"/>
  <c r="O2080" i="1" s="1"/>
  <c r="A2080" i="1"/>
  <c r="K2078" i="1"/>
  <c r="P2079" i="1" s="1"/>
  <c r="G2079" i="1"/>
  <c r="F2080" i="1"/>
  <c r="J2080" i="1" l="1"/>
  <c r="O2081" i="1" s="1"/>
  <c r="A2081" i="1"/>
  <c r="K2079" i="1"/>
  <c r="P2080" i="1" s="1"/>
  <c r="G2080" i="1"/>
  <c r="F2081" i="1"/>
  <c r="J2081" i="1" l="1"/>
  <c r="O2082" i="1" s="1"/>
  <c r="A2082" i="1"/>
  <c r="G2081" i="1"/>
  <c r="K2080" i="1"/>
  <c r="P2081" i="1" s="1"/>
  <c r="F2082" i="1"/>
  <c r="J2082" i="1" l="1"/>
  <c r="O2083" i="1" s="1"/>
  <c r="A2083" i="1"/>
  <c r="G2082" i="1"/>
  <c r="K2081" i="1"/>
  <c r="P2082" i="1" s="1"/>
  <c r="F2083" i="1"/>
  <c r="J2083" i="1" l="1"/>
  <c r="O2084" i="1" s="1"/>
  <c r="A2084" i="1"/>
  <c r="G2083" i="1"/>
  <c r="K2082" i="1"/>
  <c r="P2083" i="1" s="1"/>
  <c r="F2084" i="1"/>
  <c r="J2084" i="1" l="1"/>
  <c r="O2085" i="1" s="1"/>
  <c r="A2085" i="1"/>
  <c r="K2083" i="1"/>
  <c r="P2084" i="1" s="1"/>
  <c r="G2084" i="1"/>
  <c r="F2085" i="1"/>
  <c r="J2085" i="1" l="1"/>
  <c r="O2086" i="1" s="1"/>
  <c r="A2086" i="1"/>
  <c r="G2085" i="1"/>
  <c r="K2084" i="1"/>
  <c r="P2085" i="1" s="1"/>
  <c r="F2086" i="1"/>
  <c r="J2086" i="1" l="1"/>
  <c r="O2087" i="1" s="1"/>
  <c r="A2087" i="1"/>
  <c r="K2085" i="1"/>
  <c r="P2086" i="1" s="1"/>
  <c r="G2086" i="1"/>
  <c r="F2087" i="1"/>
  <c r="J2087" i="1" l="1"/>
  <c r="O2088" i="1" s="1"/>
  <c r="A2088" i="1"/>
  <c r="G2087" i="1"/>
  <c r="K2086" i="1"/>
  <c r="P2087" i="1" s="1"/>
  <c r="F2088" i="1"/>
  <c r="J2088" i="1" l="1"/>
  <c r="O2089" i="1" s="1"/>
  <c r="A2089" i="1"/>
  <c r="G2088" i="1"/>
  <c r="K2087" i="1"/>
  <c r="P2088" i="1" s="1"/>
  <c r="F2089" i="1"/>
  <c r="J2089" i="1" l="1"/>
  <c r="O2090" i="1" s="1"/>
  <c r="A2090" i="1"/>
  <c r="G2089" i="1"/>
  <c r="K2088" i="1"/>
  <c r="P2089" i="1" s="1"/>
  <c r="F2090" i="1"/>
  <c r="J2090" i="1" l="1"/>
  <c r="O2091" i="1" s="1"/>
  <c r="A2091" i="1"/>
  <c r="K2089" i="1"/>
  <c r="P2090" i="1" s="1"/>
  <c r="G2090" i="1"/>
  <c r="F2091" i="1"/>
  <c r="J2091" i="1" l="1"/>
  <c r="O2092" i="1" s="1"/>
  <c r="A2092" i="1"/>
  <c r="G2091" i="1"/>
  <c r="K2090" i="1"/>
  <c r="P2091" i="1" s="1"/>
  <c r="F2092" i="1"/>
  <c r="J2092" i="1" l="1"/>
  <c r="O2093" i="1" s="1"/>
  <c r="A2093" i="1"/>
  <c r="G2092" i="1"/>
  <c r="K2091" i="1"/>
  <c r="P2092" i="1" s="1"/>
  <c r="F2093" i="1"/>
  <c r="J2093" i="1" l="1"/>
  <c r="O2094" i="1" s="1"/>
  <c r="A2094" i="1"/>
  <c r="K2092" i="1"/>
  <c r="P2093" i="1" s="1"/>
  <c r="G2093" i="1"/>
  <c r="F2094" i="1"/>
  <c r="J2094" i="1" l="1"/>
  <c r="O2095" i="1" s="1"/>
  <c r="A2095" i="1"/>
  <c r="G2094" i="1"/>
  <c r="K2093" i="1"/>
  <c r="P2094" i="1" s="1"/>
  <c r="F2095" i="1"/>
  <c r="J2095" i="1" l="1"/>
  <c r="O2096" i="1" s="1"/>
  <c r="A2096" i="1"/>
  <c r="G2095" i="1"/>
  <c r="K2094" i="1"/>
  <c r="P2095" i="1" s="1"/>
  <c r="F2096" i="1"/>
  <c r="J2096" i="1" l="1"/>
  <c r="O2097" i="1" s="1"/>
  <c r="A2097" i="1"/>
  <c r="K2095" i="1"/>
  <c r="P2096" i="1" s="1"/>
  <c r="G2096" i="1"/>
  <c r="F2097" i="1"/>
  <c r="J2097" i="1" l="1"/>
  <c r="O2098" i="1" s="1"/>
  <c r="A2098" i="1"/>
  <c r="K2096" i="1"/>
  <c r="P2097" i="1" s="1"/>
  <c r="G2097" i="1"/>
  <c r="F2098" i="1"/>
  <c r="J2098" i="1" l="1"/>
  <c r="O2099" i="1" s="1"/>
  <c r="A2099" i="1"/>
  <c r="G2098" i="1"/>
  <c r="K2097" i="1"/>
  <c r="P2098" i="1" s="1"/>
  <c r="F2099" i="1"/>
  <c r="J2099" i="1" l="1"/>
  <c r="O2100" i="1" s="1"/>
  <c r="A2100" i="1"/>
  <c r="K2098" i="1"/>
  <c r="P2099" i="1" s="1"/>
  <c r="G2099" i="1"/>
  <c r="F2100" i="1"/>
  <c r="J2100" i="1" l="1"/>
  <c r="O2101" i="1" s="1"/>
  <c r="A2101" i="1"/>
  <c r="G2100" i="1"/>
  <c r="K2099" i="1"/>
  <c r="P2100" i="1" s="1"/>
  <c r="F2101" i="1"/>
  <c r="J2101" i="1" l="1"/>
  <c r="O2102" i="1" s="1"/>
  <c r="A2102" i="1"/>
  <c r="G2101" i="1"/>
  <c r="K2100" i="1"/>
  <c r="P2101" i="1" s="1"/>
  <c r="F2102" i="1"/>
  <c r="J2102" i="1" l="1"/>
  <c r="O2103" i="1" s="1"/>
  <c r="A2103" i="1"/>
  <c r="K2101" i="1"/>
  <c r="P2102" i="1" s="1"/>
  <c r="G2102" i="1"/>
  <c r="F2103" i="1"/>
  <c r="J2103" i="1" l="1"/>
  <c r="O2104" i="1" s="1"/>
  <c r="A2104" i="1"/>
  <c r="G2103" i="1"/>
  <c r="K2102" i="1"/>
  <c r="P2103" i="1" s="1"/>
  <c r="F2104" i="1"/>
  <c r="J2104" i="1" l="1"/>
  <c r="O2105" i="1" s="1"/>
  <c r="A2105" i="1"/>
  <c r="G2104" i="1"/>
  <c r="K2103" i="1"/>
  <c r="P2104" i="1" s="1"/>
  <c r="F2105" i="1"/>
  <c r="J2105" i="1" l="1"/>
  <c r="O2106" i="1" s="1"/>
  <c r="A2106" i="1"/>
  <c r="K2104" i="1"/>
  <c r="P2105" i="1" s="1"/>
  <c r="G2105" i="1"/>
  <c r="F2106" i="1"/>
  <c r="J2106" i="1" l="1"/>
  <c r="O2107" i="1" s="1"/>
  <c r="A2107" i="1"/>
  <c r="G2106" i="1"/>
  <c r="K2105" i="1"/>
  <c r="P2106" i="1" s="1"/>
  <c r="F2107" i="1"/>
  <c r="J2107" i="1" l="1"/>
  <c r="O2108" i="1" s="1"/>
  <c r="A2108" i="1"/>
  <c r="G2107" i="1"/>
  <c r="K2106" i="1"/>
  <c r="P2107" i="1" s="1"/>
  <c r="F2108" i="1"/>
  <c r="J2108" i="1" l="1"/>
  <c r="O2109" i="1" s="1"/>
  <c r="A2109" i="1"/>
  <c r="G2108" i="1"/>
  <c r="K2107" i="1"/>
  <c r="P2108" i="1" s="1"/>
  <c r="F2109" i="1"/>
  <c r="J2109" i="1" l="1"/>
  <c r="O2110" i="1" s="1"/>
  <c r="A2110" i="1"/>
  <c r="G2109" i="1"/>
  <c r="K2108" i="1"/>
  <c r="P2109" i="1" s="1"/>
  <c r="F2110" i="1"/>
  <c r="J2110" i="1" l="1"/>
  <c r="O2111" i="1" s="1"/>
  <c r="A2111" i="1"/>
  <c r="K2109" i="1"/>
  <c r="P2110" i="1" s="1"/>
  <c r="G2110" i="1"/>
  <c r="F2111" i="1"/>
  <c r="J2111" i="1" l="1"/>
  <c r="O2112" i="1" s="1"/>
  <c r="A2112" i="1"/>
  <c r="G2111" i="1"/>
  <c r="K2110" i="1"/>
  <c r="P2111" i="1" s="1"/>
  <c r="F2112" i="1"/>
  <c r="J2112" i="1" l="1"/>
  <c r="O2113" i="1" s="1"/>
  <c r="A2113" i="1"/>
  <c r="K2111" i="1"/>
  <c r="P2112" i="1" s="1"/>
  <c r="G2112" i="1"/>
  <c r="F2113" i="1"/>
  <c r="J2113" i="1" l="1"/>
  <c r="O2114" i="1" s="1"/>
  <c r="A2114" i="1"/>
  <c r="K2112" i="1"/>
  <c r="P2113" i="1" s="1"/>
  <c r="G2113" i="1"/>
  <c r="F2114" i="1"/>
  <c r="J2114" i="1" l="1"/>
  <c r="O2115" i="1" s="1"/>
  <c r="A2115" i="1"/>
  <c r="G2114" i="1"/>
  <c r="K2113" i="1"/>
  <c r="P2114" i="1" s="1"/>
  <c r="F2115" i="1"/>
  <c r="J2115" i="1" l="1"/>
  <c r="O2116" i="1" s="1"/>
  <c r="A2116" i="1"/>
  <c r="G2115" i="1"/>
  <c r="K2114" i="1"/>
  <c r="P2115" i="1" s="1"/>
  <c r="F2116" i="1"/>
  <c r="J2116" i="1" l="1"/>
  <c r="O2117" i="1" s="1"/>
  <c r="A2117" i="1"/>
  <c r="K2115" i="1"/>
  <c r="P2116" i="1" s="1"/>
  <c r="G2116" i="1"/>
  <c r="F2117" i="1"/>
  <c r="J2117" i="1" l="1"/>
  <c r="O2118" i="1" s="1"/>
  <c r="A2118" i="1"/>
  <c r="K2116" i="1"/>
  <c r="P2117" i="1" s="1"/>
  <c r="G2117" i="1"/>
  <c r="F2118" i="1"/>
  <c r="J2118" i="1" l="1"/>
  <c r="O2119" i="1" s="1"/>
  <c r="A2119" i="1"/>
  <c r="G2118" i="1"/>
  <c r="K2117" i="1"/>
  <c r="P2118" i="1" s="1"/>
  <c r="F2119" i="1"/>
  <c r="J2119" i="1" l="1"/>
  <c r="O2120" i="1" s="1"/>
  <c r="A2120" i="1"/>
  <c r="K2118" i="1"/>
  <c r="P2119" i="1" s="1"/>
  <c r="G2119" i="1"/>
  <c r="F2120" i="1"/>
  <c r="J2120" i="1" l="1"/>
  <c r="O2121" i="1" s="1"/>
  <c r="A2121" i="1"/>
  <c r="K2119" i="1"/>
  <c r="P2120" i="1" s="1"/>
  <c r="G2120" i="1"/>
  <c r="F2121" i="1"/>
  <c r="J2121" i="1" l="1"/>
  <c r="O2122" i="1" s="1"/>
  <c r="A2122" i="1"/>
  <c r="G2121" i="1"/>
  <c r="K2120" i="1"/>
  <c r="P2121" i="1" s="1"/>
  <c r="F2122" i="1"/>
  <c r="J2122" i="1" l="1"/>
  <c r="O2123" i="1" s="1"/>
  <c r="A2123" i="1"/>
  <c r="K2121" i="1"/>
  <c r="P2122" i="1" s="1"/>
  <c r="G2122" i="1"/>
  <c r="F2123" i="1"/>
  <c r="J2123" i="1" l="1"/>
  <c r="O2124" i="1" s="1"/>
  <c r="A2124" i="1"/>
  <c r="G2123" i="1"/>
  <c r="K2122" i="1"/>
  <c r="P2123" i="1" s="1"/>
  <c r="F2124" i="1"/>
  <c r="J2124" i="1" l="1"/>
  <c r="O2125" i="1" s="1"/>
  <c r="A2125" i="1"/>
  <c r="G2124" i="1"/>
  <c r="K2123" i="1"/>
  <c r="P2124" i="1" s="1"/>
  <c r="F2125" i="1"/>
  <c r="J2125" i="1" l="1"/>
  <c r="O2126" i="1" s="1"/>
  <c r="A2126" i="1"/>
  <c r="K2124" i="1"/>
  <c r="P2125" i="1" s="1"/>
  <c r="G2125" i="1"/>
  <c r="F2126" i="1"/>
  <c r="J2126" i="1" l="1"/>
  <c r="O2127" i="1" s="1"/>
  <c r="A2127" i="1"/>
  <c r="K2125" i="1"/>
  <c r="P2126" i="1" s="1"/>
  <c r="G2126" i="1"/>
  <c r="F2127" i="1"/>
  <c r="J2127" i="1" l="1"/>
  <c r="O2128" i="1" s="1"/>
  <c r="A2128" i="1"/>
  <c r="G2127" i="1"/>
  <c r="K2126" i="1"/>
  <c r="P2127" i="1" s="1"/>
  <c r="F2128" i="1"/>
  <c r="J2128" i="1" l="1"/>
  <c r="O2129" i="1" s="1"/>
  <c r="A2129" i="1"/>
  <c r="K2127" i="1"/>
  <c r="P2128" i="1" s="1"/>
  <c r="G2128" i="1"/>
  <c r="F2129" i="1"/>
  <c r="J2129" i="1" l="1"/>
  <c r="O2130" i="1" s="1"/>
  <c r="A2130" i="1"/>
  <c r="K2128" i="1"/>
  <c r="P2129" i="1" s="1"/>
  <c r="G2129" i="1"/>
  <c r="F2130" i="1"/>
  <c r="J2130" i="1" l="1"/>
  <c r="O2131" i="1" s="1"/>
  <c r="A2131" i="1"/>
  <c r="K2129" i="1"/>
  <c r="P2130" i="1" s="1"/>
  <c r="G2130" i="1"/>
  <c r="F2131" i="1"/>
  <c r="J2131" i="1" l="1"/>
  <c r="O2132" i="1" s="1"/>
  <c r="A2132" i="1"/>
  <c r="G2131" i="1"/>
  <c r="K2130" i="1"/>
  <c r="P2131" i="1" s="1"/>
  <c r="F2132" i="1"/>
  <c r="J2132" i="1" l="1"/>
  <c r="O2133" i="1" s="1"/>
  <c r="A2133" i="1"/>
  <c r="G2132" i="1"/>
  <c r="K2131" i="1"/>
  <c r="P2132" i="1" s="1"/>
  <c r="F2133" i="1"/>
  <c r="J2133" i="1" l="1"/>
  <c r="O2134" i="1" s="1"/>
  <c r="A2134" i="1"/>
  <c r="K2132" i="1"/>
  <c r="P2133" i="1" s="1"/>
  <c r="G2133" i="1"/>
  <c r="F2134" i="1"/>
  <c r="J2134" i="1" l="1"/>
  <c r="O2135" i="1" s="1"/>
  <c r="A2135" i="1"/>
  <c r="G2134" i="1"/>
  <c r="K2133" i="1"/>
  <c r="P2134" i="1" s="1"/>
  <c r="F2135" i="1"/>
  <c r="J2135" i="1" l="1"/>
  <c r="O2136" i="1" s="1"/>
  <c r="A2136" i="1"/>
  <c r="G2135" i="1"/>
  <c r="K2134" i="1"/>
  <c r="P2135" i="1" s="1"/>
  <c r="F2136" i="1"/>
  <c r="J2136" i="1" l="1"/>
  <c r="O2137" i="1" s="1"/>
  <c r="A2137" i="1"/>
  <c r="G2136" i="1"/>
  <c r="K2135" i="1"/>
  <c r="P2136" i="1" s="1"/>
  <c r="F2137" i="1"/>
  <c r="J2137" i="1" l="1"/>
  <c r="O2138" i="1" s="1"/>
  <c r="A2138" i="1"/>
  <c r="G2137" i="1"/>
  <c r="K2136" i="1"/>
  <c r="P2137" i="1" s="1"/>
  <c r="F2138" i="1"/>
  <c r="J2138" i="1" l="1"/>
  <c r="O2139" i="1" s="1"/>
  <c r="A2139" i="1"/>
  <c r="G2138" i="1"/>
  <c r="K2137" i="1"/>
  <c r="P2138" i="1" s="1"/>
  <c r="F2139" i="1"/>
  <c r="J2139" i="1" l="1"/>
  <c r="O2140" i="1" s="1"/>
  <c r="A2140" i="1"/>
  <c r="K2138" i="1"/>
  <c r="P2139" i="1" s="1"/>
  <c r="G2139" i="1"/>
  <c r="F2140" i="1"/>
  <c r="J2140" i="1" l="1"/>
  <c r="O2141" i="1" s="1"/>
  <c r="A2141" i="1"/>
  <c r="K2139" i="1"/>
  <c r="P2140" i="1" s="1"/>
  <c r="G2140" i="1"/>
  <c r="F2141" i="1"/>
  <c r="J2141" i="1" l="1"/>
  <c r="O2142" i="1" s="1"/>
  <c r="A2142" i="1"/>
  <c r="G2141" i="1"/>
  <c r="K2140" i="1"/>
  <c r="P2141" i="1" s="1"/>
  <c r="F2142" i="1"/>
  <c r="J2142" i="1" l="1"/>
  <c r="O2143" i="1" s="1"/>
  <c r="A2143" i="1"/>
  <c r="K2141" i="1"/>
  <c r="P2142" i="1" s="1"/>
  <c r="G2142" i="1"/>
  <c r="F2143" i="1"/>
  <c r="J2143" i="1" l="1"/>
  <c r="O2144" i="1" s="1"/>
  <c r="A2144" i="1"/>
  <c r="G2143" i="1"/>
  <c r="K2142" i="1"/>
  <c r="P2143" i="1" s="1"/>
  <c r="F2144" i="1"/>
  <c r="J2144" i="1" l="1"/>
  <c r="O2145" i="1" s="1"/>
  <c r="A2145" i="1"/>
  <c r="G2144" i="1"/>
  <c r="K2143" i="1"/>
  <c r="P2144" i="1" s="1"/>
  <c r="F2145" i="1"/>
  <c r="J2145" i="1" l="1"/>
  <c r="O2146" i="1" s="1"/>
  <c r="A2146" i="1"/>
  <c r="G2145" i="1"/>
  <c r="K2144" i="1"/>
  <c r="P2145" i="1" s="1"/>
  <c r="F2146" i="1"/>
  <c r="J2146" i="1" l="1"/>
  <c r="O2147" i="1" s="1"/>
  <c r="A2147" i="1"/>
  <c r="K2145" i="1"/>
  <c r="P2146" i="1" s="1"/>
  <c r="G2146" i="1"/>
  <c r="F2147" i="1"/>
  <c r="J2147" i="1" l="1"/>
  <c r="O2148" i="1" s="1"/>
  <c r="A2148" i="1"/>
  <c r="K2146" i="1"/>
  <c r="P2147" i="1" s="1"/>
  <c r="G2147" i="1"/>
  <c r="F2148" i="1"/>
  <c r="J2148" i="1" l="1"/>
  <c r="O2149" i="1" s="1"/>
  <c r="A2149" i="1"/>
  <c r="G2148" i="1"/>
  <c r="K2147" i="1"/>
  <c r="P2148" i="1" s="1"/>
  <c r="F2149" i="1"/>
  <c r="J2149" i="1" l="1"/>
  <c r="O2150" i="1" s="1"/>
  <c r="A2150" i="1"/>
  <c r="G2149" i="1"/>
  <c r="K2148" i="1"/>
  <c r="P2149" i="1" s="1"/>
  <c r="F2150" i="1"/>
  <c r="J2150" i="1" l="1"/>
  <c r="O2151" i="1" s="1"/>
  <c r="A2151" i="1"/>
  <c r="K2149" i="1"/>
  <c r="P2150" i="1" s="1"/>
  <c r="G2150" i="1"/>
  <c r="F2151" i="1"/>
  <c r="J2151" i="1" l="1"/>
  <c r="O2152" i="1" s="1"/>
  <c r="A2152" i="1"/>
  <c r="G2151" i="1"/>
  <c r="K2150" i="1"/>
  <c r="P2151" i="1" s="1"/>
  <c r="F2152" i="1"/>
  <c r="J2152" i="1" l="1"/>
  <c r="O2153" i="1" s="1"/>
  <c r="A2153" i="1"/>
  <c r="G2152" i="1"/>
  <c r="K2151" i="1"/>
  <c r="P2152" i="1" s="1"/>
  <c r="F2153" i="1"/>
  <c r="J2153" i="1" l="1"/>
  <c r="O2154" i="1" s="1"/>
  <c r="A2154" i="1"/>
  <c r="K2152" i="1"/>
  <c r="P2153" i="1" s="1"/>
  <c r="G2153" i="1"/>
  <c r="F2154" i="1"/>
  <c r="J2154" i="1" l="1"/>
  <c r="O2155" i="1" s="1"/>
  <c r="A2155" i="1"/>
  <c r="K2153" i="1"/>
  <c r="P2154" i="1" s="1"/>
  <c r="G2154" i="1"/>
  <c r="F2155" i="1"/>
  <c r="J2155" i="1" l="1"/>
  <c r="O2156" i="1" s="1"/>
  <c r="A2156" i="1"/>
  <c r="G2155" i="1"/>
  <c r="K2154" i="1"/>
  <c r="P2155" i="1" s="1"/>
  <c r="F2156" i="1"/>
  <c r="J2156" i="1" l="1"/>
  <c r="O2157" i="1" s="1"/>
  <c r="A2157" i="1"/>
  <c r="G2156" i="1"/>
  <c r="K2155" i="1"/>
  <c r="P2156" i="1" s="1"/>
  <c r="F2157" i="1"/>
  <c r="J2157" i="1" l="1"/>
  <c r="O2158" i="1" s="1"/>
  <c r="A2158" i="1"/>
  <c r="K2156" i="1"/>
  <c r="P2157" i="1" s="1"/>
  <c r="G2157" i="1"/>
  <c r="F2158" i="1"/>
  <c r="J2158" i="1" l="1"/>
  <c r="O2159" i="1" s="1"/>
  <c r="A2159" i="1"/>
  <c r="G2158" i="1"/>
  <c r="K2157" i="1"/>
  <c r="P2158" i="1" s="1"/>
  <c r="F2159" i="1"/>
  <c r="J2159" i="1" l="1"/>
  <c r="O2160" i="1" s="1"/>
  <c r="A2160" i="1"/>
  <c r="G2159" i="1"/>
  <c r="K2158" i="1"/>
  <c r="P2159" i="1" s="1"/>
  <c r="F2160" i="1"/>
  <c r="J2160" i="1" l="1"/>
  <c r="O2161" i="1" s="1"/>
  <c r="A2161" i="1"/>
  <c r="G2160" i="1"/>
  <c r="K2159" i="1"/>
  <c r="P2160" i="1" s="1"/>
  <c r="F2161" i="1"/>
  <c r="J2161" i="1" l="1"/>
  <c r="O2162" i="1" s="1"/>
  <c r="A2162" i="1"/>
  <c r="K2160" i="1"/>
  <c r="P2161" i="1" s="1"/>
  <c r="G2161" i="1"/>
  <c r="F2162" i="1"/>
  <c r="J2162" i="1" l="1"/>
  <c r="O2163" i="1" s="1"/>
  <c r="A2163" i="1"/>
  <c r="G2162" i="1"/>
  <c r="K2161" i="1"/>
  <c r="P2162" i="1" s="1"/>
  <c r="F2163" i="1"/>
  <c r="J2163" i="1" l="1"/>
  <c r="O2164" i="1" s="1"/>
  <c r="A2164" i="1"/>
  <c r="G2163" i="1"/>
  <c r="K2162" i="1"/>
  <c r="P2163" i="1" s="1"/>
  <c r="F2164" i="1"/>
  <c r="J2164" i="1" l="1"/>
  <c r="O2165" i="1" s="1"/>
  <c r="A2165" i="1"/>
  <c r="K2163" i="1"/>
  <c r="P2164" i="1" s="1"/>
  <c r="G2164" i="1"/>
  <c r="F2165" i="1"/>
  <c r="J2165" i="1" l="1"/>
  <c r="O2166" i="1" s="1"/>
  <c r="A2166" i="1"/>
  <c r="K2164" i="1"/>
  <c r="P2165" i="1" s="1"/>
  <c r="G2165" i="1"/>
  <c r="F2166" i="1"/>
  <c r="J2166" i="1" l="1"/>
  <c r="O2167" i="1" s="1"/>
  <c r="A2167" i="1"/>
  <c r="G2166" i="1"/>
  <c r="K2165" i="1"/>
  <c r="P2166" i="1" s="1"/>
  <c r="F2167" i="1"/>
  <c r="J2167" i="1" l="1"/>
  <c r="O2168" i="1" s="1"/>
  <c r="A2168" i="1"/>
  <c r="K2166" i="1"/>
  <c r="P2167" i="1" s="1"/>
  <c r="G2167" i="1"/>
  <c r="F2168" i="1"/>
  <c r="J2168" i="1" l="1"/>
  <c r="O2169" i="1" s="1"/>
  <c r="A2169" i="1"/>
  <c r="G2168" i="1"/>
  <c r="K2167" i="1"/>
  <c r="P2168" i="1" s="1"/>
  <c r="F2169" i="1"/>
  <c r="J2169" i="1" l="1"/>
  <c r="O2170" i="1" s="1"/>
  <c r="A2170" i="1"/>
  <c r="G2169" i="1"/>
  <c r="K2168" i="1"/>
  <c r="P2169" i="1" s="1"/>
  <c r="F2170" i="1"/>
  <c r="J2170" i="1" l="1"/>
  <c r="O2171" i="1" s="1"/>
  <c r="A2171" i="1"/>
  <c r="K2169" i="1"/>
  <c r="P2170" i="1" s="1"/>
  <c r="G2170" i="1"/>
  <c r="F2171" i="1"/>
  <c r="J2171" i="1" l="1"/>
  <c r="O2172" i="1" s="1"/>
  <c r="A2172" i="1"/>
  <c r="G2171" i="1"/>
  <c r="K2170" i="1"/>
  <c r="P2171" i="1" s="1"/>
  <c r="F2172" i="1"/>
  <c r="J2172" i="1" l="1"/>
  <c r="O2173" i="1" s="1"/>
  <c r="A2173" i="1"/>
  <c r="G2172" i="1"/>
  <c r="K2171" i="1"/>
  <c r="P2172" i="1" s="1"/>
  <c r="F2173" i="1"/>
  <c r="J2173" i="1" l="1"/>
  <c r="O2174" i="1" s="1"/>
  <c r="A2174" i="1"/>
  <c r="K2172" i="1"/>
  <c r="P2173" i="1" s="1"/>
  <c r="G2173" i="1"/>
  <c r="F2174" i="1"/>
  <c r="J2174" i="1" l="1"/>
  <c r="O2175" i="1" s="1"/>
  <c r="A2175" i="1"/>
  <c r="G2174" i="1"/>
  <c r="K2173" i="1"/>
  <c r="P2174" i="1" s="1"/>
  <c r="F2175" i="1"/>
  <c r="J2175" i="1" l="1"/>
  <c r="O2176" i="1" s="1"/>
  <c r="A2176" i="1"/>
  <c r="G2175" i="1"/>
  <c r="K2174" i="1"/>
  <c r="P2175" i="1" s="1"/>
  <c r="F2176" i="1"/>
  <c r="J2176" i="1" l="1"/>
  <c r="O2177" i="1" s="1"/>
  <c r="A2177" i="1"/>
  <c r="G2176" i="1"/>
  <c r="K2175" i="1"/>
  <c r="P2176" i="1" s="1"/>
  <c r="F2177" i="1"/>
  <c r="J2177" i="1" l="1"/>
  <c r="O2178" i="1" s="1"/>
  <c r="A2178" i="1"/>
  <c r="G2177" i="1"/>
  <c r="K2176" i="1"/>
  <c r="P2177" i="1" s="1"/>
  <c r="F2178" i="1"/>
  <c r="J2178" i="1" l="1"/>
  <c r="O2179" i="1" s="1"/>
  <c r="A2179" i="1"/>
  <c r="G2178" i="1"/>
  <c r="K2177" i="1"/>
  <c r="P2178" i="1" s="1"/>
  <c r="F2179" i="1"/>
  <c r="J2179" i="1" l="1"/>
  <c r="O2180" i="1" s="1"/>
  <c r="A2180" i="1"/>
  <c r="G2179" i="1"/>
  <c r="K2178" i="1"/>
  <c r="P2179" i="1" s="1"/>
  <c r="F2180" i="1"/>
  <c r="J2180" i="1" l="1"/>
  <c r="O2181" i="1" s="1"/>
  <c r="A2181" i="1"/>
  <c r="K2179" i="1"/>
  <c r="P2180" i="1" s="1"/>
  <c r="G2180" i="1"/>
  <c r="F2181" i="1"/>
  <c r="J2181" i="1" l="1"/>
  <c r="O2182" i="1" s="1"/>
  <c r="A2182" i="1"/>
  <c r="G2181" i="1"/>
  <c r="K2180" i="1"/>
  <c r="P2181" i="1" s="1"/>
  <c r="F2182" i="1"/>
  <c r="J2182" i="1" l="1"/>
  <c r="O2183" i="1" s="1"/>
  <c r="A2183" i="1"/>
  <c r="G2182" i="1"/>
  <c r="K2181" i="1"/>
  <c r="P2182" i="1" s="1"/>
  <c r="F2183" i="1"/>
  <c r="J2183" i="1" l="1"/>
  <c r="O2184" i="1" s="1"/>
  <c r="A2184" i="1"/>
  <c r="G2183" i="1"/>
  <c r="K2182" i="1"/>
  <c r="P2183" i="1" s="1"/>
  <c r="F2184" i="1"/>
  <c r="J2184" i="1" l="1"/>
  <c r="O2185" i="1" s="1"/>
  <c r="A2185" i="1"/>
  <c r="K2183" i="1"/>
  <c r="P2184" i="1" s="1"/>
  <c r="G2184" i="1"/>
  <c r="F2185" i="1"/>
  <c r="J2185" i="1" l="1"/>
  <c r="O2186" i="1" s="1"/>
  <c r="A2186" i="1"/>
  <c r="G2185" i="1"/>
  <c r="K2184" i="1"/>
  <c r="P2185" i="1" s="1"/>
  <c r="F2186" i="1"/>
  <c r="J2186" i="1" l="1"/>
  <c r="O2187" i="1" s="1"/>
  <c r="A2187" i="1"/>
  <c r="G2186" i="1"/>
  <c r="K2185" i="1"/>
  <c r="P2186" i="1" s="1"/>
  <c r="F2187" i="1"/>
  <c r="J2187" i="1" l="1"/>
  <c r="O2188" i="1" s="1"/>
  <c r="A2188" i="1"/>
  <c r="K2186" i="1"/>
  <c r="P2187" i="1" s="1"/>
  <c r="G2187" i="1"/>
  <c r="F2188" i="1"/>
  <c r="J2188" i="1" l="1"/>
  <c r="O2189" i="1" s="1"/>
  <c r="A2189" i="1"/>
  <c r="K2187" i="1"/>
  <c r="P2188" i="1" s="1"/>
  <c r="G2188" i="1"/>
  <c r="F2189" i="1"/>
  <c r="J2189" i="1" l="1"/>
  <c r="O2190" i="1" s="1"/>
  <c r="A2190" i="1"/>
  <c r="G2189" i="1"/>
  <c r="K2188" i="1"/>
  <c r="P2189" i="1" s="1"/>
  <c r="F2190" i="1"/>
  <c r="J2190" i="1" l="1"/>
  <c r="O2191" i="1" s="1"/>
  <c r="A2191" i="1"/>
  <c r="K2189" i="1"/>
  <c r="P2190" i="1" s="1"/>
  <c r="G2190" i="1"/>
  <c r="F2191" i="1"/>
  <c r="J2191" i="1" l="1"/>
  <c r="O2192" i="1" s="1"/>
  <c r="A2192" i="1"/>
  <c r="K2190" i="1"/>
  <c r="P2191" i="1" s="1"/>
  <c r="G2191" i="1"/>
  <c r="F2192" i="1"/>
  <c r="J2192" i="1" l="1"/>
  <c r="O2193" i="1" s="1"/>
  <c r="A2193" i="1"/>
  <c r="G2192" i="1"/>
  <c r="K2191" i="1"/>
  <c r="P2192" i="1" s="1"/>
  <c r="F2193" i="1"/>
  <c r="J2193" i="1" l="1"/>
  <c r="O2194" i="1" s="1"/>
  <c r="A2194" i="1"/>
  <c r="K2192" i="1"/>
  <c r="P2193" i="1" s="1"/>
  <c r="G2193" i="1"/>
  <c r="F2194" i="1"/>
  <c r="J2194" i="1" l="1"/>
  <c r="O2195" i="1" s="1"/>
  <c r="A2195" i="1"/>
  <c r="G2194" i="1"/>
  <c r="K2193" i="1"/>
  <c r="P2194" i="1" s="1"/>
  <c r="F2195" i="1"/>
  <c r="J2195" i="1" l="1"/>
  <c r="O2196" i="1" s="1"/>
  <c r="A2196" i="1"/>
  <c r="G2195" i="1"/>
  <c r="K2194" i="1"/>
  <c r="P2195" i="1" s="1"/>
  <c r="F2196" i="1"/>
  <c r="J2196" i="1" l="1"/>
  <c r="O2197" i="1" s="1"/>
  <c r="A2197" i="1"/>
  <c r="G2196" i="1"/>
  <c r="K2195" i="1"/>
  <c r="P2196" i="1" s="1"/>
  <c r="F2197" i="1"/>
  <c r="J2197" i="1" l="1"/>
  <c r="O2198" i="1" s="1"/>
  <c r="A2198" i="1"/>
  <c r="G2197" i="1"/>
  <c r="K2196" i="1"/>
  <c r="P2197" i="1" s="1"/>
  <c r="F2198" i="1"/>
  <c r="J2198" i="1" l="1"/>
  <c r="O2199" i="1" s="1"/>
  <c r="A2199" i="1"/>
  <c r="G2198" i="1"/>
  <c r="K2197" i="1"/>
  <c r="P2198" i="1" s="1"/>
  <c r="F2199" i="1"/>
  <c r="J2199" i="1" l="1"/>
  <c r="O2200" i="1" s="1"/>
  <c r="A2200" i="1"/>
  <c r="K2198" i="1"/>
  <c r="P2199" i="1" s="1"/>
  <c r="G2199" i="1"/>
  <c r="F2200" i="1"/>
  <c r="J2200" i="1" l="1"/>
  <c r="O2201" i="1" s="1"/>
  <c r="A2201" i="1"/>
  <c r="K2199" i="1"/>
  <c r="P2200" i="1" s="1"/>
  <c r="G2200" i="1"/>
  <c r="F2201" i="1"/>
  <c r="J2201" i="1" l="1"/>
  <c r="O2202" i="1" s="1"/>
  <c r="A2202" i="1"/>
  <c r="K2200" i="1"/>
  <c r="P2201" i="1" s="1"/>
  <c r="G2201" i="1"/>
  <c r="F2202" i="1"/>
  <c r="J2202" i="1" l="1"/>
  <c r="O2203" i="1" s="1"/>
  <c r="A2203" i="1"/>
  <c r="K2201" i="1"/>
  <c r="P2202" i="1" s="1"/>
  <c r="G2202" i="1"/>
  <c r="F2203" i="1"/>
  <c r="J2203" i="1" l="1"/>
  <c r="O2204" i="1" s="1"/>
  <c r="A2204" i="1"/>
  <c r="G2203" i="1"/>
  <c r="K2202" i="1"/>
  <c r="P2203" i="1" s="1"/>
  <c r="F2204" i="1"/>
  <c r="J2204" i="1" l="1"/>
  <c r="O2205" i="1" s="1"/>
  <c r="A2205" i="1"/>
  <c r="K2203" i="1"/>
  <c r="P2204" i="1" s="1"/>
  <c r="G2204" i="1"/>
  <c r="F2205" i="1"/>
  <c r="J2205" i="1" l="1"/>
  <c r="O2206" i="1" s="1"/>
  <c r="A2206" i="1"/>
  <c r="G2205" i="1"/>
  <c r="K2204" i="1"/>
  <c r="P2205" i="1" s="1"/>
  <c r="F2206" i="1"/>
  <c r="J2206" i="1" l="1"/>
  <c r="O2207" i="1" s="1"/>
  <c r="A2207" i="1"/>
  <c r="G2206" i="1"/>
  <c r="K2205" i="1"/>
  <c r="P2206" i="1" s="1"/>
  <c r="F2207" i="1"/>
  <c r="J2207" i="1" l="1"/>
  <c r="O2208" i="1" s="1"/>
  <c r="A2208" i="1"/>
  <c r="K2206" i="1"/>
  <c r="P2207" i="1" s="1"/>
  <c r="G2207" i="1"/>
  <c r="F2208" i="1"/>
  <c r="J2208" i="1" l="1"/>
  <c r="O2209" i="1" s="1"/>
  <c r="A2209" i="1"/>
  <c r="G2208" i="1"/>
  <c r="K2207" i="1"/>
  <c r="P2208" i="1" s="1"/>
  <c r="F2209" i="1"/>
  <c r="J2209" i="1" l="1"/>
  <c r="O2210" i="1" s="1"/>
  <c r="A2210" i="1"/>
  <c r="G2209" i="1"/>
  <c r="K2208" i="1"/>
  <c r="P2209" i="1" s="1"/>
  <c r="F2210" i="1"/>
  <c r="J2210" i="1" l="1"/>
  <c r="O2211" i="1" s="1"/>
  <c r="A2211" i="1"/>
  <c r="K2209" i="1"/>
  <c r="P2210" i="1" s="1"/>
  <c r="G2210" i="1"/>
  <c r="F2211" i="1"/>
  <c r="J2211" i="1" l="1"/>
  <c r="O2212" i="1" s="1"/>
  <c r="A2212" i="1"/>
  <c r="G2211" i="1"/>
  <c r="K2210" i="1"/>
  <c r="P2211" i="1" s="1"/>
  <c r="F2212" i="1"/>
  <c r="J2212" i="1" l="1"/>
  <c r="O2213" i="1" s="1"/>
  <c r="A2213" i="1"/>
  <c r="K2211" i="1"/>
  <c r="P2212" i="1" s="1"/>
  <c r="G2212" i="1"/>
  <c r="F2213" i="1"/>
  <c r="J2213" i="1" l="1"/>
  <c r="O2214" i="1" s="1"/>
  <c r="A2214" i="1"/>
  <c r="K2212" i="1"/>
  <c r="P2213" i="1" s="1"/>
  <c r="G2213" i="1"/>
  <c r="F2214" i="1"/>
  <c r="J2214" i="1" l="1"/>
  <c r="O2215" i="1" s="1"/>
  <c r="A2215" i="1"/>
  <c r="K2213" i="1"/>
  <c r="P2214" i="1" s="1"/>
  <c r="G2214" i="1"/>
  <c r="F2215" i="1"/>
  <c r="J2215" i="1" l="1"/>
  <c r="O2216" i="1" s="1"/>
  <c r="A2216" i="1"/>
  <c r="K2214" i="1"/>
  <c r="P2215" i="1" s="1"/>
  <c r="G2215" i="1"/>
  <c r="F2216" i="1"/>
  <c r="J2216" i="1" l="1"/>
  <c r="O2217" i="1" s="1"/>
  <c r="A2217" i="1"/>
  <c r="G2216" i="1"/>
  <c r="K2215" i="1"/>
  <c r="P2216" i="1" s="1"/>
  <c r="F2217" i="1"/>
  <c r="J2217" i="1" l="1"/>
  <c r="O2218" i="1" s="1"/>
  <c r="A2218" i="1"/>
  <c r="G2217" i="1"/>
  <c r="K2216" i="1"/>
  <c r="P2217" i="1" s="1"/>
  <c r="F2218" i="1"/>
  <c r="J2218" i="1" l="1"/>
  <c r="O2219" i="1" s="1"/>
  <c r="A2219" i="1"/>
  <c r="K2217" i="1"/>
  <c r="P2218" i="1" s="1"/>
  <c r="G2218" i="1"/>
  <c r="F2219" i="1"/>
  <c r="J2219" i="1" l="1"/>
  <c r="O2220" i="1" s="1"/>
  <c r="A2220" i="1"/>
  <c r="K2218" i="1"/>
  <c r="P2219" i="1" s="1"/>
  <c r="G2219" i="1"/>
  <c r="F2220" i="1"/>
  <c r="J2220" i="1" l="1"/>
  <c r="O2221" i="1" s="1"/>
  <c r="A2221" i="1"/>
  <c r="G2220" i="1"/>
  <c r="K2219" i="1"/>
  <c r="P2220" i="1" s="1"/>
  <c r="F2221" i="1"/>
  <c r="J2221" i="1" l="1"/>
  <c r="O2222" i="1" s="1"/>
  <c r="A2222" i="1"/>
  <c r="K2220" i="1"/>
  <c r="P2221" i="1" s="1"/>
  <c r="G2221" i="1"/>
  <c r="F2222" i="1"/>
  <c r="J2222" i="1" l="1"/>
  <c r="O2223" i="1" s="1"/>
  <c r="A2223" i="1"/>
  <c r="G2222" i="1"/>
  <c r="K2221" i="1"/>
  <c r="P2222" i="1" s="1"/>
  <c r="F2223" i="1"/>
  <c r="J2223" i="1" l="1"/>
  <c r="O2224" i="1" s="1"/>
  <c r="A2224" i="1"/>
  <c r="G2223" i="1"/>
  <c r="K2222" i="1"/>
  <c r="P2223" i="1" s="1"/>
  <c r="F2224" i="1"/>
  <c r="J2224" i="1" l="1"/>
  <c r="O2225" i="1" s="1"/>
  <c r="A2225" i="1"/>
  <c r="G2224" i="1"/>
  <c r="K2223" i="1"/>
  <c r="P2224" i="1" s="1"/>
  <c r="F2225" i="1"/>
  <c r="J2225" i="1" l="1"/>
  <c r="O2226" i="1" s="1"/>
  <c r="A2226" i="1"/>
  <c r="K2224" i="1"/>
  <c r="P2225" i="1" s="1"/>
  <c r="G2225" i="1"/>
  <c r="F2226" i="1"/>
  <c r="J2226" i="1" l="1"/>
  <c r="O2227" i="1" s="1"/>
  <c r="A2227" i="1"/>
  <c r="G2226" i="1"/>
  <c r="K2225" i="1"/>
  <c r="P2226" i="1" s="1"/>
  <c r="F2227" i="1"/>
  <c r="J2227" i="1" l="1"/>
  <c r="O2228" i="1" s="1"/>
  <c r="A2228" i="1"/>
  <c r="G2227" i="1"/>
  <c r="K2226" i="1"/>
  <c r="P2227" i="1" s="1"/>
  <c r="F2228" i="1"/>
  <c r="J2228" i="1" l="1"/>
  <c r="O2229" i="1" s="1"/>
  <c r="A2229" i="1"/>
  <c r="K2227" i="1"/>
  <c r="P2228" i="1" s="1"/>
  <c r="G2228" i="1"/>
  <c r="F2229" i="1"/>
  <c r="J2229" i="1" l="1"/>
  <c r="O2230" i="1" s="1"/>
  <c r="A2230" i="1"/>
  <c r="G2229" i="1"/>
  <c r="K2228" i="1"/>
  <c r="P2229" i="1" s="1"/>
  <c r="F2230" i="1"/>
  <c r="J2230" i="1" l="1"/>
  <c r="O2231" i="1" s="1"/>
  <c r="A2231" i="1"/>
  <c r="K2229" i="1"/>
  <c r="P2230" i="1" s="1"/>
  <c r="G2230" i="1"/>
  <c r="F2231" i="1"/>
  <c r="J2231" i="1" l="1"/>
  <c r="O2232" i="1" s="1"/>
  <c r="A2232" i="1"/>
  <c r="G2231" i="1"/>
  <c r="K2230" i="1"/>
  <c r="P2231" i="1" s="1"/>
  <c r="F2232" i="1"/>
  <c r="J2232" i="1" l="1"/>
  <c r="O2233" i="1" s="1"/>
  <c r="A2233" i="1"/>
  <c r="K2231" i="1"/>
  <c r="P2232" i="1" s="1"/>
  <c r="G2232" i="1"/>
  <c r="F2233" i="1"/>
  <c r="J2233" i="1" l="1"/>
  <c r="O2234" i="1" s="1"/>
  <c r="A2234" i="1"/>
  <c r="K2232" i="1"/>
  <c r="P2233" i="1" s="1"/>
  <c r="G2233" i="1"/>
  <c r="F2234" i="1"/>
  <c r="J2234" i="1" l="1"/>
  <c r="O2235" i="1" s="1"/>
  <c r="A2235" i="1"/>
  <c r="K2233" i="1"/>
  <c r="P2234" i="1" s="1"/>
  <c r="G2234" i="1"/>
  <c r="F2235" i="1"/>
  <c r="J2235" i="1" l="1"/>
  <c r="O2236" i="1" s="1"/>
  <c r="A2236" i="1"/>
  <c r="K2234" i="1"/>
  <c r="P2235" i="1" s="1"/>
  <c r="G2235" i="1"/>
  <c r="F2236" i="1"/>
  <c r="J2236" i="1" l="1"/>
  <c r="O2237" i="1" s="1"/>
  <c r="A2237" i="1"/>
  <c r="K2235" i="1"/>
  <c r="P2236" i="1" s="1"/>
  <c r="G2236" i="1"/>
  <c r="F2237" i="1"/>
  <c r="J2237" i="1" l="1"/>
  <c r="O2238" i="1" s="1"/>
  <c r="A2238" i="1"/>
  <c r="G2237" i="1"/>
  <c r="K2236" i="1"/>
  <c r="P2237" i="1" s="1"/>
  <c r="F2238" i="1"/>
  <c r="J2238" i="1" l="1"/>
  <c r="O2239" i="1" s="1"/>
  <c r="A2239" i="1"/>
  <c r="K2237" i="1"/>
  <c r="P2238" i="1" s="1"/>
  <c r="G2238" i="1"/>
  <c r="F2239" i="1"/>
  <c r="J2239" i="1" l="1"/>
  <c r="O2240" i="1" s="1"/>
  <c r="A2240" i="1"/>
  <c r="G2239" i="1"/>
  <c r="K2238" i="1"/>
  <c r="P2239" i="1" s="1"/>
  <c r="F2240" i="1"/>
  <c r="J2240" i="1" l="1"/>
  <c r="O2241" i="1" s="1"/>
  <c r="A2241" i="1"/>
  <c r="G2240" i="1"/>
  <c r="K2239" i="1"/>
  <c r="P2240" i="1" s="1"/>
  <c r="F2241" i="1"/>
  <c r="J2241" i="1" l="1"/>
  <c r="O2242" i="1" s="1"/>
  <c r="A2242" i="1"/>
  <c r="K2240" i="1"/>
  <c r="P2241" i="1" s="1"/>
  <c r="G2241" i="1"/>
  <c r="F2242" i="1"/>
  <c r="J2242" i="1" l="1"/>
  <c r="O2243" i="1" s="1"/>
  <c r="A2243" i="1"/>
  <c r="G2242" i="1"/>
  <c r="K2241" i="1"/>
  <c r="P2242" i="1" s="1"/>
  <c r="F2243" i="1"/>
  <c r="J2243" i="1" l="1"/>
  <c r="O2244" i="1" s="1"/>
  <c r="A2244" i="1"/>
  <c r="G2243" i="1"/>
  <c r="K2242" i="1"/>
  <c r="P2243" i="1" s="1"/>
  <c r="F2244" i="1"/>
  <c r="J2244" i="1" l="1"/>
  <c r="O2245" i="1" s="1"/>
  <c r="A2245" i="1"/>
  <c r="K2243" i="1"/>
  <c r="P2244" i="1" s="1"/>
  <c r="G2244" i="1"/>
  <c r="F2245" i="1"/>
  <c r="J2245" i="1" l="1"/>
  <c r="O2246" i="1" s="1"/>
  <c r="A2246" i="1"/>
  <c r="K2244" i="1"/>
  <c r="P2245" i="1" s="1"/>
  <c r="G2245" i="1"/>
  <c r="F2246" i="1"/>
  <c r="J2246" i="1" l="1"/>
  <c r="O2247" i="1" s="1"/>
  <c r="A2247" i="1"/>
  <c r="G2246" i="1"/>
  <c r="K2245" i="1"/>
  <c r="P2246" i="1" s="1"/>
  <c r="F2247" i="1"/>
  <c r="J2247" i="1" l="1"/>
  <c r="O2248" i="1" s="1"/>
  <c r="A2248" i="1"/>
  <c r="G2247" i="1"/>
  <c r="K2246" i="1"/>
  <c r="P2247" i="1" s="1"/>
  <c r="F2248" i="1"/>
  <c r="J2248" i="1" l="1"/>
  <c r="O2249" i="1" s="1"/>
  <c r="A2249" i="1"/>
  <c r="K2247" i="1"/>
  <c r="P2248" i="1" s="1"/>
  <c r="G2248" i="1"/>
  <c r="F2249" i="1"/>
  <c r="J2249" i="1" l="1"/>
  <c r="O2250" i="1" s="1"/>
  <c r="A2250" i="1"/>
  <c r="G2249" i="1"/>
  <c r="K2248" i="1"/>
  <c r="P2249" i="1" s="1"/>
  <c r="F2250" i="1"/>
  <c r="J2250" i="1" l="1"/>
  <c r="O2251" i="1" s="1"/>
  <c r="A2251" i="1"/>
  <c r="K2249" i="1"/>
  <c r="P2250" i="1" s="1"/>
  <c r="G2250" i="1"/>
  <c r="F2251" i="1"/>
  <c r="J2251" i="1" l="1"/>
  <c r="O2252" i="1" s="1"/>
  <c r="A2252" i="1"/>
  <c r="G2251" i="1"/>
  <c r="K2250" i="1"/>
  <c r="P2251" i="1" s="1"/>
  <c r="F2252" i="1"/>
  <c r="J2252" i="1" l="1"/>
  <c r="O2253" i="1" s="1"/>
  <c r="A2253" i="1"/>
  <c r="K2251" i="1"/>
  <c r="P2252" i="1" s="1"/>
  <c r="G2252" i="1"/>
  <c r="F2253" i="1"/>
  <c r="J2253" i="1" l="1"/>
  <c r="O2254" i="1" s="1"/>
  <c r="A2254" i="1"/>
  <c r="K2252" i="1"/>
  <c r="P2253" i="1" s="1"/>
  <c r="G2253" i="1"/>
  <c r="F2254" i="1"/>
  <c r="J2254" i="1" l="1"/>
  <c r="O2255" i="1" s="1"/>
  <c r="A2255" i="1"/>
  <c r="G2254" i="1"/>
  <c r="K2253" i="1"/>
  <c r="P2254" i="1" s="1"/>
  <c r="F2255" i="1"/>
  <c r="J2255" i="1" l="1"/>
  <c r="O2256" i="1" s="1"/>
  <c r="A2256" i="1"/>
  <c r="K2254" i="1"/>
  <c r="P2255" i="1" s="1"/>
  <c r="G2255" i="1"/>
  <c r="F2256" i="1"/>
  <c r="J2256" i="1" l="1"/>
  <c r="O2257" i="1" s="1"/>
  <c r="A2257" i="1"/>
  <c r="K2255" i="1"/>
  <c r="P2256" i="1" s="1"/>
  <c r="G2256" i="1"/>
  <c r="F2257" i="1"/>
  <c r="J2257" i="1" l="1"/>
  <c r="O2258" i="1" s="1"/>
  <c r="A2258" i="1"/>
  <c r="G2257" i="1"/>
  <c r="K2256" i="1"/>
  <c r="P2257" i="1" s="1"/>
  <c r="F2258" i="1"/>
  <c r="J2258" i="1" l="1"/>
  <c r="O2259" i="1" s="1"/>
  <c r="A2259" i="1"/>
  <c r="K2257" i="1"/>
  <c r="P2258" i="1" s="1"/>
  <c r="G2258" i="1"/>
  <c r="F2259" i="1"/>
  <c r="J2259" i="1" l="1"/>
  <c r="O2260" i="1" s="1"/>
  <c r="A2260" i="1"/>
  <c r="G2259" i="1"/>
  <c r="K2258" i="1"/>
  <c r="P2259" i="1" s="1"/>
  <c r="F2260" i="1"/>
  <c r="J2260" i="1" l="1"/>
  <c r="O2261" i="1" s="1"/>
  <c r="A2261" i="1"/>
  <c r="G2260" i="1"/>
  <c r="K2259" i="1"/>
  <c r="P2260" i="1" s="1"/>
  <c r="F2261" i="1"/>
  <c r="J2261" i="1" l="1"/>
  <c r="O2262" i="1" s="1"/>
  <c r="A2262" i="1"/>
  <c r="K2260" i="1"/>
  <c r="P2261" i="1" s="1"/>
  <c r="G2261" i="1"/>
  <c r="F2262" i="1"/>
  <c r="J2262" i="1" l="1"/>
  <c r="O2263" i="1" s="1"/>
  <c r="A2263" i="1"/>
  <c r="K2261" i="1"/>
  <c r="P2262" i="1" s="1"/>
  <c r="G2262" i="1"/>
  <c r="F2263" i="1"/>
  <c r="J2263" i="1" l="1"/>
  <c r="O2264" i="1" s="1"/>
  <c r="A2264" i="1"/>
  <c r="G2263" i="1"/>
  <c r="K2262" i="1"/>
  <c r="P2263" i="1" s="1"/>
  <c r="F2264" i="1"/>
  <c r="J2264" i="1" l="1"/>
  <c r="O2265" i="1" s="1"/>
  <c r="A2265" i="1"/>
  <c r="K2263" i="1"/>
  <c r="P2264" i="1" s="1"/>
  <c r="G2264" i="1"/>
  <c r="F2265" i="1"/>
  <c r="J2265" i="1" l="1"/>
  <c r="O2266" i="1" s="1"/>
  <c r="A2266" i="1"/>
  <c r="G2265" i="1"/>
  <c r="K2264" i="1"/>
  <c r="P2265" i="1" s="1"/>
  <c r="F2266" i="1"/>
  <c r="J2266" i="1" l="1"/>
  <c r="O2267" i="1" s="1"/>
  <c r="A2267" i="1"/>
  <c r="G2266" i="1"/>
  <c r="K2265" i="1"/>
  <c r="P2266" i="1" s="1"/>
  <c r="F2267" i="1"/>
  <c r="J2267" i="1" l="1"/>
  <c r="O2268" i="1" s="1"/>
  <c r="A2268" i="1"/>
  <c r="K2266" i="1"/>
  <c r="P2267" i="1" s="1"/>
  <c r="G2267" i="1"/>
  <c r="F2268" i="1"/>
  <c r="J2268" i="1" l="1"/>
  <c r="O2269" i="1" s="1"/>
  <c r="A2269" i="1"/>
  <c r="K2267" i="1"/>
  <c r="P2268" i="1" s="1"/>
  <c r="G2268" i="1"/>
  <c r="F2269" i="1"/>
  <c r="J2269" i="1" l="1"/>
  <c r="O2270" i="1" s="1"/>
  <c r="A2270" i="1"/>
  <c r="G2269" i="1"/>
  <c r="K2268" i="1"/>
  <c r="P2269" i="1" s="1"/>
  <c r="F2270" i="1"/>
  <c r="J2270" i="1" l="1"/>
  <c r="O2271" i="1" s="1"/>
  <c r="A2271" i="1"/>
  <c r="G2270" i="1"/>
  <c r="K2269" i="1"/>
  <c r="P2270" i="1" s="1"/>
  <c r="F2271" i="1"/>
  <c r="J2271" i="1" l="1"/>
  <c r="O2272" i="1" s="1"/>
  <c r="A2272" i="1"/>
  <c r="K2270" i="1"/>
  <c r="P2271" i="1" s="1"/>
  <c r="G2271" i="1"/>
  <c r="F2272" i="1"/>
  <c r="J2272" i="1" l="1"/>
  <c r="O2273" i="1" s="1"/>
  <c r="A2273" i="1"/>
  <c r="K2271" i="1"/>
  <c r="P2272" i="1" s="1"/>
  <c r="G2272" i="1"/>
  <c r="F2273" i="1"/>
  <c r="J2273" i="1" l="1"/>
  <c r="O2274" i="1" s="1"/>
  <c r="A2274" i="1"/>
  <c r="G2273" i="1"/>
  <c r="K2272" i="1"/>
  <c r="P2273" i="1" s="1"/>
  <c r="F2274" i="1"/>
  <c r="J2274" i="1" l="1"/>
  <c r="O2275" i="1" s="1"/>
  <c r="A2275" i="1"/>
  <c r="G2274" i="1"/>
  <c r="K2273" i="1"/>
  <c r="P2274" i="1" s="1"/>
  <c r="F2275" i="1"/>
  <c r="J2275" i="1" l="1"/>
  <c r="O2276" i="1" s="1"/>
  <c r="A2276" i="1"/>
  <c r="K2274" i="1"/>
  <c r="P2275" i="1" s="1"/>
  <c r="G2275" i="1"/>
  <c r="F2276" i="1"/>
  <c r="J2276" i="1" l="1"/>
  <c r="O2277" i="1" s="1"/>
  <c r="A2277" i="1"/>
  <c r="G2276" i="1"/>
  <c r="K2275" i="1"/>
  <c r="P2276" i="1" s="1"/>
  <c r="F2277" i="1"/>
  <c r="J2277" i="1" l="1"/>
  <c r="O2278" i="1" s="1"/>
  <c r="A2278" i="1"/>
  <c r="G2277" i="1"/>
  <c r="K2276" i="1"/>
  <c r="P2277" i="1" s="1"/>
  <c r="F2278" i="1"/>
  <c r="J2278" i="1" l="1"/>
  <c r="O2279" i="1" s="1"/>
  <c r="A2279" i="1"/>
  <c r="K2277" i="1"/>
  <c r="P2278" i="1" s="1"/>
  <c r="G2278" i="1"/>
  <c r="F2279" i="1"/>
  <c r="J2279" i="1" l="1"/>
  <c r="O2280" i="1" s="1"/>
  <c r="A2280" i="1"/>
  <c r="G2279" i="1"/>
  <c r="K2278" i="1"/>
  <c r="P2279" i="1" s="1"/>
  <c r="F2280" i="1"/>
  <c r="J2280" i="1" l="1"/>
  <c r="O2281" i="1" s="1"/>
  <c r="A2281" i="1"/>
  <c r="K2279" i="1"/>
  <c r="P2280" i="1" s="1"/>
  <c r="G2280" i="1"/>
  <c r="F2281" i="1"/>
  <c r="J2281" i="1" l="1"/>
  <c r="O2282" i="1" s="1"/>
  <c r="A2282" i="1"/>
  <c r="K2280" i="1"/>
  <c r="P2281" i="1" s="1"/>
  <c r="G2281" i="1"/>
  <c r="F2282" i="1"/>
  <c r="J2282" i="1" l="1"/>
  <c r="O2283" i="1" s="1"/>
  <c r="A2283" i="1"/>
  <c r="K2281" i="1"/>
  <c r="P2282" i="1" s="1"/>
  <c r="G2282" i="1"/>
  <c r="F2283" i="1"/>
  <c r="J2283" i="1" l="1"/>
  <c r="O2284" i="1" s="1"/>
  <c r="A2284" i="1"/>
  <c r="G2283" i="1"/>
  <c r="K2282" i="1"/>
  <c r="P2283" i="1" s="1"/>
  <c r="F2284" i="1"/>
  <c r="J2284" i="1" l="1"/>
  <c r="O2285" i="1" s="1"/>
  <c r="A2285" i="1"/>
  <c r="K2283" i="1"/>
  <c r="P2284" i="1" s="1"/>
  <c r="G2284" i="1"/>
  <c r="F2285" i="1"/>
  <c r="J2285" i="1" l="1"/>
  <c r="O2286" i="1" s="1"/>
  <c r="A2286" i="1"/>
  <c r="G2285" i="1"/>
  <c r="K2284" i="1"/>
  <c r="P2285" i="1" s="1"/>
  <c r="F2286" i="1"/>
  <c r="J2286" i="1" l="1"/>
  <c r="O2287" i="1" s="1"/>
  <c r="A2287" i="1"/>
  <c r="G2286" i="1"/>
  <c r="K2285" i="1"/>
  <c r="P2286" i="1" s="1"/>
  <c r="F2287" i="1"/>
  <c r="J2287" i="1" l="1"/>
  <c r="O2288" i="1" s="1"/>
  <c r="A2288" i="1"/>
  <c r="G2287" i="1"/>
  <c r="K2286" i="1"/>
  <c r="P2287" i="1" s="1"/>
  <c r="F2288" i="1"/>
  <c r="J2288" i="1" l="1"/>
  <c r="O2289" i="1" s="1"/>
  <c r="A2289" i="1"/>
  <c r="K2287" i="1"/>
  <c r="P2288" i="1" s="1"/>
  <c r="G2288" i="1"/>
  <c r="F2289" i="1"/>
  <c r="J2289" i="1" l="1"/>
  <c r="O2290" i="1" s="1"/>
  <c r="A2290" i="1"/>
  <c r="G2289" i="1"/>
  <c r="K2288" i="1"/>
  <c r="P2289" i="1" s="1"/>
  <c r="F2290" i="1"/>
  <c r="J2290" i="1" l="1"/>
  <c r="O2291" i="1" s="1"/>
  <c r="A2291" i="1"/>
  <c r="K2289" i="1"/>
  <c r="P2290" i="1" s="1"/>
  <c r="G2290" i="1"/>
  <c r="F2291" i="1"/>
  <c r="J2291" i="1" l="1"/>
  <c r="O2292" i="1" s="1"/>
  <c r="A2292" i="1"/>
  <c r="K2290" i="1"/>
  <c r="P2291" i="1" s="1"/>
  <c r="G2291" i="1"/>
  <c r="F2292" i="1"/>
  <c r="J2292" i="1" l="1"/>
  <c r="O2293" i="1" s="1"/>
  <c r="A2293" i="1"/>
  <c r="K2291" i="1"/>
  <c r="P2292" i="1" s="1"/>
  <c r="G2292" i="1"/>
  <c r="F2293" i="1"/>
  <c r="J2293" i="1" l="1"/>
  <c r="O2294" i="1" s="1"/>
  <c r="A2294" i="1"/>
  <c r="G2293" i="1"/>
  <c r="K2292" i="1"/>
  <c r="P2293" i="1" s="1"/>
  <c r="F2294" i="1"/>
  <c r="J2294" i="1" l="1"/>
  <c r="O2295" i="1" s="1"/>
  <c r="A2295" i="1"/>
  <c r="K2293" i="1"/>
  <c r="P2294" i="1" s="1"/>
  <c r="G2294" i="1"/>
  <c r="F2295" i="1"/>
  <c r="J2295" i="1" l="1"/>
  <c r="O2296" i="1" s="1"/>
  <c r="A2296" i="1"/>
  <c r="G2295" i="1"/>
  <c r="K2294" i="1"/>
  <c r="P2295" i="1" s="1"/>
  <c r="F2296" i="1"/>
  <c r="J2296" i="1" l="1"/>
  <c r="O2297" i="1" s="1"/>
  <c r="A2297" i="1"/>
  <c r="K2295" i="1"/>
  <c r="P2296" i="1" s="1"/>
  <c r="G2296" i="1"/>
  <c r="F2297" i="1"/>
  <c r="J2297" i="1" l="1"/>
  <c r="O2298" i="1" s="1"/>
  <c r="A2298" i="1"/>
  <c r="G2297" i="1"/>
  <c r="K2296" i="1"/>
  <c r="P2297" i="1" s="1"/>
  <c r="F2298" i="1"/>
  <c r="J2298" i="1" l="1"/>
  <c r="O2299" i="1" s="1"/>
  <c r="A2299" i="1"/>
  <c r="K2297" i="1"/>
  <c r="P2298" i="1" s="1"/>
  <c r="G2298" i="1"/>
  <c r="F2299" i="1"/>
  <c r="J2299" i="1" l="1"/>
  <c r="O2300" i="1" s="1"/>
  <c r="A2300" i="1"/>
  <c r="K2298" i="1"/>
  <c r="P2299" i="1" s="1"/>
  <c r="G2299" i="1"/>
  <c r="F2300" i="1"/>
  <c r="J2300" i="1" l="1"/>
  <c r="O2301" i="1" s="1"/>
  <c r="A2301" i="1"/>
  <c r="G2300" i="1"/>
  <c r="K2299" i="1"/>
  <c r="P2300" i="1" s="1"/>
  <c r="F2301" i="1"/>
  <c r="J2301" i="1" l="1"/>
  <c r="O2302" i="1" s="1"/>
  <c r="A2302" i="1"/>
  <c r="K2300" i="1"/>
  <c r="P2301" i="1" s="1"/>
  <c r="G2301" i="1"/>
  <c r="F2302" i="1"/>
  <c r="J2302" i="1" l="1"/>
  <c r="O2303" i="1" s="1"/>
  <c r="A2303" i="1"/>
  <c r="K2301" i="1"/>
  <c r="P2302" i="1" s="1"/>
  <c r="G2302" i="1"/>
  <c r="F2303" i="1"/>
  <c r="J2303" i="1" l="1"/>
  <c r="O2304" i="1" s="1"/>
  <c r="A2304" i="1"/>
  <c r="G2303" i="1"/>
  <c r="K2302" i="1"/>
  <c r="P2303" i="1" s="1"/>
  <c r="F2304" i="1"/>
  <c r="J2304" i="1" l="1"/>
  <c r="O2305" i="1" s="1"/>
  <c r="A2305" i="1"/>
  <c r="K2303" i="1"/>
  <c r="P2304" i="1" s="1"/>
  <c r="G2304" i="1"/>
  <c r="F2305" i="1"/>
  <c r="J2305" i="1" l="1"/>
  <c r="O2306" i="1" s="1"/>
  <c r="A2306" i="1"/>
  <c r="K2304" i="1"/>
  <c r="P2305" i="1" s="1"/>
  <c r="G2305" i="1"/>
  <c r="F2306" i="1"/>
  <c r="J2306" i="1" l="1"/>
  <c r="O2307" i="1" s="1"/>
  <c r="A2307" i="1"/>
  <c r="G2306" i="1"/>
  <c r="K2305" i="1"/>
  <c r="P2306" i="1" s="1"/>
  <c r="F2307" i="1"/>
  <c r="J2307" i="1" l="1"/>
  <c r="O2308" i="1" s="1"/>
  <c r="A2308" i="1"/>
  <c r="K2306" i="1"/>
  <c r="P2307" i="1" s="1"/>
  <c r="G2307" i="1"/>
  <c r="F2308" i="1"/>
  <c r="J2308" i="1" l="1"/>
  <c r="O2309" i="1" s="1"/>
  <c r="A2309" i="1"/>
  <c r="K2307" i="1"/>
  <c r="P2308" i="1" s="1"/>
  <c r="G2308" i="1"/>
  <c r="F2309" i="1"/>
  <c r="J2309" i="1" l="1"/>
  <c r="O2310" i="1" s="1"/>
  <c r="A2310" i="1"/>
  <c r="G2309" i="1"/>
  <c r="K2308" i="1"/>
  <c r="P2309" i="1" s="1"/>
  <c r="F2310" i="1"/>
  <c r="J2310" i="1" l="1"/>
  <c r="O2311" i="1" s="1"/>
  <c r="A2311" i="1"/>
  <c r="K2309" i="1"/>
  <c r="P2310" i="1" s="1"/>
  <c r="G2310" i="1"/>
  <c r="F2311" i="1"/>
  <c r="J2311" i="1" l="1"/>
  <c r="O2312" i="1" s="1"/>
  <c r="A2312" i="1"/>
  <c r="G2311" i="1"/>
  <c r="K2310" i="1"/>
  <c r="P2311" i="1" s="1"/>
  <c r="F2312" i="1"/>
  <c r="J2312" i="1" l="1"/>
  <c r="O2313" i="1" s="1"/>
  <c r="A2313" i="1"/>
  <c r="K2311" i="1"/>
  <c r="P2312" i="1" s="1"/>
  <c r="G2312" i="1"/>
  <c r="F2313" i="1"/>
  <c r="J2313" i="1" l="1"/>
  <c r="O2314" i="1" s="1"/>
  <c r="A2314" i="1"/>
  <c r="G2313" i="1"/>
  <c r="K2312" i="1"/>
  <c r="P2313" i="1" s="1"/>
  <c r="F2314" i="1"/>
  <c r="J2314" i="1" l="1"/>
  <c r="O2315" i="1" s="1"/>
  <c r="A2315" i="1"/>
  <c r="G2314" i="1"/>
  <c r="K2313" i="1"/>
  <c r="P2314" i="1" s="1"/>
  <c r="F2315" i="1"/>
  <c r="J2315" i="1" l="1"/>
  <c r="O2316" i="1" s="1"/>
  <c r="A2316" i="1"/>
  <c r="G2315" i="1"/>
  <c r="K2314" i="1"/>
  <c r="P2315" i="1" s="1"/>
  <c r="F2316" i="1"/>
  <c r="J2316" i="1" l="1"/>
  <c r="O2317" i="1" s="1"/>
  <c r="A2317" i="1"/>
  <c r="G2316" i="1"/>
  <c r="K2315" i="1"/>
  <c r="P2316" i="1" s="1"/>
  <c r="F2317" i="1"/>
  <c r="J2317" i="1" l="1"/>
  <c r="O2318" i="1" s="1"/>
  <c r="A2318" i="1"/>
  <c r="G2317" i="1"/>
  <c r="K2316" i="1"/>
  <c r="P2317" i="1" s="1"/>
  <c r="F2318" i="1"/>
  <c r="J2318" i="1" l="1"/>
  <c r="O2319" i="1" s="1"/>
  <c r="A2319" i="1"/>
  <c r="K2317" i="1"/>
  <c r="P2318" i="1" s="1"/>
  <c r="G2318" i="1"/>
  <c r="F2319" i="1"/>
  <c r="J2319" i="1" l="1"/>
  <c r="O2320" i="1" s="1"/>
  <c r="A2320" i="1"/>
  <c r="G2319" i="1"/>
  <c r="K2318" i="1"/>
  <c r="P2319" i="1" s="1"/>
  <c r="F2320" i="1"/>
  <c r="J2320" i="1" l="1"/>
  <c r="O2321" i="1" s="1"/>
  <c r="A2321" i="1"/>
  <c r="K2319" i="1"/>
  <c r="P2320" i="1" s="1"/>
  <c r="G2320" i="1"/>
  <c r="F2321" i="1"/>
  <c r="J2321" i="1" l="1"/>
  <c r="O2322" i="1" s="1"/>
  <c r="A2322" i="1"/>
  <c r="K2320" i="1"/>
  <c r="P2321" i="1" s="1"/>
  <c r="G2321" i="1"/>
  <c r="F2322" i="1"/>
  <c r="J2322" i="1" l="1"/>
  <c r="O2323" i="1" s="1"/>
  <c r="A2323" i="1"/>
  <c r="K2321" i="1"/>
  <c r="P2322" i="1" s="1"/>
  <c r="G2322" i="1"/>
  <c r="F2323" i="1"/>
  <c r="J2323" i="1" l="1"/>
  <c r="O2324" i="1" s="1"/>
  <c r="A2324" i="1"/>
  <c r="G2323" i="1"/>
  <c r="K2322" i="1"/>
  <c r="P2323" i="1" s="1"/>
  <c r="F2324" i="1"/>
  <c r="J2324" i="1" l="1"/>
  <c r="O2325" i="1" s="1"/>
  <c r="A2325" i="1"/>
  <c r="K2323" i="1"/>
  <c r="P2324" i="1" s="1"/>
  <c r="G2324" i="1"/>
  <c r="F2325" i="1"/>
  <c r="J2325" i="1" l="1"/>
  <c r="O2326" i="1" s="1"/>
  <c r="A2326" i="1"/>
  <c r="G2325" i="1"/>
  <c r="K2324" i="1"/>
  <c r="P2325" i="1" s="1"/>
  <c r="F2326" i="1"/>
  <c r="J2326" i="1" l="1"/>
  <c r="O2327" i="1" s="1"/>
  <c r="A2327" i="1"/>
  <c r="G2326" i="1"/>
  <c r="K2325" i="1"/>
  <c r="P2326" i="1" s="1"/>
  <c r="F2327" i="1"/>
  <c r="J2327" i="1" l="1"/>
  <c r="O2328" i="1" s="1"/>
  <c r="A2328" i="1"/>
  <c r="G2327" i="1"/>
  <c r="K2326" i="1"/>
  <c r="P2327" i="1" s="1"/>
  <c r="F2328" i="1"/>
  <c r="J2328" i="1" l="1"/>
  <c r="O2329" i="1" s="1"/>
  <c r="A2329" i="1"/>
  <c r="K2327" i="1"/>
  <c r="P2328" i="1" s="1"/>
  <c r="G2328" i="1"/>
  <c r="F2329" i="1"/>
  <c r="J2329" i="1" l="1"/>
  <c r="O2330" i="1" s="1"/>
  <c r="A2330" i="1"/>
  <c r="G2329" i="1"/>
  <c r="K2328" i="1"/>
  <c r="P2329" i="1" s="1"/>
  <c r="F2330" i="1"/>
  <c r="J2330" i="1" l="1"/>
  <c r="O2331" i="1" s="1"/>
  <c r="A2331" i="1"/>
  <c r="K2329" i="1"/>
  <c r="P2330" i="1" s="1"/>
  <c r="G2330" i="1"/>
  <c r="F2331" i="1"/>
  <c r="J2331" i="1" l="1"/>
  <c r="O2332" i="1" s="1"/>
  <c r="A2332" i="1"/>
  <c r="G2331" i="1"/>
  <c r="K2330" i="1"/>
  <c r="P2331" i="1" s="1"/>
  <c r="F2332" i="1"/>
  <c r="J2332" i="1" l="1"/>
  <c r="O2333" i="1" s="1"/>
  <c r="A2333" i="1"/>
  <c r="K2331" i="1"/>
  <c r="P2332" i="1" s="1"/>
  <c r="G2332" i="1"/>
  <c r="F2333" i="1"/>
  <c r="J2333" i="1" l="1"/>
  <c r="O2334" i="1" s="1"/>
  <c r="A2334" i="1"/>
  <c r="G2333" i="1"/>
  <c r="K2332" i="1"/>
  <c r="P2333" i="1" s="1"/>
  <c r="F2334" i="1"/>
  <c r="J2334" i="1" l="1"/>
  <c r="O2335" i="1" s="1"/>
  <c r="A2335" i="1"/>
  <c r="G2334" i="1"/>
  <c r="K2333" i="1"/>
  <c r="P2334" i="1" s="1"/>
  <c r="F2335" i="1"/>
  <c r="J2335" i="1" l="1"/>
  <c r="O2336" i="1" s="1"/>
  <c r="A2336" i="1"/>
  <c r="G2335" i="1"/>
  <c r="K2334" i="1"/>
  <c r="P2335" i="1" s="1"/>
  <c r="F2336" i="1"/>
  <c r="J2336" i="1" l="1"/>
  <c r="O2337" i="1" s="1"/>
  <c r="A2337" i="1"/>
  <c r="K2335" i="1"/>
  <c r="P2336" i="1" s="1"/>
  <c r="G2336" i="1"/>
  <c r="F2337" i="1"/>
  <c r="J2337" i="1" l="1"/>
  <c r="O2338" i="1" s="1"/>
  <c r="A2338" i="1"/>
  <c r="G2337" i="1"/>
  <c r="K2336" i="1"/>
  <c r="P2337" i="1" s="1"/>
  <c r="F2338" i="1"/>
  <c r="J2338" i="1" l="1"/>
  <c r="O2339" i="1" s="1"/>
  <c r="A2339" i="1"/>
  <c r="K2337" i="1"/>
  <c r="P2338" i="1" s="1"/>
  <c r="G2338" i="1"/>
  <c r="F2339" i="1"/>
  <c r="J2339" i="1" l="1"/>
  <c r="O2340" i="1" s="1"/>
  <c r="A2340" i="1"/>
  <c r="G2339" i="1"/>
  <c r="K2338" i="1"/>
  <c r="P2339" i="1" s="1"/>
  <c r="F2340" i="1"/>
  <c r="J2340" i="1" l="1"/>
  <c r="O2341" i="1" s="1"/>
  <c r="A2341" i="1"/>
  <c r="K2339" i="1"/>
  <c r="P2340" i="1" s="1"/>
  <c r="G2340" i="1"/>
  <c r="F2341" i="1"/>
  <c r="J2341" i="1" l="1"/>
  <c r="O2342" i="1" s="1"/>
  <c r="A2342" i="1"/>
  <c r="K2340" i="1"/>
  <c r="P2341" i="1" s="1"/>
  <c r="G2341" i="1"/>
  <c r="F2342" i="1"/>
  <c r="J2342" i="1" l="1"/>
  <c r="O2343" i="1" s="1"/>
  <c r="A2343" i="1"/>
  <c r="G2342" i="1"/>
  <c r="K2341" i="1"/>
  <c r="P2342" i="1" s="1"/>
  <c r="F2343" i="1"/>
  <c r="J2343" i="1" l="1"/>
  <c r="O2344" i="1" s="1"/>
  <c r="A2344" i="1"/>
  <c r="G2343" i="1"/>
  <c r="K2342" i="1"/>
  <c r="P2343" i="1" s="1"/>
  <c r="F2344" i="1"/>
  <c r="J2344" i="1" l="1"/>
  <c r="O2345" i="1" s="1"/>
  <c r="A2345" i="1"/>
  <c r="K2343" i="1"/>
  <c r="P2344" i="1" s="1"/>
  <c r="G2344" i="1"/>
  <c r="F2345" i="1"/>
  <c r="J2345" i="1" l="1"/>
  <c r="O2346" i="1" s="1"/>
  <c r="A2346" i="1"/>
  <c r="K2344" i="1"/>
  <c r="P2345" i="1" s="1"/>
  <c r="G2345" i="1"/>
  <c r="F2346" i="1"/>
  <c r="J2346" i="1" l="1"/>
  <c r="O2347" i="1" s="1"/>
  <c r="A2347" i="1"/>
  <c r="G2346" i="1"/>
  <c r="K2345" i="1"/>
  <c r="P2346" i="1" s="1"/>
  <c r="F2347" i="1"/>
  <c r="J2347" i="1" l="1"/>
  <c r="O2348" i="1" s="1"/>
  <c r="A2348" i="1"/>
  <c r="K2346" i="1"/>
  <c r="P2347" i="1" s="1"/>
  <c r="G2347" i="1"/>
  <c r="F2348" i="1"/>
  <c r="J2348" i="1" l="1"/>
  <c r="O2349" i="1" s="1"/>
  <c r="A2349" i="1"/>
  <c r="K2347" i="1"/>
  <c r="P2348" i="1" s="1"/>
  <c r="G2348" i="1"/>
  <c r="F2349" i="1"/>
  <c r="J2349" i="1" l="1"/>
  <c r="O2350" i="1" s="1"/>
  <c r="A2350" i="1"/>
  <c r="G2349" i="1"/>
  <c r="K2348" i="1"/>
  <c r="P2349" i="1" s="1"/>
  <c r="F2350" i="1"/>
  <c r="J2350" i="1" l="1"/>
  <c r="O2351" i="1" s="1"/>
  <c r="A2351" i="1"/>
  <c r="G2350" i="1"/>
  <c r="K2349" i="1"/>
  <c r="P2350" i="1" s="1"/>
  <c r="F2351" i="1"/>
  <c r="J2351" i="1" l="1"/>
  <c r="O2352" i="1" s="1"/>
  <c r="A2352" i="1"/>
  <c r="K2350" i="1"/>
  <c r="P2351" i="1" s="1"/>
  <c r="G2351" i="1"/>
  <c r="F2352" i="1"/>
  <c r="J2352" i="1" l="1"/>
  <c r="O2353" i="1" s="1"/>
  <c r="A2353" i="1"/>
  <c r="K2351" i="1"/>
  <c r="P2352" i="1" s="1"/>
  <c r="G2352" i="1"/>
  <c r="F2353" i="1"/>
  <c r="J2353" i="1" l="1"/>
  <c r="O2354" i="1" s="1"/>
  <c r="A2354" i="1"/>
  <c r="G2353" i="1"/>
  <c r="K2352" i="1"/>
  <c r="P2353" i="1" s="1"/>
  <c r="F2354" i="1"/>
  <c r="J2354" i="1" l="1"/>
  <c r="O2355" i="1" s="1"/>
  <c r="A2355" i="1"/>
  <c r="G2354" i="1"/>
  <c r="K2353" i="1"/>
  <c r="P2354" i="1" s="1"/>
  <c r="F2355" i="1"/>
  <c r="J2355" i="1" l="1"/>
  <c r="O2356" i="1" s="1"/>
  <c r="A2356" i="1"/>
  <c r="G2355" i="1"/>
  <c r="K2354" i="1"/>
  <c r="P2355" i="1" s="1"/>
  <c r="F2356" i="1"/>
  <c r="J2356" i="1" l="1"/>
  <c r="O2357" i="1" s="1"/>
  <c r="A2357" i="1"/>
  <c r="G2356" i="1"/>
  <c r="K2355" i="1"/>
  <c r="P2356" i="1" s="1"/>
  <c r="F2357" i="1"/>
  <c r="J2357" i="1" l="1"/>
  <c r="O2358" i="1" s="1"/>
  <c r="A2358" i="1"/>
  <c r="G2357" i="1"/>
  <c r="K2356" i="1"/>
  <c r="P2357" i="1" s="1"/>
  <c r="F2358" i="1"/>
  <c r="J2358" i="1" l="1"/>
  <c r="O2359" i="1" s="1"/>
  <c r="A2359" i="1"/>
  <c r="K2357" i="1"/>
  <c r="P2358" i="1" s="1"/>
  <c r="G2358" i="1"/>
  <c r="F2359" i="1"/>
  <c r="J2359" i="1" l="1"/>
  <c r="O2360" i="1" s="1"/>
  <c r="A2360" i="1"/>
  <c r="G2359" i="1"/>
  <c r="K2358" i="1"/>
  <c r="P2359" i="1" s="1"/>
  <c r="F2360" i="1"/>
  <c r="J2360" i="1" l="1"/>
  <c r="O2361" i="1" s="1"/>
  <c r="A2361" i="1"/>
  <c r="K2359" i="1"/>
  <c r="P2360" i="1" s="1"/>
  <c r="G2360" i="1"/>
  <c r="F2361" i="1"/>
  <c r="J2361" i="1" l="1"/>
  <c r="O2362" i="1" s="1"/>
  <c r="A2362" i="1"/>
  <c r="K2360" i="1"/>
  <c r="P2361" i="1" s="1"/>
  <c r="G2361" i="1"/>
  <c r="F2362" i="1"/>
  <c r="J2362" i="1" l="1"/>
  <c r="O2363" i="1" s="1"/>
  <c r="A2363" i="1"/>
  <c r="K2361" i="1"/>
  <c r="P2362" i="1" s="1"/>
  <c r="G2362" i="1"/>
  <c r="F2363" i="1"/>
  <c r="J2363" i="1" l="1"/>
  <c r="O2364" i="1" s="1"/>
  <c r="A2364" i="1"/>
  <c r="G2363" i="1"/>
  <c r="K2362" i="1"/>
  <c r="P2363" i="1" s="1"/>
  <c r="F2364" i="1"/>
  <c r="J2364" i="1" l="1"/>
  <c r="O2365" i="1" s="1"/>
  <c r="A2365" i="1"/>
  <c r="K2363" i="1"/>
  <c r="P2364" i="1" s="1"/>
  <c r="G2364" i="1"/>
  <c r="F2365" i="1"/>
  <c r="J2365" i="1" l="1"/>
  <c r="O2366" i="1" s="1"/>
  <c r="A2366" i="1"/>
  <c r="G2365" i="1"/>
  <c r="K2364" i="1"/>
  <c r="P2365" i="1" s="1"/>
  <c r="F2366" i="1"/>
  <c r="J2366" i="1" l="1"/>
  <c r="O2367" i="1" s="1"/>
  <c r="A2367" i="1"/>
  <c r="G2366" i="1"/>
  <c r="K2365" i="1"/>
  <c r="P2366" i="1" s="1"/>
  <c r="F2367" i="1"/>
  <c r="J2367" i="1" l="1"/>
  <c r="O2368" i="1" s="1"/>
  <c r="A2368" i="1"/>
  <c r="G2367" i="1"/>
  <c r="K2366" i="1"/>
  <c r="P2367" i="1" s="1"/>
  <c r="F2368" i="1"/>
  <c r="J2368" i="1" l="1"/>
  <c r="O2369" i="1" s="1"/>
  <c r="A2369" i="1"/>
  <c r="K2367" i="1"/>
  <c r="P2368" i="1" s="1"/>
  <c r="G2368" i="1"/>
  <c r="F2369" i="1"/>
  <c r="J2369" i="1" l="1"/>
  <c r="O2370" i="1" s="1"/>
  <c r="A2370" i="1"/>
  <c r="G2369" i="1"/>
  <c r="K2368" i="1"/>
  <c r="P2369" i="1" s="1"/>
  <c r="F2370" i="1"/>
  <c r="J2370" i="1" l="1"/>
  <c r="O2371" i="1" s="1"/>
  <c r="A2371" i="1"/>
  <c r="K2369" i="1"/>
  <c r="P2370" i="1" s="1"/>
  <c r="G2370" i="1"/>
  <c r="F2371" i="1"/>
  <c r="J2371" i="1" l="1"/>
  <c r="O2372" i="1" s="1"/>
  <c r="A2372" i="1"/>
  <c r="G2371" i="1"/>
  <c r="K2370" i="1"/>
  <c r="P2371" i="1" s="1"/>
  <c r="F2372" i="1"/>
  <c r="J2372" i="1" l="1"/>
  <c r="O2373" i="1" s="1"/>
  <c r="A2373" i="1"/>
  <c r="K2371" i="1"/>
  <c r="P2372" i="1" s="1"/>
  <c r="G2372" i="1"/>
  <c r="F2373" i="1"/>
  <c r="J2373" i="1" l="1"/>
  <c r="O2374" i="1" s="1"/>
  <c r="A2374" i="1"/>
  <c r="G2373" i="1"/>
  <c r="K2372" i="1"/>
  <c r="P2373" i="1" s="1"/>
  <c r="F2374" i="1"/>
  <c r="J2374" i="1" l="1"/>
  <c r="O2375" i="1" s="1"/>
  <c r="A2375" i="1"/>
  <c r="K2373" i="1"/>
  <c r="P2374" i="1" s="1"/>
  <c r="G2374" i="1"/>
  <c r="F2375" i="1"/>
  <c r="J2375" i="1" l="1"/>
  <c r="O2376" i="1" s="1"/>
  <c r="A2376" i="1"/>
  <c r="G2375" i="1"/>
  <c r="K2374" i="1"/>
  <c r="P2375" i="1" s="1"/>
  <c r="F2376" i="1"/>
  <c r="J2376" i="1" l="1"/>
  <c r="O2377" i="1" s="1"/>
  <c r="A2377" i="1"/>
  <c r="G2376" i="1"/>
  <c r="K2375" i="1"/>
  <c r="P2376" i="1" s="1"/>
  <c r="F2377" i="1"/>
  <c r="J2377" i="1" l="1"/>
  <c r="O2378" i="1" s="1"/>
  <c r="A2378" i="1"/>
  <c r="G2377" i="1"/>
  <c r="K2376" i="1"/>
  <c r="P2377" i="1" s="1"/>
  <c r="F2378" i="1"/>
  <c r="J2378" i="1" l="1"/>
  <c r="O2379" i="1" s="1"/>
  <c r="A2379" i="1"/>
  <c r="K2377" i="1"/>
  <c r="P2378" i="1" s="1"/>
  <c r="G2378" i="1"/>
  <c r="F2379" i="1"/>
  <c r="J2379" i="1" l="1"/>
  <c r="O2380" i="1" s="1"/>
  <c r="A2380" i="1"/>
  <c r="K2378" i="1"/>
  <c r="P2379" i="1" s="1"/>
  <c r="G2379" i="1"/>
  <c r="F2380" i="1"/>
  <c r="J2380" i="1" l="1"/>
  <c r="O2381" i="1" s="1"/>
  <c r="A2381" i="1"/>
  <c r="G2380" i="1"/>
  <c r="K2379" i="1"/>
  <c r="P2380" i="1" s="1"/>
  <c r="F2381" i="1"/>
  <c r="J2381" i="1" l="1"/>
  <c r="O2382" i="1" s="1"/>
  <c r="A2382" i="1"/>
  <c r="K2380" i="1"/>
  <c r="P2381" i="1" s="1"/>
  <c r="G2381" i="1"/>
  <c r="F2382" i="1"/>
  <c r="J2382" i="1" l="1"/>
  <c r="O2383" i="1" s="1"/>
  <c r="A2383" i="1"/>
  <c r="G2382" i="1"/>
  <c r="K2381" i="1"/>
  <c r="P2382" i="1" s="1"/>
  <c r="F2383" i="1"/>
  <c r="J2383" i="1" l="1"/>
  <c r="O2384" i="1" s="1"/>
  <c r="A2384" i="1"/>
  <c r="G2383" i="1"/>
  <c r="K2382" i="1"/>
  <c r="P2383" i="1" s="1"/>
  <c r="F2384" i="1"/>
  <c r="J2384" i="1" l="1"/>
  <c r="O2385" i="1" s="1"/>
  <c r="A2385" i="1"/>
  <c r="K2383" i="1"/>
  <c r="P2384" i="1" s="1"/>
  <c r="G2384" i="1"/>
  <c r="F2385" i="1"/>
  <c r="J2385" i="1" l="1"/>
  <c r="O2386" i="1" s="1"/>
  <c r="A2386" i="1"/>
  <c r="K2384" i="1"/>
  <c r="P2385" i="1" s="1"/>
  <c r="G2385" i="1"/>
  <c r="F2386" i="1"/>
  <c r="J2386" i="1" l="1"/>
  <c r="O2387" i="1" s="1"/>
  <c r="A2387" i="1"/>
  <c r="G2386" i="1"/>
  <c r="K2385" i="1"/>
  <c r="P2386" i="1" s="1"/>
  <c r="F2387" i="1"/>
  <c r="J2387" i="1" l="1"/>
  <c r="O2388" i="1" s="1"/>
  <c r="A2388" i="1"/>
  <c r="K2386" i="1"/>
  <c r="P2387" i="1" s="1"/>
  <c r="G2387" i="1"/>
  <c r="F2388" i="1"/>
  <c r="J2388" i="1" l="1"/>
  <c r="O2389" i="1" s="1"/>
  <c r="A2389" i="1"/>
  <c r="K2387" i="1"/>
  <c r="P2388" i="1" s="1"/>
  <c r="G2388" i="1"/>
  <c r="F2389" i="1"/>
  <c r="J2389" i="1" l="1"/>
  <c r="O2390" i="1" s="1"/>
  <c r="A2390" i="1"/>
  <c r="G2389" i="1"/>
  <c r="K2388" i="1"/>
  <c r="P2389" i="1" s="1"/>
  <c r="F2390" i="1"/>
  <c r="J2390" i="1" l="1"/>
  <c r="O2391" i="1" s="1"/>
  <c r="A2391" i="1"/>
  <c r="G2390" i="1"/>
  <c r="K2389" i="1"/>
  <c r="P2390" i="1" s="1"/>
  <c r="F2391" i="1"/>
  <c r="J2391" i="1" l="1"/>
  <c r="O2392" i="1" s="1"/>
  <c r="A2392" i="1"/>
  <c r="G2391" i="1"/>
  <c r="K2390" i="1"/>
  <c r="P2391" i="1" s="1"/>
  <c r="F2392" i="1"/>
  <c r="J2392" i="1" l="1"/>
  <c r="O2393" i="1" s="1"/>
  <c r="A2393" i="1"/>
  <c r="K2391" i="1"/>
  <c r="P2392" i="1" s="1"/>
  <c r="G2392" i="1"/>
  <c r="F2393" i="1"/>
  <c r="J2393" i="1" l="1"/>
  <c r="O2394" i="1" s="1"/>
  <c r="A2394" i="1"/>
  <c r="G2393" i="1"/>
  <c r="K2392" i="1"/>
  <c r="P2393" i="1" s="1"/>
  <c r="F2394" i="1"/>
  <c r="J2394" i="1" l="1"/>
  <c r="O2395" i="1" s="1"/>
  <c r="A2395" i="1"/>
  <c r="K2393" i="1"/>
  <c r="P2394" i="1" s="1"/>
  <c r="G2394" i="1"/>
  <c r="F2395" i="1"/>
  <c r="J2395" i="1" l="1"/>
  <c r="O2396" i="1" s="1"/>
  <c r="A2396" i="1"/>
  <c r="K2394" i="1"/>
  <c r="P2395" i="1" s="1"/>
  <c r="G2395" i="1"/>
  <c r="F2396" i="1"/>
  <c r="J2396" i="1" l="1"/>
  <c r="O2397" i="1" s="1"/>
  <c r="A2397" i="1"/>
  <c r="G2396" i="1"/>
  <c r="K2395" i="1"/>
  <c r="P2396" i="1" s="1"/>
  <c r="F2397" i="1"/>
  <c r="J2397" i="1" l="1"/>
  <c r="O2398" i="1" s="1"/>
  <c r="A2398" i="1"/>
  <c r="G2397" i="1"/>
  <c r="K2396" i="1"/>
  <c r="P2397" i="1" s="1"/>
  <c r="F2398" i="1"/>
  <c r="J2398" i="1" l="1"/>
  <c r="O2399" i="1" s="1"/>
  <c r="A2399" i="1"/>
  <c r="K2397" i="1"/>
  <c r="P2398" i="1" s="1"/>
  <c r="G2398" i="1"/>
  <c r="F2399" i="1"/>
  <c r="J2399" i="1" l="1"/>
  <c r="O2400" i="1" s="1"/>
  <c r="A2400" i="1"/>
  <c r="G2399" i="1"/>
  <c r="K2398" i="1"/>
  <c r="P2399" i="1" s="1"/>
  <c r="F2400" i="1"/>
  <c r="J2400" i="1" l="1"/>
  <c r="O2401" i="1" s="1"/>
  <c r="A2401" i="1"/>
  <c r="K2399" i="1"/>
  <c r="P2400" i="1" s="1"/>
  <c r="G2400" i="1"/>
  <c r="F2401" i="1"/>
  <c r="J2401" i="1" l="1"/>
  <c r="O2402" i="1" s="1"/>
  <c r="A2402" i="1"/>
  <c r="K2400" i="1"/>
  <c r="P2401" i="1" s="1"/>
  <c r="G2401" i="1"/>
  <c r="F2402" i="1"/>
  <c r="J2402" i="1" l="1"/>
  <c r="O2403" i="1" s="1"/>
  <c r="A2403" i="1"/>
  <c r="K2401" i="1"/>
  <c r="P2402" i="1" s="1"/>
  <c r="G2402" i="1"/>
  <c r="F2403" i="1"/>
  <c r="J2403" i="1" l="1"/>
  <c r="O2404" i="1" s="1"/>
  <c r="A2404" i="1"/>
  <c r="G2403" i="1"/>
  <c r="K2402" i="1"/>
  <c r="P2403" i="1" s="1"/>
  <c r="F2404" i="1"/>
  <c r="J2404" i="1" l="1"/>
  <c r="O2405" i="1" s="1"/>
  <c r="A2405" i="1"/>
  <c r="K2403" i="1"/>
  <c r="P2404" i="1" s="1"/>
  <c r="G2404" i="1"/>
  <c r="F2405" i="1"/>
  <c r="J2405" i="1" l="1"/>
  <c r="O2406" i="1" s="1"/>
  <c r="A2406" i="1"/>
  <c r="G2405" i="1"/>
  <c r="K2404" i="1"/>
  <c r="P2405" i="1" s="1"/>
  <c r="F2406" i="1"/>
  <c r="J2406" i="1" l="1"/>
  <c r="O2407" i="1" s="1"/>
  <c r="A2407" i="1"/>
  <c r="G2406" i="1"/>
  <c r="K2405" i="1"/>
  <c r="P2406" i="1" s="1"/>
  <c r="F2407" i="1"/>
  <c r="J2407" i="1" l="1"/>
  <c r="O2408" i="1" s="1"/>
  <c r="A2408" i="1"/>
  <c r="G2407" i="1"/>
  <c r="K2406" i="1"/>
  <c r="P2407" i="1" s="1"/>
  <c r="F2408" i="1"/>
  <c r="J2408" i="1" l="1"/>
  <c r="O2409" i="1" s="1"/>
  <c r="A2409" i="1"/>
  <c r="K2407" i="1"/>
  <c r="P2408" i="1" s="1"/>
  <c r="G2408" i="1"/>
  <c r="F2409" i="1"/>
  <c r="J2409" i="1" l="1"/>
  <c r="O2410" i="1" s="1"/>
  <c r="A2410" i="1"/>
  <c r="G2409" i="1"/>
  <c r="K2408" i="1"/>
  <c r="P2409" i="1" s="1"/>
  <c r="F2410" i="1"/>
  <c r="J2410" i="1" l="1"/>
  <c r="O2411" i="1" s="1"/>
  <c r="A2411" i="1"/>
  <c r="G2410" i="1"/>
  <c r="K2409" i="1"/>
  <c r="P2410" i="1" s="1"/>
  <c r="F2411" i="1"/>
  <c r="J2411" i="1" l="1"/>
  <c r="O2412" i="1" s="1"/>
  <c r="A2412" i="1"/>
  <c r="G2411" i="1"/>
  <c r="K2410" i="1"/>
  <c r="P2411" i="1" s="1"/>
  <c r="F2412" i="1"/>
  <c r="J2412" i="1" l="1"/>
  <c r="O2413" i="1" s="1"/>
  <c r="A2413" i="1"/>
  <c r="K2411" i="1"/>
  <c r="P2412" i="1" s="1"/>
  <c r="G2412" i="1"/>
  <c r="F2413" i="1"/>
  <c r="J2413" i="1" l="1"/>
  <c r="O2414" i="1" s="1"/>
  <c r="A2414" i="1"/>
  <c r="G2413" i="1"/>
  <c r="K2412" i="1"/>
  <c r="P2413" i="1" s="1"/>
  <c r="F2414" i="1"/>
  <c r="J2414" i="1" l="1"/>
  <c r="O2415" i="1" s="1"/>
  <c r="A2415" i="1"/>
  <c r="G2414" i="1"/>
  <c r="K2413" i="1"/>
  <c r="P2414" i="1" s="1"/>
  <c r="F2415" i="1"/>
  <c r="J2415" i="1" l="1"/>
  <c r="O2416" i="1" s="1"/>
  <c r="A2416" i="1"/>
  <c r="G2415" i="1"/>
  <c r="K2414" i="1"/>
  <c r="P2415" i="1" s="1"/>
  <c r="F2416" i="1"/>
  <c r="J2416" i="1" l="1"/>
  <c r="O2417" i="1" s="1"/>
  <c r="A2417" i="1"/>
  <c r="K2415" i="1"/>
  <c r="P2416" i="1" s="1"/>
  <c r="G2416" i="1"/>
  <c r="F2417" i="1"/>
  <c r="J2417" i="1" l="1"/>
  <c r="O2418" i="1" s="1"/>
  <c r="A2418" i="1"/>
  <c r="G2417" i="1"/>
  <c r="K2416" i="1"/>
  <c r="P2417" i="1" s="1"/>
  <c r="F2418" i="1"/>
  <c r="J2418" i="1" l="1"/>
  <c r="O2419" i="1" s="1"/>
  <c r="A2419" i="1"/>
  <c r="K2417" i="1"/>
  <c r="P2418" i="1" s="1"/>
  <c r="G2418" i="1"/>
  <c r="F2419" i="1"/>
  <c r="J2419" i="1" l="1"/>
  <c r="O2420" i="1" s="1"/>
  <c r="A2420" i="1"/>
  <c r="G2419" i="1"/>
  <c r="K2418" i="1"/>
  <c r="P2419" i="1" s="1"/>
  <c r="F2420" i="1"/>
  <c r="J2420" i="1" l="1"/>
  <c r="O2421" i="1" s="1"/>
  <c r="A2421" i="1"/>
  <c r="G2420" i="1"/>
  <c r="K2419" i="1"/>
  <c r="P2420" i="1" s="1"/>
  <c r="F2421" i="1"/>
  <c r="J2421" i="1" l="1"/>
  <c r="O2422" i="1" s="1"/>
  <c r="A2422" i="1"/>
  <c r="K2420" i="1"/>
  <c r="P2421" i="1" s="1"/>
  <c r="G2421" i="1"/>
  <c r="F2422" i="1"/>
  <c r="J2422" i="1" l="1"/>
  <c r="O2423" i="1" s="1"/>
  <c r="A2423" i="1"/>
  <c r="G2422" i="1"/>
  <c r="K2421" i="1"/>
  <c r="P2422" i="1" s="1"/>
  <c r="F2423" i="1"/>
  <c r="J2423" i="1" l="1"/>
  <c r="O2424" i="1" s="1"/>
  <c r="A2424" i="1"/>
  <c r="G2423" i="1"/>
  <c r="K2422" i="1"/>
  <c r="P2423" i="1" s="1"/>
  <c r="F2424" i="1"/>
  <c r="J2424" i="1" l="1"/>
  <c r="O2425" i="1" s="1"/>
  <c r="A2425" i="1"/>
  <c r="K2423" i="1"/>
  <c r="P2424" i="1" s="1"/>
  <c r="G2424" i="1"/>
  <c r="F2425" i="1"/>
  <c r="J2425" i="1" l="1"/>
  <c r="O2426" i="1" s="1"/>
  <c r="A2426" i="1"/>
  <c r="G2425" i="1"/>
  <c r="K2424" i="1"/>
  <c r="P2425" i="1" s="1"/>
  <c r="F2426" i="1"/>
  <c r="J2426" i="1" l="1"/>
  <c r="O2427" i="1" s="1"/>
  <c r="A2427" i="1"/>
  <c r="G2426" i="1"/>
  <c r="K2425" i="1"/>
  <c r="P2426" i="1" s="1"/>
  <c r="F2427" i="1"/>
  <c r="J2427" i="1" l="1"/>
  <c r="O2428" i="1" s="1"/>
  <c r="A2428" i="1"/>
  <c r="K2426" i="1"/>
  <c r="P2427" i="1" s="1"/>
  <c r="G2427" i="1"/>
  <c r="F2428" i="1"/>
  <c r="J2428" i="1" l="1"/>
  <c r="O2429" i="1" s="1"/>
  <c r="A2429" i="1"/>
  <c r="K2427" i="1"/>
  <c r="P2428" i="1" s="1"/>
  <c r="G2428" i="1"/>
  <c r="F2429" i="1"/>
  <c r="J2429" i="1" l="1"/>
  <c r="O2430" i="1" s="1"/>
  <c r="A2430" i="1"/>
  <c r="G2429" i="1"/>
  <c r="K2428" i="1"/>
  <c r="P2429" i="1" s="1"/>
  <c r="F2430" i="1"/>
  <c r="J2430" i="1" l="1"/>
  <c r="O2431" i="1" s="1"/>
  <c r="A2431" i="1"/>
  <c r="G2430" i="1"/>
  <c r="K2429" i="1"/>
  <c r="P2430" i="1" s="1"/>
  <c r="F2431" i="1"/>
  <c r="J2431" i="1" l="1"/>
  <c r="O2432" i="1" s="1"/>
  <c r="A2432" i="1"/>
  <c r="K2430" i="1"/>
  <c r="P2431" i="1" s="1"/>
  <c r="G2431" i="1"/>
  <c r="F2432" i="1"/>
  <c r="J2432" i="1" l="1"/>
  <c r="O2433" i="1" s="1"/>
  <c r="A2433" i="1"/>
  <c r="K2431" i="1"/>
  <c r="P2432" i="1" s="1"/>
  <c r="G2432" i="1"/>
  <c r="F2433" i="1"/>
  <c r="J2433" i="1" l="1"/>
  <c r="O2434" i="1" s="1"/>
  <c r="A2434" i="1"/>
  <c r="G2433" i="1"/>
  <c r="K2432" i="1"/>
  <c r="P2433" i="1" s="1"/>
  <c r="F2434" i="1"/>
  <c r="J2434" i="1" l="1"/>
  <c r="O2435" i="1" s="1"/>
  <c r="A2435" i="1"/>
  <c r="G2434" i="1"/>
  <c r="K2433" i="1"/>
  <c r="P2434" i="1" s="1"/>
  <c r="F2435" i="1"/>
  <c r="J2435" i="1" l="1"/>
  <c r="O2436" i="1" s="1"/>
  <c r="A2436" i="1"/>
  <c r="G2435" i="1"/>
  <c r="K2434" i="1"/>
  <c r="P2435" i="1" s="1"/>
  <c r="F2436" i="1"/>
  <c r="J2436" i="1" l="1"/>
  <c r="O2437" i="1" s="1"/>
  <c r="A2437" i="1"/>
  <c r="G2436" i="1"/>
  <c r="K2435" i="1"/>
  <c r="P2436" i="1" s="1"/>
  <c r="F2437" i="1"/>
  <c r="J2437" i="1" l="1"/>
  <c r="O2438" i="1" s="1"/>
  <c r="A2438" i="1"/>
  <c r="G2437" i="1"/>
  <c r="K2436" i="1"/>
  <c r="P2437" i="1" s="1"/>
  <c r="F2438" i="1"/>
  <c r="J2438" i="1" l="1"/>
  <c r="O2439" i="1" s="1"/>
  <c r="A2439" i="1"/>
  <c r="K2437" i="1"/>
  <c r="P2438" i="1" s="1"/>
  <c r="G2438" i="1"/>
  <c r="F2439" i="1"/>
  <c r="J2439" i="1" l="1"/>
  <c r="O2440" i="1" s="1"/>
  <c r="A2440" i="1"/>
  <c r="G2439" i="1"/>
  <c r="K2438" i="1"/>
  <c r="P2439" i="1" s="1"/>
  <c r="F2440" i="1"/>
  <c r="J2440" i="1" l="1"/>
  <c r="O2441" i="1" s="1"/>
  <c r="A2441" i="1"/>
  <c r="K2439" i="1"/>
  <c r="P2440" i="1" s="1"/>
  <c r="G2440" i="1"/>
  <c r="F2441" i="1"/>
  <c r="J2441" i="1" l="1"/>
  <c r="O2442" i="1" s="1"/>
  <c r="A2442" i="1"/>
  <c r="K2440" i="1"/>
  <c r="P2441" i="1" s="1"/>
  <c r="G2441" i="1"/>
  <c r="F2442" i="1"/>
  <c r="J2442" i="1" l="1"/>
  <c r="O2443" i="1" s="1"/>
  <c r="A2443" i="1"/>
  <c r="K2441" i="1"/>
  <c r="P2442" i="1" s="1"/>
  <c r="G2442" i="1"/>
  <c r="F2443" i="1"/>
  <c r="J2443" i="1" l="1"/>
  <c r="O2444" i="1" s="1"/>
  <c r="A2444" i="1"/>
  <c r="G2443" i="1"/>
  <c r="K2442" i="1"/>
  <c r="P2443" i="1" s="1"/>
  <c r="F2444" i="1"/>
  <c r="J2444" i="1" l="1"/>
  <c r="O2445" i="1" s="1"/>
  <c r="A2445" i="1"/>
  <c r="K2443" i="1"/>
  <c r="P2444" i="1" s="1"/>
  <c r="G2444" i="1"/>
  <c r="F2445" i="1"/>
  <c r="J2445" i="1" l="1"/>
  <c r="O2446" i="1" s="1"/>
  <c r="A2446" i="1"/>
  <c r="G2445" i="1"/>
  <c r="K2444" i="1"/>
  <c r="P2445" i="1" s="1"/>
  <c r="F2446" i="1"/>
  <c r="J2446" i="1" l="1"/>
  <c r="O2447" i="1" s="1"/>
  <c r="A2447" i="1"/>
  <c r="G2446" i="1"/>
  <c r="K2445" i="1"/>
  <c r="P2446" i="1" s="1"/>
  <c r="F2447" i="1"/>
  <c r="J2447" i="1" l="1"/>
  <c r="O2448" i="1" s="1"/>
  <c r="A2448" i="1"/>
  <c r="G2447" i="1"/>
  <c r="K2446" i="1"/>
  <c r="P2447" i="1" s="1"/>
  <c r="F2448" i="1"/>
  <c r="J2448" i="1" l="1"/>
  <c r="O2449" i="1" s="1"/>
  <c r="A2449" i="1"/>
  <c r="K2447" i="1"/>
  <c r="P2448" i="1" s="1"/>
  <c r="G2448" i="1"/>
  <c r="F2449" i="1"/>
  <c r="J2449" i="1" l="1"/>
  <c r="O2450" i="1" s="1"/>
  <c r="A2450" i="1"/>
  <c r="G2449" i="1"/>
  <c r="K2448" i="1"/>
  <c r="P2449" i="1" s="1"/>
  <c r="F2450" i="1"/>
  <c r="J2450" i="1" l="1"/>
  <c r="O2451" i="1" s="1"/>
  <c r="A2451" i="1"/>
  <c r="K2449" i="1"/>
  <c r="P2450" i="1" s="1"/>
  <c r="G2450" i="1"/>
  <c r="F2451" i="1"/>
  <c r="J2451" i="1" l="1"/>
  <c r="O2452" i="1" s="1"/>
  <c r="A2452" i="1"/>
  <c r="K2450" i="1"/>
  <c r="P2451" i="1" s="1"/>
  <c r="G2451" i="1"/>
  <c r="F2452" i="1"/>
  <c r="J2452" i="1" l="1"/>
  <c r="O2453" i="1" s="1"/>
  <c r="A2453" i="1"/>
  <c r="K2451" i="1"/>
  <c r="P2452" i="1" s="1"/>
  <c r="G2452" i="1"/>
  <c r="F2453" i="1"/>
  <c r="J2453" i="1" l="1"/>
  <c r="O2454" i="1" s="1"/>
  <c r="A2454" i="1"/>
  <c r="G2453" i="1"/>
  <c r="K2452" i="1"/>
  <c r="P2453" i="1" s="1"/>
  <c r="F2454" i="1"/>
  <c r="J2454" i="1" l="1"/>
  <c r="O2455" i="1" s="1"/>
  <c r="A2455" i="1"/>
  <c r="K2453" i="1"/>
  <c r="P2454" i="1" s="1"/>
  <c r="G2454" i="1"/>
  <c r="F2455" i="1"/>
  <c r="J2455" i="1" l="1"/>
  <c r="O2456" i="1" s="1"/>
  <c r="A2456" i="1"/>
  <c r="G2455" i="1"/>
  <c r="K2454" i="1"/>
  <c r="P2455" i="1" s="1"/>
  <c r="F2456" i="1"/>
  <c r="J2456" i="1" l="1"/>
  <c r="O2457" i="1" s="1"/>
  <c r="A2457" i="1"/>
  <c r="K2455" i="1"/>
  <c r="P2456" i="1" s="1"/>
  <c r="G2456" i="1"/>
  <c r="F2457" i="1"/>
  <c r="J2457" i="1" l="1"/>
  <c r="O2458" i="1" s="1"/>
  <c r="A2458" i="1"/>
  <c r="G2457" i="1"/>
  <c r="K2456" i="1"/>
  <c r="P2457" i="1" s="1"/>
  <c r="F2458" i="1"/>
  <c r="J2458" i="1" l="1"/>
  <c r="O2459" i="1" s="1"/>
  <c r="A2459" i="1"/>
  <c r="K2457" i="1"/>
  <c r="P2458" i="1" s="1"/>
  <c r="G2458" i="1"/>
  <c r="F2459" i="1"/>
  <c r="J2459" i="1" l="1"/>
  <c r="O2460" i="1" s="1"/>
  <c r="A2460" i="1"/>
  <c r="G2459" i="1"/>
  <c r="K2458" i="1"/>
  <c r="P2459" i="1" s="1"/>
  <c r="F2460" i="1"/>
  <c r="J2460" i="1" l="1"/>
  <c r="O2461" i="1" s="1"/>
  <c r="A2461" i="1"/>
  <c r="G2460" i="1"/>
  <c r="K2459" i="1"/>
  <c r="P2460" i="1" s="1"/>
  <c r="F2461" i="1"/>
  <c r="J2461" i="1" l="1"/>
  <c r="O2462" i="1" s="1"/>
  <c r="A2462" i="1"/>
  <c r="K2460" i="1"/>
  <c r="P2461" i="1" s="1"/>
  <c r="G2461" i="1"/>
  <c r="F2462" i="1"/>
  <c r="J2462" i="1" l="1"/>
  <c r="O2463" i="1" s="1"/>
  <c r="A2463" i="1"/>
  <c r="G2462" i="1"/>
  <c r="K2461" i="1"/>
  <c r="P2462" i="1" s="1"/>
  <c r="F2463" i="1"/>
  <c r="J2463" i="1" l="1"/>
  <c r="O2464" i="1" s="1"/>
  <c r="A2464" i="1"/>
  <c r="G2463" i="1"/>
  <c r="K2462" i="1"/>
  <c r="P2463" i="1" s="1"/>
  <c r="F2464" i="1"/>
  <c r="J2464" i="1" l="1"/>
  <c r="O2465" i="1" s="1"/>
  <c r="A2465" i="1"/>
  <c r="K2463" i="1"/>
  <c r="P2464" i="1" s="1"/>
  <c r="G2464" i="1"/>
  <c r="F2465" i="1"/>
  <c r="J2465" i="1" l="1"/>
  <c r="O2466" i="1" s="1"/>
  <c r="A2466" i="1"/>
  <c r="K2464" i="1"/>
  <c r="P2465" i="1" s="1"/>
  <c r="G2465" i="1"/>
  <c r="F2466" i="1"/>
  <c r="J2466" i="1" l="1"/>
  <c r="O2467" i="1" s="1"/>
  <c r="A2467" i="1"/>
  <c r="G2466" i="1"/>
  <c r="K2465" i="1"/>
  <c r="P2466" i="1" s="1"/>
  <c r="F2467" i="1"/>
  <c r="J2467" i="1" l="1"/>
  <c r="O2468" i="1" s="1"/>
  <c r="A2468" i="1"/>
  <c r="K2466" i="1"/>
  <c r="P2467" i="1" s="1"/>
  <c r="G2467" i="1"/>
  <c r="F2468" i="1"/>
  <c r="J2468" i="1" l="1"/>
  <c r="O2469" i="1" s="1"/>
  <c r="A2469" i="1"/>
  <c r="K2467" i="1"/>
  <c r="P2468" i="1" s="1"/>
  <c r="G2468" i="1"/>
  <c r="F2469" i="1"/>
  <c r="J2469" i="1" l="1"/>
  <c r="O2470" i="1" s="1"/>
  <c r="A2470" i="1"/>
  <c r="G2469" i="1"/>
  <c r="K2468" i="1"/>
  <c r="P2469" i="1" s="1"/>
  <c r="F2470" i="1"/>
  <c r="J2470" i="1" l="1"/>
  <c r="O2471" i="1" s="1"/>
  <c r="A2471" i="1"/>
  <c r="G2470" i="1"/>
  <c r="K2469" i="1"/>
  <c r="P2470" i="1" s="1"/>
  <c r="F2471" i="1"/>
  <c r="J2471" i="1" l="1"/>
  <c r="O2472" i="1" s="1"/>
  <c r="A2472" i="1"/>
  <c r="K2470" i="1"/>
  <c r="P2471" i="1" s="1"/>
  <c r="G2471" i="1"/>
  <c r="F2472" i="1"/>
  <c r="J2472" i="1" l="1"/>
  <c r="O2473" i="1" s="1"/>
  <c r="A2473" i="1"/>
  <c r="K2471" i="1"/>
  <c r="P2472" i="1" s="1"/>
  <c r="G2472" i="1"/>
  <c r="F2473" i="1"/>
  <c r="J2473" i="1" l="1"/>
  <c r="O2474" i="1" s="1"/>
  <c r="A2474" i="1"/>
  <c r="G2473" i="1"/>
  <c r="K2472" i="1"/>
  <c r="P2473" i="1" s="1"/>
  <c r="F2474" i="1"/>
  <c r="J2474" i="1" l="1"/>
  <c r="O2475" i="1" s="1"/>
  <c r="A2475" i="1"/>
  <c r="G2474" i="1"/>
  <c r="K2473" i="1"/>
  <c r="P2474" i="1" s="1"/>
  <c r="F2475" i="1"/>
  <c r="J2475" i="1" l="1"/>
  <c r="O2476" i="1" s="1"/>
  <c r="A2476" i="1"/>
  <c r="G2475" i="1"/>
  <c r="K2474" i="1"/>
  <c r="P2475" i="1" s="1"/>
  <c r="F2476" i="1"/>
  <c r="J2476" i="1" l="1"/>
  <c r="O2477" i="1" s="1"/>
  <c r="A2477" i="1"/>
  <c r="G2476" i="1"/>
  <c r="K2475" i="1"/>
  <c r="P2476" i="1" s="1"/>
  <c r="F2477" i="1"/>
  <c r="J2477" i="1" l="1"/>
  <c r="O2478" i="1" s="1"/>
  <c r="A2478" i="1"/>
  <c r="G2477" i="1"/>
  <c r="K2476" i="1"/>
  <c r="P2477" i="1" s="1"/>
  <c r="F2478" i="1"/>
  <c r="J2478" i="1" l="1"/>
  <c r="O2479" i="1" s="1"/>
  <c r="A2479" i="1"/>
  <c r="K2477" i="1"/>
  <c r="P2478" i="1" s="1"/>
  <c r="G2478" i="1"/>
  <c r="F2479" i="1"/>
  <c r="J2479" i="1" l="1"/>
  <c r="O2480" i="1" s="1"/>
  <c r="A2480" i="1"/>
  <c r="G2479" i="1"/>
  <c r="K2478" i="1"/>
  <c r="P2479" i="1" s="1"/>
  <c r="F2480" i="1"/>
  <c r="J2480" i="1" l="1"/>
  <c r="O2481" i="1" s="1"/>
  <c r="A2481" i="1"/>
  <c r="G2480" i="1"/>
  <c r="K2479" i="1"/>
  <c r="P2480" i="1" s="1"/>
  <c r="F2481" i="1"/>
  <c r="J2481" i="1" l="1"/>
  <c r="O2482" i="1" s="1"/>
  <c r="A2482" i="1"/>
  <c r="K2480" i="1"/>
  <c r="P2481" i="1" s="1"/>
  <c r="G2481" i="1"/>
  <c r="F2482" i="1"/>
  <c r="J2482" i="1" l="1"/>
  <c r="O2483" i="1" s="1"/>
  <c r="A2483" i="1"/>
  <c r="G2482" i="1"/>
  <c r="K2481" i="1"/>
  <c r="P2482" i="1" s="1"/>
  <c r="F2483" i="1"/>
  <c r="J2483" i="1" l="1"/>
  <c r="O2484" i="1" s="1"/>
  <c r="A2484" i="1"/>
  <c r="G2483" i="1"/>
  <c r="K2482" i="1"/>
  <c r="P2483" i="1" s="1"/>
  <c r="F2484" i="1"/>
  <c r="J2484" i="1" l="1"/>
  <c r="O2485" i="1" s="1"/>
  <c r="A2485" i="1"/>
  <c r="K2483" i="1"/>
  <c r="P2484" i="1" s="1"/>
  <c r="G2484" i="1"/>
  <c r="F2485" i="1"/>
  <c r="J2485" i="1" l="1"/>
  <c r="O2486" i="1" s="1"/>
  <c r="A2486" i="1"/>
  <c r="K2484" i="1"/>
  <c r="P2485" i="1" s="1"/>
  <c r="G2485" i="1"/>
  <c r="F2486" i="1"/>
  <c r="J2486" i="1" l="1"/>
  <c r="O2487" i="1" s="1"/>
  <c r="A2487" i="1"/>
  <c r="G2486" i="1"/>
  <c r="K2485" i="1"/>
  <c r="P2486" i="1" s="1"/>
  <c r="F2487" i="1"/>
  <c r="J2487" i="1" l="1"/>
  <c r="O2488" i="1" s="1"/>
  <c r="A2488" i="1"/>
  <c r="G2487" i="1"/>
  <c r="K2486" i="1"/>
  <c r="P2487" i="1" s="1"/>
  <c r="F2488" i="1"/>
  <c r="J2488" i="1" l="1"/>
  <c r="O2489" i="1" s="1"/>
  <c r="A2489" i="1"/>
  <c r="K2487" i="1"/>
  <c r="P2488" i="1" s="1"/>
  <c r="G2488" i="1"/>
  <c r="F2489" i="1"/>
  <c r="J2489" i="1" l="1"/>
  <c r="O2490" i="1" s="1"/>
  <c r="A2490" i="1"/>
  <c r="G2489" i="1"/>
  <c r="K2488" i="1"/>
  <c r="P2489" i="1" s="1"/>
  <c r="F2490" i="1"/>
  <c r="J2490" i="1" l="1"/>
  <c r="O2491" i="1" s="1"/>
  <c r="A2491" i="1"/>
  <c r="G2490" i="1"/>
  <c r="K2489" i="1"/>
  <c r="P2490" i="1" s="1"/>
  <c r="F2491" i="1"/>
  <c r="J2491" i="1" l="1"/>
  <c r="O2492" i="1" s="1"/>
  <c r="A2492" i="1"/>
  <c r="K2490" i="1"/>
  <c r="P2491" i="1" s="1"/>
  <c r="G2491" i="1"/>
  <c r="F2492" i="1"/>
  <c r="J2492" i="1" l="1"/>
  <c r="O2493" i="1" s="1"/>
  <c r="A2493" i="1"/>
  <c r="K2491" i="1"/>
  <c r="P2492" i="1" s="1"/>
  <c r="G2492" i="1"/>
  <c r="F2493" i="1"/>
  <c r="J2493" i="1" l="1"/>
  <c r="O2494" i="1" s="1"/>
  <c r="A2494" i="1"/>
  <c r="G2493" i="1"/>
  <c r="K2492" i="1"/>
  <c r="P2493" i="1" s="1"/>
  <c r="F2494" i="1"/>
  <c r="J2494" i="1" l="1"/>
  <c r="O2495" i="1" s="1"/>
  <c r="A2495" i="1"/>
  <c r="G2494" i="1"/>
  <c r="K2493" i="1"/>
  <c r="P2494" i="1" s="1"/>
  <c r="F2495" i="1"/>
  <c r="J2495" i="1" l="1"/>
  <c r="O2496" i="1" s="1"/>
  <c r="A2496" i="1"/>
  <c r="K2494" i="1"/>
  <c r="P2495" i="1" s="1"/>
  <c r="G2495" i="1"/>
  <c r="F2496" i="1"/>
  <c r="J2496" i="1" l="1"/>
  <c r="O2497" i="1" s="1"/>
  <c r="A2497" i="1"/>
  <c r="G2496" i="1"/>
  <c r="K2495" i="1"/>
  <c r="P2496" i="1" s="1"/>
  <c r="F2497" i="1"/>
  <c r="J2497" i="1" l="1"/>
  <c r="O2498" i="1" s="1"/>
  <c r="A2498" i="1"/>
  <c r="G2497" i="1"/>
  <c r="K2496" i="1"/>
  <c r="P2497" i="1" s="1"/>
  <c r="F2498" i="1"/>
  <c r="J2498" i="1" l="1"/>
  <c r="O2499" i="1" s="1"/>
  <c r="A2499" i="1"/>
  <c r="K2497" i="1"/>
  <c r="P2498" i="1" s="1"/>
  <c r="G2498" i="1"/>
  <c r="F2499" i="1"/>
  <c r="J2499" i="1" l="1"/>
  <c r="O2500" i="1" s="1"/>
  <c r="A2500" i="1"/>
  <c r="G2499" i="1"/>
  <c r="K2498" i="1"/>
  <c r="P2499" i="1" s="1"/>
  <c r="F2500" i="1"/>
  <c r="J2500" i="1" l="1"/>
  <c r="O2501" i="1" s="1"/>
  <c r="A2501" i="1"/>
  <c r="G2500" i="1"/>
  <c r="K2499" i="1"/>
  <c r="P2500" i="1" s="1"/>
  <c r="F2501" i="1"/>
  <c r="J2501" i="1" l="1"/>
  <c r="O2502" i="1" s="1"/>
  <c r="A2502" i="1"/>
  <c r="K2500" i="1"/>
  <c r="P2501" i="1" s="1"/>
  <c r="G2501" i="1"/>
  <c r="F2502" i="1"/>
  <c r="J2502" i="1" l="1"/>
  <c r="O2503" i="1" s="1"/>
  <c r="A2503" i="1"/>
  <c r="K2501" i="1"/>
  <c r="P2502" i="1" s="1"/>
  <c r="G2502" i="1"/>
  <c r="F2503" i="1"/>
  <c r="J2503" i="1" l="1"/>
  <c r="O2504" i="1" s="1"/>
  <c r="A2504" i="1"/>
  <c r="G2503" i="1"/>
  <c r="K2502" i="1"/>
  <c r="P2503" i="1" s="1"/>
  <c r="F2504" i="1"/>
  <c r="J2504" i="1" l="1"/>
  <c r="O2505" i="1" s="1"/>
  <c r="A2505" i="1"/>
  <c r="K2503" i="1"/>
  <c r="P2504" i="1" s="1"/>
  <c r="G2504" i="1"/>
  <c r="F2505" i="1"/>
  <c r="J2505" i="1" l="1"/>
  <c r="O2506" i="1" s="1"/>
  <c r="A2506" i="1"/>
  <c r="G2505" i="1"/>
  <c r="K2504" i="1"/>
  <c r="P2505" i="1" s="1"/>
  <c r="F2506" i="1"/>
  <c r="J2506" i="1" l="1"/>
  <c r="O2507" i="1" s="1"/>
  <c r="A2507" i="1"/>
  <c r="G2506" i="1"/>
  <c r="K2505" i="1"/>
  <c r="P2506" i="1" s="1"/>
  <c r="F2507" i="1"/>
  <c r="J2507" i="1" l="1"/>
  <c r="O2508" i="1" s="1"/>
  <c r="A2508" i="1"/>
  <c r="K2506" i="1"/>
  <c r="P2507" i="1" s="1"/>
  <c r="G2507" i="1"/>
  <c r="F2508" i="1"/>
  <c r="J2508" i="1" l="1"/>
  <c r="O2509" i="1" s="1"/>
  <c r="A2509" i="1"/>
  <c r="K2507" i="1"/>
  <c r="P2508" i="1" s="1"/>
  <c r="G2508" i="1"/>
  <c r="F2509" i="1"/>
  <c r="J2509" i="1" l="1"/>
  <c r="O2510" i="1" s="1"/>
  <c r="A2510" i="1"/>
  <c r="G2509" i="1"/>
  <c r="K2508" i="1"/>
  <c r="P2509" i="1" s="1"/>
  <c r="F2510" i="1"/>
  <c r="J2510" i="1" l="1"/>
  <c r="O2511" i="1" s="1"/>
  <c r="A2511" i="1"/>
  <c r="K2509" i="1"/>
  <c r="P2510" i="1" s="1"/>
  <c r="G2510" i="1"/>
  <c r="F2511" i="1"/>
  <c r="J2511" i="1" l="1"/>
  <c r="O2512" i="1" s="1"/>
  <c r="A2512" i="1"/>
  <c r="K2510" i="1"/>
  <c r="P2511" i="1" s="1"/>
  <c r="G2511" i="1"/>
  <c r="F2512" i="1"/>
  <c r="J2512" i="1" l="1"/>
  <c r="O2513" i="1" s="1"/>
  <c r="A2513" i="1"/>
  <c r="K2511" i="1"/>
  <c r="P2512" i="1" s="1"/>
  <c r="G2512" i="1"/>
  <c r="F2513" i="1"/>
  <c r="J2513" i="1" l="1"/>
  <c r="O2514" i="1" s="1"/>
  <c r="A2514" i="1"/>
  <c r="G2513" i="1"/>
  <c r="K2512" i="1"/>
  <c r="P2513" i="1" s="1"/>
  <c r="F2514" i="1"/>
  <c r="J2514" i="1" l="1"/>
  <c r="O2515" i="1" s="1"/>
  <c r="A2515" i="1"/>
  <c r="G2514" i="1"/>
  <c r="K2513" i="1"/>
  <c r="P2514" i="1" s="1"/>
  <c r="F2515" i="1"/>
  <c r="J2515" i="1" l="1"/>
  <c r="O2516" i="1" s="1"/>
  <c r="A2516" i="1"/>
  <c r="G2515" i="1"/>
  <c r="K2514" i="1"/>
  <c r="P2515" i="1" s="1"/>
  <c r="F2516" i="1"/>
  <c r="J2516" i="1" l="1"/>
  <c r="O2517" i="1" s="1"/>
  <c r="A2517" i="1"/>
  <c r="G2516" i="1"/>
  <c r="K2515" i="1"/>
  <c r="P2516" i="1" s="1"/>
  <c r="F2517" i="1"/>
  <c r="J2517" i="1" l="1"/>
  <c r="K6" i="2"/>
  <c r="G2517" i="1"/>
  <c r="K2517" i="1" s="1"/>
  <c r="K2516" i="1"/>
  <c r="P2517" i="1" s="1"/>
  <c r="K27" i="2" a="1"/>
  <c r="K26" i="2" a="1"/>
  <c r="K28" i="2" a="1"/>
  <c r="K26" i="2" l="1"/>
  <c r="K27" i="2"/>
  <c r="K7" i="2"/>
  <c r="K28" i="2"/>
  <c r="L27" i="2" l="1"/>
  <c r="O12" i="2" s="1"/>
  <c r="L28" i="2"/>
  <c r="P12" i="2" s="1"/>
  <c r="L26" i="2"/>
  <c r="F5" i="2" l="1"/>
  <c r="F206" i="2"/>
  <c r="B2" i="5" l="1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F161" i="2" s="1"/>
  <c r="F162" i="2" s="1"/>
  <c r="F163" i="2" s="1"/>
  <c r="F164" i="2" s="1"/>
  <c r="F165" i="2" s="1"/>
  <c r="F166" i="2" s="1"/>
  <c r="F167" i="2" s="1"/>
  <c r="F168" i="2" s="1"/>
  <c r="F169" i="2" s="1"/>
  <c r="F170" i="2" s="1"/>
  <c r="F171" i="2" s="1"/>
  <c r="F172" i="2" s="1"/>
  <c r="F173" i="2" s="1"/>
  <c r="F174" i="2" s="1"/>
  <c r="F175" i="2" s="1"/>
  <c r="F176" i="2" s="1"/>
  <c r="F177" i="2" s="1"/>
  <c r="F178" i="2" s="1"/>
  <c r="F179" i="2" s="1"/>
  <c r="F180" i="2" s="1"/>
  <c r="F181" i="2" s="1"/>
  <c r="F182" i="2" s="1"/>
  <c r="F183" i="2" s="1"/>
  <c r="F184" i="2" s="1"/>
  <c r="F185" i="2" s="1"/>
  <c r="F186" i="2" s="1"/>
  <c r="F187" i="2" s="1"/>
  <c r="F188" i="2" s="1"/>
  <c r="F189" i="2" s="1"/>
  <c r="F190" i="2" s="1"/>
  <c r="F191" i="2" s="1"/>
  <c r="F192" i="2" s="1"/>
  <c r="F193" i="2" s="1"/>
  <c r="F194" i="2" s="1"/>
  <c r="F195" i="2" s="1"/>
  <c r="F196" i="2" s="1"/>
  <c r="F197" i="2" s="1"/>
  <c r="F198" i="2" s="1"/>
  <c r="F199" i="2" s="1"/>
  <c r="F200" i="2" s="1"/>
  <c r="F201" i="2" s="1"/>
  <c r="F202" i="2" s="1"/>
  <c r="F203" i="2" s="1"/>
  <c r="F20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<sst xmlns="http://schemas.openxmlformats.org/spreadsheetml/2006/main" count="33" uniqueCount="29">
  <si>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EMA</t>
  </si>
  <si>
    <t>Long SMA?</t>
  </si>
  <si>
    <t>Long EMA?</t>
  </si>
  <si>
    <t>SMA</t>
  </si>
  <si>
    <t>HODL</t>
  </si>
  <si>
    <t>Data points per year</t>
  </si>
  <si>
    <t>Datapoints in sheet</t>
  </si>
  <si>
    <t>Years</t>
  </si>
  <si>
    <t>SMA Trading</t>
  </si>
  <si>
    <t>EMA Trading</t>
  </si>
  <si>
    <t>return (factor)</t>
  </si>
  <si>
    <t>return (annualized)</t>
  </si>
  <si>
    <t>Buy and hold</t>
  </si>
  <si>
    <t>EMA trading</t>
  </si>
  <si>
    <t>Duration</t>
  </si>
  <si>
    <t>Initial Capital (USD)</t>
  </si>
  <si>
    <t>Gas fee / trade (USD)</t>
  </si>
  <si>
    <t>Exchange Fee (%)</t>
  </si>
  <si>
    <t>Buy on Long Signal?</t>
  </si>
  <si>
    <t>Short on Short Signal?</t>
  </si>
  <si>
    <t>SMA Duration</t>
  </si>
  <si>
    <t>Unix TimeStamp</t>
  </si>
  <si>
    <t>Close Price</t>
  </si>
  <si>
    <t>Date</t>
  </si>
  <si>
    <t>Sma Duration Iteration</t>
  </si>
  <si>
    <t>Maximum MA Duration</t>
  </si>
  <si>
    <t>EMA Duration</t>
  </si>
  <si>
    <t>SMA Result</t>
  </si>
  <si>
    <t>EMA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</si>
</sst>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00"/>
    <numFmt numFmtId="165" formatCode="0.0%"/>
    <numFmt numFmtId="166" formatCode="yyyy\-m\-d"/>
    <numFmt numFmtId="167" formatCode="0.0"/>
    <numFmt numFmtId="168" formatCode="0.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164" fontId="0" fillId="0" borderId="0" xfId="0" applyNumberFormat="1"/>
    <xf numFmtId="9" fontId="0" fillId="0" borderId="0" xfId="1" applyFont="1"/>
    <xf numFmtId="9" fontId="0" fillId="0" borderId="0" xfId="0" applyNumberFormat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0" applyNumberFormat="1"/>
    <xf numFmtId="9" fontId="1" fillId="0" borderId="0" xfId="1" applyFont="1"/>
    <xf numFmtId="165" fontId="2" fillId="0" borderId="0" xfId="0" applyNumberFormat="1" applyFont="1"/>
    <xf numFmtId="44" fontId="0" fillId="0" borderId="0" xfId="2" applyFont="1"/>
    <xf numFmtId="44" fontId="2" fillId="0" borderId="0" xfId="2" applyFont="1"/>
    <xf numFmtId="10" fontId="2" fillId="0" borderId="0" xfId="0" applyNumberFormat="1" applyFont="1"/>
    <xf numFmtId="44" fontId="0" fillId="0" borderId="0" xfId="0" applyNumberFormat="1"/>
    <xf numFmtId="166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3" borderId="0" xfId="0" applyFill="1"/>
    <xf numFmtId="9" fontId="1" fillId="0" borderId="0" xfId="1" applyFont="1" applyBorder="1"/>
    <xf numFmtId="9" fontId="0" fillId="0" borderId="0" xfId="1" applyFont="1" applyBorder="1"/>
    <xf numFmtId="1" fontId="2" fillId="0" borderId="0" xfId="3" applyNumberFormat="1" applyFont="1"/>
    <xf numFmtId="1" fontId="2" fillId="0" borderId="0" xfId="3" applyNumberFormat="1" applyFont="1" applyAlignment="1">
      <alignment horizontal="right"/>
    </xf>
    <xf numFmtId="0" fontId="3" fillId="3" borderId="0" xfId="0" applyFont="1" applyFill="1"/>
    <xf numFmtId="0" fontId="3" fillId="0" borderId="0" xfId="0" applyFont="1"/>
    <xf numFmtId="44" fontId="3" fillId="0" borderId="0" xfId="2" applyFont="1"/>
    <xf numFmtId="0" fontId="0" fillId="3" borderId="1" xfId="0" applyFill="1" applyBorder="1"/>
    <xf numFmtId="0" fontId="0" fillId="0" borderId="1" xfId="0" applyBorder="1"/>
    <xf numFmtId="44" fontId="0" fillId="0" borderId="1" xfId="2" applyFont="1" applyBorder="1"/>
    <xf numFmtId="168" fontId="0" fillId="0" borderId="0" xfId="0" applyNumberFormat="1"/>
    <xf numFmtId="44" fontId="0" fillId="0" borderId="0" xfId="2" applyFont="1" applyFill="1"/>
    <xf numFmtId="165" fontId="1" fillId="0" borderId="0" xfId="1" applyNumberFormat="1" applyFont="1"/>
    <xf numFmtId="165" fontId="1" fillId="0" borderId="0" xfId="1" applyNumberFormat="1" applyFont="1" applyBorder="1"/>
    <xf numFmtId="165" fontId="0" fillId="0" borderId="0" xfId="1" applyNumberFormat="1" applyFont="1" applyBorder="1"/>
    <xf numFmtId="0" fontId="0" fillId="2" borderId="0" xfId="0" applyFill="1" applyAlignment="1">
      <alignment horizontal="center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charts!$B$30</c:f>
          <c:strCache>
            <c:ptCount val="1"/>
            <c:pt idx="0">
              <c:v>Asset Return (white) vs 120 SMA Trading Return (green)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5632116791201"/>
          <c:y val="0.13748759816775008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994.70256187581424</c:v>
                </c:pt>
                <c:pt idx="2">
                  <c:v>930.65392965696924</c:v>
                </c:pt>
                <c:pt idx="3">
                  <c:v>860.61658706035621</c:v>
                </c:pt>
                <c:pt idx="4">
                  <c:v>805.179331306991</c:v>
                </c:pt>
                <c:pt idx="5">
                  <c:v>801.30264871906229</c:v>
                </c:pt>
                <c:pt idx="6">
                  <c:v>761.6343899261833</c:v>
                </c:pt>
                <c:pt idx="7">
                  <c:v>827.92618323925331</c:v>
                </c:pt>
                <c:pt idx="8">
                  <c:v>792.99522362136361</c:v>
                </c:pt>
                <c:pt idx="9">
                  <c:v>794.61571862787684</c:v>
                </c:pt>
                <c:pt idx="10">
                  <c:v>709.5093356491534</c:v>
                </c:pt>
                <c:pt idx="11">
                  <c:v>715.67346938775529</c:v>
                </c:pt>
                <c:pt idx="12">
                  <c:v>717.325227963526</c:v>
                </c:pt>
                <c:pt idx="13">
                  <c:v>679.53104646113775</c:v>
                </c:pt>
                <c:pt idx="14">
                  <c:v>711.24533217542353</c:v>
                </c:pt>
                <c:pt idx="15">
                  <c:v>746.85193226226693</c:v>
                </c:pt>
                <c:pt idx="16">
                  <c:v>773.77160225792466</c:v>
                </c:pt>
                <c:pt idx="17">
                  <c:v>771.60225792444669</c:v>
                </c:pt>
                <c:pt idx="18">
                  <c:v>757.52496743378231</c:v>
                </c:pt>
                <c:pt idx="19">
                  <c:v>772.73382544507194</c:v>
                </c:pt>
                <c:pt idx="20">
                  <c:v>742.23708206686956</c:v>
                </c:pt>
                <c:pt idx="21">
                  <c:v>735.57533651758592</c:v>
                </c:pt>
                <c:pt idx="22">
                  <c:v>706.40295267042995</c:v>
                </c:pt>
                <c:pt idx="23">
                  <c:v>676.98740772904921</c:v>
                </c:pt>
                <c:pt idx="24">
                  <c:v>690.34303082935321</c:v>
                </c:pt>
                <c:pt idx="25">
                  <c:v>615.73078593139405</c:v>
                </c:pt>
                <c:pt idx="26">
                  <c:v>594.02778983934013</c:v>
                </c:pt>
                <c:pt idx="27">
                  <c:v>601.29483282674789</c:v>
                </c:pt>
                <c:pt idx="28">
                  <c:v>591.66391663048216</c:v>
                </c:pt>
                <c:pt idx="29">
                  <c:v>612.76595744680867</c:v>
                </c:pt>
                <c:pt idx="30">
                  <c:v>643.09248805905349</c:v>
                </c:pt>
                <c:pt idx="31">
                  <c:v>590.19539730785948</c:v>
                </c:pt>
                <c:pt idx="32">
                  <c:v>587.99478940512392</c:v>
                </c:pt>
                <c:pt idx="33">
                  <c:v>573.28614850195413</c:v>
                </c:pt>
                <c:pt idx="34">
                  <c:v>598.85366912722543</c:v>
                </c:pt>
                <c:pt idx="35">
                  <c:v>609.46591402518459</c:v>
                </c:pt>
                <c:pt idx="36">
                  <c:v>589.033434650456</c:v>
                </c:pt>
                <c:pt idx="37">
                  <c:v>594.34650455927056</c:v>
                </c:pt>
                <c:pt idx="38">
                  <c:v>603.88970907511941</c:v>
                </c:pt>
                <c:pt idx="39">
                  <c:v>688.05905340859749</c:v>
                </c:pt>
                <c:pt idx="40">
                  <c:v>684.0998697351281</c:v>
                </c:pt>
                <c:pt idx="41">
                  <c:v>694.66000868432479</c:v>
                </c:pt>
                <c:pt idx="42">
                  <c:v>725.57533651758581</c:v>
                </c:pt>
                <c:pt idx="43">
                  <c:v>700.3838471558837</c:v>
                </c:pt>
                <c:pt idx="44">
                  <c:v>684.76074685193237</c:v>
                </c:pt>
                <c:pt idx="45">
                  <c:v>709.7698653929657</c:v>
                </c:pt>
                <c:pt idx="46">
                  <c:v>718.88840642640025</c:v>
                </c:pt>
                <c:pt idx="47">
                  <c:v>769.16891011723828</c:v>
                </c:pt>
                <c:pt idx="48">
                  <c:v>774.23447676943101</c:v>
                </c:pt>
                <c:pt idx="49">
                  <c:v>763.09335649153275</c:v>
                </c:pt>
                <c:pt idx="50">
                  <c:v>775.85844550586194</c:v>
                </c:pt>
                <c:pt idx="51">
                  <c:v>835.43117672600965</c:v>
                </c:pt>
                <c:pt idx="52">
                  <c:v>770.29874077290503</c:v>
                </c:pt>
                <c:pt idx="53">
                  <c:v>804.68953538862365</c:v>
                </c:pt>
                <c:pt idx="54">
                  <c:v>774.23795049934881</c:v>
                </c:pt>
                <c:pt idx="55">
                  <c:v>811.81068171949642</c:v>
                </c:pt>
                <c:pt idx="56">
                  <c:v>817.97655232305692</c:v>
                </c:pt>
                <c:pt idx="57">
                  <c:v>802.95353886235353</c:v>
                </c:pt>
                <c:pt idx="58">
                  <c:v>787.79678679982635</c:v>
                </c:pt>
                <c:pt idx="59">
                  <c:v>803.11246200607923</c:v>
                </c:pt>
                <c:pt idx="60">
                  <c:v>846.72166739036061</c:v>
                </c:pt>
                <c:pt idx="61">
                  <c:v>843.59444203213218</c:v>
                </c:pt>
                <c:pt idx="62">
                  <c:v>856.62179765523251</c:v>
                </c:pt>
                <c:pt idx="63">
                  <c:v>838.81980026052997</c:v>
                </c:pt>
                <c:pt idx="64">
                  <c:v>813.28701693443361</c:v>
                </c:pt>
                <c:pt idx="65">
                  <c:v>797.8775510204083</c:v>
                </c:pt>
                <c:pt idx="66">
                  <c:v>808.51063829787256</c:v>
                </c:pt>
                <c:pt idx="67">
                  <c:v>781.78028658271842</c:v>
                </c:pt>
                <c:pt idx="68">
                  <c:v>729.48328267477223</c:v>
                </c:pt>
                <c:pt idx="69">
                  <c:v>735.20972644376934</c:v>
                </c:pt>
                <c:pt idx="70">
                  <c:v>753.77420755536286</c:v>
                </c:pt>
                <c:pt idx="71">
                  <c:v>752.35258358662657</c:v>
                </c:pt>
                <c:pt idx="72">
                  <c:v>734.86756404689584</c:v>
                </c:pt>
                <c:pt idx="73">
                  <c:v>723.40425531914946</c:v>
                </c:pt>
                <c:pt idx="74">
                  <c:v>698.34650455927101</c:v>
                </c:pt>
                <c:pt idx="75">
                  <c:v>715.57186278766881</c:v>
                </c:pt>
                <c:pt idx="76">
                  <c:v>715.02301346070396</c:v>
                </c:pt>
                <c:pt idx="77">
                  <c:v>740.51063829787279</c:v>
                </c:pt>
                <c:pt idx="78">
                  <c:v>727.85410334346545</c:v>
                </c:pt>
                <c:pt idx="79">
                  <c:v>692.7581415544945</c:v>
                </c:pt>
                <c:pt idx="80">
                  <c:v>651.49370386452483</c:v>
                </c:pt>
                <c:pt idx="81">
                  <c:v>657.83847155883666</c:v>
                </c:pt>
                <c:pt idx="82">
                  <c:v>647.59009986973547</c:v>
                </c:pt>
                <c:pt idx="83">
                  <c:v>636.90490664350875</c:v>
                </c:pt>
                <c:pt idx="84">
                  <c:v>637.34172818063416</c:v>
                </c:pt>
                <c:pt idx="85">
                  <c:v>616.50021710812007</c:v>
                </c:pt>
                <c:pt idx="86">
                  <c:v>647.9626574033872</c:v>
                </c:pt>
                <c:pt idx="87">
                  <c:v>640.55232305688264</c:v>
                </c:pt>
                <c:pt idx="88">
                  <c:v>650.02257924446417</c:v>
                </c:pt>
                <c:pt idx="89">
                  <c:v>653.14893617021323</c:v>
                </c:pt>
                <c:pt idx="90">
                  <c:v>663.4850195397313</c:v>
                </c:pt>
                <c:pt idx="91">
                  <c:v>669.93139383412995</c:v>
                </c:pt>
                <c:pt idx="92">
                  <c:v>650.19539730785982</c:v>
                </c:pt>
                <c:pt idx="93">
                  <c:v>662.17976552323114</c:v>
                </c:pt>
                <c:pt idx="94">
                  <c:v>665.11854103343535</c:v>
                </c:pt>
                <c:pt idx="95">
                  <c:v>667.91836734693948</c:v>
                </c:pt>
                <c:pt idx="96">
                  <c:v>660.30742509769925</c:v>
                </c:pt>
                <c:pt idx="97">
                  <c:v>650.60616587060417</c:v>
                </c:pt>
                <c:pt idx="98">
                  <c:v>587.49370386452506</c:v>
                </c:pt>
                <c:pt idx="99">
                  <c:v>596.78679982631411</c:v>
                </c:pt>
                <c:pt idx="100">
                  <c:v>567.08640903169839</c:v>
                </c:pt>
                <c:pt idx="101">
                  <c:v>546.48545375597109</c:v>
                </c:pt>
                <c:pt idx="102">
                  <c:v>576.29005644811173</c:v>
                </c:pt>
                <c:pt idx="103">
                  <c:v>554.8328267477209</c:v>
                </c:pt>
                <c:pt idx="104">
                  <c:v>563.08988276161585</c:v>
                </c:pt>
                <c:pt idx="105">
                  <c:v>560.10508033000497</c:v>
                </c:pt>
                <c:pt idx="106">
                  <c:v>582.93182805036975</c:v>
                </c:pt>
                <c:pt idx="107">
                  <c:v>585.42857142857201</c:v>
                </c:pt>
                <c:pt idx="108">
                  <c:v>587.19148936170268</c:v>
                </c:pt>
                <c:pt idx="109">
                  <c:v>583.48588797221066</c:v>
                </c:pt>
                <c:pt idx="110">
                  <c:v>524.96743378202382</c:v>
                </c:pt>
                <c:pt idx="111">
                  <c:v>534.08423795049964</c:v>
                </c:pt>
                <c:pt idx="112">
                  <c:v>532.95440729483323</c:v>
                </c:pt>
                <c:pt idx="113">
                  <c:v>542.94398610508074</c:v>
                </c:pt>
                <c:pt idx="114">
                  <c:v>527.20625271385188</c:v>
                </c:pt>
                <c:pt idx="115">
                  <c:v>532.67303517151583</c:v>
                </c:pt>
                <c:pt idx="116">
                  <c:v>508.3786365610078</c:v>
                </c:pt>
                <c:pt idx="117">
                  <c:v>538.24750325662228</c:v>
                </c:pt>
                <c:pt idx="118">
                  <c:v>554.93443334780773</c:v>
                </c:pt>
                <c:pt idx="119">
                  <c:v>552.04602692140747</c:v>
                </c:pt>
                <c:pt idx="120">
                  <c:v>574.49326964828538</c:v>
                </c:pt>
                <c:pt idx="121">
                  <c:v>565.68475900998749</c:v>
                </c:pt>
                <c:pt idx="122">
                  <c:v>572.0347372991755</c:v>
                </c:pt>
                <c:pt idx="123">
                  <c:v>567.0169344333483</c:v>
                </c:pt>
                <c:pt idx="124">
                  <c:v>574.01476335214977</c:v>
                </c:pt>
                <c:pt idx="125">
                  <c:v>586.79808944854574</c:v>
                </c:pt>
                <c:pt idx="126">
                  <c:v>582.90056448111204</c:v>
                </c:pt>
                <c:pt idx="127">
                  <c:v>578.56013894919715</c:v>
                </c:pt>
                <c:pt idx="128">
                  <c:v>546.84411636995264</c:v>
                </c:pt>
                <c:pt idx="129">
                  <c:v>553.89231437255785</c:v>
                </c:pt>
                <c:pt idx="130">
                  <c:v>542.81980026052997</c:v>
                </c:pt>
                <c:pt idx="131">
                  <c:v>539.69344333478091</c:v>
                </c:pt>
                <c:pt idx="132">
                  <c:v>542.94311767260115</c:v>
                </c:pt>
                <c:pt idx="133">
                  <c:v>551.71602257924474</c:v>
                </c:pt>
                <c:pt idx="134">
                  <c:v>583.87755102040842</c:v>
                </c:pt>
                <c:pt idx="135">
                  <c:v>635.47025618758164</c:v>
                </c:pt>
                <c:pt idx="136">
                  <c:v>641.06817194963116</c:v>
                </c:pt>
                <c:pt idx="137">
                  <c:v>648.3899261832396</c:v>
                </c:pt>
                <c:pt idx="138">
                  <c:v>637.21493703864553</c:v>
                </c:pt>
                <c:pt idx="139">
                  <c:v>642.53408597481575</c:v>
                </c:pt>
                <c:pt idx="140">
                  <c:v>642.18758141554531</c:v>
                </c:pt>
                <c:pt idx="141">
                  <c:v>670.51758575770771</c:v>
                </c:pt>
                <c:pt idx="142">
                  <c:v>729.24359531046491</c:v>
                </c:pt>
                <c:pt idx="143">
                  <c:v>709.99913156752098</c:v>
                </c:pt>
                <c:pt idx="144">
                  <c:v>687.79852366478542</c:v>
                </c:pt>
                <c:pt idx="145">
                  <c:v>711.12201476335258</c:v>
                </c:pt>
                <c:pt idx="146">
                  <c:v>714.28918801563236</c:v>
                </c:pt>
                <c:pt idx="147">
                  <c:v>713.06990881459024</c:v>
                </c:pt>
                <c:pt idx="148">
                  <c:v>709.84976118106874</c:v>
                </c:pt>
                <c:pt idx="149">
                  <c:v>671.37907077724765</c:v>
                </c:pt>
                <c:pt idx="150">
                  <c:v>660.40642640034787</c:v>
                </c:pt>
                <c:pt idx="151">
                  <c:v>653.55709943551938</c:v>
                </c:pt>
                <c:pt idx="152">
                  <c:v>644.27095093356536</c:v>
                </c:pt>
                <c:pt idx="153">
                  <c:v>608.75727312201525</c:v>
                </c:pt>
                <c:pt idx="154">
                  <c:v>610.00347372991803</c:v>
                </c:pt>
                <c:pt idx="155">
                  <c:v>602.24229266174609</c:v>
                </c:pt>
                <c:pt idx="156">
                  <c:v>583.59183673469443</c:v>
                </c:pt>
                <c:pt idx="157">
                  <c:v>545.80981328701739</c:v>
                </c:pt>
                <c:pt idx="158">
                  <c:v>567.06817194963139</c:v>
                </c:pt>
                <c:pt idx="159">
                  <c:v>533.56578376031314</c:v>
                </c:pt>
                <c:pt idx="160">
                  <c:v>541.23751628310947</c:v>
                </c:pt>
                <c:pt idx="161">
                  <c:v>547.83586626139856</c:v>
                </c:pt>
                <c:pt idx="162">
                  <c:v>542.45332175423403</c:v>
                </c:pt>
                <c:pt idx="163">
                  <c:v>537.39296569691737</c:v>
                </c:pt>
                <c:pt idx="164">
                  <c:v>544.26052974381275</c:v>
                </c:pt>
                <c:pt idx="165">
                  <c:v>548.13287016934464</c:v>
                </c:pt>
                <c:pt idx="166">
                  <c:v>571.81849761181104</c:v>
                </c:pt>
                <c:pt idx="167">
                  <c:v>554.75119409465958</c:v>
                </c:pt>
                <c:pt idx="168">
                  <c:v>562.52974381241893</c:v>
                </c:pt>
                <c:pt idx="169">
                  <c:v>543.19062092922309</c:v>
                </c:pt>
                <c:pt idx="170">
                  <c:v>562.74424663482455</c:v>
                </c:pt>
                <c:pt idx="171">
                  <c:v>552.4003473729922</c:v>
                </c:pt>
                <c:pt idx="172">
                  <c:v>566.65306122449022</c:v>
                </c:pt>
                <c:pt idx="173">
                  <c:v>580.25531914893656</c:v>
                </c:pt>
                <c:pt idx="174">
                  <c:v>584.77116804168509</c:v>
                </c:pt>
                <c:pt idx="175">
                  <c:v>581.84976118106852</c:v>
                </c:pt>
                <c:pt idx="176">
                  <c:v>599.96873643074287</c:v>
                </c:pt>
                <c:pt idx="177">
                  <c:v>614.51237516283129</c:v>
                </c:pt>
                <c:pt idx="178">
                  <c:v>610.61398176291823</c:v>
                </c:pt>
                <c:pt idx="179">
                  <c:v>606.58619192357821</c:v>
                </c:pt>
                <c:pt idx="180">
                  <c:v>608.87624837168937</c:v>
                </c:pt>
                <c:pt idx="181">
                  <c:v>625.27225358228429</c:v>
                </c:pt>
                <c:pt idx="182">
                  <c:v>634.13026487190643</c:v>
                </c:pt>
                <c:pt idx="183">
                  <c:v>630.74424663482432</c:v>
                </c:pt>
                <c:pt idx="184">
                  <c:v>639.08467216673921</c:v>
                </c:pt>
                <c:pt idx="185">
                  <c:v>581.84976118106829</c:v>
                </c:pt>
                <c:pt idx="186">
                  <c:v>565.87147199305264</c:v>
                </c:pt>
                <c:pt idx="187">
                  <c:v>555.40946591402519</c:v>
                </c:pt>
                <c:pt idx="188">
                  <c:v>537.12983065566652</c:v>
                </c:pt>
                <c:pt idx="189">
                  <c:v>542.84064264003473</c:v>
                </c:pt>
                <c:pt idx="190">
                  <c:v>548.15458098132865</c:v>
                </c:pt>
                <c:pt idx="191">
                  <c:v>546.67042987407729</c:v>
                </c:pt>
                <c:pt idx="192">
                  <c:v>550.46634824142427</c:v>
                </c:pt>
                <c:pt idx="193">
                  <c:v>563.38514980460275</c:v>
                </c:pt>
                <c:pt idx="194">
                  <c:v>562.45158488927495</c:v>
                </c:pt>
                <c:pt idx="195">
                  <c:v>565.78028658271819</c:v>
                </c:pt>
                <c:pt idx="196">
                  <c:v>564.9153278332609</c:v>
                </c:pt>
                <c:pt idx="197">
                  <c:v>542.65653495440722</c:v>
                </c:pt>
                <c:pt idx="198">
                  <c:v>550.27789839339982</c:v>
                </c:pt>
                <c:pt idx="199">
                  <c:v>555.09248805905338</c:v>
                </c:pt>
                <c:pt idx="200">
                  <c:v>563.78636561007374</c:v>
                </c:pt>
                <c:pt idx="201">
                  <c:v>586.97524967433776</c:v>
                </c:pt>
                <c:pt idx="202">
                  <c:v>583.85149804602679</c:v>
                </c:pt>
                <c:pt idx="203">
                  <c:v>582.54450716456779</c:v>
                </c:pt>
                <c:pt idx="204">
                  <c:v>571.54928354320441</c:v>
                </c:pt>
                <c:pt idx="205">
                  <c:v>559.9253148067736</c:v>
                </c:pt>
                <c:pt idx="206">
                  <c:v>561.45201910551441</c:v>
                </c:pt>
                <c:pt idx="207">
                  <c:v>580.90577507598766</c:v>
                </c:pt>
                <c:pt idx="208">
                  <c:v>576.16847590099849</c:v>
                </c:pt>
                <c:pt idx="209">
                  <c:v>572.85106382978711</c:v>
                </c:pt>
                <c:pt idx="210">
                  <c:v>575.47286148501939</c:v>
                </c:pt>
                <c:pt idx="211">
                  <c:v>574.17368649587479</c:v>
                </c:pt>
                <c:pt idx="212">
                  <c:v>566.7207989578809</c:v>
                </c:pt>
                <c:pt idx="213">
                  <c:v>565.34954407294822</c:v>
                </c:pt>
                <c:pt idx="214">
                  <c:v>572.626139817629</c:v>
                </c:pt>
                <c:pt idx="215">
                  <c:v>576.26139817629155</c:v>
                </c:pt>
                <c:pt idx="216">
                  <c:v>572.66782457663896</c:v>
                </c:pt>
                <c:pt idx="217">
                  <c:v>574.49066435084649</c:v>
                </c:pt>
                <c:pt idx="218">
                  <c:v>579.5058619192356</c:v>
                </c:pt>
                <c:pt idx="219">
                  <c:v>578.08163265306098</c:v>
                </c:pt>
                <c:pt idx="220">
                  <c:v>575.85757707338234</c:v>
                </c:pt>
                <c:pt idx="221">
                  <c:v>543.00303951367766</c:v>
                </c:pt>
                <c:pt idx="222">
                  <c:v>546.93964394268335</c:v>
                </c:pt>
                <c:pt idx="223">
                  <c:v>549.97221016065987</c:v>
                </c:pt>
                <c:pt idx="224">
                  <c:v>550.528875379939</c:v>
                </c:pt>
                <c:pt idx="225">
                  <c:v>586.40903169778528</c:v>
                </c:pt>
                <c:pt idx="226">
                  <c:v>586.996960486322</c:v>
                </c:pt>
                <c:pt idx="227">
                  <c:v>585.4007815892312</c:v>
                </c:pt>
                <c:pt idx="228">
                  <c:v>574.81198436821512</c:v>
                </c:pt>
                <c:pt idx="229">
                  <c:v>566.9891445940076</c:v>
                </c:pt>
                <c:pt idx="230">
                  <c:v>572.15805471124588</c:v>
                </c:pt>
                <c:pt idx="231">
                  <c:v>572.30655666521898</c:v>
                </c:pt>
                <c:pt idx="232">
                  <c:v>571.53278332609614</c:v>
                </c:pt>
                <c:pt idx="233">
                  <c:v>569.12809379070757</c:v>
                </c:pt>
                <c:pt idx="234">
                  <c:v>570.16934433347785</c:v>
                </c:pt>
                <c:pt idx="235">
                  <c:v>566.92053842813698</c:v>
                </c:pt>
                <c:pt idx="236">
                  <c:v>567.83586626139788</c:v>
                </c:pt>
                <c:pt idx="237">
                  <c:v>564.96743378202314</c:v>
                </c:pt>
                <c:pt idx="238">
                  <c:v>563.60660008684295</c:v>
                </c:pt>
                <c:pt idx="239">
                  <c:v>550.97698653929626</c:v>
                </c:pt>
                <c:pt idx="240">
                  <c:v>549.79331306990855</c:v>
                </c:pt>
                <c:pt idx="241">
                  <c:v>553.35909683022123</c:v>
                </c:pt>
                <c:pt idx="242">
                  <c:v>556.66521927920087</c:v>
                </c:pt>
                <c:pt idx="243">
                  <c:v>558.74772036474144</c:v>
                </c:pt>
                <c:pt idx="244">
                  <c:v>554.67564046895347</c:v>
                </c:pt>
                <c:pt idx="245">
                  <c:v>563.25227963525833</c:v>
                </c:pt>
                <c:pt idx="246">
                  <c:v>561.78810247503247</c:v>
                </c:pt>
                <c:pt idx="247">
                  <c:v>566.14068606165858</c:v>
                </c:pt>
                <c:pt idx="248">
                  <c:v>571.29483282674767</c:v>
                </c:pt>
                <c:pt idx="249">
                  <c:v>562.73035171515414</c:v>
                </c:pt>
                <c:pt idx="250">
                  <c:v>557.53278332609636</c:v>
                </c:pt>
                <c:pt idx="251">
                  <c:v>558.66695614415983</c:v>
                </c:pt>
                <c:pt idx="252">
                  <c:v>560.12244897959192</c:v>
                </c:pt>
                <c:pt idx="253">
                  <c:v>560.40555796786805</c:v>
                </c:pt>
                <c:pt idx="254">
                  <c:v>560.80416847590106</c:v>
                </c:pt>
                <c:pt idx="255">
                  <c:v>514.32132001736875</c:v>
                </c:pt>
                <c:pt idx="256">
                  <c:v>499.64394268345643</c:v>
                </c:pt>
                <c:pt idx="257">
                  <c:v>491.18019973947031</c:v>
                </c:pt>
                <c:pt idx="258">
                  <c:v>488.77898393399926</c:v>
                </c:pt>
                <c:pt idx="259">
                  <c:v>491.70646982197144</c:v>
                </c:pt>
                <c:pt idx="260">
                  <c:v>426.40295267042995</c:v>
                </c:pt>
                <c:pt idx="261">
                  <c:v>395.90620929222757</c:v>
                </c:pt>
                <c:pt idx="262">
                  <c:v>404.78245766391666</c:v>
                </c:pt>
                <c:pt idx="263">
                  <c:v>379.50499348675646</c:v>
                </c:pt>
                <c:pt idx="264">
                  <c:v>383.9001302648719</c:v>
                </c:pt>
                <c:pt idx="265">
                  <c:v>341.50586191923577</c:v>
                </c:pt>
                <c:pt idx="266">
                  <c:v>354.82240555796784</c:v>
                </c:pt>
                <c:pt idx="267">
                  <c:v>335.40599218410762</c:v>
                </c:pt>
                <c:pt idx="268">
                  <c:v>336.53582283977414</c:v>
                </c:pt>
                <c:pt idx="269">
                  <c:v>370.37342596613109</c:v>
                </c:pt>
                <c:pt idx="270">
                  <c:v>373.06469821971336</c:v>
                </c:pt>
                <c:pt idx="271">
                  <c:v>350.96135475466781</c:v>
                </c:pt>
                <c:pt idx="272">
                  <c:v>363.8749457229701</c:v>
                </c:pt>
                <c:pt idx="273">
                  <c:v>361.355623100304</c:v>
                </c:pt>
                <c:pt idx="274">
                  <c:v>337.30004342162403</c:v>
                </c:pt>
                <c:pt idx="275">
                  <c:v>343.17325227963534</c:v>
                </c:pt>
                <c:pt idx="276">
                  <c:v>327.3851498046028</c:v>
                </c:pt>
                <c:pt idx="277">
                  <c:v>304.711246200608</c:v>
                </c:pt>
                <c:pt idx="278">
                  <c:v>295.57533651758587</c:v>
                </c:pt>
                <c:pt idx="279">
                  <c:v>296.21623968736441</c:v>
                </c:pt>
                <c:pt idx="280">
                  <c:v>307.89144594007826</c:v>
                </c:pt>
                <c:pt idx="281">
                  <c:v>298.12244897959198</c:v>
                </c:pt>
                <c:pt idx="282">
                  <c:v>293.56404689535401</c:v>
                </c:pt>
                <c:pt idx="283">
                  <c:v>299.17498914459418</c:v>
                </c:pt>
                <c:pt idx="284">
                  <c:v>286.76161528441179</c:v>
                </c:pt>
                <c:pt idx="285">
                  <c:v>279.99739470256202</c:v>
                </c:pt>
                <c:pt idx="286">
                  <c:v>278.91619626574044</c:v>
                </c:pt>
                <c:pt idx="287">
                  <c:v>280.38818931828058</c:v>
                </c:pt>
                <c:pt idx="288">
                  <c:v>304.73990447242738</c:v>
                </c:pt>
                <c:pt idx="289">
                  <c:v>317.23664785062977</c:v>
                </c:pt>
                <c:pt idx="290">
                  <c:v>318.03907946157204</c:v>
                </c:pt>
                <c:pt idx="291">
                  <c:v>351.68215371254905</c:v>
                </c:pt>
                <c:pt idx="292">
                  <c:v>333.36170212765978</c:v>
                </c:pt>
                <c:pt idx="293">
                  <c:v>342.93617021276623</c:v>
                </c:pt>
                <c:pt idx="294">
                  <c:v>341.26877985236678</c:v>
                </c:pt>
                <c:pt idx="295">
                  <c:v>348.06860616587096</c:v>
                </c:pt>
                <c:pt idx="296">
                  <c:v>325.29656969170679</c:v>
                </c:pt>
                <c:pt idx="297">
                  <c:v>328.07121146330906</c:v>
                </c:pt>
                <c:pt idx="298">
                  <c:v>309.84889274858909</c:v>
                </c:pt>
                <c:pt idx="299">
                  <c:v>333.41380807642241</c:v>
                </c:pt>
                <c:pt idx="300">
                  <c:v>320.91359096830257</c:v>
                </c:pt>
                <c:pt idx="301">
                  <c:v>330.17021276595779</c:v>
                </c:pt>
                <c:pt idx="302">
                  <c:v>321.57186278766858</c:v>
                </c:pt>
                <c:pt idx="303">
                  <c:v>329.75597047329603</c:v>
                </c:pt>
                <c:pt idx="304">
                  <c:v>335.08988276161563</c:v>
                </c:pt>
                <c:pt idx="305">
                  <c:v>327.11940946591437</c:v>
                </c:pt>
                <c:pt idx="306">
                  <c:v>329.3104646113768</c:v>
                </c:pt>
                <c:pt idx="307">
                  <c:v>327.48241424229298</c:v>
                </c:pt>
                <c:pt idx="308">
                  <c:v>346.29613547546711</c:v>
                </c:pt>
                <c:pt idx="309">
                  <c:v>345.24099001302682</c:v>
                </c:pt>
                <c:pt idx="310">
                  <c:v>343.47633521493736</c:v>
                </c:pt>
                <c:pt idx="311">
                  <c:v>344.4767694311771</c:v>
                </c:pt>
                <c:pt idx="312">
                  <c:v>311.40946591402553</c:v>
                </c:pt>
                <c:pt idx="313">
                  <c:v>312.74945722970074</c:v>
                </c:pt>
                <c:pt idx="314">
                  <c:v>311.17064698219747</c:v>
                </c:pt>
                <c:pt idx="315">
                  <c:v>301.93747286148533</c:v>
                </c:pt>
                <c:pt idx="316">
                  <c:v>314.90143291359129</c:v>
                </c:pt>
                <c:pt idx="317">
                  <c:v>308.55927051671762</c:v>
                </c:pt>
                <c:pt idx="318">
                  <c:v>311.92705167173284</c:v>
                </c:pt>
                <c:pt idx="319">
                  <c:v>314.04342162396904</c:v>
                </c:pt>
                <c:pt idx="320">
                  <c:v>312.19018671298335</c:v>
                </c:pt>
                <c:pt idx="321">
                  <c:v>318.3065566652196</c:v>
                </c:pt>
                <c:pt idx="322">
                  <c:v>307.36257056013926</c:v>
                </c:pt>
                <c:pt idx="323">
                  <c:v>306.28745115067335</c:v>
                </c:pt>
                <c:pt idx="324">
                  <c:v>310.11115935736024</c:v>
                </c:pt>
                <c:pt idx="325">
                  <c:v>308.53842813721263</c:v>
                </c:pt>
                <c:pt idx="326">
                  <c:v>309.99739470256219</c:v>
                </c:pt>
                <c:pt idx="327">
                  <c:v>309.62136343899294</c:v>
                </c:pt>
                <c:pt idx="328">
                  <c:v>309.61788970907543</c:v>
                </c:pt>
                <c:pt idx="329">
                  <c:v>308.36647850629646</c:v>
                </c:pt>
                <c:pt idx="330">
                  <c:v>298.23273990447274</c:v>
                </c:pt>
                <c:pt idx="331">
                  <c:v>296.2257924446377</c:v>
                </c:pt>
                <c:pt idx="332">
                  <c:v>300.31958315241019</c:v>
                </c:pt>
                <c:pt idx="333">
                  <c:v>298.22839774207586</c:v>
                </c:pt>
                <c:pt idx="334">
                  <c:v>300.65740338688698</c:v>
                </c:pt>
                <c:pt idx="335">
                  <c:v>304.36561007381704</c:v>
                </c:pt>
                <c:pt idx="336">
                  <c:v>300.31350412505458</c:v>
                </c:pt>
                <c:pt idx="337">
                  <c:v>300.75727312201502</c:v>
                </c:pt>
                <c:pt idx="338">
                  <c:v>301.48415110725171</c:v>
                </c:pt>
                <c:pt idx="339">
                  <c:v>295.73339122883226</c:v>
                </c:pt>
                <c:pt idx="340">
                  <c:v>295.12809379070808</c:v>
                </c:pt>
                <c:pt idx="341">
                  <c:v>317.76291793313106</c:v>
                </c:pt>
                <c:pt idx="342">
                  <c:v>318.29613547546711</c:v>
                </c:pt>
                <c:pt idx="343">
                  <c:v>319.58836300477674</c:v>
                </c:pt>
                <c:pt idx="344">
                  <c:v>315.33217542336121</c:v>
                </c:pt>
                <c:pt idx="345">
                  <c:v>315.36778115501556</c:v>
                </c:pt>
                <c:pt idx="346">
                  <c:v>313.45201910551492</c:v>
                </c:pt>
                <c:pt idx="347">
                  <c:v>311.81589231437289</c:v>
                </c:pt>
                <c:pt idx="348">
                  <c:v>312.8501953973082</c:v>
                </c:pt>
                <c:pt idx="349">
                  <c:v>314.23447676943152</c:v>
                </c:pt>
                <c:pt idx="350">
                  <c:v>318.50455927051706</c:v>
                </c:pt>
                <c:pt idx="351">
                  <c:v>338.56708640903207</c:v>
                </c:pt>
                <c:pt idx="352">
                  <c:v>339.36517585757747</c:v>
                </c:pt>
                <c:pt idx="353">
                  <c:v>344.74511506730391</c:v>
                </c:pt>
                <c:pt idx="354">
                  <c:v>341.92878853669168</c:v>
                </c:pt>
                <c:pt idx="355">
                  <c:v>344.0729483282679</c:v>
                </c:pt>
                <c:pt idx="356">
                  <c:v>357.59965262700871</c:v>
                </c:pt>
                <c:pt idx="357">
                  <c:v>325.10290924880627</c:v>
                </c:pt>
                <c:pt idx="358">
                  <c:v>332.42900564481147</c:v>
                </c:pt>
                <c:pt idx="359">
                  <c:v>330.80590534086008</c:v>
                </c:pt>
                <c:pt idx="360">
                  <c:v>331.57359965262737</c:v>
                </c:pt>
                <c:pt idx="361">
                  <c:v>331.19322622666124</c:v>
                </c:pt>
                <c:pt idx="362">
                  <c:v>332.00173686495907</c:v>
                </c:pt>
                <c:pt idx="363">
                  <c:v>331.73512809379105</c:v>
                </c:pt>
                <c:pt idx="364">
                  <c:v>330.67737733391266</c:v>
                </c:pt>
                <c:pt idx="365">
                  <c:v>322.64871906209333</c:v>
                </c:pt>
                <c:pt idx="366">
                  <c:v>335.0178028658276</c:v>
                </c:pt>
                <c:pt idx="367">
                  <c:v>335.37472861485065</c:v>
                </c:pt>
                <c:pt idx="368">
                  <c:v>336.39947894051278</c:v>
                </c:pt>
                <c:pt idx="369">
                  <c:v>335.63960052105989</c:v>
                </c:pt>
                <c:pt idx="370">
                  <c:v>342.42640034737343</c:v>
                </c:pt>
                <c:pt idx="371">
                  <c:v>340.14937038645292</c:v>
                </c:pt>
                <c:pt idx="372">
                  <c:v>336.22318714719978</c:v>
                </c:pt>
                <c:pt idx="373">
                  <c:v>337.18888406426447</c:v>
                </c:pt>
                <c:pt idx="374">
                  <c:v>335.73599652627058</c:v>
                </c:pt>
                <c:pt idx="375">
                  <c:v>336.70169344333527</c:v>
                </c:pt>
                <c:pt idx="376">
                  <c:v>340.75206252713906</c:v>
                </c:pt>
                <c:pt idx="377">
                  <c:v>347.89231437255808</c:v>
                </c:pt>
                <c:pt idx="378">
                  <c:v>345.73512809379122</c:v>
                </c:pt>
                <c:pt idx="379">
                  <c:v>346.31437255753423</c:v>
                </c:pt>
                <c:pt idx="380">
                  <c:v>348.72166739036095</c:v>
                </c:pt>
                <c:pt idx="381">
                  <c:v>351.11072514112078</c:v>
                </c:pt>
                <c:pt idx="382">
                  <c:v>345.69170646982246</c:v>
                </c:pt>
                <c:pt idx="383">
                  <c:v>346.23795049934915</c:v>
                </c:pt>
                <c:pt idx="384">
                  <c:v>347.89491966999617</c:v>
                </c:pt>
                <c:pt idx="385">
                  <c:v>346.69387755102088</c:v>
                </c:pt>
                <c:pt idx="386">
                  <c:v>341.82544507164619</c:v>
                </c:pt>
                <c:pt idx="387">
                  <c:v>342.90490664350904</c:v>
                </c:pt>
                <c:pt idx="388">
                  <c:v>350.67737733391283</c:v>
                </c:pt>
                <c:pt idx="389">
                  <c:v>349.7881024750331</c:v>
                </c:pt>
                <c:pt idx="390">
                  <c:v>356.33955709943609</c:v>
                </c:pt>
                <c:pt idx="391">
                  <c:v>356.66261398176351</c:v>
                </c:pt>
                <c:pt idx="392">
                  <c:v>356.40034737299231</c:v>
                </c:pt>
                <c:pt idx="393">
                  <c:v>359.92705167173318</c:v>
                </c:pt>
                <c:pt idx="394">
                  <c:v>421.82283977420826</c:v>
                </c:pt>
                <c:pt idx="395">
                  <c:v>428.3630047763794</c:v>
                </c:pt>
                <c:pt idx="396">
                  <c:v>425.41554494138154</c:v>
                </c:pt>
                <c:pt idx="397">
                  <c:v>434.64611376465558</c:v>
                </c:pt>
                <c:pt idx="398">
                  <c:v>438.02778983934081</c:v>
                </c:pt>
                <c:pt idx="399">
                  <c:v>449.00303951367863</c:v>
                </c:pt>
                <c:pt idx="400">
                  <c:v>454.78940512375237</c:v>
                </c:pt>
                <c:pt idx="401">
                  <c:v>447.242726877986</c:v>
                </c:pt>
                <c:pt idx="402">
                  <c:v>460.98567086409111</c:v>
                </c:pt>
                <c:pt idx="403">
                  <c:v>435.72470690403895</c:v>
                </c:pt>
                <c:pt idx="404">
                  <c:v>438.38558402084311</c:v>
                </c:pt>
                <c:pt idx="405">
                  <c:v>438.14329135909753</c:v>
                </c:pt>
                <c:pt idx="406">
                  <c:v>445.61875814155513</c:v>
                </c:pt>
                <c:pt idx="407">
                  <c:v>436.38297872340485</c:v>
                </c:pt>
                <c:pt idx="408">
                  <c:v>449.30264871906274</c:v>
                </c:pt>
                <c:pt idx="409">
                  <c:v>451.82978723404318</c:v>
                </c:pt>
                <c:pt idx="410">
                  <c:v>456.66000868432548</c:v>
                </c:pt>
                <c:pt idx="411">
                  <c:v>456.68085106383052</c:v>
                </c:pt>
                <c:pt idx="412">
                  <c:v>459.55102040816394</c:v>
                </c:pt>
                <c:pt idx="413">
                  <c:v>456.46026921406934</c:v>
                </c:pt>
                <c:pt idx="414">
                  <c:v>465.23143725575414</c:v>
                </c:pt>
                <c:pt idx="415">
                  <c:v>477.05688232739982</c:v>
                </c:pt>
                <c:pt idx="416">
                  <c:v>470.25618758141627</c:v>
                </c:pt>
                <c:pt idx="417">
                  <c:v>453.31306990881529</c:v>
                </c:pt>
                <c:pt idx="418">
                  <c:v>461.49370386452529</c:v>
                </c:pt>
                <c:pt idx="419">
                  <c:v>459.89491966999634</c:v>
                </c:pt>
                <c:pt idx="420">
                  <c:v>460.92227529309667</c:v>
                </c:pt>
                <c:pt idx="421">
                  <c:v>454.89709075119475</c:v>
                </c:pt>
                <c:pt idx="422">
                  <c:v>462.07642205818564</c:v>
                </c:pt>
                <c:pt idx="423">
                  <c:v>467.49457229700454</c:v>
                </c:pt>
                <c:pt idx="424">
                  <c:v>477.0186712983072</c:v>
                </c:pt>
                <c:pt idx="425">
                  <c:v>501.3191489361709</c:v>
                </c:pt>
                <c:pt idx="426">
                  <c:v>506.24837168910187</c:v>
                </c:pt>
                <c:pt idx="427">
                  <c:v>501.57359965262771</c:v>
                </c:pt>
                <c:pt idx="428">
                  <c:v>499.15675206252786</c:v>
                </c:pt>
                <c:pt idx="429">
                  <c:v>507.71515414676577</c:v>
                </c:pt>
                <c:pt idx="430">
                  <c:v>519.95570994355251</c:v>
                </c:pt>
                <c:pt idx="431">
                  <c:v>539.22535822839848</c:v>
                </c:pt>
                <c:pt idx="432">
                  <c:v>553.4806773773347</c:v>
                </c:pt>
                <c:pt idx="433">
                  <c:v>614.5219279201051</c:v>
                </c:pt>
                <c:pt idx="434">
                  <c:v>605.06382978723491</c:v>
                </c:pt>
                <c:pt idx="435">
                  <c:v>676.5705601389501</c:v>
                </c:pt>
                <c:pt idx="436">
                  <c:v>690.1919235779427</c:v>
                </c:pt>
                <c:pt idx="437">
                  <c:v>709.49804602692222</c:v>
                </c:pt>
                <c:pt idx="438">
                  <c:v>683.16022579244543</c:v>
                </c:pt>
                <c:pt idx="439">
                  <c:v>638.75466782457738</c:v>
                </c:pt>
                <c:pt idx="440">
                  <c:v>630.26052974381309</c:v>
                </c:pt>
                <c:pt idx="441">
                  <c:v>707.64046895353954</c:v>
                </c:pt>
                <c:pt idx="442">
                  <c:v>689.37472861485082</c:v>
                </c:pt>
                <c:pt idx="443">
                  <c:v>686.48458532349173</c:v>
                </c:pt>
                <c:pt idx="444">
                  <c:v>662.47763786365681</c:v>
                </c:pt>
                <c:pt idx="445">
                  <c:v>681.85062961354834</c:v>
                </c:pt>
                <c:pt idx="446">
                  <c:v>691.69518019974021</c:v>
                </c:pt>
                <c:pt idx="447">
                  <c:v>696.95267042987484</c:v>
                </c:pt>
                <c:pt idx="448">
                  <c:v>748.10508033000519</c:v>
                </c:pt>
                <c:pt idx="449">
                  <c:v>760.42726877985319</c:v>
                </c:pt>
                <c:pt idx="450">
                  <c:v>756.89448545375672</c:v>
                </c:pt>
                <c:pt idx="451">
                  <c:v>750.81893182805118</c:v>
                </c:pt>
                <c:pt idx="452">
                  <c:v>718.15371254885019</c:v>
                </c:pt>
                <c:pt idx="453">
                  <c:v>742.94398610508108</c:v>
                </c:pt>
                <c:pt idx="454">
                  <c:v>741.99478940512449</c:v>
                </c:pt>
                <c:pt idx="455">
                  <c:v>757.79244463743032</c:v>
                </c:pt>
                <c:pt idx="456">
                  <c:v>704.80416847590175</c:v>
                </c:pt>
                <c:pt idx="457">
                  <c:v>667.56665219279273</c:v>
                </c:pt>
                <c:pt idx="458">
                  <c:v>675.33651758575854</c:v>
                </c:pt>
                <c:pt idx="459">
                  <c:v>676.22231871472081</c:v>
                </c:pt>
                <c:pt idx="460">
                  <c:v>693.05514546244115</c:v>
                </c:pt>
                <c:pt idx="461">
                  <c:v>685.50759878419535</c:v>
                </c:pt>
                <c:pt idx="462">
                  <c:v>662.45158488927564</c:v>
                </c:pt>
                <c:pt idx="463">
                  <c:v>693.2479374728623</c:v>
                </c:pt>
                <c:pt idx="464">
                  <c:v>684.75032566218056</c:v>
                </c:pt>
                <c:pt idx="465">
                  <c:v>705.83065566652272</c:v>
                </c:pt>
                <c:pt idx="466">
                  <c:v>713.72470690403895</c:v>
                </c:pt>
                <c:pt idx="467">
                  <c:v>751.194094659141</c:v>
                </c:pt>
                <c:pt idx="468">
                  <c:v>764.97611810681792</c:v>
                </c:pt>
                <c:pt idx="469">
                  <c:v>777.53625705601451</c:v>
                </c:pt>
                <c:pt idx="470">
                  <c:v>808.85453755970536</c:v>
                </c:pt>
                <c:pt idx="471">
                  <c:v>788.67129830655722</c:v>
                </c:pt>
                <c:pt idx="472">
                  <c:v>803.7768128528013</c:v>
                </c:pt>
                <c:pt idx="473">
                  <c:v>826.49761181068232</c:v>
                </c:pt>
                <c:pt idx="474">
                  <c:v>882.31524099001376</c:v>
                </c:pt>
                <c:pt idx="475">
                  <c:v>931.78462874511581</c:v>
                </c:pt>
                <c:pt idx="476">
                  <c:v>947.11854103343546</c:v>
                </c:pt>
                <c:pt idx="477">
                  <c:v>960.19018671298386</c:v>
                </c:pt>
                <c:pt idx="478">
                  <c:v>1026.5618758141563</c:v>
                </c:pt>
                <c:pt idx="479">
                  <c:v>1137.108119843683</c:v>
                </c:pt>
                <c:pt idx="480">
                  <c:v>983.93313069908891</c:v>
                </c:pt>
                <c:pt idx="481">
                  <c:v>1076.9109856708649</c:v>
                </c:pt>
                <c:pt idx="482">
                  <c:v>1033.706469821972</c:v>
                </c:pt>
                <c:pt idx="483">
                  <c:v>942.60529743812481</c:v>
                </c:pt>
                <c:pt idx="484">
                  <c:v>922.70343030829417</c:v>
                </c:pt>
                <c:pt idx="485">
                  <c:v>941.6283108988282</c:v>
                </c:pt>
                <c:pt idx="486">
                  <c:v>1036.9083803734266</c:v>
                </c:pt>
                <c:pt idx="487">
                  <c:v>967.92618323925376</c:v>
                </c:pt>
                <c:pt idx="488">
                  <c:v>952.73382544507217</c:v>
                </c:pt>
                <c:pt idx="489">
                  <c:v>977.55015197568446</c:v>
                </c:pt>
                <c:pt idx="490">
                  <c:v>990.55492835432096</c:v>
                </c:pt>
                <c:pt idx="491">
                  <c:v>1062.839774207556</c:v>
                </c:pt>
                <c:pt idx="492">
                  <c:v>1089.310464611377</c:v>
                </c:pt>
                <c:pt idx="493">
                  <c:v>1051.5301780286588</c:v>
                </c:pt>
                <c:pt idx="494">
                  <c:v>985.05340859748196</c:v>
                </c:pt>
                <c:pt idx="495">
                  <c:v>1021.0351715154151</c:v>
                </c:pt>
                <c:pt idx="496">
                  <c:v>986.17108119843726</c:v>
                </c:pt>
                <c:pt idx="497">
                  <c:v>883.55883630047799</c:v>
                </c:pt>
                <c:pt idx="498">
                  <c:v>941.2696482848462</c:v>
                </c:pt>
                <c:pt idx="499">
                  <c:v>819.76465479808985</c:v>
                </c:pt>
                <c:pt idx="500">
                  <c:v>839.59357359965293</c:v>
                </c:pt>
                <c:pt idx="501">
                  <c:v>922.89709075119436</c:v>
                </c:pt>
                <c:pt idx="502">
                  <c:v>912.22666087711707</c:v>
                </c:pt>
                <c:pt idx="503">
                  <c:v>932.71645679548442</c:v>
                </c:pt>
                <c:pt idx="504">
                  <c:v>919.62223187147231</c:v>
                </c:pt>
                <c:pt idx="505">
                  <c:v>897.98610508033028</c:v>
                </c:pt>
                <c:pt idx="506">
                  <c:v>856.70082501085562</c:v>
                </c:pt>
                <c:pt idx="507">
                  <c:v>847.87494572297032</c:v>
                </c:pt>
                <c:pt idx="508">
                  <c:v>858.00000000000034</c:v>
                </c:pt>
                <c:pt idx="509">
                  <c:v>853.14806773773364</c:v>
                </c:pt>
                <c:pt idx="510">
                  <c:v>822.97177594442064</c:v>
                </c:pt>
                <c:pt idx="511">
                  <c:v>828.61832392531517</c:v>
                </c:pt>
                <c:pt idx="512">
                  <c:v>825.67433782023465</c:v>
                </c:pt>
                <c:pt idx="513">
                  <c:v>831.45549283543221</c:v>
                </c:pt>
                <c:pt idx="514">
                  <c:v>875.42596613113358</c:v>
                </c:pt>
                <c:pt idx="515">
                  <c:v>900.9978289188017</c:v>
                </c:pt>
                <c:pt idx="516">
                  <c:v>913.91663048198018</c:v>
                </c:pt>
                <c:pt idx="517">
                  <c:v>939.37125488493291</c:v>
                </c:pt>
                <c:pt idx="518">
                  <c:v>949.12983065566652</c:v>
                </c:pt>
                <c:pt idx="519">
                  <c:v>1027.2514112027791</c:v>
                </c:pt>
                <c:pt idx="520">
                  <c:v>997.10725141120304</c:v>
                </c:pt>
                <c:pt idx="521">
                  <c:v>1039.950499348676</c:v>
                </c:pt>
                <c:pt idx="522">
                  <c:v>1042.099001302649</c:v>
                </c:pt>
                <c:pt idx="523">
                  <c:v>1031.6969170646985</c:v>
                </c:pt>
                <c:pt idx="524">
                  <c:v>982.13721233174147</c:v>
                </c:pt>
                <c:pt idx="525">
                  <c:v>1003.0369083803737</c:v>
                </c:pt>
                <c:pt idx="526">
                  <c:v>989.67260095527604</c:v>
                </c:pt>
                <c:pt idx="527">
                  <c:v>945.95831524099026</c:v>
                </c:pt>
                <c:pt idx="528">
                  <c:v>872.8067737733395</c:v>
                </c:pt>
                <c:pt idx="529">
                  <c:v>893.95831524099026</c:v>
                </c:pt>
                <c:pt idx="530">
                  <c:v>897.22448979591866</c:v>
                </c:pt>
                <c:pt idx="531">
                  <c:v>887.19235779418182</c:v>
                </c:pt>
                <c:pt idx="532">
                  <c:v>895.07425097698683</c:v>
                </c:pt>
                <c:pt idx="533">
                  <c:v>947.94094659140296</c:v>
                </c:pt>
                <c:pt idx="534">
                  <c:v>934.47763786365647</c:v>
                </c:pt>
                <c:pt idx="535">
                  <c:v>880.81372123317442</c:v>
                </c:pt>
                <c:pt idx="536">
                  <c:v>877.10638297872367</c:v>
                </c:pt>
                <c:pt idx="537">
                  <c:v>902.26226660877148</c:v>
                </c:pt>
                <c:pt idx="538">
                  <c:v>880.09986973512844</c:v>
                </c:pt>
                <c:pt idx="539">
                  <c:v>880.82414242292703</c:v>
                </c:pt>
                <c:pt idx="540">
                  <c:v>900.75987841945323</c:v>
                </c:pt>
                <c:pt idx="541">
                  <c:v>884.50282240555828</c:v>
                </c:pt>
                <c:pt idx="542">
                  <c:v>844.2032132001741</c:v>
                </c:pt>
                <c:pt idx="543">
                  <c:v>824.87537993921023</c:v>
                </c:pt>
                <c:pt idx="544">
                  <c:v>832.35258358662668</c:v>
                </c:pt>
                <c:pt idx="545">
                  <c:v>832.60703430308331</c:v>
                </c:pt>
                <c:pt idx="546">
                  <c:v>844.54884932696518</c:v>
                </c:pt>
                <c:pt idx="547">
                  <c:v>897.95918367346985</c:v>
                </c:pt>
                <c:pt idx="548">
                  <c:v>921.86539296569742</c:v>
                </c:pt>
                <c:pt idx="549">
                  <c:v>917.674337820235</c:v>
                </c:pt>
                <c:pt idx="550">
                  <c:v>917.45462440295319</c:v>
                </c:pt>
                <c:pt idx="551">
                  <c:v>894.37516283109039</c:v>
                </c:pt>
                <c:pt idx="552">
                  <c:v>908.02257924446417</c:v>
                </c:pt>
                <c:pt idx="553">
                  <c:v>901.53538862353503</c:v>
                </c:pt>
                <c:pt idx="554">
                  <c:v>894.75640468953588</c:v>
                </c:pt>
                <c:pt idx="555">
                  <c:v>876.95614415979196</c:v>
                </c:pt>
                <c:pt idx="556">
                  <c:v>882.18237082066923</c:v>
                </c:pt>
                <c:pt idx="557">
                  <c:v>904.47329570125987</c:v>
                </c:pt>
                <c:pt idx="558">
                  <c:v>898.13808076422117</c:v>
                </c:pt>
                <c:pt idx="559">
                  <c:v>897.52670429874149</c:v>
                </c:pt>
                <c:pt idx="560">
                  <c:v>894.66000868432548</c:v>
                </c:pt>
                <c:pt idx="561">
                  <c:v>890.25705601389552</c:v>
                </c:pt>
                <c:pt idx="562">
                  <c:v>884.74337820234541</c:v>
                </c:pt>
                <c:pt idx="563">
                  <c:v>882.06600086843309</c:v>
                </c:pt>
                <c:pt idx="564">
                  <c:v>889.64741641337469</c:v>
                </c:pt>
                <c:pt idx="565">
                  <c:v>883.07338254450792</c:v>
                </c:pt>
                <c:pt idx="566">
                  <c:v>867.25054277030029</c:v>
                </c:pt>
                <c:pt idx="567">
                  <c:v>870.93964394268426</c:v>
                </c:pt>
                <c:pt idx="568">
                  <c:v>842.57490230134681</c:v>
                </c:pt>
                <c:pt idx="569">
                  <c:v>737.57186278766892</c:v>
                </c:pt>
                <c:pt idx="570">
                  <c:v>732.09292227529374</c:v>
                </c:pt>
                <c:pt idx="571">
                  <c:v>700.28050369083871</c:v>
                </c:pt>
                <c:pt idx="572">
                  <c:v>710.19626574033953</c:v>
                </c:pt>
                <c:pt idx="573">
                  <c:v>712.01128962223265</c:v>
                </c:pt>
                <c:pt idx="574">
                  <c:v>698.55145462440373</c:v>
                </c:pt>
                <c:pt idx="575">
                  <c:v>719.87320885801205</c:v>
                </c:pt>
                <c:pt idx="576">
                  <c:v>720.14242292661834</c:v>
                </c:pt>
                <c:pt idx="577">
                  <c:v>726.00434216239785</c:v>
                </c:pt>
                <c:pt idx="578">
                  <c:v>714.19539730786016</c:v>
                </c:pt>
                <c:pt idx="579">
                  <c:v>706.65479808944951</c:v>
                </c:pt>
                <c:pt idx="580">
                  <c:v>705.70473295701345</c:v>
                </c:pt>
                <c:pt idx="581">
                  <c:v>682.08858011289715</c:v>
                </c:pt>
                <c:pt idx="582">
                  <c:v>711.25401650021809</c:v>
                </c:pt>
                <c:pt idx="583">
                  <c:v>709.36951801997498</c:v>
                </c:pt>
                <c:pt idx="584">
                  <c:v>743.44246634824242</c:v>
                </c:pt>
                <c:pt idx="585">
                  <c:v>743.20712114633193</c:v>
                </c:pt>
                <c:pt idx="586">
                  <c:v>717.19496309162059</c:v>
                </c:pt>
                <c:pt idx="587">
                  <c:v>720.80677377334018</c:v>
                </c:pt>
                <c:pt idx="588">
                  <c:v>718.62874511506834</c:v>
                </c:pt>
                <c:pt idx="589">
                  <c:v>724.98480243161214</c:v>
                </c:pt>
                <c:pt idx="590">
                  <c:v>708.57924446374409</c:v>
                </c:pt>
                <c:pt idx="591">
                  <c:v>694.0286582718204</c:v>
                </c:pt>
                <c:pt idx="592">
                  <c:v>700.8753799392108</c:v>
                </c:pt>
                <c:pt idx="593">
                  <c:v>690.14415979157729</c:v>
                </c:pt>
                <c:pt idx="594">
                  <c:v>690.2310030395148</c:v>
                </c:pt>
                <c:pt idx="595">
                  <c:v>714.14242292661868</c:v>
                </c:pt>
                <c:pt idx="596">
                  <c:v>711.87755102040944</c:v>
                </c:pt>
                <c:pt idx="597">
                  <c:v>696.48284845853357</c:v>
                </c:pt>
                <c:pt idx="598">
                  <c:v>648.42553191489469</c:v>
                </c:pt>
                <c:pt idx="599">
                  <c:v>643.71775944420426</c:v>
                </c:pt>
                <c:pt idx="600">
                  <c:v>751.63004776378762</c:v>
                </c:pt>
                <c:pt idx="601">
                  <c:v>801.56317846287573</c:v>
                </c:pt>
                <c:pt idx="602">
                  <c:v>827.610073816762</c:v>
                </c:pt>
                <c:pt idx="603">
                  <c:v>799.40425531915002</c:v>
                </c:pt>
                <c:pt idx="604">
                  <c:v>816.98827616152971</c:v>
                </c:pt>
                <c:pt idx="605">
                  <c:v>795.02561875814274</c:v>
                </c:pt>
                <c:pt idx="606">
                  <c:v>793.82110290925004</c:v>
                </c:pt>
                <c:pt idx="607">
                  <c:v>801.70299609205506</c:v>
                </c:pt>
                <c:pt idx="608">
                  <c:v>806.73208858011412</c:v>
                </c:pt>
                <c:pt idx="609">
                  <c:v>798.49848024316213</c:v>
                </c:pt>
                <c:pt idx="610">
                  <c:v>815.74902301346185</c:v>
                </c:pt>
                <c:pt idx="611">
                  <c:v>808.39426834563722</c:v>
                </c:pt>
                <c:pt idx="612">
                  <c:v>811.03343465045702</c:v>
                </c:pt>
                <c:pt idx="613">
                  <c:v>800.36474164133858</c:v>
                </c:pt>
                <c:pt idx="614">
                  <c:v>761.9392097264448</c:v>
                </c:pt>
                <c:pt idx="615">
                  <c:v>765.03777681285385</c:v>
                </c:pt>
                <c:pt idx="616">
                  <c:v>785.01693443334875</c:v>
                </c:pt>
                <c:pt idx="617">
                  <c:v>758.42553191489458</c:v>
                </c:pt>
                <c:pt idx="618">
                  <c:v>766.12592270951041</c:v>
                </c:pt>
                <c:pt idx="619">
                  <c:v>762.2336083369529</c:v>
                </c:pt>
                <c:pt idx="620">
                  <c:v>750.9057750759888</c:v>
                </c:pt>
                <c:pt idx="621">
                  <c:v>735.71254884932785</c:v>
                </c:pt>
                <c:pt idx="622">
                  <c:v>737.38775510204187</c:v>
                </c:pt>
                <c:pt idx="623">
                  <c:v>738.37603126357021</c:v>
                </c:pt>
                <c:pt idx="624">
                  <c:v>711.00043421624071</c:v>
                </c:pt>
                <c:pt idx="625">
                  <c:v>706.35171515414777</c:v>
                </c:pt>
                <c:pt idx="626">
                  <c:v>703.25749023013566</c:v>
                </c:pt>
                <c:pt idx="627">
                  <c:v>662.41771602258018</c:v>
                </c:pt>
                <c:pt idx="628">
                  <c:v>631.19669995657921</c:v>
                </c:pt>
                <c:pt idx="629">
                  <c:v>634.96048632218935</c:v>
                </c:pt>
                <c:pt idx="630">
                  <c:v>599.50325662179853</c:v>
                </c:pt>
                <c:pt idx="631">
                  <c:v>617.41815023881975</c:v>
                </c:pt>
                <c:pt idx="632">
                  <c:v>621.46244029526781</c:v>
                </c:pt>
                <c:pt idx="633">
                  <c:v>652.06426400347448</c:v>
                </c:pt>
                <c:pt idx="634">
                  <c:v>644.33260963960117</c:v>
                </c:pt>
                <c:pt idx="635">
                  <c:v>672.13894919670065</c:v>
                </c:pt>
                <c:pt idx="636">
                  <c:v>654.96222318714786</c:v>
                </c:pt>
                <c:pt idx="637">
                  <c:v>641.84889274858938</c:v>
                </c:pt>
                <c:pt idx="638">
                  <c:v>633.45896656535001</c:v>
                </c:pt>
                <c:pt idx="639">
                  <c:v>633.32262266608814</c:v>
                </c:pt>
                <c:pt idx="640">
                  <c:v>624.77811550152012</c:v>
                </c:pt>
                <c:pt idx="641">
                  <c:v>641.68475900998737</c:v>
                </c:pt>
                <c:pt idx="642">
                  <c:v>653.70994355188918</c:v>
                </c:pt>
                <c:pt idx="643">
                  <c:v>650.30047763786399</c:v>
                </c:pt>
                <c:pt idx="644">
                  <c:v>652.20234476769463</c:v>
                </c:pt>
                <c:pt idx="645">
                  <c:v>637.31133304385617</c:v>
                </c:pt>
                <c:pt idx="646">
                  <c:v>627.3669127225362</c:v>
                </c:pt>
                <c:pt idx="647">
                  <c:v>626.13981762917967</c:v>
                </c:pt>
                <c:pt idx="648">
                  <c:v>625.10464611376494</c:v>
                </c:pt>
                <c:pt idx="649">
                  <c:v>630.34997828918824</c:v>
                </c:pt>
                <c:pt idx="650">
                  <c:v>613.46504559270545</c:v>
                </c:pt>
                <c:pt idx="651">
                  <c:v>618.20147633521515</c:v>
                </c:pt>
                <c:pt idx="652">
                  <c:v>598.4993486756407</c:v>
                </c:pt>
                <c:pt idx="653">
                  <c:v>575.23404255319167</c:v>
                </c:pt>
                <c:pt idx="654">
                  <c:v>632.03039513677834</c:v>
                </c:pt>
                <c:pt idx="655">
                  <c:v>620.95527572731237</c:v>
                </c:pt>
                <c:pt idx="656">
                  <c:v>624.21450282240573</c:v>
                </c:pt>
                <c:pt idx="657">
                  <c:v>619.43117672600977</c:v>
                </c:pt>
                <c:pt idx="658">
                  <c:v>651.44941380807654</c:v>
                </c:pt>
                <c:pt idx="659">
                  <c:v>635.43986105080342</c:v>
                </c:pt>
                <c:pt idx="660">
                  <c:v>630.11463308727764</c:v>
                </c:pt>
                <c:pt idx="661">
                  <c:v>625.67346938775529</c:v>
                </c:pt>
                <c:pt idx="662">
                  <c:v>625.44507164567972</c:v>
                </c:pt>
                <c:pt idx="663">
                  <c:v>630.02518454190192</c:v>
                </c:pt>
                <c:pt idx="664">
                  <c:v>635.35735996526284</c:v>
                </c:pt>
                <c:pt idx="665">
                  <c:v>641.61875814155451</c:v>
                </c:pt>
                <c:pt idx="666">
                  <c:v>629.2661745549284</c:v>
                </c:pt>
                <c:pt idx="667">
                  <c:v>624.85714285714289</c:v>
                </c:pt>
                <c:pt idx="668">
                  <c:v>625.34520191055151</c:v>
                </c:pt>
                <c:pt idx="669">
                  <c:v>604.92488059053414</c:v>
                </c:pt>
                <c:pt idx="670">
                  <c:v>637.86018237082067</c:v>
                </c:pt>
                <c:pt idx="671">
                  <c:v>638.65479808944849</c:v>
                </c:pt>
                <c:pt idx="672">
                  <c:v>639.05775075987833</c:v>
                </c:pt>
                <c:pt idx="673">
                  <c:v>673.72991749891446</c:v>
                </c:pt>
                <c:pt idx="674">
                  <c:v>707.36257056013892</c:v>
                </c:pt>
                <c:pt idx="675">
                  <c:v>699.60746851932254</c:v>
                </c:pt>
                <c:pt idx="676">
                  <c:v>678.91966999565773</c:v>
                </c:pt>
                <c:pt idx="677">
                  <c:v>711.85584020842373</c:v>
                </c:pt>
                <c:pt idx="678">
                  <c:v>696.48371689101168</c:v>
                </c:pt>
                <c:pt idx="679">
                  <c:v>710.81024750325651</c:v>
                </c:pt>
                <c:pt idx="680">
                  <c:v>704.32826747720355</c:v>
                </c:pt>
                <c:pt idx="681">
                  <c:v>765.08988276161529</c:v>
                </c:pt>
                <c:pt idx="682">
                  <c:v>766.07989578810236</c:v>
                </c:pt>
                <c:pt idx="683">
                  <c:v>757.27399044724257</c:v>
                </c:pt>
                <c:pt idx="684">
                  <c:v>774.05818497611801</c:v>
                </c:pt>
                <c:pt idx="685">
                  <c:v>774.2909248805903</c:v>
                </c:pt>
                <c:pt idx="686">
                  <c:v>755.68389057750744</c:v>
                </c:pt>
                <c:pt idx="687">
                  <c:v>750.52974381241847</c:v>
                </c:pt>
                <c:pt idx="688">
                  <c:v>758.66521927920087</c:v>
                </c:pt>
                <c:pt idx="689">
                  <c:v>754.00434216239671</c:v>
                </c:pt>
                <c:pt idx="690">
                  <c:v>729.87581415544923</c:v>
                </c:pt>
                <c:pt idx="691">
                  <c:v>732.87016934433336</c:v>
                </c:pt>
                <c:pt idx="692">
                  <c:v>724.32305688232725</c:v>
                </c:pt>
                <c:pt idx="693">
                  <c:v>748.15458098132854</c:v>
                </c:pt>
                <c:pt idx="694">
                  <c:v>773.56231003039488</c:v>
                </c:pt>
                <c:pt idx="695">
                  <c:v>814.08684324793705</c:v>
                </c:pt>
                <c:pt idx="696">
                  <c:v>807.77507598784166</c:v>
                </c:pt>
                <c:pt idx="697">
                  <c:v>826.15805471124577</c:v>
                </c:pt>
                <c:pt idx="698">
                  <c:v>812.23534520191015</c:v>
                </c:pt>
                <c:pt idx="699">
                  <c:v>814.99001302648696</c:v>
                </c:pt>
                <c:pt idx="700">
                  <c:v>810.37863656100717</c:v>
                </c:pt>
                <c:pt idx="701">
                  <c:v>806.9683022145025</c:v>
                </c:pt>
                <c:pt idx="702">
                  <c:v>798.69908814589633</c:v>
                </c:pt>
                <c:pt idx="703">
                  <c:v>834.74077290490629</c:v>
                </c:pt>
                <c:pt idx="704">
                  <c:v>848.63221884498432</c:v>
                </c:pt>
                <c:pt idx="705">
                  <c:v>852.25618758141491</c:v>
                </c:pt>
                <c:pt idx="706">
                  <c:v>859.31828050369018</c:v>
                </c:pt>
                <c:pt idx="707">
                  <c:v>881.61094224923943</c:v>
                </c:pt>
                <c:pt idx="708">
                  <c:v>855.56491532783264</c:v>
                </c:pt>
                <c:pt idx="709">
                  <c:v>887.80547112461932</c:v>
                </c:pt>
                <c:pt idx="710">
                  <c:v>896.78332609639529</c:v>
                </c:pt>
                <c:pt idx="711">
                  <c:v>888.37429439860978</c:v>
                </c:pt>
                <c:pt idx="712">
                  <c:v>898.33782023447611</c:v>
                </c:pt>
                <c:pt idx="713">
                  <c:v>860.15805471124543</c:v>
                </c:pt>
                <c:pt idx="714">
                  <c:v>861.24793747286083</c:v>
                </c:pt>
                <c:pt idx="715">
                  <c:v>842.90056448111091</c:v>
                </c:pt>
                <c:pt idx="716">
                  <c:v>882.73643074250901</c:v>
                </c:pt>
                <c:pt idx="717">
                  <c:v>833.15588363004724</c:v>
                </c:pt>
                <c:pt idx="718">
                  <c:v>833.3842813721227</c:v>
                </c:pt>
                <c:pt idx="719">
                  <c:v>840.38645245332111</c:v>
                </c:pt>
                <c:pt idx="720">
                  <c:v>838.11202778983875</c:v>
                </c:pt>
                <c:pt idx="721">
                  <c:v>862.90924880590455</c:v>
                </c:pt>
                <c:pt idx="722">
                  <c:v>838.56969170646903</c:v>
                </c:pt>
                <c:pt idx="723">
                  <c:v>809.01780286582652</c:v>
                </c:pt>
                <c:pt idx="724">
                  <c:v>762.93964394268278</c:v>
                </c:pt>
                <c:pt idx="725">
                  <c:v>766.23621363438906</c:v>
                </c:pt>
                <c:pt idx="726">
                  <c:v>754.92053842813641</c:v>
                </c:pt>
                <c:pt idx="727">
                  <c:v>740.21797655232228</c:v>
                </c:pt>
                <c:pt idx="728">
                  <c:v>740.93617021276509</c:v>
                </c:pt>
                <c:pt idx="729">
                  <c:v>774.22839774207478</c:v>
                </c:pt>
                <c:pt idx="730">
                  <c:v>760.75293095961706</c:v>
                </c:pt>
                <c:pt idx="731">
                  <c:v>759.95397307859241</c:v>
                </c:pt>
                <c:pt idx="732">
                  <c:v>786.33782023447588</c:v>
                </c:pt>
                <c:pt idx="733">
                  <c:v>793.04211897524863</c:v>
                </c:pt>
                <c:pt idx="734">
                  <c:v>771.74641771602171</c:v>
                </c:pt>
                <c:pt idx="735">
                  <c:v>697.63873208857933</c:v>
                </c:pt>
                <c:pt idx="736">
                  <c:v>688.65566652192717</c:v>
                </c:pt>
                <c:pt idx="737">
                  <c:v>685.58923143725508</c:v>
                </c:pt>
                <c:pt idx="738">
                  <c:v>689.05948762483649</c:v>
                </c:pt>
                <c:pt idx="739">
                  <c:v>416.84759009986931</c:v>
                </c:pt>
                <c:pt idx="740">
                  <c:v>484.46374294398566</c:v>
                </c:pt>
                <c:pt idx="741">
                  <c:v>449.15848892748545</c:v>
                </c:pt>
                <c:pt idx="742">
                  <c:v>465.59270516717282</c:v>
                </c:pt>
                <c:pt idx="743">
                  <c:v>436.73208858011247</c:v>
                </c:pt>
                <c:pt idx="744">
                  <c:v>461.3669127225354</c:v>
                </c:pt>
                <c:pt idx="745">
                  <c:v>468.34910985670814</c:v>
                </c:pt>
                <c:pt idx="746">
                  <c:v>535.16022579244407</c:v>
                </c:pt>
                <c:pt idx="747">
                  <c:v>539.1541467650884</c:v>
                </c:pt>
                <c:pt idx="748">
                  <c:v>537.29743812418519</c:v>
                </c:pt>
                <c:pt idx="749">
                  <c:v>505.09683022144964</c:v>
                </c:pt>
                <c:pt idx="750">
                  <c:v>561.6422058184969</c:v>
                </c:pt>
                <c:pt idx="751">
                  <c:v>585.73339122883124</c:v>
                </c:pt>
                <c:pt idx="752">
                  <c:v>579.88970907511862</c:v>
                </c:pt>
                <c:pt idx="753">
                  <c:v>585.09422492401131</c:v>
                </c:pt>
                <c:pt idx="754">
                  <c:v>552.24576639166219</c:v>
                </c:pt>
                <c:pt idx="755">
                  <c:v>541.61094224923932</c:v>
                </c:pt>
                <c:pt idx="756">
                  <c:v>510.76161528441088</c:v>
                </c:pt>
                <c:pt idx="757">
                  <c:v>555.30872774641682</c:v>
                </c:pt>
                <c:pt idx="758">
                  <c:v>556.70343030829258</c:v>
                </c:pt>
                <c:pt idx="759">
                  <c:v>576.89274858879628</c:v>
                </c:pt>
                <c:pt idx="760">
                  <c:v>590.02084237950407</c:v>
                </c:pt>
                <c:pt idx="761">
                  <c:v>584.81111593573519</c:v>
                </c:pt>
                <c:pt idx="762">
                  <c:v>595.4832826747712</c:v>
                </c:pt>
                <c:pt idx="763">
                  <c:v>588.17021276595665</c:v>
                </c:pt>
                <c:pt idx="764">
                  <c:v>636.55232305688151</c:v>
                </c:pt>
                <c:pt idx="765">
                  <c:v>625.0386452453314</c:v>
                </c:pt>
                <c:pt idx="766">
                  <c:v>639.27746417715946</c:v>
                </c:pt>
                <c:pt idx="767">
                  <c:v>632.52627008250033</c:v>
                </c:pt>
                <c:pt idx="768">
                  <c:v>595.65089014329067</c:v>
                </c:pt>
                <c:pt idx="769">
                  <c:v>597.20625271385074</c:v>
                </c:pt>
                <c:pt idx="770">
                  <c:v>599.54754667824511</c:v>
                </c:pt>
                <c:pt idx="771">
                  <c:v>593.82631350412441</c:v>
                </c:pt>
                <c:pt idx="772">
                  <c:v>596.50021710811916</c:v>
                </c:pt>
                <c:pt idx="773">
                  <c:v>575.00998697351213</c:v>
                </c:pt>
                <c:pt idx="774">
                  <c:v>616.75553625705527</c:v>
                </c:pt>
                <c:pt idx="775">
                  <c:v>610.29526704298667</c:v>
                </c:pt>
                <c:pt idx="776">
                  <c:v>629.49196699956508</c:v>
                </c:pt>
                <c:pt idx="777">
                  <c:v>618.38818931827973</c:v>
                </c:pt>
                <c:pt idx="778">
                  <c:v>592.86409031697713</c:v>
                </c:pt>
                <c:pt idx="779">
                  <c:v>594.12679114198806</c:v>
                </c:pt>
                <c:pt idx="780">
                  <c:v>618.77029960920481</c:v>
                </c:pt>
                <c:pt idx="781">
                  <c:v>649.79504993486694</c:v>
                </c:pt>
                <c:pt idx="782">
                  <c:v>651.75857577073316</c:v>
                </c:pt>
                <c:pt idx="783">
                  <c:v>654.68258792878794</c:v>
                </c:pt>
                <c:pt idx="784">
                  <c:v>668.09379070777186</c:v>
                </c:pt>
                <c:pt idx="785">
                  <c:v>675.17325227963454</c:v>
                </c:pt>
                <c:pt idx="786">
                  <c:v>672.07815892314295</c:v>
                </c:pt>
                <c:pt idx="787">
                  <c:v>762.35953104646023</c:v>
                </c:pt>
                <c:pt idx="788">
                  <c:v>748.58879722101517</c:v>
                </c:pt>
                <c:pt idx="789">
                  <c:v>766.5618758141544</c:v>
                </c:pt>
                <c:pt idx="790">
                  <c:v>779.16196265740246</c:v>
                </c:pt>
                <c:pt idx="791">
                  <c:v>772.39774207555274</c:v>
                </c:pt>
                <c:pt idx="792">
                  <c:v>770.46982197134082</c:v>
                </c:pt>
                <c:pt idx="793">
                  <c:v>783.48501953972993</c:v>
                </c:pt>
                <c:pt idx="794">
                  <c:v>794.00086843247857</c:v>
                </c:pt>
                <c:pt idx="795">
                  <c:v>867.25141120277806</c:v>
                </c:pt>
                <c:pt idx="796">
                  <c:v>851.06469821971257</c:v>
                </c:pt>
                <c:pt idx="797">
                  <c:v>828.43247937472779</c:v>
                </c:pt>
                <c:pt idx="798">
                  <c:v>757.51367781154954</c:v>
                </c:pt>
                <c:pt idx="799">
                  <c:v>743.51020408163208</c:v>
                </c:pt>
                <c:pt idx="800">
                  <c:v>765.15762049500597</c:v>
                </c:pt>
                <c:pt idx="801">
                  <c:v>808.4559270516711</c:v>
                </c:pt>
                <c:pt idx="802">
                  <c:v>850.36734693877463</c:v>
                </c:pt>
                <c:pt idx="803">
                  <c:v>809.06817194963014</c:v>
                </c:pt>
                <c:pt idx="804">
                  <c:v>814.69995657837535</c:v>
                </c:pt>
                <c:pt idx="805">
                  <c:v>840.64611376465405</c:v>
                </c:pt>
                <c:pt idx="806">
                  <c:v>845.32609639600446</c:v>
                </c:pt>
                <c:pt idx="807">
                  <c:v>848.93877551020341</c:v>
                </c:pt>
                <c:pt idx="808">
                  <c:v>826.00347372991689</c:v>
                </c:pt>
                <c:pt idx="809">
                  <c:v>787.55102040816257</c:v>
                </c:pt>
                <c:pt idx="810">
                  <c:v>796.35258358662543</c:v>
                </c:pt>
                <c:pt idx="811">
                  <c:v>797.14719930525337</c:v>
                </c:pt>
                <c:pt idx="812">
                  <c:v>757.30264871906149</c:v>
                </c:pt>
                <c:pt idx="813">
                  <c:v>772.93530178028595</c:v>
                </c:pt>
                <c:pt idx="814">
                  <c:v>767.79678679982567</c:v>
                </c:pt>
                <c:pt idx="815">
                  <c:v>799.31133304385514</c:v>
                </c:pt>
                <c:pt idx="816">
                  <c:v>831.6013894919663</c:v>
                </c:pt>
                <c:pt idx="817">
                  <c:v>818.67737733391164</c:v>
                </c:pt>
                <c:pt idx="818">
                  <c:v>842.18150238818851</c:v>
                </c:pt>
                <c:pt idx="819">
                  <c:v>820.51845419018605</c:v>
                </c:pt>
                <c:pt idx="820">
                  <c:v>885.86799826313427</c:v>
                </c:pt>
                <c:pt idx="821">
                  <c:v>826.57750759878354</c:v>
                </c:pt>
                <c:pt idx="822">
                  <c:v>839.44767694311702</c:v>
                </c:pt>
                <c:pt idx="823">
                  <c:v>850.11376465479748</c:v>
                </c:pt>
                <c:pt idx="824">
                  <c:v>835.5327833260958</c:v>
                </c:pt>
                <c:pt idx="825">
                  <c:v>839.45288753799321</c:v>
                </c:pt>
                <c:pt idx="826">
                  <c:v>846.46026921406792</c:v>
                </c:pt>
                <c:pt idx="827">
                  <c:v>849.50151975683832</c:v>
                </c:pt>
                <c:pt idx="828">
                  <c:v>848.66956144159735</c:v>
                </c:pt>
                <c:pt idx="829">
                  <c:v>858.44550586191872</c:v>
                </c:pt>
                <c:pt idx="830">
                  <c:v>805.94007815892257</c:v>
                </c:pt>
                <c:pt idx="831">
                  <c:v>821.98263135041191</c:v>
                </c:pt>
                <c:pt idx="832">
                  <c:v>822.69561441597853</c:v>
                </c:pt>
                <c:pt idx="833">
                  <c:v>811.29830655666467</c:v>
                </c:pt>
                <c:pt idx="834">
                  <c:v>818.58619192357742</c:v>
                </c:pt>
                <c:pt idx="835">
                  <c:v>827.23317412071162</c:v>
                </c:pt>
                <c:pt idx="836">
                  <c:v>821.98349978289139</c:v>
                </c:pt>
                <c:pt idx="837">
                  <c:v>815.13851498045983</c:v>
                </c:pt>
                <c:pt idx="838">
                  <c:v>808.5306122448975</c:v>
                </c:pt>
                <c:pt idx="839">
                  <c:v>812.76161528441128</c:v>
                </c:pt>
                <c:pt idx="840">
                  <c:v>807.18106817194928</c:v>
                </c:pt>
                <c:pt idx="841">
                  <c:v>841.13677811550122</c:v>
                </c:pt>
                <c:pt idx="842">
                  <c:v>835.85670864090275</c:v>
                </c:pt>
                <c:pt idx="843">
                  <c:v>807.33738601823666</c:v>
                </c:pt>
                <c:pt idx="844">
                  <c:v>803.25575336517545</c:v>
                </c:pt>
                <c:pt idx="845">
                  <c:v>795.67607468519282</c:v>
                </c:pt>
                <c:pt idx="846">
                  <c:v>782.63135041250507</c:v>
                </c:pt>
                <c:pt idx="847">
                  <c:v>791.69344333478045</c:v>
                </c:pt>
                <c:pt idx="848">
                  <c:v>798.31176726009517</c:v>
                </c:pt>
                <c:pt idx="849">
                  <c:v>793.62136343899226</c:v>
                </c:pt>
                <c:pt idx="850">
                  <c:v>801.73686495874915</c:v>
                </c:pt>
                <c:pt idx="851">
                  <c:v>789.10464611376449</c:v>
                </c:pt>
                <c:pt idx="852">
                  <c:v>786.64871906209271</c:v>
                </c:pt>
                <c:pt idx="853">
                  <c:v>793.35301780286545</c:v>
                </c:pt>
                <c:pt idx="854">
                  <c:v>787.61702127659544</c:v>
                </c:pt>
                <c:pt idx="855">
                  <c:v>811.48067737733356</c:v>
                </c:pt>
                <c:pt idx="856">
                  <c:v>803.94181502388142</c:v>
                </c:pt>
                <c:pt idx="857">
                  <c:v>819.45809813286974</c:v>
                </c:pt>
                <c:pt idx="858">
                  <c:v>801.7742075553623</c:v>
                </c:pt>
                <c:pt idx="859">
                  <c:v>806.62961354754646</c:v>
                </c:pt>
                <c:pt idx="860">
                  <c:v>801.91315675206226</c:v>
                </c:pt>
                <c:pt idx="861">
                  <c:v>807.88102475032531</c:v>
                </c:pt>
                <c:pt idx="862">
                  <c:v>802.65914025184509</c:v>
                </c:pt>
                <c:pt idx="863">
                  <c:v>803.80807642205787</c:v>
                </c:pt>
                <c:pt idx="864">
                  <c:v>798.74945722970006</c:v>
                </c:pt>
                <c:pt idx="865">
                  <c:v>793.20191055145426</c:v>
                </c:pt>
                <c:pt idx="866">
                  <c:v>794.99088145896621</c:v>
                </c:pt>
                <c:pt idx="867">
                  <c:v>796.37689969604833</c:v>
                </c:pt>
                <c:pt idx="868">
                  <c:v>799.73860182370777</c:v>
                </c:pt>
                <c:pt idx="869">
                  <c:v>795.55188884064228</c:v>
                </c:pt>
                <c:pt idx="870">
                  <c:v>815.45809813286974</c:v>
                </c:pt>
                <c:pt idx="871">
                  <c:v>826.58792878853626</c:v>
                </c:pt>
                <c:pt idx="872">
                  <c:v>833.97915762049468</c:v>
                </c:pt>
                <c:pt idx="873">
                  <c:v>828.29353017802816</c:v>
                </c:pt>
                <c:pt idx="874">
                  <c:v>842.41597915762009</c:v>
                </c:pt>
                <c:pt idx="875">
                  <c:v>862.48719062092891</c:v>
                </c:pt>
                <c:pt idx="876">
                  <c:v>957.87755102040774</c:v>
                </c:pt>
                <c:pt idx="877">
                  <c:v>947.13590968302185</c:v>
                </c:pt>
                <c:pt idx="878">
                  <c:v>964.00607902735544</c:v>
                </c:pt>
                <c:pt idx="879">
                  <c:v>963.92618323925296</c:v>
                </c:pt>
                <c:pt idx="880">
                  <c:v>984.4081632653058</c:v>
                </c:pt>
                <c:pt idx="881">
                  <c:v>1024.8519322622665</c:v>
                </c:pt>
                <c:pt idx="882">
                  <c:v>961.47199305254003</c:v>
                </c:pt>
                <c:pt idx="883">
                  <c:v>974.3647416413371</c:v>
                </c:pt>
                <c:pt idx="884">
                  <c:v>971.94702561875783</c:v>
                </c:pt>
                <c:pt idx="885">
                  <c:v>1019.966131133304</c:v>
                </c:pt>
                <c:pt idx="886">
                  <c:v>1021.4902301346066</c:v>
                </c:pt>
                <c:pt idx="887">
                  <c:v>1006.8805905340856</c:v>
                </c:pt>
                <c:pt idx="888">
                  <c:v>1021.3990447242724</c:v>
                </c:pt>
                <c:pt idx="889">
                  <c:v>1014.4750325662177</c:v>
                </c:pt>
                <c:pt idx="890">
                  <c:v>1032.8198002605295</c:v>
                </c:pt>
                <c:pt idx="891">
                  <c:v>989.32522796352555</c:v>
                </c:pt>
                <c:pt idx="892">
                  <c:v>1004.2839774207554</c:v>
                </c:pt>
                <c:pt idx="893">
                  <c:v>1023.0134607034302</c:v>
                </c:pt>
                <c:pt idx="894">
                  <c:v>1021.3234910985669</c:v>
                </c:pt>
                <c:pt idx="895">
                  <c:v>1029.3009118541031</c:v>
                </c:pt>
                <c:pt idx="896">
                  <c:v>1034.3899261832389</c:v>
                </c:pt>
                <c:pt idx="897">
                  <c:v>1066.5332175423357</c:v>
                </c:pt>
                <c:pt idx="898">
                  <c:v>1037.3434650455924</c:v>
                </c:pt>
                <c:pt idx="899">
                  <c:v>1020.8067737733388</c:v>
                </c:pt>
                <c:pt idx="900">
                  <c:v>1029.400781589231</c:v>
                </c:pt>
                <c:pt idx="901">
                  <c:v>1001.419018671298</c:v>
                </c:pt>
                <c:pt idx="902">
                  <c:v>1012.849326964828</c:v>
                </c:pt>
                <c:pt idx="903">
                  <c:v>1011.5614415979153</c:v>
                </c:pt>
                <c:pt idx="904">
                  <c:v>1020.2518454190184</c:v>
                </c:pt>
                <c:pt idx="905">
                  <c:v>982.92835432045138</c:v>
                </c:pt>
                <c:pt idx="906">
                  <c:v>995.34780720798949</c:v>
                </c:pt>
                <c:pt idx="907">
                  <c:v>983.96699956578357</c:v>
                </c:pt>
                <c:pt idx="908">
                  <c:v>1001.0343030829351</c:v>
                </c:pt>
                <c:pt idx="909">
                  <c:v>995.73078593139371</c:v>
                </c:pt>
                <c:pt idx="910">
                  <c:v>1017.0351715154146</c:v>
                </c:pt>
                <c:pt idx="911">
                  <c:v>1011.6812852800695</c:v>
                </c:pt>
                <c:pt idx="912">
                  <c:v>1035.3425966131131</c:v>
                </c:pt>
                <c:pt idx="913">
                  <c:v>989.01780286582698</c:v>
                </c:pt>
                <c:pt idx="914">
                  <c:v>880.6643508467215</c:v>
                </c:pt>
                <c:pt idx="915">
                  <c:v>907.18627876682569</c:v>
                </c:pt>
                <c:pt idx="916">
                  <c:v>882.90838037342587</c:v>
                </c:pt>
                <c:pt idx="917">
                  <c:v>890.68171949630903</c:v>
                </c:pt>
                <c:pt idx="918">
                  <c:v>900.86322188449822</c:v>
                </c:pt>
                <c:pt idx="919">
                  <c:v>879.4311767260092</c:v>
                </c:pt>
                <c:pt idx="920">
                  <c:v>887.46851932262234</c:v>
                </c:pt>
                <c:pt idx="921">
                  <c:v>897.68736430742467</c:v>
                </c:pt>
                <c:pt idx="922">
                  <c:v>902.11810681719442</c:v>
                </c:pt>
                <c:pt idx="923">
                  <c:v>906.72340425531866</c:v>
                </c:pt>
                <c:pt idx="924">
                  <c:v>897.33651758575718</c:v>
                </c:pt>
                <c:pt idx="925">
                  <c:v>926.77116804168429</c:v>
                </c:pt>
                <c:pt idx="926">
                  <c:v>936.63135041250484</c:v>
                </c:pt>
                <c:pt idx="927">
                  <c:v>951.28180633955662</c:v>
                </c:pt>
                <c:pt idx="928">
                  <c:v>950.06426400347323</c:v>
                </c:pt>
                <c:pt idx="929">
                  <c:v>949.49109856708583</c:v>
                </c:pt>
                <c:pt idx="930">
                  <c:v>962.2796352583581</c:v>
                </c:pt>
                <c:pt idx="931">
                  <c:v>948.35258358662566</c:v>
                </c:pt>
                <c:pt idx="932">
                  <c:v>904.66521927920041</c:v>
                </c:pt>
                <c:pt idx="933">
                  <c:v>914.4255319148931</c:v>
                </c:pt>
                <c:pt idx="934">
                  <c:v>889.40165002171022</c:v>
                </c:pt>
                <c:pt idx="935">
                  <c:v>932.3768996960481</c:v>
                </c:pt>
                <c:pt idx="936">
                  <c:v>928.06513243595259</c:v>
                </c:pt>
                <c:pt idx="937">
                  <c:v>931.70646982197093</c:v>
                </c:pt>
                <c:pt idx="938">
                  <c:v>935.67086409031651</c:v>
                </c:pt>
                <c:pt idx="939">
                  <c:v>928.88580112896182</c:v>
                </c:pt>
                <c:pt idx="940">
                  <c:v>941.42249240121544</c:v>
                </c:pt>
                <c:pt idx="941">
                  <c:v>935.87407729049028</c:v>
                </c:pt>
                <c:pt idx="942">
                  <c:v>922.19973947025574</c:v>
                </c:pt>
                <c:pt idx="943">
                  <c:v>917.9678679982627</c:v>
                </c:pt>
                <c:pt idx="944">
                  <c:v>915.50673035171462</c:v>
                </c:pt>
                <c:pt idx="945">
                  <c:v>926.32479374728553</c:v>
                </c:pt>
                <c:pt idx="946">
                  <c:v>937.2305688232733</c:v>
                </c:pt>
                <c:pt idx="947">
                  <c:v>920.50890143291304</c:v>
                </c:pt>
                <c:pt idx="948">
                  <c:v>926.30395136778054</c:v>
                </c:pt>
                <c:pt idx="949">
                  <c:v>948.81198436821467</c:v>
                </c:pt>
                <c:pt idx="950">
                  <c:v>959.67346938775427</c:v>
                </c:pt>
                <c:pt idx="951">
                  <c:v>980.73990447242636</c:v>
                </c:pt>
                <c:pt idx="952">
                  <c:v>987.32262266608689</c:v>
                </c:pt>
                <c:pt idx="953">
                  <c:v>1001.1506730351706</c:v>
                </c:pt>
                <c:pt idx="954">
                  <c:v>991.79852366478406</c:v>
                </c:pt>
                <c:pt idx="955">
                  <c:v>991.56665219279103</c:v>
                </c:pt>
                <c:pt idx="956">
                  <c:v>999.14198871037695</c:v>
                </c:pt>
                <c:pt idx="957">
                  <c:v>983.00651324359433</c:v>
                </c:pt>
                <c:pt idx="958">
                  <c:v>986.55666521927822</c:v>
                </c:pt>
                <c:pt idx="959">
                  <c:v>998.97003907946043</c:v>
                </c:pt>
                <c:pt idx="960">
                  <c:v>1020.535822839773</c:v>
                </c:pt>
                <c:pt idx="961">
                  <c:v>1034.3022145028212</c:v>
                </c:pt>
                <c:pt idx="962">
                  <c:v>1109.9400781589218</c:v>
                </c:pt>
                <c:pt idx="963">
                  <c:v>1126.2283977420743</c:v>
                </c:pt>
                <c:pt idx="964">
                  <c:v>1122.2813721233163</c:v>
                </c:pt>
                <c:pt idx="965">
                  <c:v>1138.6652192791998</c:v>
                </c:pt>
                <c:pt idx="966">
                  <c:v>1131.4659140251833</c:v>
                </c:pt>
                <c:pt idx="967">
                  <c:v>1133.4945722970028</c:v>
                </c:pt>
                <c:pt idx="968">
                  <c:v>1184.2092922275281</c:v>
                </c:pt>
                <c:pt idx="969">
                  <c:v>1152.0972644376886</c:v>
                </c:pt>
                <c:pt idx="970">
                  <c:v>1168.5366912722523</c:v>
                </c:pt>
                <c:pt idx="971">
                  <c:v>1177.6031263569246</c:v>
                </c:pt>
                <c:pt idx="972">
                  <c:v>1197.6552323056869</c:v>
                </c:pt>
                <c:pt idx="973">
                  <c:v>1195.0933564915315</c:v>
                </c:pt>
                <c:pt idx="974">
                  <c:v>1176.6712983065554</c:v>
                </c:pt>
                <c:pt idx="975">
                  <c:v>1217.8488927485873</c:v>
                </c:pt>
                <c:pt idx="976">
                  <c:v>1228.3117672600938</c:v>
                </c:pt>
                <c:pt idx="977">
                  <c:v>1353.8879722101588</c:v>
                </c:pt>
                <c:pt idx="978">
                  <c:v>1353.0108554059902</c:v>
                </c:pt>
                <c:pt idx="979">
                  <c:v>1286.8693009118522</c:v>
                </c:pt>
                <c:pt idx="980">
                  <c:v>1343.9079461571844</c:v>
                </c:pt>
                <c:pt idx="981">
                  <c:v>1331.1689101172365</c:v>
                </c:pt>
                <c:pt idx="982">
                  <c:v>1328.4594007815874</c:v>
                </c:pt>
                <c:pt idx="983">
                  <c:v>1362.0703430308276</c:v>
                </c:pt>
                <c:pt idx="984">
                  <c:v>1414.838037342595</c:v>
                </c:pt>
                <c:pt idx="985">
                  <c:v>1417.3425966131117</c:v>
                </c:pt>
                <c:pt idx="986">
                  <c:v>1395.610073816759</c:v>
                </c:pt>
                <c:pt idx="987">
                  <c:v>1385.7577073382527</c:v>
                </c:pt>
                <c:pt idx="988">
                  <c:v>1451.4607034303065</c:v>
                </c:pt>
                <c:pt idx="989">
                  <c:v>1533.5979157620475</c:v>
                </c:pt>
                <c:pt idx="990">
                  <c:v>1543.7359965262679</c:v>
                </c:pt>
                <c:pt idx="991">
                  <c:v>1546.0547112461984</c:v>
                </c:pt>
                <c:pt idx="992">
                  <c:v>1620.1189752496718</c:v>
                </c:pt>
                <c:pt idx="993">
                  <c:v>1624.2987407729026</c:v>
                </c:pt>
                <c:pt idx="994">
                  <c:v>1599.1689101172362</c:v>
                </c:pt>
                <c:pt idx="995">
                  <c:v>1595.1367781154995</c:v>
                </c:pt>
                <c:pt idx="996">
                  <c:v>1663.9174989144574</c:v>
                </c:pt>
                <c:pt idx="997">
                  <c:v>1625.6283108988259</c:v>
                </c:pt>
                <c:pt idx="998">
                  <c:v>1489.3156752062512</c:v>
                </c:pt>
                <c:pt idx="999">
                  <c:v>1488.4515848892731</c:v>
                </c:pt>
                <c:pt idx="1000">
                  <c:v>1538.8493269648266</c:v>
                </c:pt>
                <c:pt idx="1001">
                  <c:v>1579.243595310463</c:v>
                </c:pt>
                <c:pt idx="1002">
                  <c:v>1710.4533217542314</c:v>
                </c:pt>
                <c:pt idx="1003">
                  <c:v>1629.6100738167586</c:v>
                </c:pt>
                <c:pt idx="1004">
                  <c:v>1667.7455492835409</c:v>
                </c:pt>
                <c:pt idx="1005">
                  <c:v>1686.6608771168019</c:v>
                </c:pt>
                <c:pt idx="1006">
                  <c:v>1619.6717325227939</c:v>
                </c:pt>
                <c:pt idx="1007">
                  <c:v>1662.8449848024291</c:v>
                </c:pt>
                <c:pt idx="1008">
                  <c:v>1681.2331741207095</c:v>
                </c:pt>
                <c:pt idx="1009">
                  <c:v>1664.5158488927459</c:v>
                </c:pt>
                <c:pt idx="1010">
                  <c:v>1591.3252279635233</c:v>
                </c:pt>
                <c:pt idx="1011">
                  <c:v>1610.184976118104</c:v>
                </c:pt>
                <c:pt idx="1012">
                  <c:v>1585.2913590968276</c:v>
                </c:pt>
                <c:pt idx="1013">
                  <c:v>1566.3508467216645</c:v>
                </c:pt>
                <c:pt idx="1014">
                  <c:v>1633.4077290490634</c:v>
                </c:pt>
                <c:pt idx="1015">
                  <c:v>1665.21841076856</c:v>
                </c:pt>
                <c:pt idx="1016">
                  <c:v>1673.7420755536227</c:v>
                </c:pt>
                <c:pt idx="1017">
                  <c:v>1687.0542770299578</c:v>
                </c:pt>
                <c:pt idx="1018">
                  <c:v>1852.8458532349077</c:v>
                </c:pt>
                <c:pt idx="1019">
                  <c:v>1979.7794181502352</c:v>
                </c:pt>
                <c:pt idx="1020">
                  <c:v>2006.7207989578772</c:v>
                </c:pt>
                <c:pt idx="1021">
                  <c:v>2068.745983499779</c:v>
                </c:pt>
                <c:pt idx="1022">
                  <c:v>2036.9535388623494</c:v>
                </c:pt>
                <c:pt idx="1023">
                  <c:v>1973.0534085974775</c:v>
                </c:pt>
                <c:pt idx="1024">
                  <c:v>2067.8063395570953</c:v>
                </c:pt>
                <c:pt idx="1025">
                  <c:v>2017.6083369517978</c:v>
                </c:pt>
                <c:pt idx="1026">
                  <c:v>2060.7207989578769</c:v>
                </c:pt>
                <c:pt idx="1027">
                  <c:v>2146.1111593573555</c:v>
                </c:pt>
                <c:pt idx="1028">
                  <c:v>2300.7720364741594</c:v>
                </c:pt>
                <c:pt idx="1029">
                  <c:v>2282.3847155883586</c:v>
                </c:pt>
                <c:pt idx="1030">
                  <c:v>2351.6639166304772</c:v>
                </c:pt>
                <c:pt idx="1031">
                  <c:v>2378.2023447676897</c:v>
                </c:pt>
                <c:pt idx="1032">
                  <c:v>2507.64567954841</c:v>
                </c:pt>
                <c:pt idx="1033">
                  <c:v>2511.8219713417229</c:v>
                </c:pt>
                <c:pt idx="1034">
                  <c:v>2547.2592270950877</c:v>
                </c:pt>
                <c:pt idx="1035">
                  <c:v>2794.4706904038153</c:v>
                </c:pt>
                <c:pt idx="1036">
                  <c:v>2865.8315240989959</c:v>
                </c:pt>
                <c:pt idx="1037">
                  <c:v>2778.003473729912</c:v>
                </c:pt>
                <c:pt idx="1038">
                  <c:v>2948.287451150667</c:v>
                </c:pt>
                <c:pt idx="1039">
                  <c:v>3193.1706469821906</c:v>
                </c:pt>
                <c:pt idx="1040">
                  <c:v>3424.4272687798448</c:v>
                </c:pt>
                <c:pt idx="1041">
                  <c:v>3524.343030829345</c:v>
                </c:pt>
                <c:pt idx="1042">
                  <c:v>3481.3912288319507</c:v>
                </c:pt>
                <c:pt idx="1043">
                  <c:v>3313.0716456795408</c:v>
                </c:pt>
                <c:pt idx="1044">
                  <c:v>3074.639166304813</c:v>
                </c:pt>
                <c:pt idx="1045">
                  <c:v>2957.1202778983866</c:v>
                </c:pt>
                <c:pt idx="1046">
                  <c:v>3245.4520191055071</c:v>
                </c:pt>
                <c:pt idx="1047">
                  <c:v>3399.4355188883992</c:v>
                </c:pt>
                <c:pt idx="1048">
                  <c:v>3190.8137212331676</c:v>
                </c:pt>
                <c:pt idx="1049">
                  <c:v>3125.920972644371</c:v>
                </c:pt>
                <c:pt idx="1050">
                  <c:v>3111.4728614850137</c:v>
                </c:pt>
                <c:pt idx="1051">
                  <c:v>3181.1784628745054</c:v>
                </c:pt>
                <c:pt idx="1052">
                  <c:v>3116.9335649153218</c:v>
                </c:pt>
                <c:pt idx="1053">
                  <c:v>3080.1762917933074</c:v>
                </c:pt>
                <c:pt idx="1054">
                  <c:v>2679.1254884932646</c:v>
                </c:pt>
                <c:pt idx="1055">
                  <c:v>2861.065566652187</c:v>
                </c:pt>
                <c:pt idx="1056">
                  <c:v>2785.757707338249</c:v>
                </c:pt>
                <c:pt idx="1057">
                  <c:v>2801.5544941380754</c:v>
                </c:pt>
                <c:pt idx="1058">
                  <c:v>2801.0594876248315</c:v>
                </c:pt>
                <c:pt idx="1059">
                  <c:v>2819.6066000868377</c:v>
                </c:pt>
                <c:pt idx="1060">
                  <c:v>2637.0950933564864</c:v>
                </c:pt>
                <c:pt idx="1061">
                  <c:v>2897.5128093790649</c:v>
                </c:pt>
                <c:pt idx="1062">
                  <c:v>2974.5722970039014</c:v>
                </c:pt>
                <c:pt idx="1063">
                  <c:v>2975.4997828918736</c:v>
                </c:pt>
                <c:pt idx="1064">
                  <c:v>2873.901867129825</c:v>
                </c:pt>
                <c:pt idx="1065">
                  <c:v>2911.5388623534463</c:v>
                </c:pt>
                <c:pt idx="1066">
                  <c:v>3080.0034737299111</c:v>
                </c:pt>
                <c:pt idx="1067">
                  <c:v>3266.9448545375535</c:v>
                </c:pt>
                <c:pt idx="1068">
                  <c:v>3207.6995223621302</c:v>
                </c:pt>
                <c:pt idx="1069">
                  <c:v>3325.2488059053339</c:v>
                </c:pt>
                <c:pt idx="1070">
                  <c:v>3403.1211463308659</c:v>
                </c:pt>
                <c:pt idx="1071">
                  <c:v>3369.1437255753299</c:v>
                </c:pt>
                <c:pt idx="1072">
                  <c:v>4027.3443334780645</c:v>
                </c:pt>
                <c:pt idx="1073">
                  <c:v>4031.300043421616</c:v>
                </c:pt>
                <c:pt idx="1074">
                  <c:v>3891.235779418143</c:v>
                </c:pt>
                <c:pt idx="1075">
                  <c:v>4165.8280503690758</c:v>
                </c:pt>
                <c:pt idx="1076">
                  <c:v>4106.6087711680339</c:v>
                </c:pt>
                <c:pt idx="1077">
                  <c:v>4094.9795918367272</c:v>
                </c:pt>
                <c:pt idx="1078">
                  <c:v>4218.6530612244824</c:v>
                </c:pt>
                <c:pt idx="1079">
                  <c:v>4160.7555362570483</c:v>
                </c:pt>
                <c:pt idx="1080">
                  <c:v>4266.9083803734175</c:v>
                </c:pt>
                <c:pt idx="1081">
                  <c:v>4526.2448979591745</c:v>
                </c:pt>
                <c:pt idx="1082">
                  <c:v>4476.9952236213539</c:v>
                </c:pt>
                <c:pt idx="1083">
                  <c:v>4855.0586191923476</c:v>
                </c:pt>
                <c:pt idx="1084">
                  <c:v>4849.4303082935203</c:v>
                </c:pt>
                <c:pt idx="1085">
                  <c:v>4985.5466782457552</c:v>
                </c:pt>
                <c:pt idx="1086">
                  <c:v>4697.1489361702024</c:v>
                </c:pt>
                <c:pt idx="1087">
                  <c:v>4245.8532349109764</c:v>
                </c:pt>
                <c:pt idx="1088">
                  <c:v>4314.0425531914798</c:v>
                </c:pt>
                <c:pt idx="1089">
                  <c:v>4088.0356057316458</c:v>
                </c:pt>
                <c:pt idx="1090">
                  <c:v>4018.8336951801912</c:v>
                </c:pt>
                <c:pt idx="1091">
                  <c:v>4004.0321320017279</c:v>
                </c:pt>
                <c:pt idx="1092">
                  <c:v>3919.7273122014676</c:v>
                </c:pt>
                <c:pt idx="1093">
                  <c:v>4306.2987407728951</c:v>
                </c:pt>
                <c:pt idx="1094">
                  <c:v>4206.7433782023354</c:v>
                </c:pt>
                <c:pt idx="1095">
                  <c:v>4372.5028224055486</c:v>
                </c:pt>
                <c:pt idx="1096">
                  <c:v>4200.9630916196174</c:v>
                </c:pt>
                <c:pt idx="1097">
                  <c:v>4233.756838905766</c:v>
                </c:pt>
                <c:pt idx="1098">
                  <c:v>4245.0890143291272</c:v>
                </c:pt>
                <c:pt idx="1099">
                  <c:v>4426.5523230568733</c:v>
                </c:pt>
                <c:pt idx="1100">
                  <c:v>4548.4298740772811</c:v>
                </c:pt>
                <c:pt idx="1101">
                  <c:v>4766.3482414242189</c:v>
                </c:pt>
                <c:pt idx="1102">
                  <c:v>4850.3334780720688</c:v>
                </c:pt>
                <c:pt idx="1103">
                  <c:v>5017.2088580112786</c:v>
                </c:pt>
                <c:pt idx="1104">
                  <c:v>4969.3200173686382</c:v>
                </c:pt>
                <c:pt idx="1105">
                  <c:v>5313.7985236647719</c:v>
                </c:pt>
                <c:pt idx="1106">
                  <c:v>5120.9995657837471</c:v>
                </c:pt>
                <c:pt idx="1107">
                  <c:v>4828.9361702127535</c:v>
                </c:pt>
                <c:pt idx="1108">
                  <c:v>4941.4459400781461</c:v>
                </c:pt>
                <c:pt idx="1109">
                  <c:v>5116.1936604428874</c:v>
                </c:pt>
                <c:pt idx="1110">
                  <c:v>5006.3534520190924</c:v>
                </c:pt>
                <c:pt idx="1111">
                  <c:v>5039.5145462440169</c:v>
                </c:pt>
                <c:pt idx="1112">
                  <c:v>5045.7907077724576</c:v>
                </c:pt>
                <c:pt idx="1113">
                  <c:v>4980.5957446808379</c:v>
                </c:pt>
                <c:pt idx="1114">
                  <c:v>4696.7650890143168</c:v>
                </c:pt>
                <c:pt idx="1115">
                  <c:v>4719.1393834129267</c:v>
                </c:pt>
                <c:pt idx="1116">
                  <c:v>4542.2188449847899</c:v>
                </c:pt>
                <c:pt idx="1117">
                  <c:v>4454.5184541901745</c:v>
                </c:pt>
                <c:pt idx="1118">
                  <c:v>4778.6009552757132</c:v>
                </c:pt>
                <c:pt idx="1119">
                  <c:v>4847.3417281806196</c:v>
                </c:pt>
                <c:pt idx="1120">
                  <c:v>4843.91055145461</c:v>
                </c:pt>
                <c:pt idx="1121">
                  <c:v>5005.2514112027638</c:v>
                </c:pt>
                <c:pt idx="1122">
                  <c:v>5101.7429439860889</c:v>
                </c:pt>
                <c:pt idx="1123">
                  <c:v>5101.2201476335058</c:v>
                </c:pt>
                <c:pt idx="1124">
                  <c:v>5099.4737299174831</c:v>
                </c:pt>
                <c:pt idx="1125">
                  <c:v>5119.4103343464885</c:v>
                </c:pt>
                <c:pt idx="1126">
                  <c:v>4954.5757707338098</c:v>
                </c:pt>
                <c:pt idx="1127">
                  <c:v>5054.4515848892588</c:v>
                </c:pt>
                <c:pt idx="1128">
                  <c:v>5135.0403821102745</c:v>
                </c:pt>
                <c:pt idx="1129">
                  <c:v>5036.1398176291632</c:v>
                </c:pt>
                <c:pt idx="1130">
                  <c:v>4859.1793313069747</c:v>
                </c:pt>
                <c:pt idx="1131">
                  <c:v>5043.640468953522</c:v>
                </c:pt>
                <c:pt idx="1132">
                  <c:v>5049.2870169344169</c:v>
                </c:pt>
                <c:pt idx="1133">
                  <c:v>5190.5453755970302</c:v>
                </c:pt>
                <c:pt idx="1134">
                  <c:v>5210.8059053408424</c:v>
                </c:pt>
                <c:pt idx="1135">
                  <c:v>5198.4368215371078</c:v>
                </c:pt>
                <c:pt idx="1136">
                  <c:v>5521.0594876248188</c:v>
                </c:pt>
                <c:pt idx="1137">
                  <c:v>5467.6100738167424</c:v>
                </c:pt>
                <c:pt idx="1138">
                  <c:v>5485.0178028658092</c:v>
                </c:pt>
                <c:pt idx="1139">
                  <c:v>5326.5132435952928</c:v>
                </c:pt>
                <c:pt idx="1140">
                  <c:v>5211.1732522796183</c:v>
                </c:pt>
                <c:pt idx="1141">
                  <c:v>4876.249240121565</c:v>
                </c:pt>
                <c:pt idx="1142">
                  <c:v>4831.3625705601235</c:v>
                </c:pt>
                <c:pt idx="1143">
                  <c:v>4900.1302648718902</c:v>
                </c:pt>
                <c:pt idx="1144">
                  <c:v>4671.0924880590374</c:v>
                </c:pt>
                <c:pt idx="1145">
                  <c:v>4489.0108554059771</c:v>
                </c:pt>
                <c:pt idx="1146">
                  <c:v>4439.8732088579964</c:v>
                </c:pt>
                <c:pt idx="1147">
                  <c:v>4346.3169778549573</c:v>
                </c:pt>
                <c:pt idx="1148">
                  <c:v>4261.1176726009408</c:v>
                </c:pt>
                <c:pt idx="1149">
                  <c:v>4689.6561007381515</c:v>
                </c:pt>
                <c:pt idx="1150">
                  <c:v>4777.4181502388028</c:v>
                </c:pt>
                <c:pt idx="1151">
                  <c:v>4763.0238818931666</c:v>
                </c:pt>
                <c:pt idx="1152">
                  <c:v>4650.8901432913435</c:v>
                </c:pt>
                <c:pt idx="1153">
                  <c:v>5010.3577941814856</c:v>
                </c:pt>
                <c:pt idx="1154">
                  <c:v>5019.5718627876522</c:v>
                </c:pt>
                <c:pt idx="1155">
                  <c:v>4913.435518888391</c:v>
                </c:pt>
                <c:pt idx="1156">
                  <c:v>4964.7755102040664</c:v>
                </c:pt>
                <c:pt idx="1157">
                  <c:v>4620.0616587060222</c:v>
                </c:pt>
                <c:pt idx="1158">
                  <c:v>4987.9383412939496</c:v>
                </c:pt>
                <c:pt idx="1159">
                  <c:v>4897.4103343464894</c:v>
                </c:pt>
                <c:pt idx="1160">
                  <c:v>4977.3990447242568</c:v>
                </c:pt>
                <c:pt idx="1161">
                  <c:v>5111.7716022579079</c:v>
                </c:pt>
                <c:pt idx="1162">
                  <c:v>5057.8237082066698</c:v>
                </c:pt>
                <c:pt idx="1163">
                  <c:v>4847.2548849326804</c:v>
                </c:pt>
                <c:pt idx="1164">
                  <c:v>4921.4085974815289</c:v>
                </c:pt>
                <c:pt idx="1165">
                  <c:v>4310.1450282240403</c:v>
                </c:pt>
                <c:pt idx="1166">
                  <c:v>4313.588363004761</c:v>
                </c:pt>
                <c:pt idx="1167">
                  <c:v>4328.3933999131414</c:v>
                </c:pt>
                <c:pt idx="1168">
                  <c:v>4061.0499348675498</c:v>
                </c:pt>
                <c:pt idx="1169">
                  <c:v>4032.2622666087573</c:v>
                </c:pt>
                <c:pt idx="1170">
                  <c:v>3780.9848024315979</c:v>
                </c:pt>
                <c:pt idx="1171">
                  <c:v>3721.214068606153</c:v>
                </c:pt>
                <c:pt idx="1172">
                  <c:v>3186.2865827181822</c:v>
                </c:pt>
                <c:pt idx="1173">
                  <c:v>3519.4650455926931</c:v>
                </c:pt>
                <c:pt idx="1174">
                  <c:v>3235.0855405992074</c:v>
                </c:pt>
                <c:pt idx="1175">
                  <c:v>3252.2561875814049</c:v>
                </c:pt>
                <c:pt idx="1176">
                  <c:v>3009.5744680850962</c:v>
                </c:pt>
                <c:pt idx="1177">
                  <c:v>3369.1958315240877</c:v>
                </c:pt>
                <c:pt idx="1178">
                  <c:v>3328.2431610942135</c:v>
                </c:pt>
                <c:pt idx="1179">
                  <c:v>3407.8949196699841</c:v>
                </c:pt>
                <c:pt idx="1180">
                  <c:v>3346.0686061658594</c:v>
                </c:pt>
                <c:pt idx="1181">
                  <c:v>3097.133304385573</c:v>
                </c:pt>
                <c:pt idx="1182">
                  <c:v>3005.2236213634283</c:v>
                </c:pt>
                <c:pt idx="1183">
                  <c:v>3095.203647416402</c:v>
                </c:pt>
                <c:pt idx="1184">
                  <c:v>3235.241858445494</c:v>
                </c:pt>
                <c:pt idx="1185">
                  <c:v>3186.5471124619944</c:v>
                </c:pt>
                <c:pt idx="1186">
                  <c:v>3262.5861919235663</c:v>
                </c:pt>
                <c:pt idx="1187">
                  <c:v>3408.3187147199183</c:v>
                </c:pt>
                <c:pt idx="1188">
                  <c:v>3198.3499782891763</c:v>
                </c:pt>
                <c:pt idx="1189">
                  <c:v>3084.0816326530498</c:v>
                </c:pt>
                <c:pt idx="1190">
                  <c:v>3108.6678245766275</c:v>
                </c:pt>
                <c:pt idx="1191">
                  <c:v>2913.8332609639497</c:v>
                </c:pt>
                <c:pt idx="1192">
                  <c:v>2898.8979591836628</c:v>
                </c:pt>
                <c:pt idx="1193">
                  <c:v>3246.8996960486206</c:v>
                </c:pt>
                <c:pt idx="1194">
                  <c:v>3185.0386452453208</c:v>
                </c:pt>
                <c:pt idx="1195">
                  <c:v>3242.0303951367664</c:v>
                </c:pt>
                <c:pt idx="1196">
                  <c:v>3086.9396439426723</c:v>
                </c:pt>
                <c:pt idx="1197">
                  <c:v>3388.6730351715028</c:v>
                </c:pt>
                <c:pt idx="1198">
                  <c:v>3518.5662179765395</c:v>
                </c:pt>
                <c:pt idx="1199">
                  <c:v>3486.2388189318153</c:v>
                </c:pt>
                <c:pt idx="1200">
                  <c:v>3330.3525835866144</c:v>
                </c:pt>
                <c:pt idx="1201">
                  <c:v>3308.1172383847038</c:v>
                </c:pt>
                <c:pt idx="1202">
                  <c:v>3110.7112462005966</c:v>
                </c:pt>
                <c:pt idx="1203">
                  <c:v>3081.5214937038536</c:v>
                </c:pt>
                <c:pt idx="1204">
                  <c:v>3091.6335214936935</c:v>
                </c:pt>
                <c:pt idx="1205">
                  <c:v>2745.0221450282147</c:v>
                </c:pt>
                <c:pt idx="1206">
                  <c:v>2823.2357794181412</c:v>
                </c:pt>
                <c:pt idx="1207">
                  <c:v>2924.7129830655572</c:v>
                </c:pt>
                <c:pt idx="1208">
                  <c:v>3010.2553191489264</c:v>
                </c:pt>
                <c:pt idx="1209">
                  <c:v>2742.8962223187064</c:v>
                </c:pt>
                <c:pt idx="1210">
                  <c:v>2803.6170212765874</c:v>
                </c:pt>
                <c:pt idx="1211">
                  <c:v>3013.4902301345974</c:v>
                </c:pt>
                <c:pt idx="1212">
                  <c:v>2995.648284845844</c:v>
                </c:pt>
                <c:pt idx="1213">
                  <c:v>3118.6912722535731</c:v>
                </c:pt>
                <c:pt idx="1214">
                  <c:v>3043.4216239687271</c:v>
                </c:pt>
                <c:pt idx="1215">
                  <c:v>2909.6561007381588</c:v>
                </c:pt>
                <c:pt idx="1216">
                  <c:v>2934.1337386018145</c:v>
                </c:pt>
                <c:pt idx="1217">
                  <c:v>3010.7798523664683</c:v>
                </c:pt>
                <c:pt idx="1218">
                  <c:v>3064.3951367781056</c:v>
                </c:pt>
                <c:pt idx="1219">
                  <c:v>2925.7611810681624</c:v>
                </c:pt>
                <c:pt idx="1220">
                  <c:v>2971.7768128527914</c:v>
                </c:pt>
                <c:pt idx="1221">
                  <c:v>2940.6964828484497</c:v>
                </c:pt>
                <c:pt idx="1222">
                  <c:v>2855.0334346504469</c:v>
                </c:pt>
                <c:pt idx="1223">
                  <c:v>2936.6747720364647</c:v>
                </c:pt>
                <c:pt idx="1224">
                  <c:v>2909.4980460269126</c:v>
                </c:pt>
                <c:pt idx="1225">
                  <c:v>2975.1619626573943</c:v>
                </c:pt>
                <c:pt idx="1226">
                  <c:v>2873.3504125054187</c:v>
                </c:pt>
                <c:pt idx="1227">
                  <c:v>2842.3595310464525</c:v>
                </c:pt>
                <c:pt idx="1228">
                  <c:v>2850.1971341728095</c:v>
                </c:pt>
                <c:pt idx="1229">
                  <c:v>2768.5627442466266</c:v>
                </c:pt>
                <c:pt idx="1230">
                  <c:v>2725.4772036474083</c:v>
                </c:pt>
                <c:pt idx="1231">
                  <c:v>2737.3052540164917</c:v>
                </c:pt>
                <c:pt idx="1232">
                  <c:v>2759.753365175849</c:v>
                </c:pt>
                <c:pt idx="1233">
                  <c:v>2678.2153712548766</c:v>
                </c:pt>
                <c:pt idx="1234">
                  <c:v>2587.0907511940864</c:v>
                </c:pt>
                <c:pt idx="1235">
                  <c:v>2791.5336517585665</c:v>
                </c:pt>
                <c:pt idx="1236">
                  <c:v>2803.9800260529655</c:v>
                </c:pt>
                <c:pt idx="1237">
                  <c:v>2920.8936170212669</c:v>
                </c:pt>
                <c:pt idx="1238">
                  <c:v>2975.0881458966464</c:v>
                </c:pt>
                <c:pt idx="1239">
                  <c:v>3072.6026921406756</c:v>
                </c:pt>
                <c:pt idx="1240">
                  <c:v>3233.8341293964281</c:v>
                </c:pt>
                <c:pt idx="1241">
                  <c:v>3426.6495874945608</c:v>
                </c:pt>
                <c:pt idx="1242">
                  <c:v>3475.4285714285588</c:v>
                </c:pt>
                <c:pt idx="1243">
                  <c:v>3475.1610942249117</c:v>
                </c:pt>
                <c:pt idx="1244">
                  <c:v>3665.3382544507035</c:v>
                </c:pt>
                <c:pt idx="1245">
                  <c:v>3600.6799826313377</c:v>
                </c:pt>
                <c:pt idx="1246">
                  <c:v>3460.3074250976865</c:v>
                </c:pt>
                <c:pt idx="1247">
                  <c:v>3399.723838471547</c:v>
                </c:pt>
                <c:pt idx="1248">
                  <c:v>3318.0243161094113</c:v>
                </c:pt>
                <c:pt idx="1249">
                  <c:v>3449.6899696048508</c:v>
                </c:pt>
                <c:pt idx="1250">
                  <c:v>3548.6287451150542</c:v>
                </c:pt>
                <c:pt idx="1251">
                  <c:v>3720.0929222752793</c:v>
                </c:pt>
                <c:pt idx="1252">
                  <c:v>3870.8241424229118</c:v>
                </c:pt>
                <c:pt idx="1253">
                  <c:v>3803.2453321754092</c:v>
                </c:pt>
                <c:pt idx="1254">
                  <c:v>4016.7954841510923</c:v>
                </c:pt>
                <c:pt idx="1255">
                  <c:v>3958.7485887972061</c:v>
                </c:pt>
                <c:pt idx="1256">
                  <c:v>3952.3230568823124</c:v>
                </c:pt>
                <c:pt idx="1257">
                  <c:v>3855.7533651758426</c:v>
                </c:pt>
                <c:pt idx="1258">
                  <c:v>4151.1072514111866</c:v>
                </c:pt>
                <c:pt idx="1259">
                  <c:v>4087.5822839774046</c:v>
                </c:pt>
                <c:pt idx="1260">
                  <c:v>4079.3590968302051</c:v>
                </c:pt>
                <c:pt idx="1261">
                  <c:v>3986.217108119828</c:v>
                </c:pt>
                <c:pt idx="1262">
                  <c:v>3881.5414676508744</c:v>
                </c:pt>
                <c:pt idx="1263">
                  <c:v>3882.3525835866112</c:v>
                </c:pt>
                <c:pt idx="1264">
                  <c:v>4060.8441163699367</c:v>
                </c:pt>
                <c:pt idx="1265">
                  <c:v>4283.3234910985502</c:v>
                </c:pt>
                <c:pt idx="1266">
                  <c:v>4239.8497611810517</c:v>
                </c:pt>
                <c:pt idx="1267">
                  <c:v>4276.0937907077559</c:v>
                </c:pt>
                <c:pt idx="1268">
                  <c:v>4297.7724706903873</c:v>
                </c:pt>
                <c:pt idx="1269">
                  <c:v>4140.165870603545</c:v>
                </c:pt>
                <c:pt idx="1270">
                  <c:v>4253.0021710811825</c:v>
                </c:pt>
                <c:pt idx="1271">
                  <c:v>4068.0738167607319</c:v>
                </c:pt>
                <c:pt idx="1272">
                  <c:v>4261.3894919669838</c:v>
                </c:pt>
                <c:pt idx="1273">
                  <c:v>4246.2310030394974</c:v>
                </c:pt>
                <c:pt idx="1274">
                  <c:v>4235.1567520625113</c:v>
                </c:pt>
                <c:pt idx="1275">
                  <c:v>4080.1485019539577</c:v>
                </c:pt>
                <c:pt idx="1276">
                  <c:v>4090.3942683456203</c:v>
                </c:pt>
                <c:pt idx="1277">
                  <c:v>4238.8640903169617</c:v>
                </c:pt>
                <c:pt idx="1278">
                  <c:v>4276.7381676074529</c:v>
                </c:pt>
                <c:pt idx="1279">
                  <c:v>4342.0877116804004</c:v>
                </c:pt>
                <c:pt idx="1280">
                  <c:v>4334.8363004776211</c:v>
                </c:pt>
                <c:pt idx="1281">
                  <c:v>4494.7355623100129</c:v>
                </c:pt>
                <c:pt idx="1282">
                  <c:v>4573.5041250542599</c:v>
                </c:pt>
                <c:pt idx="1283">
                  <c:v>4069.7985236647701</c:v>
                </c:pt>
                <c:pt idx="1284">
                  <c:v>3998.9848024315957</c:v>
                </c:pt>
                <c:pt idx="1285">
                  <c:v>4029.1046461137494</c:v>
                </c:pt>
                <c:pt idx="1286">
                  <c:v>3894.9986973512664</c:v>
                </c:pt>
                <c:pt idx="1287">
                  <c:v>3923.0299609205235</c:v>
                </c:pt>
                <c:pt idx="1288">
                  <c:v>3996.9813287016782</c:v>
                </c:pt>
                <c:pt idx="1289">
                  <c:v>3902.7989578810102</c:v>
                </c:pt>
                <c:pt idx="1290">
                  <c:v>4091.3174120711956</c:v>
                </c:pt>
                <c:pt idx="1291">
                  <c:v>4179.0195397307707</c:v>
                </c:pt>
                <c:pt idx="1292">
                  <c:v>4145.7073382544349</c:v>
                </c:pt>
                <c:pt idx="1293">
                  <c:v>4107.6838905774921</c:v>
                </c:pt>
                <c:pt idx="1294">
                  <c:v>4193.898393399897</c:v>
                </c:pt>
                <c:pt idx="1295">
                  <c:v>4102.6270082500932</c:v>
                </c:pt>
                <c:pt idx="1296">
                  <c:v>3735.6161528441025</c:v>
                </c:pt>
                <c:pt idx="1297">
                  <c:v>3537.5058619192223</c:v>
                </c:pt>
                <c:pt idx="1298">
                  <c:v>3781.4685193226087</c:v>
                </c:pt>
                <c:pt idx="1299">
                  <c:v>3896.2448979591691</c:v>
                </c:pt>
                <c:pt idx="1300">
                  <c:v>3717.8089448545234</c:v>
                </c:pt>
                <c:pt idx="1301">
                  <c:v>3705.6569691706327</c:v>
                </c:pt>
                <c:pt idx="1302">
                  <c:v>3748.2327399044584</c:v>
                </c:pt>
                <c:pt idx="1303">
                  <c:v>3660.212765957433</c:v>
                </c:pt>
                <c:pt idx="1304">
                  <c:v>3562.8779852366342</c:v>
                </c:pt>
                <c:pt idx="1305">
                  <c:v>3606.1033434650321</c:v>
                </c:pt>
                <c:pt idx="1306">
                  <c:v>3805.82718193659</c:v>
                </c:pt>
                <c:pt idx="1307">
                  <c:v>4180.7737733391077</c:v>
                </c:pt>
                <c:pt idx="1308">
                  <c:v>4136.7694311767109</c:v>
                </c:pt>
                <c:pt idx="1309">
                  <c:v>4185.8454190186558</c:v>
                </c:pt>
                <c:pt idx="1310">
                  <c:v>4274.8536691272093</c:v>
                </c:pt>
                <c:pt idx="1311">
                  <c:v>4469.9947894051065</c:v>
                </c:pt>
                <c:pt idx="1312">
                  <c:v>4803.7342596612934</c:v>
                </c:pt>
                <c:pt idx="1313">
                  <c:v>4670.8831958315068</c:v>
                </c:pt>
                <c:pt idx="1314">
                  <c:v>4685.3174120711938</c:v>
                </c:pt>
                <c:pt idx="1315">
                  <c:v>4772.0121580546929</c:v>
                </c:pt>
                <c:pt idx="1316">
                  <c:v>4746.7650890143113</c:v>
                </c:pt>
                <c:pt idx="1317">
                  <c:v>4990.9986973512623</c:v>
                </c:pt>
                <c:pt idx="1318">
                  <c:v>4862.9552757272941</c:v>
                </c:pt>
                <c:pt idx="1319">
                  <c:v>4981.9366044289873</c:v>
                </c:pt>
                <c:pt idx="1320">
                  <c:v>4980.2813721232988</c:v>
                </c:pt>
                <c:pt idx="1321">
                  <c:v>5355.8332609639401</c:v>
                </c:pt>
                <c:pt idx="1322">
                  <c:v>5286.6322188449649</c:v>
                </c:pt>
                <c:pt idx="1323">
                  <c:v>5343.32001736863</c:v>
                </c:pt>
                <c:pt idx="1324">
                  <c:v>5385.135909683002</c:v>
                </c:pt>
                <c:pt idx="1325">
                  <c:v>5582.3352149370176</c:v>
                </c:pt>
                <c:pt idx="1326">
                  <c:v>5731.7768128527796</c:v>
                </c:pt>
                <c:pt idx="1327">
                  <c:v>5401.0551454624201</c:v>
                </c:pt>
                <c:pt idx="1328">
                  <c:v>5270.3621363438797</c:v>
                </c:pt>
                <c:pt idx="1329">
                  <c:v>5322.3404255318956</c:v>
                </c:pt>
                <c:pt idx="1330">
                  <c:v>5284.6044290056261</c:v>
                </c:pt>
                <c:pt idx="1331">
                  <c:v>5477.9661311332848</c:v>
                </c:pt>
                <c:pt idx="1332">
                  <c:v>5239.1498046026727</c:v>
                </c:pt>
                <c:pt idx="1333">
                  <c:v>5072.8128528006764</c:v>
                </c:pt>
                <c:pt idx="1334">
                  <c:v>5260.6070343030633</c:v>
                </c:pt>
                <c:pt idx="1335">
                  <c:v>5406.3143725575137</c:v>
                </c:pt>
                <c:pt idx="1336">
                  <c:v>5372.0529743812222</c:v>
                </c:pt>
                <c:pt idx="1337">
                  <c:v>5323.4737299174794</c:v>
                </c:pt>
                <c:pt idx="1338">
                  <c:v>5289.718627876663</c:v>
                </c:pt>
                <c:pt idx="1339">
                  <c:v>5490.2292661745341</c:v>
                </c:pt>
                <c:pt idx="1340">
                  <c:v>5462.1346070342834</c:v>
                </c:pt>
                <c:pt idx="1341">
                  <c:v>5331.7420755536068</c:v>
                </c:pt>
                <c:pt idx="1342">
                  <c:v>5291.9774207555174</c:v>
                </c:pt>
                <c:pt idx="1343">
                  <c:v>5338.3074250976788</c:v>
                </c:pt>
                <c:pt idx="1344">
                  <c:v>5494.8840642639825</c:v>
                </c:pt>
                <c:pt idx="1345">
                  <c:v>5864.1623968736212</c:v>
                </c:pt>
                <c:pt idx="1346">
                  <c:v>5813.9522362136131</c:v>
                </c:pt>
                <c:pt idx="1347">
                  <c:v>5634.6009552757059</c:v>
                </c:pt>
                <c:pt idx="1348">
                  <c:v>5625.2071211463099</c:v>
                </c:pt>
                <c:pt idx="1349">
                  <c:v>5568.5827181936393</c:v>
                </c:pt>
                <c:pt idx="1350">
                  <c:v>5590.9683022144809</c:v>
                </c:pt>
                <c:pt idx="1351">
                  <c:v>5689.8914459400557</c:v>
                </c:pt>
                <c:pt idx="1352">
                  <c:v>5523.815892314351</c:v>
                </c:pt>
                <c:pt idx="1353">
                  <c:v>5215.7073382544313</c:v>
                </c:pt>
                <c:pt idx="1354">
                  <c:v>5240.5445071645481</c:v>
                </c:pt>
                <c:pt idx="1355">
                  <c:v>4940.6530612244715</c:v>
                </c:pt>
                <c:pt idx="1356">
                  <c:v>5041.4450716456604</c:v>
                </c:pt>
                <c:pt idx="1357">
                  <c:v>5185.1940946591212</c:v>
                </c:pt>
                <c:pt idx="1358">
                  <c:v>5090.9266174554741</c:v>
                </c:pt>
                <c:pt idx="1359">
                  <c:v>4884.687798523647</c:v>
                </c:pt>
                <c:pt idx="1360">
                  <c:v>4997.0707772470505</c:v>
                </c:pt>
                <c:pt idx="1361">
                  <c:v>4962.0746851932081</c:v>
                </c:pt>
                <c:pt idx="1362">
                  <c:v>5120.3091619626384</c:v>
                </c:pt>
                <c:pt idx="1363">
                  <c:v>4665.7863656100562</c:v>
                </c:pt>
                <c:pt idx="1364">
                  <c:v>4752.1519756838725</c:v>
                </c:pt>
                <c:pt idx="1365">
                  <c:v>4973.9366044289864</c:v>
                </c:pt>
                <c:pt idx="1366">
                  <c:v>5017.4772036473969</c:v>
                </c:pt>
                <c:pt idx="1367">
                  <c:v>4945.7716022579052</c:v>
                </c:pt>
                <c:pt idx="1368">
                  <c:v>4966.050369083785</c:v>
                </c:pt>
                <c:pt idx="1369">
                  <c:v>4904.9361702127471</c:v>
                </c:pt>
                <c:pt idx="1370">
                  <c:v>4654.8892748588623</c:v>
                </c:pt>
                <c:pt idx="1371">
                  <c:v>4268.5601389491803</c:v>
                </c:pt>
                <c:pt idx="1372">
                  <c:v>4289.7377333912127</c:v>
                </c:pt>
                <c:pt idx="1373">
                  <c:v>4380.540165002154</c:v>
                </c:pt>
                <c:pt idx="1374">
                  <c:v>4393.308727746401</c:v>
                </c:pt>
                <c:pt idx="1375">
                  <c:v>4383.082066869285</c:v>
                </c:pt>
                <c:pt idx="1376">
                  <c:v>4129.0134607034151</c:v>
                </c:pt>
                <c:pt idx="1377">
                  <c:v>4093.8376031263419</c:v>
                </c:pt>
                <c:pt idx="1378">
                  <c:v>4289.187147199289</c:v>
                </c:pt>
                <c:pt idx="1379">
                  <c:v>4346.8432479374569</c:v>
                </c:pt>
                <c:pt idx="1380">
                  <c:v>4055.8184976117959</c:v>
                </c:pt>
                <c:pt idx="1381">
                  <c:v>4198.2874511506579</c:v>
                </c:pt>
                <c:pt idx="1382">
                  <c:v>4243.5935735996372</c:v>
                </c:pt>
                <c:pt idx="1383">
                  <c:v>4136.5505861919082</c:v>
                </c:pt>
                <c:pt idx="1384">
                  <c:v>4006.1832392531333</c:v>
                </c:pt>
                <c:pt idx="1385">
                  <c:v>4067.2583586625992</c:v>
                </c:pt>
                <c:pt idx="1386">
                  <c:v>4053.9496309161818</c:v>
                </c:pt>
                <c:pt idx="1387">
                  <c:v>4074.1780286582575</c:v>
                </c:pt>
                <c:pt idx="1388">
                  <c:v>4245.7559704732803</c:v>
                </c:pt>
                <c:pt idx="1389">
                  <c:v>4219.5536257055865</c:v>
                </c:pt>
                <c:pt idx="1390">
                  <c:v>4415.0073816760587</c:v>
                </c:pt>
                <c:pt idx="1391">
                  <c:v>4413.3738601823552</c:v>
                </c:pt>
                <c:pt idx="1392">
                  <c:v>4376.8701693443181</c:v>
                </c:pt>
                <c:pt idx="1393">
                  <c:v>4409.5084672166586</c:v>
                </c:pt>
                <c:pt idx="1394">
                  <c:v>4403.0777247068891</c:v>
                </c:pt>
                <c:pt idx="1395">
                  <c:v>4128.8528006947317</c:v>
                </c:pt>
                <c:pt idx="1396">
                  <c:v>4035.1419887103643</c:v>
                </c:pt>
                <c:pt idx="1397">
                  <c:v>4092.1293964394135</c:v>
                </c:pt>
                <c:pt idx="1398">
                  <c:v>4013.6283108988146</c:v>
                </c:pt>
                <c:pt idx="1399">
                  <c:v>4144.3899261832257</c:v>
                </c:pt>
                <c:pt idx="1400">
                  <c:v>4106.4854537559568</c:v>
                </c:pt>
                <c:pt idx="1401">
                  <c:v>4033.5301780286445</c:v>
                </c:pt>
                <c:pt idx="1402">
                  <c:v>3980.2006079027219</c:v>
                </c:pt>
                <c:pt idx="1403">
                  <c:v>3773.4372557533516</c:v>
                </c:pt>
                <c:pt idx="1404">
                  <c:v>3741.4077290490527</c:v>
                </c:pt>
                <c:pt idx="1405">
                  <c:v>3609.7681285279941</c:v>
                </c:pt>
                <c:pt idx="1406">
                  <c:v>3619.6039947893919</c:v>
                </c:pt>
                <c:pt idx="1407">
                  <c:v>3635.6595744680726</c:v>
                </c:pt>
                <c:pt idx="1408">
                  <c:v>3632.0008684324666</c:v>
                </c:pt>
                <c:pt idx="1409">
                  <c:v>3710.7503256621671</c:v>
                </c:pt>
                <c:pt idx="1410">
                  <c:v>3812.6495874945595</c:v>
                </c:pt>
                <c:pt idx="1411">
                  <c:v>3696.0581849761056</c:v>
                </c:pt>
                <c:pt idx="1412">
                  <c:v>3739.4667824576509</c:v>
                </c:pt>
                <c:pt idx="1413">
                  <c:v>3741.5796786799697</c:v>
                </c:pt>
                <c:pt idx="1414">
                  <c:v>3740.4828484585196</c:v>
                </c:pt>
                <c:pt idx="1415">
                  <c:v>3664.9257490230007</c:v>
                </c:pt>
                <c:pt idx="1416">
                  <c:v>3677.99565783759</c:v>
                </c:pt>
                <c:pt idx="1417">
                  <c:v>3617.8905775075855</c:v>
                </c:pt>
                <c:pt idx="1418">
                  <c:v>3532.8623534520061</c:v>
                </c:pt>
                <c:pt idx="1419">
                  <c:v>3165.0290924880469</c:v>
                </c:pt>
                <c:pt idx="1420">
                  <c:v>3045.7160225792327</c:v>
                </c:pt>
                <c:pt idx="1421">
                  <c:v>3147.5944420321198</c:v>
                </c:pt>
                <c:pt idx="1422">
                  <c:v>3183.7038645245207</c:v>
                </c:pt>
                <c:pt idx="1423">
                  <c:v>3209.5805471124495</c:v>
                </c:pt>
                <c:pt idx="1424">
                  <c:v>3196.6426400347245</c:v>
                </c:pt>
                <c:pt idx="1425">
                  <c:v>3227.1037776812723</c:v>
                </c:pt>
                <c:pt idx="1426">
                  <c:v>3275.4285714285579</c:v>
                </c:pt>
                <c:pt idx="1427">
                  <c:v>3314.5323491098434</c:v>
                </c:pt>
                <c:pt idx="1428">
                  <c:v>3289.775075987829</c:v>
                </c:pt>
                <c:pt idx="1429">
                  <c:v>3340.5905340859617</c:v>
                </c:pt>
                <c:pt idx="1430">
                  <c:v>3360.3638732088448</c:v>
                </c:pt>
                <c:pt idx="1431">
                  <c:v>3204.1997394702439</c:v>
                </c:pt>
                <c:pt idx="1432">
                  <c:v>3240.2613981762793</c:v>
                </c:pt>
                <c:pt idx="1433">
                  <c:v>3610.4429005644674</c:v>
                </c:pt>
                <c:pt idx="1434">
                  <c:v>3593.7985236647714</c:v>
                </c:pt>
                <c:pt idx="1435">
                  <c:v>3680.4924012157921</c:v>
                </c:pt>
                <c:pt idx="1436">
                  <c:v>3807.2071211463171</c:v>
                </c:pt>
                <c:pt idx="1437">
                  <c:v>3824.8363004776238</c:v>
                </c:pt>
                <c:pt idx="1438">
                  <c:v>3853.4711246200468</c:v>
                </c:pt>
                <c:pt idx="1439">
                  <c:v>3777.2852800694609</c:v>
                </c:pt>
                <c:pt idx="1440">
                  <c:v>3679.8723404255188</c:v>
                </c:pt>
                <c:pt idx="1441">
                  <c:v>3666.3369518019845</c:v>
                </c:pt>
                <c:pt idx="1442">
                  <c:v>3652.0764220581723</c:v>
                </c:pt>
                <c:pt idx="1443">
                  <c:v>3693.9591836734567</c:v>
                </c:pt>
                <c:pt idx="1444">
                  <c:v>3868.4203213200039</c:v>
                </c:pt>
                <c:pt idx="1445">
                  <c:v>3810.1224489795782</c:v>
                </c:pt>
                <c:pt idx="1446">
                  <c:v>3518.5149804602565</c:v>
                </c:pt>
                <c:pt idx="1447">
                  <c:v>3471.5102040816205</c:v>
                </c:pt>
                <c:pt idx="1448">
                  <c:v>3480.6052974381114</c:v>
                </c:pt>
                <c:pt idx="1449">
                  <c:v>3333.6422058184858</c:v>
                </c:pt>
                <c:pt idx="1450">
                  <c:v>3213.9088145896544</c:v>
                </c:pt>
                <c:pt idx="1451">
                  <c:v>3320.0460269213954</c:v>
                </c:pt>
                <c:pt idx="1452">
                  <c:v>3234.9118541033322</c:v>
                </c:pt>
                <c:pt idx="1453">
                  <c:v>3328.4594007815772</c:v>
                </c:pt>
                <c:pt idx="1454">
                  <c:v>3405.9201042118852</c:v>
                </c:pt>
                <c:pt idx="1455">
                  <c:v>3397.0230134606913</c:v>
                </c:pt>
                <c:pt idx="1456">
                  <c:v>3273.9096830221333</c:v>
                </c:pt>
                <c:pt idx="1457">
                  <c:v>3748.1545809813151</c:v>
                </c:pt>
                <c:pt idx="1458">
                  <c:v>3857.6812852800549</c:v>
                </c:pt>
                <c:pt idx="1459">
                  <c:v>3811.8089448545238</c:v>
                </c:pt>
                <c:pt idx="1460">
                  <c:v>3686.8432479374596</c:v>
                </c:pt>
                <c:pt idx="1461">
                  <c:v>3399.7967867998145</c:v>
                </c:pt>
                <c:pt idx="1462">
                  <c:v>3421.4468085106259</c:v>
                </c:pt>
                <c:pt idx="1463">
                  <c:v>3336.5879287885246</c:v>
                </c:pt>
                <c:pt idx="1464">
                  <c:v>3299.0013026487072</c:v>
                </c:pt>
                <c:pt idx="1465">
                  <c:v>3363.4937038645121</c:v>
                </c:pt>
                <c:pt idx="1466">
                  <c:v>3642.3543204515713</c:v>
                </c:pt>
                <c:pt idx="1467">
                  <c:v>3423.5345201910427</c:v>
                </c:pt>
                <c:pt idx="1468">
                  <c:v>3363.4016500216985</c:v>
                </c:pt>
                <c:pt idx="1469">
                  <c:v>3370.1571862787546</c:v>
                </c:pt>
                <c:pt idx="1470">
                  <c:v>3280.7069040381984</c:v>
                </c:pt>
                <c:pt idx="1471">
                  <c:v>3445.1906209292106</c:v>
                </c:pt>
                <c:pt idx="1472">
                  <c:v>3411.2314372557412</c:v>
                </c:pt>
                <c:pt idx="1473">
                  <c:v>3570.4732957012461</c:v>
                </c:pt>
                <c:pt idx="1474">
                  <c:v>3553.443334780708</c:v>
                </c:pt>
                <c:pt idx="1475">
                  <c:v>3626.3577941814897</c:v>
                </c:pt>
                <c:pt idx="1476">
                  <c:v>3664.8831958315104</c:v>
                </c:pt>
                <c:pt idx="1477">
                  <c:v>3583.335649153265</c:v>
                </c:pt>
                <c:pt idx="1478">
                  <c:v>3560.7685627442333</c:v>
                </c:pt>
                <c:pt idx="1479">
                  <c:v>3679.0386452453185</c:v>
                </c:pt>
                <c:pt idx="1480">
                  <c:v>3724.0781589231306</c:v>
                </c:pt>
                <c:pt idx="1481">
                  <c:v>3820.3612679114062</c:v>
                </c:pt>
                <c:pt idx="1482">
                  <c:v>3848.2987407728911</c:v>
                </c:pt>
                <c:pt idx="1483">
                  <c:v>3865.5032566217833</c:v>
                </c:pt>
                <c:pt idx="1484">
                  <c:v>4066.6747720364592</c:v>
                </c:pt>
                <c:pt idx="1485">
                  <c:v>4092.2457663916475</c:v>
                </c:pt>
                <c:pt idx="1486">
                  <c:v>4119.3920972644228</c:v>
                </c:pt>
                <c:pt idx="1487">
                  <c:v>4087.5371254884781</c:v>
                </c:pt>
                <c:pt idx="1488">
                  <c:v>3952.2657403386738</c:v>
                </c:pt>
                <c:pt idx="1489">
                  <c:v>4019.4085974815307</c:v>
                </c:pt>
                <c:pt idx="1490">
                  <c:v>3978.3760312635545</c:v>
                </c:pt>
                <c:pt idx="1491">
                  <c:v>4030.1650021710661</c:v>
                </c:pt>
                <c:pt idx="1492">
                  <c:v>4045.202778983919</c:v>
                </c:pt>
                <c:pt idx="1493">
                  <c:v>3951.1550151975539</c:v>
                </c:pt>
                <c:pt idx="1494">
                  <c:v>3749.0638297872201</c:v>
                </c:pt>
                <c:pt idx="1495">
                  <c:v>3772.8345636126655</c:v>
                </c:pt>
                <c:pt idx="1496">
                  <c:v>3669.3017802865697</c:v>
                </c:pt>
                <c:pt idx="1497">
                  <c:v>3712.8936170212637</c:v>
                </c:pt>
                <c:pt idx="1498">
                  <c:v>3661.2114633087149</c:v>
                </c:pt>
                <c:pt idx="1499">
                  <c:v>3432.9526704298619</c:v>
                </c:pt>
                <c:pt idx="1500">
                  <c:v>3480.2379504993364</c:v>
                </c:pt>
                <c:pt idx="1501">
                  <c:v>3573.4077290490536</c:v>
                </c:pt>
                <c:pt idx="1502">
                  <c:v>3468.7260095527445</c:v>
                </c:pt>
                <c:pt idx="1503">
                  <c:v>3521.6587060355932</c:v>
                </c:pt>
                <c:pt idx="1504">
                  <c:v>3506.6183239253019</c:v>
                </c:pt>
                <c:pt idx="1505">
                  <c:v>3445.7768128527882</c:v>
                </c:pt>
                <c:pt idx="1506">
                  <c:v>3543.3026487190486</c:v>
                </c:pt>
                <c:pt idx="1507">
                  <c:v>3603.402518454177</c:v>
                </c:pt>
                <c:pt idx="1508">
                  <c:v>3591.6795484150975</c:v>
                </c:pt>
                <c:pt idx="1509">
                  <c:v>3515.4155449413679</c:v>
                </c:pt>
                <c:pt idx="1510">
                  <c:v>3448.4741641337259</c:v>
                </c:pt>
                <c:pt idx="1511">
                  <c:v>3425.2366478506169</c:v>
                </c:pt>
                <c:pt idx="1512">
                  <c:v>3425.9774207555233</c:v>
                </c:pt>
                <c:pt idx="1513">
                  <c:v>3510.7320885800996</c:v>
                </c:pt>
                <c:pt idx="1514">
                  <c:v>3309.8263135041125</c:v>
                </c:pt>
                <c:pt idx="1515">
                  <c:v>3407.3573599652495</c:v>
                </c:pt>
                <c:pt idx="1516">
                  <c:v>3451.3304385583883</c:v>
                </c:pt>
                <c:pt idx="1517">
                  <c:v>3351.8115501519624</c:v>
                </c:pt>
                <c:pt idx="1518">
                  <c:v>3267.9808944854408</c:v>
                </c:pt>
                <c:pt idx="1519">
                  <c:v>3340.7164567954705</c:v>
                </c:pt>
                <c:pt idx="1520">
                  <c:v>3345.6500217107987</c:v>
                </c:pt>
                <c:pt idx="1521">
                  <c:v>3276.5045592705033</c:v>
                </c:pt>
                <c:pt idx="1522">
                  <c:v>3446.8085106382841</c:v>
                </c:pt>
                <c:pt idx="1523">
                  <c:v>3174.3786365609949</c:v>
                </c:pt>
                <c:pt idx="1524">
                  <c:v>3127.5527572731094</c:v>
                </c:pt>
                <c:pt idx="1525">
                  <c:v>3080.5375597047205</c:v>
                </c:pt>
                <c:pt idx="1526">
                  <c:v>2956.0052105948644</c:v>
                </c:pt>
                <c:pt idx="1527">
                  <c:v>2611.9244463742839</c:v>
                </c:pt>
                <c:pt idx="1528">
                  <c:v>2693.6257056013783</c:v>
                </c:pt>
                <c:pt idx="1529">
                  <c:v>2527.4806773773234</c:v>
                </c:pt>
                <c:pt idx="1530">
                  <c:v>2521.0377768128424</c:v>
                </c:pt>
                <c:pt idx="1531">
                  <c:v>2543.3825445071539</c:v>
                </c:pt>
                <c:pt idx="1532">
                  <c:v>2612.8302214502714</c:v>
                </c:pt>
                <c:pt idx="1533">
                  <c:v>2720.702561875803</c:v>
                </c:pt>
                <c:pt idx="1534">
                  <c:v>2594.3560573165328</c:v>
                </c:pt>
                <c:pt idx="1535">
                  <c:v>2643.936604428995</c:v>
                </c:pt>
                <c:pt idx="1536">
                  <c:v>2493.7316543638631</c:v>
                </c:pt>
                <c:pt idx="1537">
                  <c:v>2633.0204081632542</c:v>
                </c:pt>
                <c:pt idx="1538">
                  <c:v>2535.9105514546136</c:v>
                </c:pt>
                <c:pt idx="1539">
                  <c:v>2557.1046461137539</c:v>
                </c:pt>
                <c:pt idx="1540">
                  <c:v>2630.824142422915</c:v>
                </c:pt>
                <c:pt idx="1541">
                  <c:v>2527.9331306990771</c:v>
                </c:pt>
                <c:pt idx="1542">
                  <c:v>2575.3000434216124</c:v>
                </c:pt>
                <c:pt idx="1543">
                  <c:v>2565.5362570560023</c:v>
                </c:pt>
                <c:pt idx="1544">
                  <c:v>2535.9400781589115</c:v>
                </c:pt>
                <c:pt idx="1545">
                  <c:v>2486.3048198002493</c:v>
                </c:pt>
                <c:pt idx="1546">
                  <c:v>2521.1749891445825</c:v>
                </c:pt>
                <c:pt idx="1547">
                  <c:v>2559.1055145462324</c:v>
                </c:pt>
                <c:pt idx="1548">
                  <c:v>2755.9027355622975</c:v>
                </c:pt>
                <c:pt idx="1549">
                  <c:v>2761.7056013894794</c:v>
                </c:pt>
                <c:pt idx="1550">
                  <c:v>2588.435084672155</c:v>
                </c:pt>
                <c:pt idx="1551">
                  <c:v>2644.6044290056325</c:v>
                </c:pt>
                <c:pt idx="1552">
                  <c:v>2579.2627008249988</c:v>
                </c:pt>
                <c:pt idx="1553">
                  <c:v>2593.4902301345951</c:v>
                </c:pt>
                <c:pt idx="1554">
                  <c:v>2598.2813721233051</c:v>
                </c:pt>
                <c:pt idx="1555">
                  <c:v>2724.5419018671168</c:v>
                </c:pt>
                <c:pt idx="1556">
                  <c:v>2703.0247503256496</c:v>
                </c:pt>
                <c:pt idx="1557">
                  <c:v>2623.0803300043299</c:v>
                </c:pt>
                <c:pt idx="1558">
                  <c:v>2614.8441163699399</c:v>
                </c:pt>
                <c:pt idx="1559">
                  <c:v>2526.4333478071962</c:v>
                </c:pt>
                <c:pt idx="1560">
                  <c:v>2468.4932696482733</c:v>
                </c:pt>
                <c:pt idx="1561">
                  <c:v>2307.8184976117996</c:v>
                </c:pt>
                <c:pt idx="1562">
                  <c:v>1952.8797221015973</c:v>
                </c:pt>
                <c:pt idx="1563">
                  <c:v>1922.3977420755446</c:v>
                </c:pt>
                <c:pt idx="1564">
                  <c:v>1961.2435953104555</c:v>
                </c:pt>
                <c:pt idx="1565">
                  <c:v>1771.7160225792361</c:v>
                </c:pt>
                <c:pt idx="1566">
                  <c:v>1777.5779418150155</c:v>
                </c:pt>
                <c:pt idx="1567">
                  <c:v>1647.485019539723</c:v>
                </c:pt>
                <c:pt idx="1568">
                  <c:v>1786.7129830655581</c:v>
                </c:pt>
                <c:pt idx="1569">
                  <c:v>1786.7034303082849</c:v>
                </c:pt>
                <c:pt idx="1570">
                  <c:v>1799.697785497169</c:v>
                </c:pt>
                <c:pt idx="1571">
                  <c:v>1735.82197134172</c:v>
                </c:pt>
                <c:pt idx="1572">
                  <c:v>1833.2722535822754</c:v>
                </c:pt>
                <c:pt idx="1573">
                  <c:v>1844.3499782891793</c:v>
                </c:pt>
                <c:pt idx="1574">
                  <c:v>1866.3647416413285</c:v>
                </c:pt>
                <c:pt idx="1575">
                  <c:v>1827.0143291359009</c:v>
                </c:pt>
                <c:pt idx="1576">
                  <c:v>1801.3512809378985</c:v>
                </c:pt>
                <c:pt idx="1577">
                  <c:v>1761.2930959617806</c:v>
                </c:pt>
                <c:pt idx="1578">
                  <c:v>1747.5475466782373</c:v>
                </c:pt>
                <c:pt idx="1579">
                  <c:v>1731.8462874511422</c:v>
                </c:pt>
                <c:pt idx="1580">
                  <c:v>1674.3204515848811</c:v>
                </c:pt>
                <c:pt idx="1581">
                  <c:v>1671.976552323049</c:v>
                </c:pt>
                <c:pt idx="1582">
                  <c:v>1677.4494138080686</c:v>
                </c:pt>
                <c:pt idx="1583">
                  <c:v>1757.421623968728</c:v>
                </c:pt>
                <c:pt idx="1584">
                  <c:v>1752.134607034295</c:v>
                </c:pt>
                <c:pt idx="1585">
                  <c:v>1785.8888406426315</c:v>
                </c:pt>
                <c:pt idx="1586">
                  <c:v>1877.983499782883</c:v>
                </c:pt>
                <c:pt idx="1587">
                  <c:v>1875.3582283977332</c:v>
                </c:pt>
                <c:pt idx="1588">
                  <c:v>1875.104646113756</c:v>
                </c:pt>
                <c:pt idx="1589">
                  <c:v>1811.764654798081</c:v>
                </c:pt>
                <c:pt idx="1590">
                  <c:v>1733.7047329570044</c:v>
                </c:pt>
                <c:pt idx="1591">
                  <c:v>1678.5714285714205</c:v>
                </c:pt>
                <c:pt idx="1592">
                  <c:v>1757.2618323925228</c:v>
                </c:pt>
                <c:pt idx="1593">
                  <c:v>1788.0017368649501</c:v>
                </c:pt>
                <c:pt idx="1594">
                  <c:v>1808.9483282674685</c:v>
                </c:pt>
                <c:pt idx="1595">
                  <c:v>1840.6947459834907</c:v>
                </c:pt>
                <c:pt idx="1596">
                  <c:v>1806.1797655232217</c:v>
                </c:pt>
                <c:pt idx="1597">
                  <c:v>1948.1181068171857</c:v>
                </c:pt>
                <c:pt idx="1598">
                  <c:v>2031.8384715588261</c:v>
                </c:pt>
                <c:pt idx="1599">
                  <c:v>2016.7867998263034</c:v>
                </c:pt>
                <c:pt idx="1600">
                  <c:v>2010.6113764654697</c:v>
                </c:pt>
                <c:pt idx="1601">
                  <c:v>1970.0243161094129</c:v>
                </c:pt>
                <c:pt idx="1602">
                  <c:v>1949.7238384715492</c:v>
                </c:pt>
                <c:pt idx="1603">
                  <c:v>1960.8927485887875</c:v>
                </c:pt>
                <c:pt idx="1604">
                  <c:v>1850.7077724706814</c:v>
                </c:pt>
                <c:pt idx="1605">
                  <c:v>1845.8245766391569</c:v>
                </c:pt>
                <c:pt idx="1606">
                  <c:v>1993.2653061224391</c:v>
                </c:pt>
                <c:pt idx="1607">
                  <c:v>2070.5974815457994</c:v>
                </c:pt>
                <c:pt idx="1608">
                  <c:v>2064.5896656534851</c:v>
                </c:pt>
                <c:pt idx="1609">
                  <c:v>2053.2792010421085</c:v>
                </c:pt>
                <c:pt idx="1610">
                  <c:v>2022.867564046885</c:v>
                </c:pt>
                <c:pt idx="1611">
                  <c:v>2020.6695614415876</c:v>
                </c:pt>
                <c:pt idx="1612">
                  <c:v>1996.3343465045491</c:v>
                </c:pt>
                <c:pt idx="1613">
                  <c:v>1981.6213634389824</c:v>
                </c:pt>
                <c:pt idx="1614">
                  <c:v>1964.6530612244796</c:v>
                </c:pt>
                <c:pt idx="1615">
                  <c:v>2024.5262700824903</c:v>
                </c:pt>
                <c:pt idx="1616">
                  <c:v>1993.4181502388085</c:v>
                </c:pt>
                <c:pt idx="1617">
                  <c:v>2012.539296569681</c:v>
                </c:pt>
                <c:pt idx="1618">
                  <c:v>2067.7377333912177</c:v>
                </c:pt>
                <c:pt idx="1619">
                  <c:v>2010.4168475900892</c:v>
                </c:pt>
                <c:pt idx="1620">
                  <c:v>2080.2475032566103</c:v>
                </c:pt>
                <c:pt idx="1621">
                  <c:v>2078.5401650021599</c:v>
                </c:pt>
                <c:pt idx="1622">
                  <c:v>2119.2948328267366</c:v>
                </c:pt>
                <c:pt idx="1623">
                  <c:v>2122.5688232739794</c:v>
                </c:pt>
                <c:pt idx="1624">
                  <c:v>2110.7459834997721</c:v>
                </c:pt>
                <c:pt idx="1625">
                  <c:v>2092.472427268769</c:v>
                </c:pt>
                <c:pt idx="1626">
                  <c:v>2071.6231003039406</c:v>
                </c:pt>
                <c:pt idx="1627">
                  <c:v>2027.1524099001197</c:v>
                </c:pt>
                <c:pt idx="1628">
                  <c:v>2013.9991315675102</c:v>
                </c:pt>
                <c:pt idx="1629">
                  <c:v>1809.3260963959958</c:v>
                </c:pt>
                <c:pt idx="1630">
                  <c:v>1835.8723404255225</c:v>
                </c:pt>
                <c:pt idx="1631">
                  <c:v>1868.4854537559611</c:v>
                </c:pt>
                <c:pt idx="1632">
                  <c:v>1858.4307425097606</c:v>
                </c:pt>
                <c:pt idx="1633">
                  <c:v>1869.6587060355962</c:v>
                </c:pt>
                <c:pt idx="1634">
                  <c:v>1855.6734693877461</c:v>
                </c:pt>
                <c:pt idx="1635">
                  <c:v>1872.2570560138856</c:v>
                </c:pt>
                <c:pt idx="1636">
                  <c:v>1757.7985236647762</c:v>
                </c:pt>
                <c:pt idx="1637">
                  <c:v>1740.1302648718972</c:v>
                </c:pt>
                <c:pt idx="1638">
                  <c:v>1698.2726877985151</c:v>
                </c:pt>
                <c:pt idx="1639">
                  <c:v>1761.6786799826225</c:v>
                </c:pt>
                <c:pt idx="1640">
                  <c:v>1720.5089014329048</c:v>
                </c:pt>
                <c:pt idx="1641">
                  <c:v>1741.2088580112809</c:v>
                </c:pt>
                <c:pt idx="1642">
                  <c:v>1748.2813721233083</c:v>
                </c:pt>
                <c:pt idx="1643">
                  <c:v>1732.6843247937384</c:v>
                </c:pt>
                <c:pt idx="1644">
                  <c:v>1722.2666087711593</c:v>
                </c:pt>
                <c:pt idx="1645">
                  <c:v>1736.8910117238295</c:v>
                </c:pt>
                <c:pt idx="1646">
                  <c:v>1719.2218844984714</c:v>
                </c:pt>
                <c:pt idx="1647">
                  <c:v>1631.8376031263485</c:v>
                </c:pt>
                <c:pt idx="1648">
                  <c:v>1675.4528875379851</c:v>
                </c:pt>
                <c:pt idx="1649">
                  <c:v>1677.7915762049411</c:v>
                </c:pt>
                <c:pt idx="1650">
                  <c:v>1854.9813287016834</c:v>
                </c:pt>
                <c:pt idx="1651">
                  <c:v>1880.0121580547011</c:v>
                </c:pt>
                <c:pt idx="1652">
                  <c:v>1895.5162831089779</c:v>
                </c:pt>
                <c:pt idx="1653">
                  <c:v>1944.9188015631678</c:v>
                </c:pt>
                <c:pt idx="1654">
                  <c:v>1751.9383412939546</c:v>
                </c:pt>
                <c:pt idx="1655">
                  <c:v>1756.5531914893518</c:v>
                </c:pt>
                <c:pt idx="1656">
                  <c:v>1710.9752496743283</c:v>
                </c:pt>
                <c:pt idx="1657">
                  <c:v>1719.7828918801467</c:v>
                </c:pt>
                <c:pt idx="1658">
                  <c:v>1746.7320885801032</c:v>
                </c:pt>
                <c:pt idx="1659">
                  <c:v>1686.1641337385927</c:v>
                </c:pt>
                <c:pt idx="1660">
                  <c:v>1696.6582718193567</c:v>
                </c:pt>
                <c:pt idx="1661">
                  <c:v>1639.1663048197911</c:v>
                </c:pt>
                <c:pt idx="1662">
                  <c:v>1603.2444637429351</c:v>
                </c:pt>
                <c:pt idx="1663">
                  <c:v>1684.9005644811023</c:v>
                </c:pt>
                <c:pt idx="1664">
                  <c:v>1675.1984368215276</c:v>
                </c:pt>
                <c:pt idx="1665">
                  <c:v>1643.1176726009458</c:v>
                </c:pt>
                <c:pt idx="1666">
                  <c:v>1633.2939643942591</c:v>
                </c:pt>
                <c:pt idx="1667">
                  <c:v>1669.80633955709</c:v>
                </c:pt>
                <c:pt idx="1668">
                  <c:v>1656.8936170212673</c:v>
                </c:pt>
                <c:pt idx="1669">
                  <c:v>1685.8723404255225</c:v>
                </c:pt>
                <c:pt idx="1670">
                  <c:v>1701.3903603994695</c:v>
                </c:pt>
                <c:pt idx="1671">
                  <c:v>1686.7225358228307</c:v>
                </c:pt>
                <c:pt idx="1672">
                  <c:v>1677.0256187581326</c:v>
                </c:pt>
                <c:pt idx="1673">
                  <c:v>1654.9544072948238</c:v>
                </c:pt>
                <c:pt idx="1674">
                  <c:v>1704.6530612244808</c:v>
                </c:pt>
                <c:pt idx="1675">
                  <c:v>1766.2023447676847</c:v>
                </c:pt>
                <c:pt idx="1676">
                  <c:v>1750.608771168032</c:v>
                </c:pt>
                <c:pt idx="1677">
                  <c:v>1733.449413808067</c:v>
                </c:pt>
                <c:pt idx="1678">
                  <c:v>1696.0564481111503</c:v>
                </c:pt>
                <c:pt idx="1679">
                  <c:v>1686.3187147199214</c:v>
                </c:pt>
                <c:pt idx="1680">
                  <c:v>1688.1476335214847</c:v>
                </c:pt>
                <c:pt idx="1681">
                  <c:v>1661.4737299174901</c:v>
                </c:pt>
                <c:pt idx="1682">
                  <c:v>1655.232305688224</c:v>
                </c:pt>
                <c:pt idx="1683">
                  <c:v>1663.5284411636906</c:v>
                </c:pt>
                <c:pt idx="1684">
                  <c:v>1682.5992184107595</c:v>
                </c:pt>
                <c:pt idx="1685">
                  <c:v>1665.3868866695523</c:v>
                </c:pt>
                <c:pt idx="1686">
                  <c:v>1656.0477637863564</c:v>
                </c:pt>
                <c:pt idx="1687">
                  <c:v>1672.8597481545719</c:v>
                </c:pt>
                <c:pt idx="1688">
                  <c:v>1697.7733391228742</c:v>
                </c:pt>
                <c:pt idx="1689">
                  <c:v>1678.4576639166214</c:v>
                </c:pt>
                <c:pt idx="1690">
                  <c:v>1660.7876682587842</c:v>
                </c:pt>
                <c:pt idx="1691">
                  <c:v>1653.6621797655143</c:v>
                </c:pt>
                <c:pt idx="1692">
                  <c:v>1664.296135475458</c:v>
                </c:pt>
                <c:pt idx="1693">
                  <c:v>1667.7681285279982</c:v>
                </c:pt>
                <c:pt idx="1694">
                  <c:v>1699.5570994355103</c:v>
                </c:pt>
                <c:pt idx="1695">
                  <c:v>1678.6556665219193</c:v>
                </c:pt>
                <c:pt idx="1696">
                  <c:v>1743.8184976118016</c:v>
                </c:pt>
                <c:pt idx="1697">
                  <c:v>1803.8723404255227</c:v>
                </c:pt>
                <c:pt idx="1698">
                  <c:v>1762.4932696482761</c:v>
                </c:pt>
                <c:pt idx="1699">
                  <c:v>1788.262266608762</c:v>
                </c:pt>
                <c:pt idx="1700">
                  <c:v>1807.1793313069813</c:v>
                </c:pt>
                <c:pt idx="1701">
                  <c:v>1791.3573599652532</c:v>
                </c:pt>
                <c:pt idx="1702">
                  <c:v>1779.4824142422833</c:v>
                </c:pt>
                <c:pt idx="1703">
                  <c:v>1778.8640903169683</c:v>
                </c:pt>
                <c:pt idx="1704">
                  <c:v>1750.0512375162739</c:v>
                </c:pt>
                <c:pt idx="1705">
                  <c:v>1754.9127225358134</c:v>
                </c:pt>
                <c:pt idx="1706">
                  <c:v>1836.6061658705937</c:v>
                </c:pt>
                <c:pt idx="1707">
                  <c:v>1849.7064698219615</c:v>
                </c:pt>
                <c:pt idx="1708">
                  <c:v>1815.5084672166645</c:v>
                </c:pt>
                <c:pt idx="1709">
                  <c:v>1788.2006079027262</c:v>
                </c:pt>
                <c:pt idx="1710">
                  <c:v>1610.7016934433263</c:v>
                </c:pt>
                <c:pt idx="1711">
                  <c:v>1382.7885366912651</c:v>
                </c:pt>
                <c:pt idx="1712">
                  <c:v>1528.5410334346427</c:v>
                </c:pt>
                <c:pt idx="1713">
                  <c:v>1482.4411636995148</c:v>
                </c:pt>
                <c:pt idx="1714">
                  <c:v>1460.0156317846215</c:v>
                </c:pt>
                <c:pt idx="1715">
                  <c:v>1418.1372123317342</c:v>
                </c:pt>
                <c:pt idx="1716">
                  <c:v>1443.2878853669054</c:v>
                </c:pt>
                <c:pt idx="1717">
                  <c:v>1467.7003907946084</c:v>
                </c:pt>
                <c:pt idx="1718">
                  <c:v>1447.0481980025979</c:v>
                </c:pt>
                <c:pt idx="1719">
                  <c:v>1449.636126791135</c:v>
                </c:pt>
                <c:pt idx="1720">
                  <c:v>1450.3213200173616</c:v>
                </c:pt>
                <c:pt idx="1721">
                  <c:v>1450.341293964387</c:v>
                </c:pt>
                <c:pt idx="1722">
                  <c:v>1413.8280503690767</c:v>
                </c:pt>
                <c:pt idx="1723">
                  <c:v>1370.4984802431543</c:v>
                </c:pt>
                <c:pt idx="1724">
                  <c:v>1409.2001736864888</c:v>
                </c:pt>
                <c:pt idx="1725">
                  <c:v>1441.8679982631277</c:v>
                </c:pt>
                <c:pt idx="1726">
                  <c:v>1441.5067303517078</c:v>
                </c:pt>
                <c:pt idx="1727">
                  <c:v>1434.8363004776304</c:v>
                </c:pt>
                <c:pt idx="1728">
                  <c:v>1429.3156752062455</c:v>
                </c:pt>
                <c:pt idx="1729">
                  <c:v>1426.7286148501883</c:v>
                </c:pt>
                <c:pt idx="1730">
                  <c:v>1407.9817629179261</c:v>
                </c:pt>
                <c:pt idx="1731">
                  <c:v>1427.9227095093283</c:v>
                </c:pt>
                <c:pt idx="1732">
                  <c:v>1490.5462440295191</c:v>
                </c:pt>
                <c:pt idx="1733">
                  <c:v>1474.369952236206</c:v>
                </c:pt>
                <c:pt idx="1734">
                  <c:v>1484.3890577507523</c:v>
                </c:pt>
                <c:pt idx="1735">
                  <c:v>1466.3656100738092</c:v>
                </c:pt>
                <c:pt idx="1736">
                  <c:v>1485.5145462440219</c:v>
                </c:pt>
                <c:pt idx="1737">
                  <c:v>1473.4129396439348</c:v>
                </c:pt>
                <c:pt idx="1738">
                  <c:v>1484.0607902735485</c:v>
                </c:pt>
                <c:pt idx="1739">
                  <c:v>1462.1485019539655</c:v>
                </c:pt>
                <c:pt idx="1740">
                  <c:v>1495.7967867998186</c:v>
                </c:pt>
                <c:pt idx="1741">
                  <c:v>1487.4997828918727</c:v>
                </c:pt>
                <c:pt idx="1742">
                  <c:v>1487.4068606165795</c:v>
                </c:pt>
                <c:pt idx="1743">
                  <c:v>1483.721233174113</c:v>
                </c:pt>
                <c:pt idx="1744">
                  <c:v>1494.5575336517509</c:v>
                </c:pt>
                <c:pt idx="1745">
                  <c:v>1543.6126791141908</c:v>
                </c:pt>
                <c:pt idx="1746">
                  <c:v>1546.083369518012</c:v>
                </c:pt>
                <c:pt idx="1747">
                  <c:v>1507.2809379070698</c:v>
                </c:pt>
                <c:pt idx="1748">
                  <c:v>1444.3873208857935</c:v>
                </c:pt>
                <c:pt idx="1749">
                  <c:v>1456.9274858879646</c:v>
                </c:pt>
                <c:pt idx="1750">
                  <c:v>1453.6005210594799</c:v>
                </c:pt>
                <c:pt idx="1751">
                  <c:v>1427.6057316543565</c:v>
                </c:pt>
                <c:pt idx="1752">
                  <c:v>1467.2653061224414</c:v>
                </c:pt>
                <c:pt idx="1753">
                  <c:v>1461.1089882761537</c:v>
                </c:pt>
                <c:pt idx="1754">
                  <c:v>1460.8276161528365</c:v>
                </c:pt>
                <c:pt idx="1755">
                  <c:v>1457.0994355188809</c:v>
                </c:pt>
                <c:pt idx="1756">
                  <c:v>1462.1033434650381</c:v>
                </c:pt>
                <c:pt idx="1757">
                  <c:v>1461.7551020408089</c:v>
                </c:pt>
                <c:pt idx="1758">
                  <c:v>1469.3347807207913</c:v>
                </c:pt>
                <c:pt idx="1759">
                  <c:v>1450.8345636126717</c:v>
                </c:pt>
                <c:pt idx="1760">
                  <c:v>1437.0221450282168</c:v>
                </c:pt>
                <c:pt idx="1761">
                  <c:v>1444.5045592705096</c:v>
                </c:pt>
                <c:pt idx="1762">
                  <c:v>1442.2475032566147</c:v>
                </c:pt>
                <c:pt idx="1763">
                  <c:v>1436.5957446808441</c:v>
                </c:pt>
                <c:pt idx="1764">
                  <c:v>1443.0525401649952</c:v>
                </c:pt>
                <c:pt idx="1765">
                  <c:v>1447.9261832392463</c:v>
                </c:pt>
                <c:pt idx="1766">
                  <c:v>1448.1267911419818</c:v>
                </c:pt>
                <c:pt idx="1767">
                  <c:v>1463.3399913156684</c:v>
                </c:pt>
                <c:pt idx="1768">
                  <c:v>1461.7325227963456</c:v>
                </c:pt>
                <c:pt idx="1769">
                  <c:v>1472.0495006513174</c:v>
                </c:pt>
                <c:pt idx="1770">
                  <c:v>1471.4346504559201</c:v>
                </c:pt>
                <c:pt idx="1771">
                  <c:v>1487.436387320879</c:v>
                </c:pt>
                <c:pt idx="1772">
                  <c:v>1491.8158923143656</c:v>
                </c:pt>
                <c:pt idx="1773">
                  <c:v>1514.6035605731583</c:v>
                </c:pt>
                <c:pt idx="1774">
                  <c:v>1558.2509769865319</c:v>
                </c:pt>
                <c:pt idx="1775">
                  <c:v>1636.701693443327</c:v>
                </c:pt>
                <c:pt idx="1776">
                  <c:v>1730.7867998263055</c:v>
                </c:pt>
                <c:pt idx="1777">
                  <c:v>1819.7933130699003</c:v>
                </c:pt>
                <c:pt idx="1778">
                  <c:v>1812.5488493269563</c:v>
                </c:pt>
                <c:pt idx="1779">
                  <c:v>1839.8306556665134</c:v>
                </c:pt>
                <c:pt idx="1780">
                  <c:v>1835.4155449413722</c:v>
                </c:pt>
                <c:pt idx="1781">
                  <c:v>1795.6986539296486</c:v>
                </c:pt>
                <c:pt idx="1782">
                  <c:v>1829.9253148067653</c:v>
                </c:pt>
                <c:pt idx="1783">
                  <c:v>1968.4941380807552</c:v>
                </c:pt>
                <c:pt idx="1784">
                  <c:v>1978.597481545801</c:v>
                </c:pt>
                <c:pt idx="1785">
                  <c:v>1972.0260529743725</c:v>
                </c:pt>
                <c:pt idx="1786">
                  <c:v>1990.1389491966911</c:v>
                </c:pt>
                <c:pt idx="1787">
                  <c:v>1965.5136778115414</c:v>
                </c:pt>
                <c:pt idx="1788">
                  <c:v>2002.6869300911762</c:v>
                </c:pt>
                <c:pt idx="1789">
                  <c:v>1998.2327399044634</c:v>
                </c:pt>
                <c:pt idx="1790">
                  <c:v>2003.8349978289098</c:v>
                </c:pt>
                <c:pt idx="1791">
                  <c:v>1999.3573599652536</c:v>
                </c:pt>
                <c:pt idx="1792">
                  <c:v>2061.8584455058526</c:v>
                </c:pt>
                <c:pt idx="1793">
                  <c:v>1982.2970039079376</c:v>
                </c:pt>
                <c:pt idx="1794">
                  <c:v>2008.2613981762829</c:v>
                </c:pt>
                <c:pt idx="1795">
                  <c:v>2061.0212765957353</c:v>
                </c:pt>
                <c:pt idx="1796">
                  <c:v>2039.8558402084145</c:v>
                </c:pt>
                <c:pt idx="1797">
                  <c:v>2034.9023013460614</c:v>
                </c:pt>
                <c:pt idx="1798">
                  <c:v>2025.7785497177506</c:v>
                </c:pt>
                <c:pt idx="1799">
                  <c:v>1991.568389057742</c:v>
                </c:pt>
                <c:pt idx="1800">
                  <c:v>1976.7711680416762</c:v>
                </c:pt>
                <c:pt idx="1801">
                  <c:v>2018.2770299609117</c:v>
                </c:pt>
                <c:pt idx="1802">
                  <c:v>1994.1815023881807</c:v>
                </c:pt>
                <c:pt idx="1803">
                  <c:v>1892.8658271819281</c:v>
                </c:pt>
                <c:pt idx="1804">
                  <c:v>1878.0017368649503</c:v>
                </c:pt>
                <c:pt idx="1805">
                  <c:v>1898.6148501953887</c:v>
                </c:pt>
                <c:pt idx="1806">
                  <c:v>1891.753365175849</c:v>
                </c:pt>
                <c:pt idx="1807">
                  <c:v>1890.9222752930875</c:v>
                </c:pt>
                <c:pt idx="1808">
                  <c:v>1927.9062092922186</c:v>
                </c:pt>
                <c:pt idx="1809">
                  <c:v>2112.379504993477</c:v>
                </c:pt>
                <c:pt idx="1810">
                  <c:v>2042.355188884055</c:v>
                </c:pt>
                <c:pt idx="1811">
                  <c:v>2133.7359965262604</c:v>
                </c:pt>
                <c:pt idx="1812">
                  <c:v>2139.1185410334247</c:v>
                </c:pt>
                <c:pt idx="1813">
                  <c:v>2107.8384715588263</c:v>
                </c:pt>
                <c:pt idx="1814">
                  <c:v>2157.3773339122781</c:v>
                </c:pt>
                <c:pt idx="1815">
                  <c:v>2123.5049934867461</c:v>
                </c:pt>
                <c:pt idx="1816">
                  <c:v>2100.0616587060254</c:v>
                </c:pt>
                <c:pt idx="1817">
                  <c:v>2079.0447242726777</c:v>
                </c:pt>
                <c:pt idx="1818">
                  <c:v>2013.4858879722003</c:v>
                </c:pt>
                <c:pt idx="1819">
                  <c:v>2011.0351715154047</c:v>
                </c:pt>
                <c:pt idx="1820">
                  <c:v>2045.5796786799724</c:v>
                </c:pt>
                <c:pt idx="1821">
                  <c:v>2040.1293964394167</c:v>
                </c:pt>
                <c:pt idx="1822">
                  <c:v>2009.689101172374</c:v>
                </c:pt>
                <c:pt idx="1823">
                  <c:v>2052.0165002170979</c:v>
                </c:pt>
                <c:pt idx="1824">
                  <c:v>2037.8046026921304</c:v>
                </c:pt>
                <c:pt idx="1825">
                  <c:v>1941.3234910985573</c:v>
                </c:pt>
                <c:pt idx="1826">
                  <c:v>1940.6487190620833</c:v>
                </c:pt>
                <c:pt idx="1827">
                  <c:v>1947.9148936170116</c:v>
                </c:pt>
                <c:pt idx="1828">
                  <c:v>1946.1571862787569</c:v>
                </c:pt>
                <c:pt idx="1829">
                  <c:v>1927.7429439860953</c:v>
                </c:pt>
                <c:pt idx="1830">
                  <c:v>1884.9709075119313</c:v>
                </c:pt>
                <c:pt idx="1831">
                  <c:v>1768.3213200173598</c:v>
                </c:pt>
                <c:pt idx="1832">
                  <c:v>1749.951367781146</c:v>
                </c:pt>
                <c:pt idx="1833">
                  <c:v>1776.4420321319926</c:v>
                </c:pt>
                <c:pt idx="1834">
                  <c:v>1910.3004776378541</c:v>
                </c:pt>
                <c:pt idx="1835">
                  <c:v>2094.0929222752825</c:v>
                </c:pt>
                <c:pt idx="1836">
                  <c:v>2142.4585323490987</c:v>
                </c:pt>
                <c:pt idx="1837">
                  <c:v>2109.0455927051562</c:v>
                </c:pt>
                <c:pt idx="1838">
                  <c:v>2170.9752496743263</c:v>
                </c:pt>
                <c:pt idx="1839">
                  <c:v>2379.0820668692886</c:v>
                </c:pt>
                <c:pt idx="1840">
                  <c:v>2336.7338254450597</c:v>
                </c:pt>
                <c:pt idx="1841">
                  <c:v>2429.2548849326836</c:v>
                </c:pt>
                <c:pt idx="1842">
                  <c:v>2407.035171515402</c:v>
                </c:pt>
                <c:pt idx="1843">
                  <c:v>2440.7702996091925</c:v>
                </c:pt>
                <c:pt idx="1844">
                  <c:v>2366.5627442466221</c:v>
                </c:pt>
                <c:pt idx="1845">
                  <c:v>2457.265306122436</c:v>
                </c:pt>
                <c:pt idx="1846">
                  <c:v>2384.2353452018983</c:v>
                </c:pt>
                <c:pt idx="1847">
                  <c:v>2384.9717759444079</c:v>
                </c:pt>
                <c:pt idx="1848">
                  <c:v>2428.8363004776252</c:v>
                </c:pt>
                <c:pt idx="1849">
                  <c:v>2355.6152844116245</c:v>
                </c:pt>
                <c:pt idx="1850">
                  <c:v>2367.439861050791</c:v>
                </c:pt>
                <c:pt idx="1851">
                  <c:v>2461.8844984802299</c:v>
                </c:pt>
                <c:pt idx="1852">
                  <c:v>2434.0885801128834</c:v>
                </c:pt>
                <c:pt idx="1853">
                  <c:v>2472.0243161094095</c:v>
                </c:pt>
                <c:pt idx="1854">
                  <c:v>2470.9274858879589</c:v>
                </c:pt>
                <c:pt idx="1855">
                  <c:v>2446.5366912722402</c:v>
                </c:pt>
                <c:pt idx="1856">
                  <c:v>2414.2422926617323</c:v>
                </c:pt>
                <c:pt idx="1857">
                  <c:v>2445.9808944854408</c:v>
                </c:pt>
                <c:pt idx="1858">
                  <c:v>2446.375162831077</c:v>
                </c:pt>
                <c:pt idx="1859">
                  <c:v>2434.5479808944724</c:v>
                </c:pt>
                <c:pt idx="1860">
                  <c:v>2423.4763352149243</c:v>
                </c:pt>
                <c:pt idx="1861">
                  <c:v>2426.2596613113205</c:v>
                </c:pt>
                <c:pt idx="1862">
                  <c:v>2459.7273122014635</c:v>
                </c:pt>
                <c:pt idx="1863">
                  <c:v>2573.8028658271687</c:v>
                </c:pt>
                <c:pt idx="1864">
                  <c:v>2622.7025618758003</c:v>
                </c:pt>
                <c:pt idx="1865">
                  <c:v>2595.5770733825307</c:v>
                </c:pt>
                <c:pt idx="1866">
                  <c:v>2637.7629179331166</c:v>
                </c:pt>
                <c:pt idx="1867">
                  <c:v>2645.8471558836159</c:v>
                </c:pt>
                <c:pt idx="1868">
                  <c:v>2630.9240121580406</c:v>
                </c:pt>
                <c:pt idx="1869">
                  <c:v>2631.7542336083229</c:v>
                </c:pt>
                <c:pt idx="1870">
                  <c:v>2555.8202344767556</c:v>
                </c:pt>
                <c:pt idx="1871">
                  <c:v>2638.2987407728901</c:v>
                </c:pt>
                <c:pt idx="1872">
                  <c:v>2500.8336951801857</c:v>
                </c:pt>
                <c:pt idx="1873">
                  <c:v>2452.7702996091916</c:v>
                </c:pt>
                <c:pt idx="1874">
                  <c:v>2367.5935735996391</c:v>
                </c:pt>
                <c:pt idx="1875">
                  <c:v>2415.705601389478</c:v>
                </c:pt>
                <c:pt idx="1876">
                  <c:v>2396.0573165436249</c:v>
                </c:pt>
                <c:pt idx="1877">
                  <c:v>2389.1385149804469</c:v>
                </c:pt>
                <c:pt idx="1878">
                  <c:v>2457.7325227963388</c:v>
                </c:pt>
                <c:pt idx="1879">
                  <c:v>2467.6760746851792</c:v>
                </c:pt>
                <c:pt idx="1880">
                  <c:v>2559.5110725140976</c:v>
                </c:pt>
                <c:pt idx="1881">
                  <c:v>2545.5232305688091</c:v>
                </c:pt>
                <c:pt idx="1882">
                  <c:v>2538.4672166738897</c:v>
                </c:pt>
                <c:pt idx="1883">
                  <c:v>2538.7069040381971</c:v>
                </c:pt>
                <c:pt idx="1884">
                  <c:v>2437.5388623534386</c:v>
                </c:pt>
                <c:pt idx="1885">
                  <c:v>2489.7837603126218</c:v>
                </c:pt>
                <c:pt idx="1886">
                  <c:v>2520.7260095527431</c:v>
                </c:pt>
                <c:pt idx="1887">
                  <c:v>2504.3994789404983</c:v>
                </c:pt>
                <c:pt idx="1888">
                  <c:v>2562.3630047763645</c:v>
                </c:pt>
                <c:pt idx="1889">
                  <c:v>2505.2713851497906</c:v>
                </c:pt>
                <c:pt idx="1890">
                  <c:v>2468.9622231871331</c:v>
                </c:pt>
                <c:pt idx="1891">
                  <c:v>2402.847590099856</c:v>
                </c:pt>
                <c:pt idx="1892">
                  <c:v>2399.3287016934296</c:v>
                </c:pt>
                <c:pt idx="1893">
                  <c:v>2396.7650890143154</c:v>
                </c:pt>
                <c:pt idx="1894">
                  <c:v>2342.0425531914757</c:v>
                </c:pt>
                <c:pt idx="1895">
                  <c:v>2326.965696917051</c:v>
                </c:pt>
                <c:pt idx="1896">
                  <c:v>2325.2522796352446</c:v>
                </c:pt>
                <c:pt idx="1897">
                  <c:v>2337.6135475466644</c:v>
                </c:pt>
                <c:pt idx="1898">
                  <c:v>2358.8484585323349</c:v>
                </c:pt>
                <c:pt idx="1899">
                  <c:v>2347.7064698219574</c:v>
                </c:pt>
                <c:pt idx="1900">
                  <c:v>2379.9921841076716</c:v>
                </c:pt>
                <c:pt idx="1901">
                  <c:v>2329.2470690403679</c:v>
                </c:pt>
                <c:pt idx="1902">
                  <c:v>2334.3690838037201</c:v>
                </c:pt>
                <c:pt idx="1903">
                  <c:v>2353.6630481979887</c:v>
                </c:pt>
                <c:pt idx="1904">
                  <c:v>2322.8640903169639</c:v>
                </c:pt>
                <c:pt idx="1905">
                  <c:v>2331.6778115501384</c:v>
                </c:pt>
                <c:pt idx="1906">
                  <c:v>2363.839339991302</c:v>
                </c:pt>
                <c:pt idx="1907">
                  <c:v>2286.496743378189</c:v>
                </c:pt>
                <c:pt idx="1908">
                  <c:v>2299.0699088145766</c:v>
                </c:pt>
                <c:pt idx="1909">
                  <c:v>2319.2288319583017</c:v>
                </c:pt>
                <c:pt idx="1910">
                  <c:v>2332.1120277898258</c:v>
                </c:pt>
                <c:pt idx="1911">
                  <c:v>2437.2557533651616</c:v>
                </c:pt>
                <c:pt idx="1912">
                  <c:v>2408.7190620929082</c:v>
                </c:pt>
                <c:pt idx="1913">
                  <c:v>2405.0716456795344</c:v>
                </c:pt>
                <c:pt idx="1914">
                  <c:v>2363.0351715154006</c:v>
                </c:pt>
                <c:pt idx="1915">
                  <c:v>2328.956144159778</c:v>
                </c:pt>
                <c:pt idx="1916">
                  <c:v>2365.8349978289052</c:v>
                </c:pt>
                <c:pt idx="1917">
                  <c:v>2350.7789839339857</c:v>
                </c:pt>
                <c:pt idx="1918">
                  <c:v>2354.7729049066302</c:v>
                </c:pt>
                <c:pt idx="1919">
                  <c:v>2234.3204515848765</c:v>
                </c:pt>
                <c:pt idx="1920">
                  <c:v>2364.7485887972075</c:v>
                </c:pt>
                <c:pt idx="1921">
                  <c:v>2287.3938341293833</c:v>
                </c:pt>
                <c:pt idx="1922">
                  <c:v>2301.2253582283843</c:v>
                </c:pt>
                <c:pt idx="1923">
                  <c:v>2299.4190186712849</c:v>
                </c:pt>
                <c:pt idx="1924">
                  <c:v>2244.1346070342897</c:v>
                </c:pt>
                <c:pt idx="1925">
                  <c:v>2251.4589665653366</c:v>
                </c:pt>
                <c:pt idx="1926">
                  <c:v>2249.6908380373297</c:v>
                </c:pt>
                <c:pt idx="1927">
                  <c:v>2252.2145028223927</c:v>
                </c:pt>
                <c:pt idx="1928">
                  <c:v>2182.2492401215682</c:v>
                </c:pt>
                <c:pt idx="1929">
                  <c:v>2223.0560138949072</c:v>
                </c:pt>
                <c:pt idx="1930">
                  <c:v>2287.8853669127097</c:v>
                </c:pt>
                <c:pt idx="1931">
                  <c:v>2302.821537125476</c:v>
                </c:pt>
                <c:pt idx="1932">
                  <c:v>2287.4485453755847</c:v>
                </c:pt>
                <c:pt idx="1933">
                  <c:v>2331.2505427702868</c:v>
                </c:pt>
                <c:pt idx="1934">
                  <c:v>2458.3577941814892</c:v>
                </c:pt>
                <c:pt idx="1935">
                  <c:v>2604.7668258792737</c:v>
                </c:pt>
                <c:pt idx="1936">
                  <c:v>2595.3035171515271</c:v>
                </c:pt>
                <c:pt idx="1937">
                  <c:v>2665.0890143291213</c:v>
                </c:pt>
                <c:pt idx="1938">
                  <c:v>2651.1011723838328</c:v>
                </c:pt>
                <c:pt idx="1939">
                  <c:v>2645.4763352149225</c:v>
                </c:pt>
                <c:pt idx="1940">
                  <c:v>2628.570560138935</c:v>
                </c:pt>
                <c:pt idx="1941">
                  <c:v>2665.4311767259951</c:v>
                </c:pt>
                <c:pt idx="1942">
                  <c:v>2612.0199739470113</c:v>
                </c:pt>
                <c:pt idx="1943">
                  <c:v>2644.1432913590825</c:v>
                </c:pt>
                <c:pt idx="1944">
                  <c:v>2646.2874511506584</c:v>
                </c:pt>
                <c:pt idx="1945">
                  <c:v>2656.1788970907369</c:v>
                </c:pt>
                <c:pt idx="1946">
                  <c:v>2658.8823273990306</c:v>
                </c:pt>
                <c:pt idx="1947">
                  <c:v>2705.7056013894776</c:v>
                </c:pt>
                <c:pt idx="1948">
                  <c:v>2671.8636561007238</c:v>
                </c:pt>
                <c:pt idx="1949">
                  <c:v>2649.1367781154877</c:v>
                </c:pt>
                <c:pt idx="1950">
                  <c:v>2596.2162396873505</c:v>
                </c:pt>
                <c:pt idx="1951">
                  <c:v>2635.2323056882187</c:v>
                </c:pt>
                <c:pt idx="1952">
                  <c:v>2630.0156317846145</c:v>
                </c:pt>
                <c:pt idx="1953">
                  <c:v>2619.2540165002029</c:v>
                </c:pt>
                <c:pt idx="1954">
                  <c:v>2641.0395136777975</c:v>
                </c:pt>
                <c:pt idx="1955">
                  <c:v>2659.3226226660736</c:v>
                </c:pt>
                <c:pt idx="1956">
                  <c:v>2638.2978723404117</c:v>
                </c:pt>
                <c:pt idx="1957">
                  <c:v>2731.5874945722821</c:v>
                </c:pt>
                <c:pt idx="1958">
                  <c:v>2632.3933999131423</c:v>
                </c:pt>
                <c:pt idx="1959">
                  <c:v>2630.4402952670289</c:v>
                </c:pt>
                <c:pt idx="1960">
                  <c:v>2625.444203213186</c:v>
                </c:pt>
                <c:pt idx="1961">
                  <c:v>2617.281806339543</c:v>
                </c:pt>
                <c:pt idx="1962">
                  <c:v>2593.0638297872201</c:v>
                </c:pt>
                <c:pt idx="1963">
                  <c:v>2597.4129396439284</c:v>
                </c:pt>
                <c:pt idx="1964">
                  <c:v>2587.9287885366771</c:v>
                </c:pt>
                <c:pt idx="1965">
                  <c:v>2596.7624837168773</c:v>
                </c:pt>
                <c:pt idx="1966">
                  <c:v>2587.4077290490527</c:v>
                </c:pt>
                <c:pt idx="1967">
                  <c:v>2612.5705601389354</c:v>
                </c:pt>
                <c:pt idx="1968">
                  <c:v>2533.7820234476635</c:v>
                </c:pt>
                <c:pt idx="1969">
                  <c:v>2538.3334780720666</c:v>
                </c:pt>
                <c:pt idx="1970">
                  <c:v>2549.0195397307725</c:v>
                </c:pt>
                <c:pt idx="1971">
                  <c:v>2537.8011289622095</c:v>
                </c:pt>
                <c:pt idx="1972">
                  <c:v>2545.7351280937769</c:v>
                </c:pt>
                <c:pt idx="1973">
                  <c:v>2549.1011723838333</c:v>
                </c:pt>
                <c:pt idx="1974">
                  <c:v>2542.8649587494433</c:v>
                </c:pt>
                <c:pt idx="1975">
                  <c:v>2538.6235345201771</c:v>
                </c:pt>
                <c:pt idx="1976">
                  <c:v>2579.7646547980758</c:v>
                </c:pt>
                <c:pt idx="1977">
                  <c:v>2534.6079027355486</c:v>
                </c:pt>
                <c:pt idx="1978">
                  <c:v>2535.2705167173112</c:v>
                </c:pt>
                <c:pt idx="1979">
                  <c:v>2528.3534520190919</c:v>
                </c:pt>
                <c:pt idx="1980">
                  <c:v>2524.7181936604293</c:v>
                </c:pt>
                <c:pt idx="1981">
                  <c:v>2526.1328701693301</c:v>
                </c:pt>
                <c:pt idx="1982">
                  <c:v>2536.7833260963816</c:v>
                </c:pt>
                <c:pt idx="1983">
                  <c:v>2585.3599652626858</c:v>
                </c:pt>
                <c:pt idx="1984">
                  <c:v>2568.9960920538283</c:v>
                </c:pt>
                <c:pt idx="1985">
                  <c:v>2558.0330004342018</c:v>
                </c:pt>
                <c:pt idx="1986">
                  <c:v>2555.4520191054999</c:v>
                </c:pt>
                <c:pt idx="1987">
                  <c:v>2555.811550151961</c:v>
                </c:pt>
                <c:pt idx="1988">
                  <c:v>2544.8406426400202</c:v>
                </c:pt>
                <c:pt idx="1989">
                  <c:v>2555.8775510203936</c:v>
                </c:pt>
                <c:pt idx="1990">
                  <c:v>2535.8228397741932</c:v>
                </c:pt>
                <c:pt idx="1991">
                  <c:v>2495.0508033000292</c:v>
                </c:pt>
                <c:pt idx="1992">
                  <c:v>2312.0633955709814</c:v>
                </c:pt>
                <c:pt idx="1993">
                  <c:v>2262.6139817629055</c:v>
                </c:pt>
                <c:pt idx="1994">
                  <c:v>2266.6096396005087</c:v>
                </c:pt>
                <c:pt idx="1995">
                  <c:v>2274.4237950499223</c:v>
                </c:pt>
                <c:pt idx="1996">
                  <c:v>2268.9465914025059</c:v>
                </c:pt>
                <c:pt idx="1997">
                  <c:v>2262.7876682587807</c:v>
                </c:pt>
                <c:pt idx="1998">
                  <c:v>2295.5032566217851</c:v>
                </c:pt>
                <c:pt idx="1999">
                  <c:v>2273.5605731654236</c:v>
                </c:pt>
                <c:pt idx="2000">
                  <c:v>2263.1359096830092</c:v>
                </c:pt>
                <c:pt idx="2001">
                  <c:v>2259.4329135909552</c:v>
                </c:pt>
                <c:pt idx="2002">
                  <c:v>2266.7624837168778</c:v>
                </c:pt>
                <c:pt idx="2003">
                  <c:v>2268.3456361267777</c:v>
                </c:pt>
                <c:pt idx="2004">
                  <c:v>2406.9769865392827</c:v>
                </c:pt>
                <c:pt idx="2005">
                  <c:v>2370.8198002605163</c:v>
                </c:pt>
                <c:pt idx="2006">
                  <c:v>2252.7815892314243</c:v>
                </c:pt>
                <c:pt idx="2007">
                  <c:v>2240.9943551888709</c:v>
                </c:pt>
                <c:pt idx="2008">
                  <c:v>2246.5922709509205</c:v>
                </c:pt>
                <c:pt idx="2009">
                  <c:v>2255.4242292661615</c:v>
                </c:pt>
                <c:pt idx="2010">
                  <c:v>2242.81545809812</c:v>
                </c:pt>
                <c:pt idx="2011">
                  <c:v>2239.8697351280807</c:v>
                </c:pt>
                <c:pt idx="2012">
                  <c:v>2237.0777247068913</c:v>
                </c:pt>
                <c:pt idx="2013">
                  <c:v>2280.0694745983369</c:v>
                </c:pt>
                <c:pt idx="2014">
                  <c:v>2250.1519756838775</c:v>
                </c:pt>
                <c:pt idx="2015">
                  <c:v>2249.3799392097135</c:v>
                </c:pt>
                <c:pt idx="2016">
                  <c:v>2244.1693443334652</c:v>
                </c:pt>
                <c:pt idx="2017">
                  <c:v>2185.1949630916074</c:v>
                </c:pt>
                <c:pt idx="2018">
                  <c:v>2244.0382110290798</c:v>
                </c:pt>
                <c:pt idx="2019">
                  <c:v>2277.2036474164006</c:v>
                </c:pt>
                <c:pt idx="2020">
                  <c:v>2303.3200173686369</c:v>
                </c:pt>
                <c:pt idx="2021">
                  <c:v>2310.0303951367655</c:v>
                </c:pt>
                <c:pt idx="2022">
                  <c:v>2306.528006947447</c:v>
                </c:pt>
                <c:pt idx="2023">
                  <c:v>2303.7351280937778</c:v>
                </c:pt>
                <c:pt idx="2024">
                  <c:v>2324.1432913590838</c:v>
                </c:pt>
                <c:pt idx="2025">
                  <c:v>2363.0273556230873</c:v>
                </c:pt>
                <c:pt idx="2026">
                  <c:v>2355.6231003039384</c:v>
                </c:pt>
                <c:pt idx="2027">
                  <c:v>2307.2583586626015</c:v>
                </c:pt>
                <c:pt idx="2028">
                  <c:v>2308.3056882327269</c:v>
                </c:pt>
                <c:pt idx="2029">
                  <c:v>2307.9426834563483</c:v>
                </c:pt>
                <c:pt idx="2030">
                  <c:v>2279.4945722969915</c:v>
                </c:pt>
                <c:pt idx="2031">
                  <c:v>2284.3951367781033</c:v>
                </c:pt>
                <c:pt idx="2032">
                  <c:v>2277.1749891445816</c:v>
                </c:pt>
                <c:pt idx="2033">
                  <c:v>2290.3161094224802</c:v>
                </c:pt>
                <c:pt idx="2034">
                  <c:v>2346.6252713851368</c:v>
                </c:pt>
                <c:pt idx="2035">
                  <c:v>2336.687798523652</c:v>
                </c:pt>
                <c:pt idx="2036">
                  <c:v>2341.5162831089756</c:v>
                </c:pt>
                <c:pt idx="2037">
                  <c:v>2430.965696917051</c:v>
                </c:pt>
                <c:pt idx="2038">
                  <c:v>2387.7125488493134</c:v>
                </c:pt>
                <c:pt idx="2039">
                  <c:v>2381.8028658271683</c:v>
                </c:pt>
                <c:pt idx="2040">
                  <c:v>2412.3812418584316</c:v>
                </c:pt>
                <c:pt idx="2041">
                  <c:v>2380.407294832813</c:v>
                </c:pt>
                <c:pt idx="2042">
                  <c:v>2425.6265740338549</c:v>
                </c:pt>
                <c:pt idx="2043">
                  <c:v>2427.8480243160952</c:v>
                </c:pt>
                <c:pt idx="2044">
                  <c:v>2424.4072948328126</c:v>
                </c:pt>
                <c:pt idx="2045">
                  <c:v>2396.0156317846145</c:v>
                </c:pt>
                <c:pt idx="2046">
                  <c:v>2378.64698219712</c:v>
                </c:pt>
                <c:pt idx="2047">
                  <c:v>2333.9574468084966</c:v>
                </c:pt>
                <c:pt idx="2048">
                  <c:v>2323.8931828050227</c:v>
                </c:pt>
                <c:pt idx="2049">
                  <c:v>2332.7833260963816</c:v>
                </c:pt>
                <c:pt idx="2050">
                  <c:v>2331.9565783760168</c:v>
                </c:pt>
                <c:pt idx="2051">
                  <c:v>2358.1545809813142</c:v>
                </c:pt>
                <c:pt idx="2052">
                  <c:v>2475.1003039513521</c:v>
                </c:pt>
                <c:pt idx="2053">
                  <c:v>2465.9930525401496</c:v>
                </c:pt>
                <c:pt idx="2054">
                  <c:v>2459.400781589216</c:v>
                </c:pt>
                <c:pt idx="2055">
                  <c:v>2493.5918367346781</c:v>
                </c:pt>
                <c:pt idx="2056">
                  <c:v>2576.555796786784</c:v>
                </c:pt>
                <c:pt idx="2057">
                  <c:v>2597.4641771602096</c:v>
                </c:pt>
                <c:pt idx="2058">
                  <c:v>2604.6426400347214</c:v>
                </c:pt>
                <c:pt idx="2059">
                  <c:v>2871.9053408597306</c:v>
                </c:pt>
                <c:pt idx="2060">
                  <c:v>2945.9600521059315</c:v>
                </c:pt>
                <c:pt idx="2061">
                  <c:v>2995.7490230134431</c:v>
                </c:pt>
                <c:pt idx="2062">
                  <c:v>2965.8410768562571</c:v>
                </c:pt>
                <c:pt idx="2063">
                  <c:v>2943.2930959617711</c:v>
                </c:pt>
                <c:pt idx="2064">
                  <c:v>2959.704732956995</c:v>
                </c:pt>
                <c:pt idx="2065">
                  <c:v>2998.3404255318969</c:v>
                </c:pt>
                <c:pt idx="2066">
                  <c:v>2993.8975249674158</c:v>
                </c:pt>
                <c:pt idx="2067">
                  <c:v>3008.2301346070158</c:v>
                </c:pt>
                <c:pt idx="2068">
                  <c:v>3076.1120277898208</c:v>
                </c:pt>
                <c:pt idx="2069">
                  <c:v>3034.4411636995037</c:v>
                </c:pt>
                <c:pt idx="2070">
                  <c:v>3014.9179331306809</c:v>
                </c:pt>
                <c:pt idx="2071">
                  <c:v>3044.9040382110111</c:v>
                </c:pt>
                <c:pt idx="2072">
                  <c:v>3040.5453755970293</c:v>
                </c:pt>
                <c:pt idx="2073">
                  <c:v>3043.5162831089701</c:v>
                </c:pt>
                <c:pt idx="2074">
                  <c:v>3074.1745549283364</c:v>
                </c:pt>
                <c:pt idx="2075">
                  <c:v>3093.7663916630299</c:v>
                </c:pt>
                <c:pt idx="2076">
                  <c:v>3187.2418584454867</c:v>
                </c:pt>
                <c:pt idx="2077">
                  <c:v>3239.3947025618563</c:v>
                </c:pt>
                <c:pt idx="2078">
                  <c:v>3224.4897959183481</c:v>
                </c:pt>
                <c:pt idx="2079">
                  <c:v>3218.7694311767063</c:v>
                </c:pt>
                <c:pt idx="2080">
                  <c:v>3166.5592705166982</c:v>
                </c:pt>
                <c:pt idx="2081">
                  <c:v>3087.3808076421874</c:v>
                </c:pt>
                <c:pt idx="2082">
                  <c:v>3287.729049066415</c:v>
                </c:pt>
                <c:pt idx="2083">
                  <c:v>3140.5566652192606</c:v>
                </c:pt>
                <c:pt idx="2084">
                  <c:v>3179.6717325227769</c:v>
                </c:pt>
                <c:pt idx="2085">
                  <c:v>3175.6925749022816</c:v>
                </c:pt>
                <c:pt idx="2086">
                  <c:v>3244.4515848892552</c:v>
                </c:pt>
                <c:pt idx="2087">
                  <c:v>3252.1736864958552</c:v>
                </c:pt>
                <c:pt idx="2088">
                  <c:v>3103.9209726443582</c:v>
                </c:pt>
                <c:pt idx="2089">
                  <c:v>3248.6617455492637</c:v>
                </c:pt>
                <c:pt idx="2090">
                  <c:v>3238.7564046895159</c:v>
                </c:pt>
                <c:pt idx="2091">
                  <c:v>3275.1689101172187</c:v>
                </c:pt>
                <c:pt idx="2092">
                  <c:v>3280.9960920538228</c:v>
                </c:pt>
                <c:pt idx="2093">
                  <c:v>3252.0564481111396</c:v>
                </c:pt>
                <c:pt idx="2094">
                  <c:v>3234.2770299609006</c:v>
                </c:pt>
                <c:pt idx="2095">
                  <c:v>3284.3135041250343</c:v>
                </c:pt>
                <c:pt idx="2096">
                  <c:v>3287.419887103757</c:v>
                </c:pt>
                <c:pt idx="2097">
                  <c:v>3276.0712114632879</c:v>
                </c:pt>
                <c:pt idx="2098">
                  <c:v>3359.3156752062309</c:v>
                </c:pt>
                <c:pt idx="2099">
                  <c:v>3425.9965262700603</c:v>
                </c:pt>
                <c:pt idx="2100">
                  <c:v>3471.3208858011067</c:v>
                </c:pt>
                <c:pt idx="2101">
                  <c:v>3646.6435084671925</c:v>
                </c:pt>
                <c:pt idx="2102">
                  <c:v>3827.4702561875556</c:v>
                </c:pt>
                <c:pt idx="2103">
                  <c:v>3800.4941380807386</c:v>
                </c:pt>
                <c:pt idx="2104">
                  <c:v>3757.9800260529487</c:v>
                </c:pt>
                <c:pt idx="2105">
                  <c:v>3835.9522362136076</c:v>
                </c:pt>
                <c:pt idx="2106">
                  <c:v>3796.2310030394874</c:v>
                </c:pt>
                <c:pt idx="2107">
                  <c:v>3802.8232739904215</c:v>
                </c:pt>
                <c:pt idx="2108">
                  <c:v>3582.5792444637186</c:v>
                </c:pt>
                <c:pt idx="2109">
                  <c:v>3603.3339122882949</c:v>
                </c:pt>
                <c:pt idx="2110">
                  <c:v>3722.8858011289367</c:v>
                </c:pt>
                <c:pt idx="2111">
                  <c:v>3736.1927920103958</c:v>
                </c:pt>
                <c:pt idx="2112">
                  <c:v>3642.2318714719681</c:v>
                </c:pt>
                <c:pt idx="2113">
                  <c:v>3671.5614415978903</c:v>
                </c:pt>
                <c:pt idx="2114">
                  <c:v>3593.1089882761366</c:v>
                </c:pt>
                <c:pt idx="2115">
                  <c:v>3704.5419018671046</c:v>
                </c:pt>
                <c:pt idx="2116">
                  <c:v>3671.384281372098</c:v>
                </c:pt>
                <c:pt idx="2117">
                  <c:v>3792.3517151541205</c:v>
                </c:pt>
                <c:pt idx="2118">
                  <c:v>3809.101172383821</c:v>
                </c:pt>
                <c:pt idx="2119">
                  <c:v>3818.4142422926357</c:v>
                </c:pt>
                <c:pt idx="2120">
                  <c:v>3795.2375162830836</c:v>
                </c:pt>
                <c:pt idx="2121">
                  <c:v>3733.521493703839</c:v>
                </c:pt>
                <c:pt idx="2122">
                  <c:v>3784.2926617455237</c:v>
                </c:pt>
                <c:pt idx="2123">
                  <c:v>3691.6135475466535</c:v>
                </c:pt>
                <c:pt idx="2124">
                  <c:v>3771.502388189293</c:v>
                </c:pt>
                <c:pt idx="2125">
                  <c:v>3696.3751628310652</c:v>
                </c:pt>
                <c:pt idx="2126">
                  <c:v>3653.2305688232491</c:v>
                </c:pt>
                <c:pt idx="2127">
                  <c:v>3659.5987841945039</c:v>
                </c:pt>
                <c:pt idx="2128">
                  <c:v>3672.0434216239441</c:v>
                </c:pt>
                <c:pt idx="2129">
                  <c:v>3836.6956144159535</c:v>
                </c:pt>
                <c:pt idx="2130">
                  <c:v>3903.3356491532522</c:v>
                </c:pt>
                <c:pt idx="2131">
                  <c:v>3720.8189318280251</c:v>
                </c:pt>
                <c:pt idx="2132">
                  <c:v>3834.2249240121314</c:v>
                </c:pt>
                <c:pt idx="2133">
                  <c:v>3833.7047329569864</c:v>
                </c:pt>
                <c:pt idx="2134">
                  <c:v>3818.3517151541205</c:v>
                </c:pt>
                <c:pt idx="2135">
                  <c:v>3814.9387755101775</c:v>
                </c:pt>
                <c:pt idx="2136">
                  <c:v>4077.3808076421774</c:v>
                </c:pt>
                <c:pt idx="2137">
                  <c:v>4004.3421623968457</c:v>
                </c:pt>
                <c:pt idx="2138">
                  <c:v>4051.5840208423515</c:v>
                </c:pt>
                <c:pt idx="2139">
                  <c:v>4024.2431610941976</c:v>
                </c:pt>
                <c:pt idx="2140">
                  <c:v>3715.3912288319329</c:v>
                </c:pt>
                <c:pt idx="2141">
                  <c:v>3721.0586191923321</c:v>
                </c:pt>
                <c:pt idx="2142">
                  <c:v>3624.1728180633704</c:v>
                </c:pt>
                <c:pt idx="2143">
                  <c:v>3691.8019973946771</c:v>
                </c:pt>
                <c:pt idx="2144">
                  <c:v>3746.2396873642815</c:v>
                </c:pt>
                <c:pt idx="2145">
                  <c:v>3714.8154580981072</c:v>
                </c:pt>
                <c:pt idx="2146">
                  <c:v>3589.0143291358854</c:v>
                </c:pt>
                <c:pt idx="2147">
                  <c:v>3617.8054711245959</c:v>
                </c:pt>
                <c:pt idx="2148">
                  <c:v>3621.0195397307621</c:v>
                </c:pt>
                <c:pt idx="2149">
                  <c:v>3610.9709075119172</c:v>
                </c:pt>
                <c:pt idx="2150">
                  <c:v>3436.215371254862</c:v>
                </c:pt>
                <c:pt idx="2151">
                  <c:v>3464.8371689100945</c:v>
                </c:pt>
                <c:pt idx="2152">
                  <c:v>3481.1011723838242</c:v>
                </c:pt>
                <c:pt idx="2153">
                  <c:v>3470.3508467216448</c:v>
                </c:pt>
                <c:pt idx="2154">
                  <c:v>3632.0894485453523</c:v>
                </c:pt>
                <c:pt idx="2155">
                  <c:v>3657.8923143725337</c:v>
                </c:pt>
                <c:pt idx="2156">
                  <c:v>3650.1137646547745</c:v>
                </c:pt>
                <c:pt idx="2157">
                  <c:v>3760.5471124619817</c:v>
                </c:pt>
                <c:pt idx="2158">
                  <c:v>3729.144594007792</c:v>
                </c:pt>
                <c:pt idx="2159">
                  <c:v>3697.785497177571</c:v>
                </c:pt>
                <c:pt idx="2160">
                  <c:v>3741.4624402952431</c:v>
                </c:pt>
                <c:pt idx="2161">
                  <c:v>3751.6283108988036</c:v>
                </c:pt>
                <c:pt idx="2162">
                  <c:v>3735.2227529309357</c:v>
                </c:pt>
                <c:pt idx="2163">
                  <c:v>3698.0356057316308</c:v>
                </c:pt>
                <c:pt idx="2164">
                  <c:v>3708.9622231871231</c:v>
                </c:pt>
                <c:pt idx="2165">
                  <c:v>3742.8528006947213</c:v>
                </c:pt>
                <c:pt idx="2166">
                  <c:v>3851.4633087277211</c:v>
                </c:pt>
                <c:pt idx="2167">
                  <c:v>3933.0134607034042</c:v>
                </c:pt>
                <c:pt idx="2168">
                  <c:v>4093.1628310898554</c:v>
                </c:pt>
                <c:pt idx="2169">
                  <c:v>4146.859748154553</c:v>
                </c:pt>
                <c:pt idx="2170">
                  <c:v>4194.5280069474311</c:v>
                </c:pt>
                <c:pt idx="2171">
                  <c:v>4334.9778549717457</c:v>
                </c:pt>
                <c:pt idx="2172">
                  <c:v>4316.0738167607169</c:v>
                </c:pt>
                <c:pt idx="2173">
                  <c:v>4498.0607902735255</c:v>
                </c:pt>
                <c:pt idx="2174">
                  <c:v>4505.4277029960613</c:v>
                </c:pt>
                <c:pt idx="2175">
                  <c:v>4526.6270082500778</c:v>
                </c:pt>
                <c:pt idx="2176">
                  <c:v>4484.8145896656233</c:v>
                </c:pt>
                <c:pt idx="2177">
                  <c:v>4527.8046026921102</c:v>
                </c:pt>
                <c:pt idx="2178">
                  <c:v>4496.2857142856847</c:v>
                </c:pt>
                <c:pt idx="2179">
                  <c:v>4538.3256621797354</c:v>
                </c:pt>
                <c:pt idx="2180">
                  <c:v>4502.7694311766963</c:v>
                </c:pt>
                <c:pt idx="2181">
                  <c:v>4454.0529743812122</c:v>
                </c:pt>
                <c:pt idx="2182">
                  <c:v>4406.7867998262846</c:v>
                </c:pt>
                <c:pt idx="2183">
                  <c:v>4478.3517151541173</c:v>
                </c:pt>
                <c:pt idx="2184">
                  <c:v>4492.3013460703132</c:v>
                </c:pt>
                <c:pt idx="2185">
                  <c:v>4730.9135909682709</c:v>
                </c:pt>
                <c:pt idx="2186">
                  <c:v>4953.3078593139053</c:v>
                </c:pt>
                <c:pt idx="2187">
                  <c:v>5421.8063395570634</c:v>
                </c:pt>
                <c:pt idx="2188">
                  <c:v>5308.81285280066</c:v>
                </c:pt>
                <c:pt idx="2189">
                  <c:v>5417.967867998228</c:v>
                </c:pt>
                <c:pt idx="2190">
                  <c:v>5383.1767260095176</c:v>
                </c:pt>
                <c:pt idx="2191">
                  <c:v>5481.0221450281888</c:v>
                </c:pt>
                <c:pt idx="2192">
                  <c:v>5926.6791141988342</c:v>
                </c:pt>
                <c:pt idx="2193">
                  <c:v>5533.9999999999654</c:v>
                </c:pt>
                <c:pt idx="2194">
                  <c:v>5738.0842379504629</c:v>
                </c:pt>
                <c:pt idx="2195">
                  <c:v>5803.1411202778618</c:v>
                </c:pt>
                <c:pt idx="2196">
                  <c:v>5916.1259227094724</c:v>
                </c:pt>
                <c:pt idx="2197">
                  <c:v>5932.5462440294896</c:v>
                </c:pt>
                <c:pt idx="2198">
                  <c:v>5988.3525835865885</c:v>
                </c:pt>
                <c:pt idx="2199">
                  <c:v>6259.4963091619229</c:v>
                </c:pt>
                <c:pt idx="2200">
                  <c:v>6205.1246200607502</c:v>
                </c:pt>
                <c:pt idx="2201">
                  <c:v>6345.8454190186303</c:v>
                </c:pt>
                <c:pt idx="2202">
                  <c:v>6199.6474164133342</c:v>
                </c:pt>
                <c:pt idx="2203">
                  <c:v>6035.5927051671351</c:v>
                </c:pt>
                <c:pt idx="2204">
                  <c:v>5670.9188015631426</c:v>
                </c:pt>
                <c:pt idx="2205">
                  <c:v>5939.5119409465533</c:v>
                </c:pt>
                <c:pt idx="2206">
                  <c:v>5871.4711246200241</c:v>
                </c:pt>
                <c:pt idx="2207">
                  <c:v>5378.8449848023974</c:v>
                </c:pt>
                <c:pt idx="2208">
                  <c:v>5891.4902301345692</c:v>
                </c:pt>
                <c:pt idx="2209">
                  <c:v>5688.3430308293164</c:v>
                </c:pt>
                <c:pt idx="2210">
                  <c:v>5540.3074250976633</c:v>
                </c:pt>
                <c:pt idx="2211">
                  <c:v>5557.1003039513325</c:v>
                </c:pt>
                <c:pt idx="2212">
                  <c:v>5836.7338254450342</c:v>
                </c:pt>
                <c:pt idx="2213">
                  <c:v>6068.6070343030424</c:v>
                </c:pt>
                <c:pt idx="2214">
                  <c:v>6077.9852366478108</c:v>
                </c:pt>
                <c:pt idx="2215">
                  <c:v>6032.9995657837208</c:v>
                </c:pt>
                <c:pt idx="2216">
                  <c:v>6146.8171949630514</c:v>
                </c:pt>
                <c:pt idx="2217">
                  <c:v>6066.047763786325</c:v>
                </c:pt>
                <c:pt idx="2218">
                  <c:v>6042.7425097698251</c:v>
                </c:pt>
                <c:pt idx="2219">
                  <c:v>6190.1875814155037</c:v>
                </c:pt>
                <c:pt idx="2220">
                  <c:v>6048.6148501953576</c:v>
                </c:pt>
                <c:pt idx="2221">
                  <c:v>5685.1055145462069</c:v>
                </c:pt>
                <c:pt idx="2222">
                  <c:v>5728.4654798089077</c:v>
                </c:pt>
                <c:pt idx="2223">
                  <c:v>5947.702127659536</c:v>
                </c:pt>
                <c:pt idx="2224">
                  <c:v>5889.7629179330925</c:v>
                </c:pt>
                <c:pt idx="2225">
                  <c:v>5983.1524099000908</c:v>
                </c:pt>
                <c:pt idx="2226">
                  <c:v>6023.4815458097737</c:v>
                </c:pt>
                <c:pt idx="2227">
                  <c:v>6219.7134172817659</c:v>
                </c:pt>
                <c:pt idx="2228">
                  <c:v>6004.8632218844596</c:v>
                </c:pt>
                <c:pt idx="2229">
                  <c:v>6133.8323925314407</c:v>
                </c:pt>
                <c:pt idx="2230">
                  <c:v>6079.5683890577111</c:v>
                </c:pt>
                <c:pt idx="2231">
                  <c:v>5828.616587060319</c:v>
                </c:pt>
                <c:pt idx="2232">
                  <c:v>5551.4120712114272</c:v>
                </c:pt>
                <c:pt idx="2233">
                  <c:v>5702.2874511506352</c:v>
                </c:pt>
                <c:pt idx="2234">
                  <c:v>5507.5979157620131</c:v>
                </c:pt>
                <c:pt idx="2235">
                  <c:v>5540.0251845418652</c:v>
                </c:pt>
                <c:pt idx="2236">
                  <c:v>5321.5258358662268</c:v>
                </c:pt>
                <c:pt idx="2237">
                  <c:v>5511.9478940512017</c:v>
                </c:pt>
                <c:pt idx="2238">
                  <c:v>5542.1632653060869</c:v>
                </c:pt>
                <c:pt idx="2239">
                  <c:v>5639.6517585757347</c:v>
                </c:pt>
                <c:pt idx="2240">
                  <c:v>5639.70039079458</c:v>
                </c:pt>
                <c:pt idx="2241">
                  <c:v>5802.8067737733027</c:v>
                </c:pt>
                <c:pt idx="2242">
                  <c:v>5767.6074685192852</c:v>
                </c:pt>
                <c:pt idx="2243">
                  <c:v>5583.1168041684396</c:v>
                </c:pt>
                <c:pt idx="2244">
                  <c:v>5601.2453321753865</c:v>
                </c:pt>
                <c:pt idx="2245">
                  <c:v>5537.9947894050874</c:v>
                </c:pt>
                <c:pt idx="2246">
                  <c:v>5511.244463742908</c:v>
                </c:pt>
                <c:pt idx="2247">
                  <c:v>5481.425966131098</c:v>
                </c:pt>
                <c:pt idx="2248">
                  <c:v>5546.3308727746062</c:v>
                </c:pt>
                <c:pt idx="2249">
                  <c:v>5268.9535388623199</c:v>
                </c:pt>
                <c:pt idx="2250">
                  <c:v>5068.6035605731331</c:v>
                </c:pt>
                <c:pt idx="2251">
                  <c:v>5129.0151975683566</c:v>
                </c:pt>
                <c:pt idx="2252">
                  <c:v>5460.8779852366142</c:v>
                </c:pt>
                <c:pt idx="2253">
                  <c:v>5548.5922709508995</c:v>
                </c:pt>
                <c:pt idx="2254">
                  <c:v>5559.0099869734786</c:v>
                </c:pt>
                <c:pt idx="2255">
                  <c:v>5485.4702561875474</c:v>
                </c:pt>
                <c:pt idx="2256">
                  <c:v>5411.3834129396109</c:v>
                </c:pt>
                <c:pt idx="2257">
                  <c:v>5314.2014763351817</c:v>
                </c:pt>
                <c:pt idx="2258">
                  <c:v>5477.5518888406086</c:v>
                </c:pt>
                <c:pt idx="2259">
                  <c:v>5280.068606165838</c:v>
                </c:pt>
                <c:pt idx="2260">
                  <c:v>5282.3265306122121</c:v>
                </c:pt>
                <c:pt idx="2261">
                  <c:v>5339.469387755069</c:v>
                </c:pt>
                <c:pt idx="2262">
                  <c:v>5465.9209726443432</c:v>
                </c:pt>
                <c:pt idx="2263">
                  <c:v>5347.5892314372222</c:v>
                </c:pt>
                <c:pt idx="2264">
                  <c:v>5749.5874945722608</c:v>
                </c:pt>
                <c:pt idx="2265">
                  <c:v>5665.2375162830731</c:v>
                </c:pt>
                <c:pt idx="2266">
                  <c:v>5820.5818497611444</c:v>
                </c:pt>
                <c:pt idx="2267">
                  <c:v>5811.1333043855475</c:v>
                </c:pt>
                <c:pt idx="2268">
                  <c:v>5755.4502822405193</c:v>
                </c:pt>
                <c:pt idx="2269">
                  <c:v>6204.6565349543671</c:v>
                </c:pt>
                <c:pt idx="2270">
                  <c:v>6091.909683022106</c:v>
                </c:pt>
                <c:pt idx="2271">
                  <c:v>6006.6539296569308</c:v>
                </c:pt>
                <c:pt idx="2272">
                  <c:v>5902.7051671732142</c:v>
                </c:pt>
                <c:pt idx="2273">
                  <c:v>5953.1037776812473</c:v>
                </c:pt>
                <c:pt idx="2274">
                  <c:v>6017.418150238781</c:v>
                </c:pt>
                <c:pt idx="2275">
                  <c:v>5949.4285714285334</c:v>
                </c:pt>
                <c:pt idx="2276">
                  <c:v>6030.0851063829396</c:v>
                </c:pt>
                <c:pt idx="2277">
                  <c:v>5939.9383412939269</c:v>
                </c:pt>
                <c:pt idx="2278">
                  <c:v>5875.155883630011</c:v>
                </c:pt>
                <c:pt idx="2279">
                  <c:v>5935.9244463742571</c:v>
                </c:pt>
                <c:pt idx="2280">
                  <c:v>5865.3938341293588</c:v>
                </c:pt>
                <c:pt idx="2281">
                  <c:v>5885.0933564914958</c:v>
                </c:pt>
                <c:pt idx="2282">
                  <c:v>5884.9874077290124</c:v>
                </c:pt>
                <c:pt idx="2283">
                  <c:v>5975.6752062526757</c:v>
                </c:pt>
                <c:pt idx="2284">
                  <c:v>6125.7351280937519</c:v>
                </c:pt>
                <c:pt idx="2285">
                  <c:v>6175.2496743377806</c:v>
                </c:pt>
                <c:pt idx="2286">
                  <c:v>6148.4203213199771</c:v>
                </c:pt>
                <c:pt idx="2287">
                  <c:v>6023.0655666521543</c:v>
                </c:pt>
                <c:pt idx="2288">
                  <c:v>6019.1454624402568</c:v>
                </c:pt>
                <c:pt idx="2289">
                  <c:v>6048.4706904037821</c:v>
                </c:pt>
                <c:pt idx="2290">
                  <c:v>6039.0794615718241</c:v>
                </c:pt>
                <c:pt idx="2291">
                  <c:v>5845.7872340425165</c:v>
                </c:pt>
                <c:pt idx="2292">
                  <c:v>5928.2666087711304</c:v>
                </c:pt>
                <c:pt idx="2293">
                  <c:v>5798.7850629613176</c:v>
                </c:pt>
                <c:pt idx="2294">
                  <c:v>5735.4745983499424</c:v>
                </c:pt>
                <c:pt idx="2295">
                  <c:v>5751.4763352149002</c:v>
                </c:pt>
                <c:pt idx="2296">
                  <c:v>5790.4359531046093</c:v>
                </c:pt>
                <c:pt idx="2297">
                  <c:v>5775.452019105478</c:v>
                </c:pt>
                <c:pt idx="2298">
                  <c:v>5660.0364741640979</c:v>
                </c:pt>
                <c:pt idx="2299">
                  <c:v>5642.5853234910628</c:v>
                </c:pt>
                <c:pt idx="2300">
                  <c:v>5633.5206252713488</c:v>
                </c:pt>
                <c:pt idx="2301">
                  <c:v>5570.4350846721309</c:v>
                </c:pt>
                <c:pt idx="2302">
                  <c:v>5580.7216673903249</c:v>
                </c:pt>
                <c:pt idx="2303">
                  <c:v>5489.3625705601044</c:v>
                </c:pt>
                <c:pt idx="2304">
                  <c:v>5236.066000868399</c:v>
                </c:pt>
                <c:pt idx="2305">
                  <c:v>5367.4346504558926</c:v>
                </c:pt>
                <c:pt idx="2306">
                  <c:v>5285.7134172817723</c:v>
                </c:pt>
                <c:pt idx="2307">
                  <c:v>5358.7902735561966</c:v>
                </c:pt>
                <c:pt idx="2308">
                  <c:v>5247.7498914459056</c:v>
                </c:pt>
                <c:pt idx="2309">
                  <c:v>5296.2813721232833</c:v>
                </c:pt>
                <c:pt idx="2310">
                  <c:v>5451.3252279634908</c:v>
                </c:pt>
                <c:pt idx="2311">
                  <c:v>5462.4394268345277</c:v>
                </c:pt>
                <c:pt idx="2312">
                  <c:v>5396.0460269213718</c:v>
                </c:pt>
                <c:pt idx="2313">
                  <c:v>5228.7086409031363</c:v>
                </c:pt>
                <c:pt idx="2314">
                  <c:v>4954.4081632652742</c:v>
                </c:pt>
                <c:pt idx="2315">
                  <c:v>4722.3630047763481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6-46CB-B48C-F2E386A82B12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00FFCC"/>
              </a:solidFill>
            </a:ln>
            <a:effectLst>
              <a:glow>
                <a:srgbClr val="00FFCC">
                  <a:alpha val="14000"/>
                </a:srgb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data!$O$202:$O$101635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986.74494138080763</c:v>
                </c:pt>
                <c:pt idx="2">
                  <c:v>1046.2165884793483</c:v>
                </c:pt>
                <c:pt idx="3">
                  <c:v>1131.3581378513791</c:v>
                </c:pt>
                <c:pt idx="4">
                  <c:v>1209.2530713128601</c:v>
                </c:pt>
                <c:pt idx="5">
                  <c:v>1215.1034080532313</c:v>
                </c:pt>
                <c:pt idx="6">
                  <c:v>1278.3897263816832</c:v>
                </c:pt>
                <c:pt idx="7">
                  <c:v>1176.0294565527042</c:v>
                </c:pt>
                <c:pt idx="8">
                  <c:v>1227.8328422889917</c:v>
                </c:pt>
                <c:pt idx="9">
                  <c:v>1225.3288684270124</c:v>
                </c:pt>
                <c:pt idx="10">
                  <c:v>1372.3083410167885</c:v>
                </c:pt>
                <c:pt idx="11">
                  <c:v>1360.4885761289511</c:v>
                </c:pt>
                <c:pt idx="12">
                  <c:v>1357.3558288265331</c:v>
                </c:pt>
                <c:pt idx="13">
                  <c:v>1432.8492927751715</c:v>
                </c:pt>
                <c:pt idx="14">
                  <c:v>1368.958832197251</c:v>
                </c:pt>
                <c:pt idx="15">
                  <c:v>1303.6929239659491</c:v>
                </c:pt>
                <c:pt idx="16">
                  <c:v>1258.3371843828115</c:v>
                </c:pt>
                <c:pt idx="17">
                  <c:v>1261.8749742382852</c:v>
                </c:pt>
                <c:pt idx="18">
                  <c:v>1285.3247367397498</c:v>
                </c:pt>
                <c:pt idx="19">
                  <c:v>1260.0271235438813</c:v>
                </c:pt>
                <c:pt idx="20">
                  <c:v>1311.798619154539</c:v>
                </c:pt>
                <c:pt idx="21">
                  <c:v>1323.6789367493095</c:v>
                </c:pt>
                <c:pt idx="22">
                  <c:v>1378.3430203113464</c:v>
                </c:pt>
                <c:pt idx="23">
                  <c:v>1438.2329246075192</c:v>
                </c:pt>
                <c:pt idx="24">
                  <c:v>1410.4083562209455</c:v>
                </c:pt>
                <c:pt idx="25">
                  <c:v>1581.3170326830166</c:v>
                </c:pt>
                <c:pt idx="26">
                  <c:v>1639.0909583606347</c:v>
                </c:pt>
                <c:pt idx="27">
                  <c:v>1619.2814675677707</c:v>
                </c:pt>
                <c:pt idx="28">
                  <c:v>1645.6396139308708</c:v>
                </c:pt>
                <c:pt idx="29">
                  <c:v>1588.9681329516955</c:v>
                </c:pt>
                <c:pt idx="30">
                  <c:v>1514.0366236888842</c:v>
                </c:pt>
                <c:pt idx="31">
                  <c:v>1649.7342808533074</c:v>
                </c:pt>
                <c:pt idx="32">
                  <c:v>1655.9085163419118</c:v>
                </c:pt>
                <c:pt idx="33">
                  <c:v>1698.3936937686096</c:v>
                </c:pt>
                <c:pt idx="34">
                  <c:v>1625.8822973559502</c:v>
                </c:pt>
                <c:pt idx="35">
                  <c:v>1597.5718361509207</c:v>
                </c:pt>
                <c:pt idx="36">
                  <c:v>1652.9886455739233</c:v>
                </c:pt>
                <c:pt idx="37">
                  <c:v>1638.2120057433865</c:v>
                </c:pt>
                <c:pt idx="38">
                  <c:v>1612.3235165438073</c:v>
                </c:pt>
                <c:pt idx="39">
                  <c:v>1415.090135820669</c:v>
                </c:pt>
                <c:pt idx="40">
                  <c:v>1423.2798782984714</c:v>
                </c:pt>
                <c:pt idx="41">
                  <c:v>1401.6433466275403</c:v>
                </c:pt>
                <c:pt idx="42">
                  <c:v>1341.9221000726704</c:v>
                </c:pt>
                <c:pt idx="43">
                  <c:v>1390.1885134765332</c:v>
                </c:pt>
                <c:pt idx="44">
                  <c:v>1421.9062407079705</c:v>
                </c:pt>
                <c:pt idx="45">
                  <c:v>1371.8046183906965</c:v>
                </c:pt>
                <c:pt idx="46">
                  <c:v>1354.4043423661708</c:v>
                </c:pt>
                <c:pt idx="47">
                  <c:v>1265.8670501804409</c:v>
                </c:pt>
                <c:pt idx="48">
                  <c:v>1257.5848900494948</c:v>
                </c:pt>
                <c:pt idx="49">
                  <c:v>1275.9455590299283</c:v>
                </c:pt>
                <c:pt idx="50">
                  <c:v>1254.9526076316415</c:v>
                </c:pt>
                <c:pt idx="51">
                  <c:v>1165.4647402031771</c:v>
                </c:pt>
                <c:pt idx="52">
                  <c:v>1264.0103479380655</c:v>
                </c:pt>
                <c:pt idx="53">
                  <c:v>1209.9891157033414</c:v>
                </c:pt>
                <c:pt idx="54">
                  <c:v>1257.5792477140169</c:v>
                </c:pt>
                <c:pt idx="55">
                  <c:v>1199.3751760919085</c:v>
                </c:pt>
                <c:pt idx="56">
                  <c:v>1190.3343397502028</c:v>
                </c:pt>
                <c:pt idx="57">
                  <c:v>1212.6051287103476</c:v>
                </c:pt>
                <c:pt idx="58">
                  <c:v>1235.9349462388893</c:v>
                </c:pt>
                <c:pt idx="59">
                  <c:v>1212.3651735007481</c:v>
                </c:pt>
                <c:pt idx="60">
                  <c:v>1149.9240149853497</c:v>
                </c:pt>
                <c:pt idx="61">
                  <c:v>1136.5115465916838</c:v>
                </c:pt>
                <c:pt idx="62">
                  <c:v>1154.0623261482015</c:v>
                </c:pt>
                <c:pt idx="63">
                  <c:v>1130.0790296926946</c:v>
                </c:pt>
                <c:pt idx="64">
                  <c:v>1095.6806249369329</c:v>
                </c:pt>
                <c:pt idx="65">
                  <c:v>1107.9068501445545</c:v>
                </c:pt>
                <c:pt idx="66">
                  <c:v>1093.3362685407199</c:v>
                </c:pt>
                <c:pt idx="67">
                  <c:v>1130.7192308673548</c:v>
                </c:pt>
                <c:pt idx="68">
                  <c:v>1211.7810309659644</c:v>
                </c:pt>
                <c:pt idx="69">
                  <c:v>1202.3426412322908</c:v>
                </c:pt>
                <c:pt idx="70">
                  <c:v>1172.7305013778227</c:v>
                </c:pt>
                <c:pt idx="71">
                  <c:v>1174.946459461836</c:v>
                </c:pt>
                <c:pt idx="72">
                  <c:v>1202.9024651517491</c:v>
                </c:pt>
                <c:pt idx="73">
                  <c:v>1221.964064839628</c:v>
                </c:pt>
                <c:pt idx="74">
                  <c:v>1265.8100220748597</c:v>
                </c:pt>
                <c:pt idx="75">
                  <c:v>1235.3392444867177</c:v>
                </c:pt>
                <c:pt idx="76">
                  <c:v>1236.2874868511533</c:v>
                </c:pt>
                <c:pt idx="77">
                  <c:v>1193.7357259093023</c:v>
                </c:pt>
                <c:pt idx="78">
                  <c:v>1214.4933995583115</c:v>
                </c:pt>
                <c:pt idx="79">
                  <c:v>1276.0210978805737</c:v>
                </c:pt>
                <c:pt idx="80">
                  <c:v>1356.8419757681806</c:v>
                </c:pt>
                <c:pt idx="81">
                  <c:v>1343.7554089188136</c:v>
                </c:pt>
                <c:pt idx="82">
                  <c:v>1365.0208743615531</c:v>
                </c:pt>
                <c:pt idx="83">
                  <c:v>1387.9214858158623</c:v>
                </c:pt>
                <c:pt idx="84">
                  <c:v>1386.9702316141734</c:v>
                </c:pt>
                <c:pt idx="85">
                  <c:v>1433.8583828868998</c:v>
                </c:pt>
                <c:pt idx="86">
                  <c:v>1364.2360315862406</c:v>
                </c:pt>
                <c:pt idx="87">
                  <c:v>1380.0184193127538</c:v>
                </c:pt>
                <c:pt idx="88">
                  <c:v>1359.912766998855</c:v>
                </c:pt>
                <c:pt idx="89">
                  <c:v>1353.4034205664</c:v>
                </c:pt>
                <c:pt idx="90">
                  <c:v>1332.3194621112875</c:v>
                </c:pt>
                <c:pt idx="91">
                  <c:v>1319.4992987161568</c:v>
                </c:pt>
                <c:pt idx="92">
                  <c:v>1359.5513102863765</c:v>
                </c:pt>
                <c:pt idx="93">
                  <c:v>1334.945660342833</c:v>
                </c:pt>
                <c:pt idx="94">
                  <c:v>1329.0473048286817</c:v>
                </c:pt>
                <c:pt idx="95">
                  <c:v>1323.4761126024043</c:v>
                </c:pt>
                <c:pt idx="96">
                  <c:v>1338.7309770464553</c:v>
                </c:pt>
                <c:pt idx="97">
                  <c:v>1358.6929400971605</c:v>
                </c:pt>
                <c:pt idx="98">
                  <c:v>1504.6527282544544</c:v>
                </c:pt>
                <c:pt idx="99">
                  <c:v>1481.2224476301078</c:v>
                </c:pt>
                <c:pt idx="100">
                  <c:v>1558.7994885320218</c:v>
                </c:pt>
                <c:pt idx="101">
                  <c:v>1617.5618184831033</c:v>
                </c:pt>
                <c:pt idx="102">
                  <c:v>1533.9046621771167</c:v>
                </c:pt>
                <c:pt idx="103">
                  <c:v>1593.2258542337654</c:v>
                </c:pt>
                <c:pt idx="104">
                  <c:v>1569.8630563502825</c:v>
                </c:pt>
                <c:pt idx="105">
                  <c:v>1578.22886346835</c:v>
                </c:pt>
                <c:pt idx="106">
                  <c:v>1516.4277567559589</c:v>
                </c:pt>
                <c:pt idx="107">
                  <c:v>1509.9604759552224</c:v>
                </c:pt>
                <c:pt idx="108">
                  <c:v>1505.427139812572</c:v>
                </c:pt>
                <c:pt idx="109">
                  <c:v>1514.9878044594161</c:v>
                </c:pt>
                <c:pt idx="110">
                  <c:v>1683.8644599030777</c:v>
                </c:pt>
                <c:pt idx="111">
                  <c:v>1655.1209369972105</c:v>
                </c:pt>
                <c:pt idx="112">
                  <c:v>1658.6296918697831</c:v>
                </c:pt>
                <c:pt idx="113">
                  <c:v>1628.1127095512002</c:v>
                </c:pt>
                <c:pt idx="114">
                  <c:v>1676.7138094469085</c:v>
                </c:pt>
                <c:pt idx="115">
                  <c:v>1659.5058243701799</c:v>
                </c:pt>
                <c:pt idx="116">
                  <c:v>1738.8102897710796</c:v>
                </c:pt>
                <c:pt idx="117">
                  <c:v>1642.3188198805574</c:v>
                </c:pt>
                <c:pt idx="118">
                  <c:v>1592.9341400194528</c:v>
                </c:pt>
                <c:pt idx="119">
                  <c:v>1601.2686646469067</c:v>
                </c:pt>
                <c:pt idx="120">
                  <c:v>1538.7021068031945</c:v>
                </c:pt>
                <c:pt idx="121">
                  <c:v>1562.6618717801896</c:v>
                </c:pt>
                <c:pt idx="122">
                  <c:v>1545.315252226985</c:v>
                </c:pt>
                <c:pt idx="123">
                  <c:v>1558.9904827718715</c:v>
                </c:pt>
                <c:pt idx="124">
                  <c:v>1539.98478922356</c:v>
                </c:pt>
                <c:pt idx="125">
                  <c:v>1506.4364050380648</c:v>
                </c:pt>
                <c:pt idx="126">
                  <c:v>1516.5090895716842</c:v>
                </c:pt>
                <c:pt idx="127">
                  <c:v>1527.8861173491475</c:v>
                </c:pt>
                <c:pt idx="128">
                  <c:v>1616.5008964895644</c:v>
                </c:pt>
                <c:pt idx="129">
                  <c:v>1595.9311610117329</c:v>
                </c:pt>
                <c:pt idx="130">
                  <c:v>1628.4851877691319</c:v>
                </c:pt>
                <c:pt idx="131">
                  <c:v>1637.9187393679856</c:v>
                </c:pt>
                <c:pt idx="132">
                  <c:v>1628.1153137023734</c:v>
                </c:pt>
                <c:pt idx="133">
                  <c:v>1602.2264501573429</c:v>
                </c:pt>
                <c:pt idx="134">
                  <c:v>1513.9715558633866</c:v>
                </c:pt>
                <c:pt idx="135">
                  <c:v>1391.0548853306759</c:v>
                </c:pt>
                <c:pt idx="136">
                  <c:v>1378.9079586710875</c:v>
                </c:pt>
                <c:pt idx="137">
                  <c:v>1363.3370425040416</c:v>
                </c:pt>
                <c:pt idx="138">
                  <c:v>1387.246206845369</c:v>
                </c:pt>
                <c:pt idx="139">
                  <c:v>1375.7620391624159</c:v>
                </c:pt>
                <c:pt idx="140">
                  <c:v>1376.5043578132847</c:v>
                </c:pt>
                <c:pt idx="141">
                  <c:v>1318.3457423464158</c:v>
                </c:pt>
                <c:pt idx="142">
                  <c:v>1422.3400664743767</c:v>
                </c:pt>
                <c:pt idx="143">
                  <c:v>1384.8050479765463</c:v>
                </c:pt>
                <c:pt idx="144">
                  <c:v>1341.5042712220995</c:v>
                </c:pt>
                <c:pt idx="145">
                  <c:v>1386.9951553284277</c:v>
                </c:pt>
                <c:pt idx="146">
                  <c:v>1393.1725114864419</c:v>
                </c:pt>
                <c:pt idx="147">
                  <c:v>1390.7943902783663</c:v>
                </c:pt>
                <c:pt idx="148">
                  <c:v>1384.5137111903721</c:v>
                </c:pt>
                <c:pt idx="149">
                  <c:v>1309.4792443837209</c:v>
                </c:pt>
                <c:pt idx="150">
                  <c:v>1288.0778473295652</c:v>
                </c:pt>
                <c:pt idx="151">
                  <c:v>1274.7187006286451</c:v>
                </c:pt>
                <c:pt idx="152">
                  <c:v>1282.7470239484035</c:v>
                </c:pt>
                <c:pt idx="153">
                  <c:v>1357.5799114284971</c:v>
                </c:pt>
                <c:pt idx="154">
                  <c:v>1354.8064568765847</c:v>
                </c:pt>
                <c:pt idx="155">
                  <c:v>1372.2660380987447</c:v>
                </c:pt>
                <c:pt idx="156">
                  <c:v>1416.1209820043177</c:v>
                </c:pt>
                <c:pt idx="157">
                  <c:v>1514.1476477848744</c:v>
                </c:pt>
                <c:pt idx="158">
                  <c:v>1457.3849949734886</c:v>
                </c:pt>
                <c:pt idx="159">
                  <c:v>1548.8936323879575</c:v>
                </c:pt>
                <c:pt idx="160">
                  <c:v>1526.9389502078566</c:v>
                </c:pt>
                <c:pt idx="161">
                  <c:v>1508.5478987827105</c:v>
                </c:pt>
                <c:pt idx="162">
                  <c:v>1523.5166083117238</c:v>
                </c:pt>
                <c:pt idx="163">
                  <c:v>1537.8627888340059</c:v>
                </c:pt>
                <c:pt idx="164">
                  <c:v>1518.4577968853412</c:v>
                </c:pt>
                <c:pt idx="165">
                  <c:v>1507.730497299154</c:v>
                </c:pt>
                <c:pt idx="166">
                  <c:v>1445.2779131455793</c:v>
                </c:pt>
                <c:pt idx="167">
                  <c:v>1489.7428860431085</c:v>
                </c:pt>
                <c:pt idx="168">
                  <c:v>1469.1430169104483</c:v>
                </c:pt>
                <c:pt idx="169">
                  <c:v>1521.4486647664744</c:v>
                </c:pt>
                <c:pt idx="170">
                  <c:v>1468.5830194950518</c:v>
                </c:pt>
                <c:pt idx="171">
                  <c:v>1496.0827755751059</c:v>
                </c:pt>
                <c:pt idx="172">
                  <c:v>1458.452625563476</c:v>
                </c:pt>
                <c:pt idx="173">
                  <c:v>1424.2637984578541</c:v>
                </c:pt>
                <c:pt idx="174">
                  <c:v>1413.2650344134727</c:v>
                </c:pt>
                <c:pt idx="175">
                  <c:v>1420.3608904967068</c:v>
                </c:pt>
                <c:pt idx="176">
                  <c:v>1377.4661823930521</c:v>
                </c:pt>
                <c:pt idx="177">
                  <c:v>1344.8657477523577</c:v>
                </c:pt>
                <c:pt idx="178">
                  <c:v>1353.4518854946843</c:v>
                </c:pt>
                <c:pt idx="179">
                  <c:v>1362.4389343675639</c:v>
                </c:pt>
                <c:pt idx="180">
                  <c:v>1357.3146384615402</c:v>
                </c:pt>
                <c:pt idx="181">
                  <c:v>1321.7228818193216</c:v>
                </c:pt>
                <c:pt idx="182">
                  <c:v>1329.7236851992311</c:v>
                </c:pt>
                <c:pt idx="183">
                  <c:v>1322.623458482763</c:v>
                </c:pt>
                <c:pt idx="184">
                  <c:v>1340.112706337331</c:v>
                </c:pt>
                <c:pt idx="185">
                  <c:v>1220.0953834402924</c:v>
                </c:pt>
                <c:pt idx="186">
                  <c:v>1244.5103608646332</c:v>
                </c:pt>
                <c:pt idx="187">
                  <c:v>1267.9526602128292</c:v>
                </c:pt>
                <c:pt idx="188">
                  <c:v>1311.1037027182572</c:v>
                </c:pt>
                <c:pt idx="189">
                  <c:v>1297.3105815882352</c:v>
                </c:pt>
                <c:pt idx="190">
                  <c:v>1284.7341502689412</c:v>
                </c:pt>
                <c:pt idx="191">
                  <c:v>1288.2220645724174</c:v>
                </c:pt>
                <c:pt idx="192">
                  <c:v>1279.3387135524067</c:v>
                </c:pt>
                <c:pt idx="193">
                  <c:v>1250.0026137666603</c:v>
                </c:pt>
                <c:pt idx="194">
                  <c:v>1252.0773853836884</c:v>
                </c:pt>
                <c:pt idx="195">
                  <c:v>1244.7109355234043</c:v>
                </c:pt>
                <c:pt idx="196">
                  <c:v>1246.6167496537369</c:v>
                </c:pt>
                <c:pt idx="197">
                  <c:v>1297.7507215908549</c:v>
                </c:pt>
                <c:pt idx="198">
                  <c:v>1279.7768397916118</c:v>
                </c:pt>
                <c:pt idx="199">
                  <c:v>1268.6767069673535</c:v>
                </c:pt>
                <c:pt idx="200">
                  <c:v>1249.1130555295067</c:v>
                </c:pt>
                <c:pt idx="201">
                  <c:v>1199.765935963728</c:v>
                </c:pt>
                <c:pt idx="202">
                  <c:v>1206.1849839726847</c:v>
                </c:pt>
                <c:pt idx="203">
                  <c:v>1208.8911682315977</c:v>
                </c:pt>
                <c:pt idx="204">
                  <c:v>1232.1473057359549</c:v>
                </c:pt>
                <c:pt idx="205">
                  <c:v>1257.7265060003592</c:v>
                </c:pt>
                <c:pt idx="206">
                  <c:v>1254.3064871955287</c:v>
                </c:pt>
                <c:pt idx="207">
                  <c:v>1212.3014437598845</c:v>
                </c:pt>
                <c:pt idx="208">
                  <c:v>1222.2690745303482</c:v>
                </c:pt>
                <c:pt idx="209">
                  <c:v>1229.3473020804679</c:v>
                </c:pt>
                <c:pt idx="210">
                  <c:v>1223.7465169005318</c:v>
                </c:pt>
                <c:pt idx="211">
                  <c:v>1226.5154714959833</c:v>
                </c:pt>
                <c:pt idx="212">
                  <c:v>1242.6452516090096</c:v>
                </c:pt>
                <c:pt idx="213">
                  <c:v>1245.6592867123745</c:v>
                </c:pt>
                <c:pt idx="214">
                  <c:v>1229.8301821103732</c:v>
                </c:pt>
                <c:pt idx="215">
                  <c:v>1222.0719833772966</c:v>
                </c:pt>
                <c:pt idx="216">
                  <c:v>1229.7406621957484</c:v>
                </c:pt>
                <c:pt idx="217">
                  <c:v>1225.8387359676806</c:v>
                </c:pt>
                <c:pt idx="218">
                  <c:v>1215.2300021276094</c:v>
                </c:pt>
                <c:pt idx="219">
                  <c:v>1218.2239843550335</c:v>
                </c:pt>
                <c:pt idx="220">
                  <c:v>1222.9289634289789</c:v>
                </c:pt>
                <c:pt idx="221">
                  <c:v>1296.9225926318888</c:v>
                </c:pt>
                <c:pt idx="222">
                  <c:v>1287.5879772336912</c:v>
                </c:pt>
                <c:pt idx="223">
                  <c:v>1280.4881715884369</c:v>
                </c:pt>
                <c:pt idx="224">
                  <c:v>1279.1934107489992</c:v>
                </c:pt>
                <c:pt idx="225">
                  <c:v>1200.9243919285541</c:v>
                </c:pt>
                <c:pt idx="226">
                  <c:v>1192.5114012460378</c:v>
                </c:pt>
                <c:pt idx="227">
                  <c:v>1189.2686901907164</c:v>
                </c:pt>
                <c:pt idx="228">
                  <c:v>1167.757060213821</c:v>
                </c:pt>
                <c:pt idx="229">
                  <c:v>1174.3978405335508</c:v>
                </c:pt>
                <c:pt idx="230">
                  <c:v>1163.7882601394406</c:v>
                </c:pt>
                <c:pt idx="231">
                  <c:v>1163.4862806694714</c:v>
                </c:pt>
                <c:pt idx="232">
                  <c:v>1165.0614740628896</c:v>
                </c:pt>
                <c:pt idx="233">
                  <c:v>1169.9841112781835</c:v>
                </c:pt>
                <c:pt idx="234">
                  <c:v>1167.8474713430339</c:v>
                </c:pt>
                <c:pt idx="235">
                  <c:v>1174.5399608618584</c:v>
                </c:pt>
                <c:pt idx="236">
                  <c:v>1172.6466512255149</c:v>
                </c:pt>
                <c:pt idx="237">
                  <c:v>1178.6003709269996</c:v>
                </c:pt>
                <c:pt idx="238">
                  <c:v>1181.4461131480136</c:v>
                </c:pt>
                <c:pt idx="239">
                  <c:v>1208.5274762554477</c:v>
                </c:pt>
                <c:pt idx="240">
                  <c:v>1211.1293665961691</c:v>
                </c:pt>
                <c:pt idx="241">
                  <c:v>1203.324985224679</c:v>
                </c:pt>
                <c:pt idx="242">
                  <c:v>1196.1782485339609</c:v>
                </c:pt>
                <c:pt idx="243">
                  <c:v>1191.7199887321206</c:v>
                </c:pt>
                <c:pt idx="244">
                  <c:v>1200.4688478012192</c:v>
                </c:pt>
                <c:pt idx="245">
                  <c:v>1182.1893156799322</c:v>
                </c:pt>
                <c:pt idx="246">
                  <c:v>1185.2704321853471</c:v>
                </c:pt>
                <c:pt idx="247">
                  <c:v>1176.1578763209532</c:v>
                </c:pt>
                <c:pt idx="248">
                  <c:v>1165.5467348137236</c:v>
                </c:pt>
                <c:pt idx="249">
                  <c:v>1183.285786856263</c:v>
                </c:pt>
                <c:pt idx="250">
                  <c:v>1194.3169028460616</c:v>
                </c:pt>
                <c:pt idx="251">
                  <c:v>1191.8922708672692</c:v>
                </c:pt>
                <c:pt idx="252">
                  <c:v>1188.7951076237418</c:v>
                </c:pt>
                <c:pt idx="253">
                  <c:v>1188.1945450929072</c:v>
                </c:pt>
                <c:pt idx="254">
                  <c:v>1187.3499956799656</c:v>
                </c:pt>
                <c:pt idx="255">
                  <c:v>1294.659196695718</c:v>
                </c:pt>
                <c:pt idx="256">
                  <c:v>1332.6906825707733</c:v>
                </c:pt>
                <c:pt idx="257">
                  <c:v>1355.6548642847497</c:v>
                </c:pt>
                <c:pt idx="258">
                  <c:v>1362.3147657819136</c:v>
                </c:pt>
                <c:pt idx="259">
                  <c:v>1354.2039161255186</c:v>
                </c:pt>
                <c:pt idx="260">
                  <c:v>1561.5999440131093</c:v>
                </c:pt>
                <c:pt idx="261">
                  <c:v>1681.8903351062954</c:v>
                </c:pt>
                <c:pt idx="262">
                  <c:v>1645.0091015802564</c:v>
                </c:pt>
                <c:pt idx="263">
                  <c:v>1754.5772478495846</c:v>
                </c:pt>
                <c:pt idx="264">
                  <c:v>1734.4897136600346</c:v>
                </c:pt>
                <c:pt idx="265">
                  <c:v>1949.8078986844514</c:v>
                </c:pt>
                <c:pt idx="266">
                  <c:v>1876.6312853611023</c:v>
                </c:pt>
                <c:pt idx="267">
                  <c:v>1985.268130366808</c:v>
                </c:pt>
                <c:pt idx="268">
                  <c:v>1978.6031139222609</c:v>
                </c:pt>
                <c:pt idx="269">
                  <c:v>1797.8364006008851</c:v>
                </c:pt>
                <c:pt idx="270">
                  <c:v>1784.8668882227189</c:v>
                </c:pt>
                <c:pt idx="271">
                  <c:v>1897.2767741982036</c:v>
                </c:pt>
                <c:pt idx="272">
                  <c:v>1829.9441465918262</c:v>
                </c:pt>
                <c:pt idx="273">
                  <c:v>1842.7022701465953</c:v>
                </c:pt>
                <c:pt idx="274">
                  <c:v>1974.1201935892759</c:v>
                </c:pt>
                <c:pt idx="275">
                  <c:v>1940.3342847786448</c:v>
                </c:pt>
                <c:pt idx="276">
                  <c:v>2033.9066308126294</c:v>
                </c:pt>
                <c:pt idx="277">
                  <c:v>2185.2518911585844</c:v>
                </c:pt>
                <c:pt idx="278">
                  <c:v>2252.7956319439063</c:v>
                </c:pt>
                <c:pt idx="279">
                  <c:v>2247.921409440441</c:v>
                </c:pt>
                <c:pt idx="280">
                  <c:v>2162.6805024870982</c:v>
                </c:pt>
                <c:pt idx="281">
                  <c:v>2233.5480917196878</c:v>
                </c:pt>
                <c:pt idx="282">
                  <c:v>2268.2301666679532</c:v>
                </c:pt>
                <c:pt idx="283">
                  <c:v>2225.6901518440295</c:v>
                </c:pt>
                <c:pt idx="284">
                  <c:v>2322.0361147594781</c:v>
                </c:pt>
                <c:pt idx="285">
                  <c:v>2378.1322241391372</c:v>
                </c:pt>
                <c:pt idx="286">
                  <c:v>2387.350881491127</c:v>
                </c:pt>
                <c:pt idx="287">
                  <c:v>2374.8176720143842</c:v>
                </c:pt>
                <c:pt idx="288">
                  <c:v>2185.0463862615507</c:v>
                </c:pt>
                <c:pt idx="289">
                  <c:v>2098.9719552537058</c:v>
                </c:pt>
                <c:pt idx="290">
                  <c:v>2093.6761235268996</c:v>
                </c:pt>
                <c:pt idx="291">
                  <c:v>1893.3881631122629</c:v>
                </c:pt>
                <c:pt idx="292">
                  <c:v>1997.4424859463152</c:v>
                </c:pt>
                <c:pt idx="293">
                  <c:v>1941.675696104161</c:v>
                </c:pt>
                <c:pt idx="294">
                  <c:v>1951.1624453465224</c:v>
                </c:pt>
                <c:pt idx="295">
                  <c:v>1913.0447711214997</c:v>
                </c:pt>
                <c:pt idx="296">
                  <c:v>2046.9654126639996</c:v>
                </c:pt>
                <c:pt idx="297">
                  <c:v>2029.6533305898986</c:v>
                </c:pt>
                <c:pt idx="298">
                  <c:v>2149.0179329362804</c:v>
                </c:pt>
                <c:pt idx="299">
                  <c:v>1997.1303254019483</c:v>
                </c:pt>
                <c:pt idx="300">
                  <c:v>2074.9224892844691</c:v>
                </c:pt>
                <c:pt idx="301">
                  <c:v>2016.7501527134216</c:v>
                </c:pt>
                <c:pt idx="302">
                  <c:v>2070.6750312194995</c:v>
                </c:pt>
                <c:pt idx="303">
                  <c:v>2019.2836116399935</c:v>
                </c:pt>
                <c:pt idx="304">
                  <c:v>1987.1409471675145</c:v>
                </c:pt>
                <c:pt idx="305">
                  <c:v>2035.5589052460416</c:v>
                </c:pt>
                <c:pt idx="306">
                  <c:v>2022.0153884358651</c:v>
                </c:pt>
                <c:pt idx="307">
                  <c:v>2033.3025471239907</c:v>
                </c:pt>
                <c:pt idx="308">
                  <c:v>1922.8364362279779</c:v>
                </c:pt>
                <c:pt idx="309">
                  <c:v>1928.7131200499778</c:v>
                </c:pt>
                <c:pt idx="310">
                  <c:v>1938.6221370985741</c:v>
                </c:pt>
                <c:pt idx="311">
                  <c:v>1932.9919637736336</c:v>
                </c:pt>
                <c:pt idx="312">
                  <c:v>2138.2485116910448</c:v>
                </c:pt>
                <c:pt idx="313">
                  <c:v>2129.0870747318845</c:v>
                </c:pt>
                <c:pt idx="314">
                  <c:v>2139.8895862284326</c:v>
                </c:pt>
                <c:pt idx="315">
                  <c:v>2205.326886744655</c:v>
                </c:pt>
                <c:pt idx="316">
                  <c:v>2114.5373041217076</c:v>
                </c:pt>
                <c:pt idx="317">
                  <c:v>2157.9997447559799</c:v>
                </c:pt>
                <c:pt idx="318">
                  <c:v>2134.7004802838328</c:v>
                </c:pt>
                <c:pt idx="319">
                  <c:v>2120.3145207558969</c:v>
                </c:pt>
                <c:pt idx="320">
                  <c:v>2132.9012100862287</c:v>
                </c:pt>
                <c:pt idx="321">
                  <c:v>2091.9167798277576</c:v>
                </c:pt>
                <c:pt idx="322">
                  <c:v>2166.4018029380782</c:v>
                </c:pt>
                <c:pt idx="323">
                  <c:v>2174.006230146214</c:v>
                </c:pt>
                <c:pt idx="324">
                  <c:v>2147.2004696543149</c:v>
                </c:pt>
                <c:pt idx="325">
                  <c:v>2158.1455218960382</c:v>
                </c:pt>
                <c:pt idx="326">
                  <c:v>2147.9884618258197</c:v>
                </c:pt>
                <c:pt idx="327">
                  <c:v>2150.5971668791831</c:v>
                </c:pt>
                <c:pt idx="328">
                  <c:v>2150.6212953096365</c:v>
                </c:pt>
                <c:pt idx="329">
                  <c:v>2159.3489352104521</c:v>
                </c:pt>
                <c:pt idx="330">
                  <c:v>2232.7220922506822</c:v>
                </c:pt>
                <c:pt idx="331">
                  <c:v>2247.8489179554276</c:v>
                </c:pt>
                <c:pt idx="332">
                  <c:v>2217.2074828674859</c:v>
                </c:pt>
                <c:pt idx="333">
                  <c:v>2232.7546003618654</c:v>
                </c:pt>
                <c:pt idx="334">
                  <c:v>2214.7162169172434</c:v>
                </c:pt>
                <c:pt idx="335">
                  <c:v>2187.7334527237681</c:v>
                </c:pt>
                <c:pt idx="336">
                  <c:v>2217.2523641823659</c:v>
                </c:pt>
                <c:pt idx="337">
                  <c:v>2213.9807962250975</c:v>
                </c:pt>
                <c:pt idx="338">
                  <c:v>2208.6428907511199</c:v>
                </c:pt>
                <c:pt idx="339">
                  <c:v>2251.5916253160981</c:v>
                </c:pt>
                <c:pt idx="340">
                  <c:v>2256.2095612943385</c:v>
                </c:pt>
                <c:pt idx="341">
                  <c:v>2095.4956964402359</c:v>
                </c:pt>
                <c:pt idx="342">
                  <c:v>2091.9852703285187</c:v>
                </c:pt>
                <c:pt idx="343">
                  <c:v>2083.5265112804354</c:v>
                </c:pt>
                <c:pt idx="344">
                  <c:v>2111.6488544918629</c:v>
                </c:pt>
                <c:pt idx="345">
                  <c:v>2111.4104445877633</c:v>
                </c:pt>
                <c:pt idx="346">
                  <c:v>2124.3150033531001</c:v>
                </c:pt>
                <c:pt idx="347">
                  <c:v>2135.4614804104872</c:v>
                </c:pt>
                <c:pt idx="348">
                  <c:v>2128.4015059397248</c:v>
                </c:pt>
                <c:pt idx="349">
                  <c:v>2119.025365589494</c:v>
                </c:pt>
                <c:pt idx="350">
                  <c:v>2090.6163118739551</c:v>
                </c:pt>
                <c:pt idx="351">
                  <c:v>1966.7323072648337</c:v>
                </c:pt>
                <c:pt idx="352">
                  <c:v>1962.1071176042419</c:v>
                </c:pt>
                <c:pt idx="353">
                  <c:v>1931.4873450409045</c:v>
                </c:pt>
                <c:pt idx="354">
                  <c:v>1947.3962103828962</c:v>
                </c:pt>
                <c:pt idx="355">
                  <c:v>1935.2606191576681</c:v>
                </c:pt>
                <c:pt idx="356">
                  <c:v>1862.0566941984673</c:v>
                </c:pt>
                <c:pt idx="357">
                  <c:v>2048.1847688036737</c:v>
                </c:pt>
                <c:pt idx="358">
                  <c:v>2003.046712863038</c:v>
                </c:pt>
                <c:pt idx="359">
                  <c:v>2012.8746683982538</c:v>
                </c:pt>
                <c:pt idx="360">
                  <c:v>2008.2142478012922</c:v>
                </c:pt>
                <c:pt idx="361">
                  <c:v>2010.5206697719743</c:v>
                </c:pt>
                <c:pt idx="362">
                  <c:v>2005.6245286692861</c:v>
                </c:pt>
                <c:pt idx="363">
                  <c:v>2007.2364082856704</c:v>
                </c:pt>
                <c:pt idx="364">
                  <c:v>2013.6570344961408</c:v>
                </c:pt>
                <c:pt idx="365">
                  <c:v>2063.7640494987431</c:v>
                </c:pt>
                <c:pt idx="366">
                  <c:v>1987.5684853794021</c:v>
                </c:pt>
                <c:pt idx="367">
                  <c:v>1985.4531966893194</c:v>
                </c:pt>
                <c:pt idx="368">
                  <c:v>1979.4050487661946</c:v>
                </c:pt>
                <c:pt idx="369">
                  <c:v>1983.8863649683901</c:v>
                </c:pt>
                <c:pt idx="370">
                  <c:v>1944.5662669165622</c:v>
                </c:pt>
                <c:pt idx="371">
                  <c:v>1916.1824169218312</c:v>
                </c:pt>
                <c:pt idx="372">
                  <c:v>1894.0648299331424</c:v>
                </c:pt>
                <c:pt idx="373">
                  <c:v>1873.5311735628577</c:v>
                </c:pt>
                <c:pt idx="374">
                  <c:v>1850.534789917933</c:v>
                </c:pt>
                <c:pt idx="375">
                  <c:v>1855.8575904517891</c:v>
                </c:pt>
                <c:pt idx="376">
                  <c:v>1878.1827178707681</c:v>
                </c:pt>
                <c:pt idx="377">
                  <c:v>1917.5388923216353</c:v>
                </c:pt>
                <c:pt idx="378">
                  <c:v>1905.6487515607555</c:v>
                </c:pt>
                <c:pt idx="379">
                  <c:v>1908.8414745428438</c:v>
                </c:pt>
                <c:pt idx="380">
                  <c:v>1922.1101823484632</c:v>
                </c:pt>
                <c:pt idx="381">
                  <c:v>1935.2783696404038</c:v>
                </c:pt>
                <c:pt idx="382">
                  <c:v>1905.409417004377</c:v>
                </c:pt>
                <c:pt idx="383">
                  <c:v>1908.4202457236174</c:v>
                </c:pt>
                <c:pt idx="384">
                  <c:v>1917.553252395018</c:v>
                </c:pt>
                <c:pt idx="385">
                  <c:v>1910.9332585655909</c:v>
                </c:pt>
                <c:pt idx="386">
                  <c:v>1884.0990681044427</c:v>
                </c:pt>
                <c:pt idx="387">
                  <c:v>1890.0489251760105</c:v>
                </c:pt>
                <c:pt idx="388">
                  <c:v>1932.8898107677473</c:v>
                </c:pt>
                <c:pt idx="389">
                  <c:v>1927.9882390531172</c:v>
                </c:pt>
                <c:pt idx="390">
                  <c:v>1964.0990369194931</c:v>
                </c:pt>
                <c:pt idx="391">
                  <c:v>1965.8796860189486</c:v>
                </c:pt>
                <c:pt idx="392">
                  <c:v>1964.4341052984228</c:v>
                </c:pt>
                <c:pt idx="393">
                  <c:v>1983.8728579674785</c:v>
                </c:pt>
                <c:pt idx="394">
                  <c:v>2325.0346947026587</c:v>
                </c:pt>
                <c:pt idx="395">
                  <c:v>2361.083265584376</c:v>
                </c:pt>
                <c:pt idx="396">
                  <c:v>2344.8372358974088</c:v>
                </c:pt>
                <c:pt idx="397">
                  <c:v>2395.7149758923333</c:v>
                </c:pt>
                <c:pt idx="398">
                  <c:v>2414.3543511430848</c:v>
                </c:pt>
                <c:pt idx="399">
                  <c:v>2474.8485536132939</c:v>
                </c:pt>
                <c:pt idx="400">
                  <c:v>2506.7422765962815</c:v>
                </c:pt>
                <c:pt idx="401">
                  <c:v>2465.1459306977126</c:v>
                </c:pt>
                <c:pt idx="402">
                  <c:v>2540.8953177914818</c:v>
                </c:pt>
                <c:pt idx="403">
                  <c:v>2401.6600462727729</c:v>
                </c:pt>
                <c:pt idx="404">
                  <c:v>2416.3264678876421</c:v>
                </c:pt>
                <c:pt idx="405">
                  <c:v>2414.9909810630506</c:v>
                </c:pt>
                <c:pt idx="406">
                  <c:v>2456.1948182891588</c:v>
                </c:pt>
                <c:pt idx="407">
                  <c:v>2405.2883581474689</c:v>
                </c:pt>
                <c:pt idx="408">
                  <c:v>2476.499962052304</c:v>
                </c:pt>
                <c:pt idx="409">
                  <c:v>2490.4292332335276</c:v>
                </c:pt>
                <c:pt idx="410">
                  <c:v>2517.0528092850632</c:v>
                </c:pt>
                <c:pt idx="411">
                  <c:v>2517.1676898721248</c:v>
                </c:pt>
                <c:pt idx="412">
                  <c:v>2532.9877040487377</c:v>
                </c:pt>
                <c:pt idx="413">
                  <c:v>2515.9518703257222</c:v>
                </c:pt>
                <c:pt idx="414">
                  <c:v>2564.297450714163</c:v>
                </c:pt>
                <c:pt idx="415">
                  <c:v>2629.4778237982614</c:v>
                </c:pt>
                <c:pt idx="416">
                  <c:v>2591.9932455782732</c:v>
                </c:pt>
                <c:pt idx="417">
                  <c:v>2498.6049016794141</c:v>
                </c:pt>
                <c:pt idx="418">
                  <c:v>2543.6955321011083</c:v>
                </c:pt>
                <c:pt idx="419">
                  <c:v>2534.8832337352546</c:v>
                </c:pt>
                <c:pt idx="420">
                  <c:v>2540.5458893391683</c:v>
                </c:pt>
                <c:pt idx="421">
                  <c:v>2507.3358262960987</c:v>
                </c:pt>
                <c:pt idx="422">
                  <c:v>2546.9074018477063</c:v>
                </c:pt>
                <c:pt idx="423">
                  <c:v>2576.7715677926053</c:v>
                </c:pt>
                <c:pt idx="424">
                  <c:v>2629.2672093886476</c:v>
                </c:pt>
                <c:pt idx="425">
                  <c:v>2763.208400520266</c:v>
                </c:pt>
                <c:pt idx="426">
                  <c:v>2790.3776593603438</c:v>
                </c:pt>
                <c:pt idx="427">
                  <c:v>2764.6109010206433</c:v>
                </c:pt>
                <c:pt idx="428">
                  <c:v>2751.2895396126205</c:v>
                </c:pt>
                <c:pt idx="429">
                  <c:v>2798.4623806748068</c:v>
                </c:pt>
                <c:pt idx="430">
                  <c:v>2865.9307921178824</c:v>
                </c:pt>
                <c:pt idx="431">
                  <c:v>2972.1426815474974</c:v>
                </c:pt>
                <c:pt idx="432">
                  <c:v>3050.7162164065321</c:v>
                </c:pt>
                <c:pt idx="433">
                  <c:v>3387.1679490721854</c:v>
                </c:pt>
                <c:pt idx="434">
                  <c:v>3335.0360960018384</c:v>
                </c:pt>
                <c:pt idx="435">
                  <c:v>3729.1722434458175</c:v>
                </c:pt>
                <c:pt idx="436">
                  <c:v>3804.2514937817273</c:v>
                </c:pt>
                <c:pt idx="437">
                  <c:v>3910.6644242386992</c:v>
                </c:pt>
                <c:pt idx="438">
                  <c:v>3765.4936557218061</c:v>
                </c:pt>
                <c:pt idx="439">
                  <c:v>3520.7357782958529</c:v>
                </c:pt>
                <c:pt idx="440">
                  <c:v>3473.9171523771065</c:v>
                </c:pt>
                <c:pt idx="441">
                  <c:v>3900.4256919168306</c:v>
                </c:pt>
                <c:pt idx="442">
                  <c:v>3799.7472174306854</c:v>
                </c:pt>
                <c:pt idx="443">
                  <c:v>3783.8171093581377</c:v>
                </c:pt>
                <c:pt idx="444">
                  <c:v>3651.4938198276382</c:v>
                </c:pt>
                <c:pt idx="445">
                  <c:v>3758.2753255014336</c:v>
                </c:pt>
                <c:pt idx="446">
                  <c:v>3812.5372561235481</c:v>
                </c:pt>
                <c:pt idx="447">
                  <c:v>3841.5158842098472</c:v>
                </c:pt>
                <c:pt idx="448">
                  <c:v>4123.4615650058795</c:v>
                </c:pt>
                <c:pt idx="449">
                  <c:v>4191.3799254149462</c:v>
                </c:pt>
                <c:pt idx="450">
                  <c:v>4171.9076659079974</c:v>
                </c:pt>
                <c:pt idx="451">
                  <c:v>4138.4199747795301</c:v>
                </c:pt>
                <c:pt idx="452">
                  <c:v>3958.3733747071738</c:v>
                </c:pt>
                <c:pt idx="453">
                  <c:v>4095.01425963474</c:v>
                </c:pt>
                <c:pt idx="454">
                  <c:v>4089.7824062323075</c:v>
                </c:pt>
                <c:pt idx="455">
                  <c:v>4176.857104533904</c:v>
                </c:pt>
                <c:pt idx="456">
                  <c:v>3884.7923586941924</c:v>
                </c:pt>
                <c:pt idx="457">
                  <c:v>3679.5438298351887</c:v>
                </c:pt>
                <c:pt idx="458">
                  <c:v>3722.3703553535433</c:v>
                </c:pt>
                <c:pt idx="459">
                  <c:v>3727.2527803036633</c:v>
                </c:pt>
                <c:pt idx="460">
                  <c:v>3820.0332144293207</c:v>
                </c:pt>
                <c:pt idx="461">
                  <c:v>3778.4320818396241</c:v>
                </c:pt>
                <c:pt idx="462">
                  <c:v>3651.3502190938116</c:v>
                </c:pt>
                <c:pt idx="463">
                  <c:v>3821.0958598596412</c:v>
                </c:pt>
                <c:pt idx="464">
                  <c:v>3774.2580871763844</c:v>
                </c:pt>
                <c:pt idx="465">
                  <c:v>3890.4502276069788</c:v>
                </c:pt>
                <c:pt idx="466">
                  <c:v>3933.9612499565751</c:v>
                </c:pt>
                <c:pt idx="467">
                  <c:v>4140.4878253466395</c:v>
                </c:pt>
                <c:pt idx="468">
                  <c:v>4216.4526135411497</c:v>
                </c:pt>
                <c:pt idx="469">
                  <c:v>4285.6825273191707</c:v>
                </c:pt>
                <c:pt idx="470">
                  <c:v>4458.304969452669</c:v>
                </c:pt>
                <c:pt idx="471">
                  <c:v>4347.0574809568525</c:v>
                </c:pt>
                <c:pt idx="472">
                  <c:v>4430.3171864297765</c:v>
                </c:pt>
                <c:pt idx="473">
                  <c:v>4555.5513864003478</c:v>
                </c:pt>
                <c:pt idx="474">
                  <c:v>4863.2111719336772</c:v>
                </c:pt>
                <c:pt idx="475">
                  <c:v>5135.8802453244816</c:v>
                </c:pt>
                <c:pt idx="476">
                  <c:v>5220.3988505639563</c:v>
                </c:pt>
                <c:pt idx="477">
                  <c:v>5292.4481254161155</c:v>
                </c:pt>
                <c:pt idx="478">
                  <c:v>5658.2805682227836</c:v>
                </c:pt>
                <c:pt idx="479">
                  <c:v>6267.597628615471</c:v>
                </c:pt>
                <c:pt idx="480">
                  <c:v>5423.3162608438342</c:v>
                </c:pt>
                <c:pt idx="481">
                  <c:v>5935.7985597258139</c:v>
                </c:pt>
                <c:pt idx="482">
                  <c:v>5697.6606761292869</c:v>
                </c:pt>
                <c:pt idx="483">
                  <c:v>5195.5224167739825</c:v>
                </c:pt>
                <c:pt idx="484">
                  <c:v>5085.8258162034981</c:v>
                </c:pt>
                <c:pt idx="485">
                  <c:v>5190.1373892554675</c:v>
                </c:pt>
                <c:pt idx="486">
                  <c:v>5715.3092063166305</c:v>
                </c:pt>
                <c:pt idx="487">
                  <c:v>5335.0879699804927</c:v>
                </c:pt>
                <c:pt idx="488">
                  <c:v>5251.3495953948113</c:v>
                </c:pt>
                <c:pt idx="489">
                  <c:v>5388.1340810562051</c:v>
                </c:pt>
                <c:pt idx="490">
                  <c:v>5459.8147806915413</c:v>
                </c:pt>
                <c:pt idx="491">
                  <c:v>5858.2398033858226</c:v>
                </c:pt>
                <c:pt idx="492">
                  <c:v>6004.1429356452336</c:v>
                </c:pt>
                <c:pt idx="493">
                  <c:v>5795.9027248314997</c:v>
                </c:pt>
                <c:pt idx="494">
                  <c:v>5429.4910923983953</c:v>
                </c:pt>
                <c:pt idx="495">
                  <c:v>5627.8180658869351</c:v>
                </c:pt>
                <c:pt idx="496">
                  <c:v>5435.6515638795763</c:v>
                </c:pt>
                <c:pt idx="497">
                  <c:v>4870.0657136283535</c:v>
                </c:pt>
                <c:pt idx="498">
                  <c:v>5188.1604858197816</c:v>
                </c:pt>
                <c:pt idx="499">
                  <c:v>4518.4401700883091</c:v>
                </c:pt>
                <c:pt idx="500">
                  <c:v>4627.7346886040768</c:v>
                </c:pt>
                <c:pt idx="501">
                  <c:v>5086.8932483249446</c:v>
                </c:pt>
                <c:pt idx="502">
                  <c:v>5028.0791744405124</c:v>
                </c:pt>
                <c:pt idx="503">
                  <c:v>5141.0163649043598</c:v>
                </c:pt>
                <c:pt idx="504">
                  <c:v>5068.8426360828844</c:v>
                </c:pt>
                <c:pt idx="505">
                  <c:v>4949.5870133306453</c:v>
                </c:pt>
                <c:pt idx="506">
                  <c:v>4722.027717126045</c:v>
                </c:pt>
                <c:pt idx="507">
                  <c:v>4673.3805751965683</c:v>
                </c:pt>
                <c:pt idx="508">
                  <c:v>4729.1886070528881</c:v>
                </c:pt>
                <c:pt idx="509">
                  <c:v>4702.4453637231627</c:v>
                </c:pt>
                <c:pt idx="510">
                  <c:v>4536.1174204224171</c:v>
                </c:pt>
                <c:pt idx="511">
                  <c:v>4567.2404861338673</c:v>
                </c:pt>
                <c:pt idx="512">
                  <c:v>4551.0136032114096</c:v>
                </c:pt>
                <c:pt idx="513">
                  <c:v>4582.8786060476323</c:v>
                </c:pt>
                <c:pt idx="514">
                  <c:v>4825.2383512186743</c:v>
                </c:pt>
                <c:pt idx="515">
                  <c:v>4966.1872581610514</c:v>
                </c:pt>
                <c:pt idx="516">
                  <c:v>5037.3940753747584</c:v>
                </c:pt>
                <c:pt idx="517">
                  <c:v>5177.6967790149156</c:v>
                </c:pt>
                <c:pt idx="518">
                  <c:v>5231.4848272154004</c:v>
                </c:pt>
                <c:pt idx="519">
                  <c:v>5662.0812009780684</c:v>
                </c:pt>
                <c:pt idx="520">
                  <c:v>5495.9303652490435</c:v>
                </c:pt>
                <c:pt idx="521">
                  <c:v>5732.0769853365018</c:v>
                </c:pt>
                <c:pt idx="522">
                  <c:v>5743.9192591861056</c:v>
                </c:pt>
                <c:pt idx="523">
                  <c:v>5686.584272860091</c:v>
                </c:pt>
                <c:pt idx="524">
                  <c:v>5413.4173835920192</c:v>
                </c:pt>
                <c:pt idx="525">
                  <c:v>5528.6138922680793</c:v>
                </c:pt>
                <c:pt idx="526">
                  <c:v>5454.95150250593</c:v>
                </c:pt>
                <c:pt idx="527">
                  <c:v>5214.0038312175211</c:v>
                </c:pt>
                <c:pt idx="528">
                  <c:v>4810.8016907779283</c:v>
                </c:pt>
                <c:pt idx="529">
                  <c:v>4927.3863398809826</c:v>
                </c:pt>
                <c:pt idx="530">
                  <c:v>4945.3890852117675</c:v>
                </c:pt>
                <c:pt idx="531">
                  <c:v>4890.0932293060978</c:v>
                </c:pt>
                <c:pt idx="532">
                  <c:v>4933.5372379799082</c:v>
                </c:pt>
                <c:pt idx="533">
                  <c:v>5224.9318470617609</c:v>
                </c:pt>
                <c:pt idx="534">
                  <c:v>5150.7237745110688</c:v>
                </c:pt>
                <c:pt idx="535">
                  <c:v>4854.9349829741086</c:v>
                </c:pt>
                <c:pt idx="536">
                  <c:v>4834.5005985505186</c:v>
                </c:pt>
                <c:pt idx="537">
                  <c:v>4973.1566804427912</c:v>
                </c:pt>
                <c:pt idx="538">
                  <c:v>4851.0003228672467</c:v>
                </c:pt>
                <c:pt idx="539">
                  <c:v>4854.9924232676385</c:v>
                </c:pt>
                <c:pt idx="540">
                  <c:v>4964.8757047920972</c:v>
                </c:pt>
                <c:pt idx="541">
                  <c:v>4875.268846884017</c:v>
                </c:pt>
                <c:pt idx="542">
                  <c:v>4653.1424451092071</c:v>
                </c:pt>
                <c:pt idx="543">
                  <c:v>4546.6098473740458</c:v>
                </c:pt>
                <c:pt idx="544">
                  <c:v>4469.720532438906</c:v>
                </c:pt>
                <c:pt idx="545">
                  <c:v>4435.3182334297626</c:v>
                </c:pt>
                <c:pt idx="546">
                  <c:v>4337.6225616333568</c:v>
                </c:pt>
                <c:pt idx="547">
                  <c:v>4575.0437686237501</c:v>
                </c:pt>
                <c:pt idx="548">
                  <c:v>4696.8443535973229</c:v>
                </c:pt>
                <c:pt idx="549">
                  <c:v>4675.4911996056608</c:v>
                </c:pt>
                <c:pt idx="550">
                  <c:v>4674.3717740026996</c:v>
                </c:pt>
                <c:pt idx="551">
                  <c:v>4556.7834150133913</c:v>
                </c:pt>
                <c:pt idx="552">
                  <c:v>4626.3161160036443</c:v>
                </c:pt>
                <c:pt idx="553">
                  <c:v>4593.2643007699699</c:v>
                </c:pt>
                <c:pt idx="554">
                  <c:v>4558.7258175418492</c:v>
                </c:pt>
                <c:pt idx="555">
                  <c:v>4468.0346452734921</c:v>
                </c:pt>
                <c:pt idx="556">
                  <c:v>4494.6619309597381</c:v>
                </c:pt>
                <c:pt idx="557">
                  <c:v>4608.2327466783408</c:v>
                </c:pt>
                <c:pt idx="558">
                  <c:v>4575.9552376917736</c:v>
                </c:pt>
                <c:pt idx="559">
                  <c:v>4572.8403142748393</c:v>
                </c:pt>
                <c:pt idx="560">
                  <c:v>4558.2346861508286</c:v>
                </c:pt>
                <c:pt idx="561">
                  <c:v>4535.8019280203425</c:v>
                </c:pt>
                <c:pt idx="562">
                  <c:v>4507.7100973752822</c:v>
                </c:pt>
                <c:pt idx="563">
                  <c:v>4494.069033604811</c:v>
                </c:pt>
                <c:pt idx="564">
                  <c:v>4532.6958538176605</c:v>
                </c:pt>
                <c:pt idx="565">
                  <c:v>4499.201577871353</c:v>
                </c:pt>
                <c:pt idx="566">
                  <c:v>4418.5852360296458</c:v>
                </c:pt>
                <c:pt idx="567">
                  <c:v>4364.6701664207649</c:v>
                </c:pt>
                <c:pt idx="568">
                  <c:v>4511.6039776250063</c:v>
                </c:pt>
                <c:pt idx="569">
                  <c:v>5153.8900444255269</c:v>
                </c:pt>
                <c:pt idx="570">
                  <c:v>5192.4614553783449</c:v>
                </c:pt>
                <c:pt idx="571">
                  <c:v>5428.3451568830069</c:v>
                </c:pt>
                <c:pt idx="572">
                  <c:v>5352.554588141983</c:v>
                </c:pt>
                <c:pt idx="573">
                  <c:v>5338.9101213361701</c:v>
                </c:pt>
                <c:pt idx="574">
                  <c:v>5441.7813541218229</c:v>
                </c:pt>
                <c:pt idx="575">
                  <c:v>5280.6025198522684</c:v>
                </c:pt>
                <c:pt idx="576">
                  <c:v>5278.6284485521992</c:v>
                </c:pt>
                <c:pt idx="577">
                  <c:v>5236.0076378433578</c:v>
                </c:pt>
                <c:pt idx="578">
                  <c:v>5322.5830003930232</c:v>
                </c:pt>
                <c:pt idx="579">
                  <c:v>5379.3794239384397</c:v>
                </c:pt>
                <c:pt idx="580">
                  <c:v>5386.6214907493177</c:v>
                </c:pt>
                <c:pt idx="581">
                  <c:v>5573.124065558417</c:v>
                </c:pt>
                <c:pt idx="582">
                  <c:v>5344.5944662283555</c:v>
                </c:pt>
                <c:pt idx="583">
                  <c:v>5358.7928210959799</c:v>
                </c:pt>
                <c:pt idx="584">
                  <c:v>5113.1922814981172</c:v>
                </c:pt>
                <c:pt idx="585">
                  <c:v>5114.8114334621623</c:v>
                </c:pt>
                <c:pt idx="586">
                  <c:v>5300.3220550841179</c:v>
                </c:pt>
                <c:pt idx="587">
                  <c:v>5273.7632594239567</c:v>
                </c:pt>
                <c:pt idx="588">
                  <c:v>5289.7470446455272</c:v>
                </c:pt>
                <c:pt idx="589">
                  <c:v>5243.3709891847566</c:v>
                </c:pt>
                <c:pt idx="590">
                  <c:v>5364.7694458601409</c:v>
                </c:pt>
                <c:pt idx="591">
                  <c:v>5477.2439658837984</c:v>
                </c:pt>
                <c:pt idx="592">
                  <c:v>5423.7377848819024</c:v>
                </c:pt>
                <c:pt idx="593">
                  <c:v>5508.0728087560201</c:v>
                </c:pt>
                <c:pt idx="594">
                  <c:v>5507.3797959378744</c:v>
                </c:pt>
                <c:pt idx="595">
                  <c:v>5322.9778243553037</c:v>
                </c:pt>
                <c:pt idx="596">
                  <c:v>5339.9131286284564</c:v>
                </c:pt>
                <c:pt idx="597">
                  <c:v>5457.9438518593752</c:v>
                </c:pt>
                <c:pt idx="598">
                  <c:v>5862.4531169273632</c:v>
                </c:pt>
                <c:pt idx="599">
                  <c:v>5905.3276453828366</c:v>
                </c:pt>
                <c:pt idx="600">
                  <c:v>5057.493765688836</c:v>
                </c:pt>
                <c:pt idx="601">
                  <c:v>4742.4387531865859</c:v>
                </c:pt>
                <c:pt idx="602">
                  <c:v>4593.1827087829806</c:v>
                </c:pt>
                <c:pt idx="603">
                  <c:v>4755.2464918417536</c:v>
                </c:pt>
                <c:pt idx="604">
                  <c:v>4652.8994253501087</c:v>
                </c:pt>
                <c:pt idx="605">
                  <c:v>4781.4362090716259</c:v>
                </c:pt>
                <c:pt idx="606">
                  <c:v>4788.6913899595984</c:v>
                </c:pt>
                <c:pt idx="607">
                  <c:v>4741.6116681610465</c:v>
                </c:pt>
                <c:pt idx="608">
                  <c:v>4712.0529039080811</c:v>
                </c:pt>
                <c:pt idx="609">
                  <c:v>4760.6405957243032</c:v>
                </c:pt>
                <c:pt idx="610">
                  <c:v>4659.9679232555163</c:v>
                </c:pt>
                <c:pt idx="611">
                  <c:v>4702.3642169670184</c:v>
                </c:pt>
                <c:pt idx="612">
                  <c:v>4687.0623555835127</c:v>
                </c:pt>
                <c:pt idx="613">
                  <c:v>4749.5399071105448</c:v>
                </c:pt>
                <c:pt idx="614">
                  <c:v>4989.0650489486461</c:v>
                </c:pt>
                <c:pt idx="615">
                  <c:v>4968.8582654130305</c:v>
                </c:pt>
                <c:pt idx="616">
                  <c:v>4842.3978056138476</c:v>
                </c:pt>
                <c:pt idx="617">
                  <c:v>5012.1786789956341</c:v>
                </c:pt>
                <c:pt idx="618">
                  <c:v>4961.8008841493147</c:v>
                </c:pt>
                <c:pt idx="619">
                  <c:v>4987.1381149981098</c:v>
                </c:pt>
                <c:pt idx="620">
                  <c:v>5062.3718805266544</c:v>
                </c:pt>
                <c:pt idx="621">
                  <c:v>5166.9151037523879</c:v>
                </c:pt>
                <c:pt idx="622">
                  <c:v>5155.1768447032528</c:v>
                </c:pt>
                <c:pt idx="623">
                  <c:v>5148.2769208590771</c:v>
                </c:pt>
                <c:pt idx="624">
                  <c:v>5346.5006457557638</c:v>
                </c:pt>
                <c:pt idx="625">
                  <c:v>5381.6876198002637</c:v>
                </c:pt>
                <c:pt idx="626">
                  <c:v>5405.3662186033625</c:v>
                </c:pt>
                <c:pt idx="627">
                  <c:v>5738.6210977186183</c:v>
                </c:pt>
                <c:pt idx="628">
                  <c:v>6022.4717285930992</c:v>
                </c:pt>
                <c:pt idx="629">
                  <c:v>5986.7729765169752</c:v>
                </c:pt>
                <c:pt idx="630">
                  <c:v>6340.8567654668823</c:v>
                </c:pt>
                <c:pt idx="631">
                  <c:v>6156.8716099443736</c:v>
                </c:pt>
                <c:pt idx="632">
                  <c:v>6116.8045471318637</c:v>
                </c:pt>
                <c:pt idx="633">
                  <c:v>5829.7387090814454</c:v>
                </c:pt>
                <c:pt idx="634">
                  <c:v>5899.6925249460828</c:v>
                </c:pt>
                <c:pt idx="635">
                  <c:v>5655.6226732774749</c:v>
                </c:pt>
                <c:pt idx="636">
                  <c:v>5803.9443285320003</c:v>
                </c:pt>
                <c:pt idx="637">
                  <c:v>5922.5221444118652</c:v>
                </c:pt>
                <c:pt idx="638">
                  <c:v>6000.9637266340496</c:v>
                </c:pt>
                <c:pt idx="639">
                  <c:v>6002.2556349988163</c:v>
                </c:pt>
                <c:pt idx="640">
                  <c:v>6084.3428832623813</c:v>
                </c:pt>
                <c:pt idx="641">
                  <c:v>5924.0370404536761</c:v>
                </c:pt>
                <c:pt idx="642">
                  <c:v>5815.0626560998862</c:v>
                </c:pt>
                <c:pt idx="643">
                  <c:v>5845.5504976372476</c:v>
                </c:pt>
                <c:pt idx="644">
                  <c:v>5828.5044682317857</c:v>
                </c:pt>
                <c:pt idx="645">
                  <c:v>5964.6896007860059</c:v>
                </c:pt>
                <c:pt idx="646">
                  <c:v>6059.2361560370891</c:v>
                </c:pt>
                <c:pt idx="647">
                  <c:v>6071.1109142735395</c:v>
                </c:pt>
                <c:pt idx="648">
                  <c:v>6081.1646566740328</c:v>
                </c:pt>
                <c:pt idx="649">
                  <c:v>6030.5614525234241</c:v>
                </c:pt>
                <c:pt idx="650">
                  <c:v>6196.5458471998672</c:v>
                </c:pt>
                <c:pt idx="651">
                  <c:v>6149.0702079923449</c:v>
                </c:pt>
                <c:pt idx="652">
                  <c:v>6351.4927611557387</c:v>
                </c:pt>
                <c:pt idx="653">
                  <c:v>6608.3785024219005</c:v>
                </c:pt>
                <c:pt idx="654">
                  <c:v>6014.5276396827394</c:v>
                </c:pt>
                <c:pt idx="655">
                  <c:v>6121.8004408083898</c:v>
                </c:pt>
                <c:pt idx="656">
                  <c:v>6089.8365281193674</c:v>
                </c:pt>
                <c:pt idx="657">
                  <c:v>6136.863018038237</c:v>
                </c:pt>
                <c:pt idx="658">
                  <c:v>5835.2409259971728</c:v>
                </c:pt>
                <c:pt idx="659">
                  <c:v>5982.2565653712372</c:v>
                </c:pt>
                <c:pt idx="660">
                  <c:v>6032.8138422127804</c:v>
                </c:pt>
                <c:pt idx="661">
                  <c:v>6075.6360412557242</c:v>
                </c:pt>
                <c:pt idx="662">
                  <c:v>6077.8547197878679</c:v>
                </c:pt>
                <c:pt idx="663">
                  <c:v>6033.6703578504848</c:v>
                </c:pt>
                <c:pt idx="664">
                  <c:v>5983.0333607492785</c:v>
                </c:pt>
                <c:pt idx="665">
                  <c:v>5924.6464234935829</c:v>
                </c:pt>
                <c:pt idx="666">
                  <c:v>6040.9480667833595</c:v>
                </c:pt>
                <c:pt idx="667">
                  <c:v>6083.573380129923</c:v>
                </c:pt>
                <c:pt idx="668">
                  <c:v>6078.8253736589731</c:v>
                </c:pt>
                <c:pt idx="669">
                  <c:v>6284.0269968046641</c:v>
                </c:pt>
                <c:pt idx="670">
                  <c:v>5959.5572599322822</c:v>
                </c:pt>
                <c:pt idx="671">
                  <c:v>5952.1423655496337</c:v>
                </c:pt>
                <c:pt idx="672">
                  <c:v>5948.389290560518</c:v>
                </c:pt>
                <c:pt idx="673">
                  <c:v>5642.2672972302407</c:v>
                </c:pt>
                <c:pt idx="674">
                  <c:v>5373.9969272894496</c:v>
                </c:pt>
                <c:pt idx="675">
                  <c:v>5433.5673241383674</c:v>
                </c:pt>
                <c:pt idx="676">
                  <c:v>5599.137053569335</c:v>
                </c:pt>
                <c:pt idx="677">
                  <c:v>5340.0759900442117</c:v>
                </c:pt>
                <c:pt idx="678">
                  <c:v>5182.9619957237101</c:v>
                </c:pt>
                <c:pt idx="679">
                  <c:v>5037.8703159985143</c:v>
                </c:pt>
                <c:pt idx="680">
                  <c:v>4951.9938239978783</c:v>
                </c:pt>
                <c:pt idx="681">
                  <c:v>5379.1968165773014</c:v>
                </c:pt>
                <c:pt idx="682">
                  <c:v>5386.1574038761783</c:v>
                </c:pt>
                <c:pt idx="683">
                  <c:v>5324.2448115861653</c:v>
                </c:pt>
                <c:pt idx="684">
                  <c:v>5442.2511894154632</c:v>
                </c:pt>
                <c:pt idx="685">
                  <c:v>5443.887538008531</c:v>
                </c:pt>
                <c:pt idx="686">
                  <c:v>5313.0651314596344</c:v>
                </c:pt>
                <c:pt idx="687">
                  <c:v>5276.827337057146</c:v>
                </c:pt>
                <c:pt idx="688">
                  <c:v>5334.0262684745858</c:v>
                </c:pt>
                <c:pt idx="689">
                  <c:v>5301.2565561648717</c:v>
                </c:pt>
                <c:pt idx="690">
                  <c:v>5131.6136109789022</c:v>
                </c:pt>
                <c:pt idx="691">
                  <c:v>5152.6663346688401</c:v>
                </c:pt>
                <c:pt idx="692">
                  <c:v>5092.5732643218662</c:v>
                </c:pt>
                <c:pt idx="693">
                  <c:v>5260.1280333181721</c:v>
                </c:pt>
                <c:pt idx="694">
                  <c:v>5438.7647899876893</c:v>
                </c:pt>
                <c:pt idx="695">
                  <c:v>5723.6848300883958</c:v>
                </c:pt>
                <c:pt idx="696">
                  <c:v>5679.308033168888</c:v>
                </c:pt>
                <c:pt idx="697">
                  <c:v>5808.555148908039</c:v>
                </c:pt>
                <c:pt idx="698">
                  <c:v>5710.6673106838289</c:v>
                </c:pt>
                <c:pt idx="699">
                  <c:v>5730.0348395540386</c:v>
                </c:pt>
                <c:pt idx="700">
                  <c:v>5697.6131566092681</c:v>
                </c:pt>
                <c:pt idx="701">
                  <c:v>5673.6357650981354</c:v>
                </c:pt>
                <c:pt idx="702">
                  <c:v>5615.4965438175141</c:v>
                </c:pt>
                <c:pt idx="703">
                  <c:v>5868.8985561666386</c:v>
                </c:pt>
                <c:pt idx="704">
                  <c:v>5966.5665863708828</c:v>
                </c:pt>
                <c:pt idx="705">
                  <c:v>5992.0459993517716</c:v>
                </c:pt>
                <c:pt idx="706">
                  <c:v>6041.6981887504289</c:v>
                </c:pt>
                <c:pt idx="707">
                  <c:v>6198.4335185418131</c:v>
                </c:pt>
                <c:pt idx="708">
                  <c:v>6015.3090147980192</c:v>
                </c:pt>
                <c:pt idx="709">
                  <c:v>6241.9860353864542</c:v>
                </c:pt>
                <c:pt idx="710">
                  <c:v>6305.1075717862723</c:v>
                </c:pt>
                <c:pt idx="711">
                  <c:v>6245.9853201941423</c:v>
                </c:pt>
                <c:pt idx="712">
                  <c:v>6316.0369150011766</c:v>
                </c:pt>
                <c:pt idx="713">
                  <c:v>6047.6024763978094</c:v>
                </c:pt>
                <c:pt idx="714">
                  <c:v>6055.2652282049075</c:v>
                </c:pt>
                <c:pt idx="715">
                  <c:v>5926.2684493773822</c:v>
                </c:pt>
                <c:pt idx="716">
                  <c:v>6206.3466072605361</c:v>
                </c:pt>
                <c:pt idx="717">
                  <c:v>5857.7555107101007</c:v>
                </c:pt>
                <c:pt idx="718">
                  <c:v>5859.3613304115079</c:v>
                </c:pt>
                <c:pt idx="719">
                  <c:v>5908.592221105233</c:v>
                </c:pt>
                <c:pt idx="720">
                  <c:v>5892.6011876528128</c:v>
                </c:pt>
                <c:pt idx="721">
                  <c:v>6066.945582154689</c:v>
                </c:pt>
                <c:pt idx="722">
                  <c:v>5895.8189328339595</c:v>
                </c:pt>
                <c:pt idx="723">
                  <c:v>5688.0454019624758</c:v>
                </c:pt>
                <c:pt idx="724">
                  <c:v>5364.078909426401</c:v>
                </c:pt>
                <c:pt idx="725">
                  <c:v>5387.2564439759944</c:v>
                </c:pt>
                <c:pt idx="726">
                  <c:v>5307.6981523054956</c:v>
                </c:pt>
                <c:pt idx="727">
                  <c:v>5204.3273251388373</c:v>
                </c:pt>
                <c:pt idx="728">
                  <c:v>5209.3768038196886</c:v>
                </c:pt>
                <c:pt idx="729">
                  <c:v>5443.4479219685982</c:v>
                </c:pt>
                <c:pt idx="730">
                  <c:v>5348.7045595855479</c:v>
                </c:pt>
                <c:pt idx="731">
                  <c:v>5343.087243519788</c:v>
                </c:pt>
                <c:pt idx="732">
                  <c:v>5528.5868950348649</c:v>
                </c:pt>
                <c:pt idx="733">
                  <c:v>5575.7235037605942</c:v>
                </c:pt>
                <c:pt idx="734">
                  <c:v>5425.9976074947472</c:v>
                </c:pt>
                <c:pt idx="735">
                  <c:v>4904.9610135037947</c:v>
                </c:pt>
                <c:pt idx="736">
                  <c:v>4929.1914975296004</c:v>
                </c:pt>
                <c:pt idx="737">
                  <c:v>4951.2382932696755</c:v>
                </c:pt>
                <c:pt idx="738">
                  <c:v>4926.3027606603864</c:v>
                </c:pt>
                <c:pt idx="739">
                  <c:v>8143.301620940636</c:v>
                </c:pt>
                <c:pt idx="740">
                  <c:v>7006.7486072697548</c:v>
                </c:pt>
                <c:pt idx="741">
                  <c:v>7557.5008372901812</c:v>
                </c:pt>
                <c:pt idx="742">
                  <c:v>7290.7406376280114</c:v>
                </c:pt>
                <c:pt idx="743">
                  <c:v>7772.5354855000242</c:v>
                </c:pt>
                <c:pt idx="744">
                  <c:v>7357.5186311353782</c:v>
                </c:pt>
                <c:pt idx="745">
                  <c:v>7247.83197983235</c:v>
                </c:pt>
                <c:pt idx="746">
                  <c:v>6342.9894310979471</c:v>
                </c:pt>
                <c:pt idx="747">
                  <c:v>6296.002129469789</c:v>
                </c:pt>
                <c:pt idx="748">
                  <c:v>6317.7588711318049</c:v>
                </c:pt>
                <c:pt idx="749">
                  <c:v>6720.5245668582102</c:v>
                </c:pt>
                <c:pt idx="750">
                  <c:v>6043.9112676700279</c:v>
                </c:pt>
                <c:pt idx="751">
                  <c:v>5795.3254961681214</c:v>
                </c:pt>
                <c:pt idx="752">
                  <c:v>5853.7263259240535</c:v>
                </c:pt>
                <c:pt idx="753">
                  <c:v>5801.6564025842554</c:v>
                </c:pt>
                <c:pt idx="754">
                  <c:v>6146.7481739606737</c:v>
                </c:pt>
                <c:pt idx="755">
                  <c:v>6267.4429029230532</c:v>
                </c:pt>
                <c:pt idx="756">
                  <c:v>6645.9881764123384</c:v>
                </c:pt>
                <c:pt idx="757">
                  <c:v>6112.8440568929364</c:v>
                </c:pt>
                <c:pt idx="758">
                  <c:v>6097.5296205120176</c:v>
                </c:pt>
                <c:pt idx="759">
                  <c:v>5884.1364611518811</c:v>
                </c:pt>
                <c:pt idx="760">
                  <c:v>5753.2131279560699</c:v>
                </c:pt>
                <c:pt idx="761">
                  <c:v>5804.4650035661862</c:v>
                </c:pt>
                <c:pt idx="762">
                  <c:v>5700.4382069268086</c:v>
                </c:pt>
                <c:pt idx="763">
                  <c:v>5771.3151439313042</c:v>
                </c:pt>
                <c:pt idx="764">
                  <c:v>5332.6577143637787</c:v>
                </c:pt>
                <c:pt idx="765">
                  <c:v>5430.8892449571595</c:v>
                </c:pt>
                <c:pt idx="766">
                  <c:v>5309.9254179320797</c:v>
                </c:pt>
                <c:pt idx="767">
                  <c:v>5366.6002768592007</c:v>
                </c:pt>
                <c:pt idx="768">
                  <c:v>5698.8341867983681</c:v>
                </c:pt>
                <c:pt idx="769">
                  <c:v>5683.9921563445751</c:v>
                </c:pt>
                <c:pt idx="770">
                  <c:v>5661.7955906125571</c:v>
                </c:pt>
                <c:pt idx="771">
                  <c:v>5716.3442894853924</c:v>
                </c:pt>
                <c:pt idx="772">
                  <c:v>5690.7199004928243</c:v>
                </c:pt>
                <c:pt idx="773">
                  <c:v>5903.402954811344</c:v>
                </c:pt>
                <c:pt idx="774">
                  <c:v>5503.8268107749527</c:v>
                </c:pt>
                <c:pt idx="775">
                  <c:v>5562.087467256023</c:v>
                </c:pt>
                <c:pt idx="776">
                  <c:v>5392.4685843493999</c:v>
                </c:pt>
                <c:pt idx="777">
                  <c:v>5489.2957446157361</c:v>
                </c:pt>
                <c:pt idx="778">
                  <c:v>5725.6219622452963</c:v>
                </c:pt>
                <c:pt idx="779">
                  <c:v>5713.453267476405</c:v>
                </c:pt>
                <c:pt idx="780">
                  <c:v>5485.9059303417262</c:v>
                </c:pt>
                <c:pt idx="781">
                  <c:v>5223.9789399530155</c:v>
                </c:pt>
                <c:pt idx="782">
                  <c:v>5208.240876817461</c:v>
                </c:pt>
                <c:pt idx="783">
                  <c:v>5184.9792842126062</c:v>
                </c:pt>
                <c:pt idx="784">
                  <c:v>5080.8968790884101</c:v>
                </c:pt>
                <c:pt idx="785">
                  <c:v>5027.6216433105483</c:v>
                </c:pt>
                <c:pt idx="786">
                  <c:v>5050.7751383922759</c:v>
                </c:pt>
                <c:pt idx="787">
                  <c:v>4452.6440844596618</c:v>
                </c:pt>
                <c:pt idx="788">
                  <c:v>4337.2368930222065</c:v>
                </c:pt>
                <c:pt idx="789">
                  <c:v>4441.3708312333283</c:v>
                </c:pt>
                <c:pt idx="790">
                  <c:v>4514.3742768027714</c:v>
                </c:pt>
                <c:pt idx="791">
                  <c:v>4475.1831652485371</c:v>
                </c:pt>
                <c:pt idx="792">
                  <c:v>4464.0130191899416</c:v>
                </c:pt>
                <c:pt idx="793">
                  <c:v>4539.4215682801087</c:v>
                </c:pt>
                <c:pt idx="794">
                  <c:v>4600.3491802726912</c:v>
                </c:pt>
                <c:pt idx="795">
                  <c:v>5024.7543513314349</c:v>
                </c:pt>
                <c:pt idx="796">
                  <c:v>4930.9704088151466</c:v>
                </c:pt>
                <c:pt idx="797">
                  <c:v>4799.8419509624182</c:v>
                </c:pt>
                <c:pt idx="798">
                  <c:v>4388.9466187177868</c:v>
                </c:pt>
                <c:pt idx="799">
                  <c:v>4307.8121118732588</c:v>
                </c:pt>
                <c:pt idx="800">
                  <c:v>4433.2347383609203</c:v>
                </c:pt>
                <c:pt idx="801">
                  <c:v>4684.1001177255384</c:v>
                </c:pt>
                <c:pt idx="802">
                  <c:v>4926.9300361642208</c:v>
                </c:pt>
                <c:pt idx="803">
                  <c:v>4687.6473938387408</c:v>
                </c:pt>
                <c:pt idx="804">
                  <c:v>4720.2773024828821</c:v>
                </c:pt>
                <c:pt idx="805">
                  <c:v>4870.6063357228177</c:v>
                </c:pt>
                <c:pt idx="806">
                  <c:v>4897.7216137001915</c:v>
                </c:pt>
                <c:pt idx="807">
                  <c:v>4918.6530585667497</c:v>
                </c:pt>
                <c:pt idx="808">
                  <c:v>4785.7685732480531</c:v>
                </c:pt>
                <c:pt idx="809">
                  <c:v>4562.9795069496331</c:v>
                </c:pt>
                <c:pt idx="810">
                  <c:v>4613.9747458252486</c:v>
                </c:pt>
                <c:pt idx="811">
                  <c:v>4618.5786573764262</c:v>
                </c:pt>
                <c:pt idx="812">
                  <c:v>4387.7239405681294</c:v>
                </c:pt>
                <c:pt idx="813">
                  <c:v>4478.2977239919028</c:v>
                </c:pt>
                <c:pt idx="814">
                  <c:v>4448.5257626276189</c:v>
                </c:pt>
                <c:pt idx="815">
                  <c:v>4631.1173979070654</c:v>
                </c:pt>
                <c:pt idx="816">
                  <c:v>4818.2022495965684</c:v>
                </c:pt>
                <c:pt idx="817">
                  <c:v>4743.322018225389</c:v>
                </c:pt>
                <c:pt idx="818">
                  <c:v>4879.5021997911026</c:v>
                </c:pt>
                <c:pt idx="819">
                  <c:v>4753.9890045516149</c:v>
                </c:pt>
                <c:pt idx="820">
                  <c:v>5132.6167031594114</c:v>
                </c:pt>
                <c:pt idx="821">
                  <c:v>4789.0944590790114</c:v>
                </c:pt>
                <c:pt idx="822">
                  <c:v>4863.6627314161215</c:v>
                </c:pt>
                <c:pt idx="823">
                  <c:v>4925.460809745703</c:v>
                </c:pt>
                <c:pt idx="824">
                  <c:v>4840.98029068092</c:v>
                </c:pt>
                <c:pt idx="825">
                  <c:v>4863.6929210000635</c:v>
                </c:pt>
                <c:pt idx="826">
                  <c:v>4904.2928798049315</c:v>
                </c:pt>
                <c:pt idx="827">
                  <c:v>4921.9135336324998</c:v>
                </c:pt>
                <c:pt idx="828">
                  <c:v>4917.0932633964039</c:v>
                </c:pt>
                <c:pt idx="829">
                  <c:v>4973.7339544692013</c:v>
                </c:pt>
                <c:pt idx="830">
                  <c:v>4669.5235802788038</c:v>
                </c:pt>
                <c:pt idx="831">
                  <c:v>4762.4722776393601</c:v>
                </c:pt>
                <c:pt idx="832">
                  <c:v>4766.603219042111</c:v>
                </c:pt>
                <c:pt idx="833">
                  <c:v>4700.5685357659822</c:v>
                </c:pt>
                <c:pt idx="834">
                  <c:v>4742.7937005064032</c:v>
                </c:pt>
                <c:pt idx="835">
                  <c:v>4792.8933150584007</c:v>
                </c:pt>
                <c:pt idx="836">
                  <c:v>4762.4773092366841</c:v>
                </c:pt>
                <c:pt idx="837">
                  <c:v>4722.8182591313462</c:v>
                </c:pt>
                <c:pt idx="838">
                  <c:v>4684.532835095376</c:v>
                </c:pt>
                <c:pt idx="839">
                  <c:v>4709.0467772564025</c:v>
                </c:pt>
                <c:pt idx="840">
                  <c:v>4676.7137328543595</c:v>
                </c:pt>
                <c:pt idx="841">
                  <c:v>4873.4491882107031</c:v>
                </c:pt>
                <c:pt idx="842">
                  <c:v>4842.8570764826572</c:v>
                </c:pt>
                <c:pt idx="843">
                  <c:v>4677.6194203726236</c:v>
                </c:pt>
                <c:pt idx="844">
                  <c:v>4653.970912951273</c:v>
                </c:pt>
                <c:pt idx="845">
                  <c:v>4610.055131510092</c:v>
                </c:pt>
                <c:pt idx="846">
                  <c:v>4534.4755081109197</c:v>
                </c:pt>
                <c:pt idx="847">
                  <c:v>4586.9802261836421</c:v>
                </c:pt>
                <c:pt idx="848">
                  <c:v>4625.3260293874955</c:v>
                </c:pt>
                <c:pt idx="849">
                  <c:v>4598.1503722422367</c:v>
                </c:pt>
                <c:pt idx="850">
                  <c:v>4645.1706492321355</c:v>
                </c:pt>
                <c:pt idx="851">
                  <c:v>4571.981034561717</c:v>
                </c:pt>
                <c:pt idx="852">
                  <c:v>4557.7516773303169</c:v>
                </c:pt>
                <c:pt idx="853">
                  <c:v>4596.5956086692158</c:v>
                </c:pt>
                <c:pt idx="854">
                  <c:v>4563.3619083462327</c:v>
                </c:pt>
                <c:pt idx="855">
                  <c:v>4701.6251712039557</c:v>
                </c:pt>
                <c:pt idx="856">
                  <c:v>4657.945874836988</c:v>
                </c:pt>
                <c:pt idx="857">
                  <c:v>4747.8454242193875</c:v>
                </c:pt>
                <c:pt idx="858">
                  <c:v>4645.3870079170547</c:v>
                </c:pt>
                <c:pt idx="859">
                  <c:v>4673.5186685538147</c:v>
                </c:pt>
                <c:pt idx="860">
                  <c:v>4646.1920634888456</c:v>
                </c:pt>
                <c:pt idx="861">
                  <c:v>4680.7692002972544</c:v>
                </c:pt>
                <c:pt idx="862">
                  <c:v>4650.5142055898968</c:v>
                </c:pt>
                <c:pt idx="863">
                  <c:v>4657.1710088491409</c:v>
                </c:pt>
                <c:pt idx="864">
                  <c:v>4627.8619544386365</c:v>
                </c:pt>
                <c:pt idx="865">
                  <c:v>4595.7201107348938</c:v>
                </c:pt>
                <c:pt idx="866">
                  <c:v>4606.0852012216992</c:v>
                </c:pt>
                <c:pt idx="867">
                  <c:v>4614.1156305503109</c:v>
                </c:pt>
                <c:pt idx="868">
                  <c:v>4633.5929437903205</c:v>
                </c:pt>
                <c:pt idx="869">
                  <c:v>4609.3356130928041</c:v>
                </c:pt>
                <c:pt idx="870">
                  <c:v>4724.6698869464635</c:v>
                </c:pt>
                <c:pt idx="871">
                  <c:v>4789.1548382468964</c:v>
                </c:pt>
                <c:pt idx="872">
                  <c:v>4831.9787630688361</c:v>
                </c:pt>
                <c:pt idx="873">
                  <c:v>4799.0368953906263</c:v>
                </c:pt>
                <c:pt idx="874">
                  <c:v>4880.8607310685011</c:v>
                </c:pt>
                <c:pt idx="875">
                  <c:v>4997.1510084136635</c:v>
                </c:pt>
                <c:pt idx="876">
                  <c:v>5549.8317216426012</c:v>
                </c:pt>
                <c:pt idx="877">
                  <c:v>5487.59589434586</c:v>
                </c:pt>
                <c:pt idx="878">
                  <c:v>5585.3397039558949</c:v>
                </c:pt>
                <c:pt idx="879">
                  <c:v>5584.8767970021154</c:v>
                </c:pt>
                <c:pt idx="880">
                  <c:v>5703.5470198813819</c:v>
                </c:pt>
                <c:pt idx="881">
                  <c:v>5937.8735388430268</c:v>
                </c:pt>
                <c:pt idx="882">
                  <c:v>5570.6575029653623</c:v>
                </c:pt>
                <c:pt idx="883">
                  <c:v>5645.3565968328876</c:v>
                </c:pt>
                <c:pt idx="884">
                  <c:v>5631.3486298837297</c:v>
                </c:pt>
                <c:pt idx="885">
                  <c:v>5909.5657722999358</c:v>
                </c:pt>
                <c:pt idx="886">
                  <c:v>5918.3962256030145</c:v>
                </c:pt>
                <c:pt idx="887">
                  <c:v>5833.7496638265502</c:v>
                </c:pt>
                <c:pt idx="888">
                  <c:v>5917.8679078840278</c:v>
                </c:pt>
                <c:pt idx="889">
                  <c:v>5877.7509824222343</c:v>
                </c:pt>
                <c:pt idx="890">
                  <c:v>5984.0384442878967</c:v>
                </c:pt>
                <c:pt idx="891">
                  <c:v>5732.0359239281233</c:v>
                </c:pt>
                <c:pt idx="892">
                  <c:v>5818.705187828713</c:v>
                </c:pt>
                <c:pt idx="893">
                  <c:v>5927.221647308771</c:v>
                </c:pt>
                <c:pt idx="894">
                  <c:v>5917.4301589168672</c:v>
                </c:pt>
                <c:pt idx="895">
                  <c:v>5963.6504119322981</c:v>
                </c:pt>
                <c:pt idx="896">
                  <c:v>5993.1355722491307</c:v>
                </c:pt>
                <c:pt idx="897">
                  <c:v>6179.3700839909297</c:v>
                </c:pt>
                <c:pt idx="898">
                  <c:v>6010.2480347470064</c:v>
                </c:pt>
                <c:pt idx="899">
                  <c:v>5914.4363585092697</c:v>
                </c:pt>
                <c:pt idx="900">
                  <c:v>5964.2290456245209</c:v>
                </c:pt>
                <c:pt idx="901">
                  <c:v>5802.105948257853</c:v>
                </c:pt>
                <c:pt idx="902">
                  <c:v>5868.3318322322821</c:v>
                </c:pt>
                <c:pt idx="903">
                  <c:v>5860.8699734012471</c:v>
                </c:pt>
                <c:pt idx="904">
                  <c:v>5911.2211678194308</c:v>
                </c:pt>
                <c:pt idx="905">
                  <c:v>5694.9731780418106</c:v>
                </c:pt>
                <c:pt idx="906">
                  <c:v>5766.9300513679254</c:v>
                </c:pt>
                <c:pt idx="907">
                  <c:v>5700.9909684409458</c:v>
                </c:pt>
                <c:pt idx="908">
                  <c:v>5799.8769506434583</c:v>
                </c:pt>
                <c:pt idx="909">
                  <c:v>5769.1489857876741</c:v>
                </c:pt>
                <c:pt idx="910">
                  <c:v>5892.5841313324781</c:v>
                </c:pt>
                <c:pt idx="911">
                  <c:v>5861.5643338319196</c:v>
                </c:pt>
                <c:pt idx="912">
                  <c:v>5998.6552345132213</c:v>
                </c:pt>
                <c:pt idx="913">
                  <c:v>5730.254738475538</c:v>
                </c:pt>
                <c:pt idx="914">
                  <c:v>5102.4673719958537</c:v>
                </c:pt>
                <c:pt idx="915">
                  <c:v>5256.1323542613964</c:v>
                </c:pt>
                <c:pt idx="916">
                  <c:v>5115.4690194802724</c:v>
                </c:pt>
                <c:pt idx="917">
                  <c:v>5160.5068471246368</c:v>
                </c:pt>
                <c:pt idx="918">
                  <c:v>5219.4972941475971</c:v>
                </c:pt>
                <c:pt idx="919">
                  <c:v>5095.3225037962102</c:v>
                </c:pt>
                <c:pt idx="920">
                  <c:v>5141.8899370269773</c:v>
                </c:pt>
                <c:pt idx="921">
                  <c:v>5201.0967427348569</c:v>
                </c:pt>
                <c:pt idx="922">
                  <c:v>5226.767952280331</c:v>
                </c:pt>
                <c:pt idx="923">
                  <c:v>5253.4505128878682</c:v>
                </c:pt>
                <c:pt idx="924">
                  <c:v>5199.0639774160845</c:v>
                </c:pt>
                <c:pt idx="925">
                  <c:v>5369.6049371052904</c:v>
                </c:pt>
                <c:pt idx="926">
                  <c:v>5426.7336931184855</c:v>
                </c:pt>
                <c:pt idx="927">
                  <c:v>5511.6167399691649</c:v>
                </c:pt>
                <c:pt idx="928">
                  <c:v>5504.5624405213493</c:v>
                </c:pt>
                <c:pt idx="929">
                  <c:v>5501.2415862877124</c:v>
                </c:pt>
                <c:pt idx="930">
                  <c:v>5575.3368884763959</c:v>
                </c:pt>
                <c:pt idx="931">
                  <c:v>5494.6451621963533</c:v>
                </c:pt>
                <c:pt idx="932">
                  <c:v>5241.5256272307197</c:v>
                </c:pt>
                <c:pt idx="933">
                  <c:v>5298.0757495516909</c:v>
                </c:pt>
                <c:pt idx="934">
                  <c:v>5153.0902726695149</c:v>
                </c:pt>
                <c:pt idx="935">
                  <c:v>4876.2487109831354</c:v>
                </c:pt>
                <c:pt idx="936">
                  <c:v>4814.8689612180451</c:v>
                </c:pt>
                <c:pt idx="937">
                  <c:v>4833.760482668963</c:v>
                </c:pt>
                <c:pt idx="938">
                  <c:v>4854.3280465667531</c:v>
                </c:pt>
                <c:pt idx="939">
                  <c:v>4819.1266496919579</c:v>
                </c:pt>
                <c:pt idx="940">
                  <c:v>4884.167909807732</c:v>
                </c:pt>
                <c:pt idx="941">
                  <c:v>4855.3823313317225</c:v>
                </c:pt>
                <c:pt idx="942">
                  <c:v>4784.4388787283015</c:v>
                </c:pt>
                <c:pt idx="943">
                  <c:v>4762.4836237723466</c:v>
                </c:pt>
                <c:pt idx="944">
                  <c:v>4749.7150638410567</c:v>
                </c:pt>
                <c:pt idx="945">
                  <c:v>4805.8399583590808</c:v>
                </c:pt>
                <c:pt idx="946">
                  <c:v>4862.4199074124117</c:v>
                </c:pt>
                <c:pt idx="947">
                  <c:v>4775.6666888249074</c:v>
                </c:pt>
                <c:pt idx="948">
                  <c:v>4805.731826588315</c:v>
                </c:pt>
                <c:pt idx="949">
                  <c:v>4922.5051280347425</c:v>
                </c:pt>
                <c:pt idx="950">
                  <c:v>4978.8552970751953</c:v>
                </c:pt>
                <c:pt idx="951">
                  <c:v>5088.1494843769715</c:v>
                </c:pt>
                <c:pt idx="952">
                  <c:v>5122.3011019772466</c:v>
                </c:pt>
                <c:pt idx="953">
                  <c:v>5194.042026390066</c:v>
                </c:pt>
                <c:pt idx="954">
                  <c:v>5145.5223997492531</c:v>
                </c:pt>
                <c:pt idx="955">
                  <c:v>5144.319433799481</c:v>
                </c:pt>
                <c:pt idx="956">
                  <c:v>5183.6208269824892</c:v>
                </c:pt>
                <c:pt idx="957">
                  <c:v>5099.9088144477782</c:v>
                </c:pt>
                <c:pt idx="958">
                  <c:v>5118.3272594015943</c:v>
                </c:pt>
                <c:pt idx="959">
                  <c:v>5182.7287398736689</c:v>
                </c:pt>
                <c:pt idx="960">
                  <c:v>5294.6135841833811</c:v>
                </c:pt>
                <c:pt idx="961">
                  <c:v>5366.0346187743526</c:v>
                </c:pt>
                <c:pt idx="962">
                  <c:v>5758.4493203747643</c:v>
                </c:pt>
                <c:pt idx="963">
                  <c:v>5842.954299228426</c:v>
                </c:pt>
                <c:pt idx="964">
                  <c:v>5822.4768451396067</c:v>
                </c:pt>
                <c:pt idx="965">
                  <c:v>5907.4774279426128</c:v>
                </c:pt>
                <c:pt idx="966">
                  <c:v>5870.1269121238429</c:v>
                </c:pt>
                <c:pt idx="967">
                  <c:v>5880.6517378117378</c:v>
                </c:pt>
                <c:pt idx="968">
                  <c:v>6143.7633690282073</c:v>
                </c:pt>
                <c:pt idx="969">
                  <c:v>5977.1638487108776</c:v>
                </c:pt>
                <c:pt idx="970">
                  <c:v>6062.4527829025928</c:v>
                </c:pt>
                <c:pt idx="971">
                  <c:v>6109.4901031858208</c:v>
                </c:pt>
                <c:pt idx="972">
                  <c:v>6213.5218776436495</c:v>
                </c:pt>
                <c:pt idx="973">
                  <c:v>6200.2306808203239</c:v>
                </c:pt>
                <c:pt idx="974">
                  <c:v>6104.6557119344898</c:v>
                </c:pt>
                <c:pt idx="975">
                  <c:v>6318.288047044598</c:v>
                </c:pt>
                <c:pt idx="976">
                  <c:v>6372.5701959691496</c:v>
                </c:pt>
                <c:pt idx="977">
                  <c:v>7024.0686203249979</c:v>
                </c:pt>
                <c:pt idx="978">
                  <c:v>7019.5180749719266</c:v>
                </c:pt>
                <c:pt idx="979">
                  <c:v>6676.3709114267913</c:v>
                </c:pt>
                <c:pt idx="980">
                  <c:v>6972.2915240898583</c:v>
                </c:pt>
                <c:pt idx="981">
                  <c:v>6906.2004846995642</c:v>
                </c:pt>
                <c:pt idx="982">
                  <c:v>6892.1433544999791</c:v>
                </c:pt>
                <c:pt idx="983">
                  <c:v>7066.5193513315671</c:v>
                </c:pt>
                <c:pt idx="984">
                  <c:v>7340.2819619684933</c:v>
                </c:pt>
                <c:pt idx="985">
                  <c:v>7353.2757964222119</c:v>
                </c:pt>
                <c:pt idx="986">
                  <c:v>7240.5258979463706</c:v>
                </c:pt>
                <c:pt idx="987">
                  <c:v>7189.4111088071732</c:v>
                </c:pt>
                <c:pt idx="988">
                  <c:v>7530.2829996757728</c:v>
                </c:pt>
                <c:pt idx="989">
                  <c:v>7956.4167917933955</c:v>
                </c:pt>
                <c:pt idx="990">
                  <c:v>8009.0138872901762</c:v>
                </c:pt>
                <c:pt idx="991">
                  <c:v>8021.0435467878979</c:v>
                </c:pt>
                <c:pt idx="992">
                  <c:v>8405.2942996954735</c:v>
                </c:pt>
                <c:pt idx="993">
                  <c:v>8426.9792252245134</c:v>
                </c:pt>
                <c:pt idx="994">
                  <c:v>8296.6038481138075</c:v>
                </c:pt>
                <c:pt idx="995">
                  <c:v>8275.684855961028</c:v>
                </c:pt>
                <c:pt idx="996">
                  <c:v>8632.5242049794124</c:v>
                </c:pt>
                <c:pt idx="997">
                  <c:v>8433.8771311012988</c:v>
                </c:pt>
                <c:pt idx="998">
                  <c:v>7726.6773283295943</c:v>
                </c:pt>
                <c:pt idx="999">
                  <c:v>7722.1943653332519</c:v>
                </c:pt>
                <c:pt idx="1000">
                  <c:v>7983.6614925359872</c:v>
                </c:pt>
                <c:pt idx="1001">
                  <c:v>8193.2298752614734</c:v>
                </c:pt>
                <c:pt idx="1002">
                  <c:v>8873.9554161572905</c:v>
                </c:pt>
                <c:pt idx="1003">
                  <c:v>8454.5348048080596</c:v>
                </c:pt>
                <c:pt idx="1004">
                  <c:v>8652.3844068767739</c:v>
                </c:pt>
                <c:pt idx="1005">
                  <c:v>8750.5184943374043</c:v>
                </c:pt>
                <c:pt idx="1006">
                  <c:v>8402.9739721144506</c:v>
                </c:pt>
                <c:pt idx="1007">
                  <c:v>8626.9599242754066</c:v>
                </c:pt>
                <c:pt idx="1008">
                  <c:v>8722.3591790337468</c:v>
                </c:pt>
                <c:pt idx="1009">
                  <c:v>8635.6284878984843</c:v>
                </c:pt>
                <c:pt idx="1010">
                  <c:v>8255.9102583821841</c:v>
                </c:pt>
                <c:pt idx="1011">
                  <c:v>8353.7559944541044</c:v>
                </c:pt>
                <c:pt idx="1012">
                  <c:v>8224.6061107454152</c:v>
                </c:pt>
                <c:pt idx="1013">
                  <c:v>8126.3413640617737</c:v>
                </c:pt>
                <c:pt idx="1014">
                  <c:v>8474.237314539716</c:v>
                </c:pt>
                <c:pt idx="1015">
                  <c:v>8639.2734296713879</c:v>
                </c:pt>
                <c:pt idx="1016">
                  <c:v>8683.4948184242494</c:v>
                </c:pt>
                <c:pt idx="1017">
                  <c:v>8752.5594815106087</c:v>
                </c:pt>
                <c:pt idx="1018">
                  <c:v>9612.6981575595328</c:v>
                </c:pt>
                <c:pt idx="1019">
                  <c:v>10271.238663486518</c:v>
                </c:pt>
                <c:pt idx="1020">
                  <c:v>10411.012493672972</c:v>
                </c:pt>
                <c:pt idx="1021">
                  <c:v>10732.803632491814</c:v>
                </c:pt>
                <c:pt idx="1022">
                  <c:v>10567.862132659564</c:v>
                </c:pt>
                <c:pt idx="1023">
                  <c:v>10236.343639962226</c:v>
                </c:pt>
                <c:pt idx="1024">
                  <c:v>10727.928691826444</c:v>
                </c:pt>
                <c:pt idx="1025">
                  <c:v>10467.497827426881</c:v>
                </c:pt>
                <c:pt idx="1026">
                  <c:v>10691.168395256438</c:v>
                </c:pt>
                <c:pt idx="1027">
                  <c:v>11134.179754594459</c:v>
                </c:pt>
                <c:pt idx="1028">
                  <c:v>11936.571559563869</c:v>
                </c:pt>
                <c:pt idx="1029">
                  <c:v>11841.176810295978</c:v>
                </c:pt>
                <c:pt idx="1030">
                  <c:v>12200.60231083185</c:v>
                </c:pt>
                <c:pt idx="1031">
                  <c:v>12338.28559345016</c:v>
                </c:pt>
                <c:pt idx="1032">
                  <c:v>13009.846966773557</c:v>
                </c:pt>
                <c:pt idx="1033">
                  <c:v>13031.513870340803</c:v>
                </c:pt>
                <c:pt idx="1034">
                  <c:v>13215.364913585763</c:v>
                </c:pt>
                <c:pt idx="1035">
                  <c:v>14497.915846641781</c:v>
                </c:pt>
                <c:pt idx="1036">
                  <c:v>14868.141007782913</c:v>
                </c:pt>
                <c:pt idx="1037">
                  <c:v>14412.48273675571</c:v>
                </c:pt>
                <c:pt idx="1038">
                  <c:v>15295.928314895164</c:v>
                </c:pt>
                <c:pt idx="1039">
                  <c:v>16566.400028058521</c:v>
                </c:pt>
                <c:pt idx="1040">
                  <c:v>17766.17609059313</c:v>
                </c:pt>
                <c:pt idx="1041">
                  <c:v>18284.546283174182</c:v>
                </c:pt>
                <c:pt idx="1042">
                  <c:v>18061.709231077617</c:v>
                </c:pt>
                <c:pt idx="1043">
                  <c:v>17188.455072332861</c:v>
                </c:pt>
                <c:pt idx="1044">
                  <c:v>15951.450142221594</c:v>
                </c:pt>
                <c:pt idx="1045">
                  <c:v>15341.753658247719</c:v>
                </c:pt>
                <c:pt idx="1046">
                  <c:v>16837.639564044235</c:v>
                </c:pt>
                <c:pt idx="1047">
                  <c:v>17636.517086463751</c:v>
                </c:pt>
                <c:pt idx="1048">
                  <c:v>16554.172126981062</c:v>
                </c:pt>
                <c:pt idx="1049">
                  <c:v>16217.503858700995</c:v>
                </c:pt>
                <c:pt idx="1050">
                  <c:v>16142.546014107886</c:v>
                </c:pt>
                <c:pt idx="1051">
                  <c:v>16504.183710454014</c:v>
                </c:pt>
                <c:pt idx="1052">
                  <c:v>16170.876538048587</c:v>
                </c:pt>
                <c:pt idx="1053">
                  <c:v>15980.177149321778</c:v>
                </c:pt>
                <c:pt idx="1054">
                  <c:v>13899.496605260714</c:v>
                </c:pt>
                <c:pt idx="1055">
                  <c:v>14843.414876201075</c:v>
                </c:pt>
                <c:pt idx="1056">
                  <c:v>14452.712260971126</c:v>
                </c:pt>
                <c:pt idx="1057">
                  <c:v>14534.667132230888</c:v>
                </c:pt>
                <c:pt idx="1058">
                  <c:v>14532.099002675193</c:v>
                </c:pt>
                <c:pt idx="1059">
                  <c:v>14628.322762185624</c:v>
                </c:pt>
                <c:pt idx="1060">
                  <c:v>13681.439878530093</c:v>
                </c:pt>
                <c:pt idx="1061">
                  <c:v>15032.505804837741</c:v>
                </c:pt>
                <c:pt idx="1062">
                  <c:v>15432.295994302485</c:v>
                </c:pt>
                <c:pt idx="1063">
                  <c:v>15437.107858101575</c:v>
                </c:pt>
                <c:pt idx="1064">
                  <c:v>14910.010530521613</c:v>
                </c:pt>
                <c:pt idx="1065">
                  <c:v>15105.27398107284</c:v>
                </c:pt>
                <c:pt idx="1066">
                  <c:v>15979.280556722506</c:v>
                </c:pt>
                <c:pt idx="1067">
                  <c:v>16949.145947156274</c:v>
                </c:pt>
                <c:pt idx="1068">
                  <c:v>16641.776883263352</c:v>
                </c:pt>
                <c:pt idx="1069">
                  <c:v>17251.631059402924</c:v>
                </c:pt>
                <c:pt idx="1070">
                  <c:v>17655.638387927545</c:v>
                </c:pt>
                <c:pt idx="1071">
                  <c:v>17479.361074126657</c:v>
                </c:pt>
                <c:pt idx="1072">
                  <c:v>20894.153383937344</c:v>
                </c:pt>
                <c:pt idx="1073">
                  <c:v>20914.675892930649</c:v>
                </c:pt>
                <c:pt idx="1074">
                  <c:v>20188.01237142106</c:v>
                </c:pt>
                <c:pt idx="1075">
                  <c:v>21612.616912830516</c:v>
                </c:pt>
                <c:pt idx="1076">
                  <c:v>21305.383013651051</c:v>
                </c:pt>
                <c:pt idx="1077">
                  <c:v>21245.049991054053</c:v>
                </c:pt>
                <c:pt idx="1078">
                  <c:v>21886.676885837052</c:v>
                </c:pt>
                <c:pt idx="1079">
                  <c:v>21586.300343120332</c:v>
                </c:pt>
                <c:pt idx="1080">
                  <c:v>22137.028968103124</c:v>
                </c:pt>
                <c:pt idx="1081">
                  <c:v>23482.485558802284</c:v>
                </c:pt>
                <c:pt idx="1082">
                  <c:v>23226.974689972576</c:v>
                </c:pt>
                <c:pt idx="1083">
                  <c:v>25188.394901859592</c:v>
                </c:pt>
                <c:pt idx="1084">
                  <c:v>25159.194818262313</c:v>
                </c:pt>
                <c:pt idx="1085">
                  <c:v>25865.376380192632</c:v>
                </c:pt>
                <c:pt idx="1086">
                  <c:v>24369.148057122024</c:v>
                </c:pt>
                <c:pt idx="1087">
                  <c:v>22027.793352177177</c:v>
                </c:pt>
                <c:pt idx="1088">
                  <c:v>22381.564462200076</c:v>
                </c:pt>
                <c:pt idx="1089">
                  <c:v>21209.024089427166</c:v>
                </c:pt>
                <c:pt idx="1090">
                  <c:v>20849.999577541217</c:v>
                </c:pt>
                <c:pt idx="1091">
                  <c:v>20773.207998335532</c:v>
                </c:pt>
                <c:pt idx="1092">
                  <c:v>20335.828502058241</c:v>
                </c:pt>
                <c:pt idx="1093">
                  <c:v>22341.389003870045</c:v>
                </c:pt>
                <c:pt idx="1094">
                  <c:v>21824.88858982515</c:v>
                </c:pt>
                <c:pt idx="1095">
                  <c:v>22684.860562727477</c:v>
                </c:pt>
                <c:pt idx="1096">
                  <c:v>21794.900045399369</c:v>
                </c:pt>
                <c:pt idx="1097">
                  <c:v>21965.036375718839</c:v>
                </c:pt>
                <c:pt idx="1098">
                  <c:v>22023.828520582425</c:v>
                </c:pt>
                <c:pt idx="1099">
                  <c:v>22965.273277266515</c:v>
                </c:pt>
                <c:pt idx="1100">
                  <c:v>23597.582817801838</c:v>
                </c:pt>
                <c:pt idx="1101">
                  <c:v>24728.15905253663</c:v>
                </c:pt>
                <c:pt idx="1102">
                  <c:v>25163.880528328842</c:v>
                </c:pt>
                <c:pt idx="1103">
                  <c:v>26029.642056457604</c:v>
                </c:pt>
                <c:pt idx="1104">
                  <c:v>25781.191291160831</c:v>
                </c:pt>
                <c:pt idx="1105">
                  <c:v>27568.370670929715</c:v>
                </c:pt>
                <c:pt idx="1106">
                  <c:v>26568.115747420245</c:v>
                </c:pt>
                <c:pt idx="1107">
                  <c:v>25052.869749166155</c:v>
                </c:pt>
                <c:pt idx="1108">
                  <c:v>25636.578564232594</c:v>
                </c:pt>
                <c:pt idx="1109">
                  <c:v>26543.182363277778</c:v>
                </c:pt>
                <c:pt idx="1110">
                  <c:v>25973.323425850293</c:v>
                </c:pt>
                <c:pt idx="1111">
                  <c:v>26145.365578629513</c:v>
                </c:pt>
                <c:pt idx="1112">
                  <c:v>26177.926758101432</c:v>
                </c:pt>
                <c:pt idx="1113">
                  <c:v>25839.690579145255</c:v>
                </c:pt>
                <c:pt idx="1114">
                  <c:v>24367.156630343754</c:v>
                </c:pt>
                <c:pt idx="1115">
                  <c:v>24483.236086261099</c:v>
                </c:pt>
                <c:pt idx="1116">
                  <c:v>23565.359550113561</c:v>
                </c:pt>
                <c:pt idx="1117">
                  <c:v>23110.363586182302</c:v>
                </c:pt>
                <c:pt idx="1118">
                  <c:v>24791.72701727572</c:v>
                </c:pt>
                <c:pt idx="1119">
                  <c:v>25148.35911373347</c:v>
                </c:pt>
                <c:pt idx="1120">
                  <c:v>25130.55792097111</c:v>
                </c:pt>
                <c:pt idx="1121">
                  <c:v>25967.605958471035</c:v>
                </c:pt>
                <c:pt idx="1122">
                  <c:v>26468.211002213317</c:v>
                </c:pt>
                <c:pt idx="1123">
                  <c:v>26465.49869696327</c:v>
                </c:pt>
                <c:pt idx="1124">
                  <c:v>26456.438155671167</c:v>
                </c:pt>
                <c:pt idx="1125">
                  <c:v>26559.870699899333</c:v>
                </c:pt>
                <c:pt idx="1126">
                  <c:v>25704.697074324748</c:v>
                </c:pt>
                <c:pt idx="1127">
                  <c:v>26222.860014345169</c:v>
                </c:pt>
                <c:pt idx="1128">
                  <c:v>26640.960516992964</c:v>
                </c:pt>
                <c:pt idx="1129">
                  <c:v>26127.857242746304</c:v>
                </c:pt>
                <c:pt idx="1130">
                  <c:v>25209.773454038124</c:v>
                </c:pt>
                <c:pt idx="1131">
                  <c:v>26166.771163750727</c:v>
                </c:pt>
                <c:pt idx="1132">
                  <c:v>26196.065862647429</c:v>
                </c:pt>
                <c:pt idx="1133">
                  <c:v>26928.924433523825</c:v>
                </c:pt>
                <c:pt idx="1134">
                  <c:v>27034.037525689313</c:v>
                </c:pt>
                <c:pt idx="1135">
                  <c:v>26969.865825230117</c:v>
                </c:pt>
                <c:pt idx="1136">
                  <c:v>28643.655526879465</c:v>
                </c:pt>
                <c:pt idx="1137">
                  <c:v>28366.356106240401</c:v>
                </c:pt>
                <c:pt idx="1138">
                  <c:v>28456.668662282289</c:v>
                </c:pt>
                <c:pt idx="1139">
                  <c:v>27634.335556587444</c:v>
                </c:pt>
                <c:pt idx="1140">
                  <c:v>27035.943348149071</c:v>
                </c:pt>
                <c:pt idx="1141">
                  <c:v>25298.333374295515</c:v>
                </c:pt>
                <c:pt idx="1142">
                  <c:v>25065.458089479496</c:v>
                </c:pt>
                <c:pt idx="1143">
                  <c:v>25422.229856141152</c:v>
                </c:pt>
                <c:pt idx="1144">
                  <c:v>24233.965321702675</c:v>
                </c:pt>
                <c:pt idx="1145">
                  <c:v>23289.312655819194</c:v>
                </c:pt>
                <c:pt idx="1146">
                  <c:v>23034.382995257354</c:v>
                </c:pt>
                <c:pt idx="1147">
                  <c:v>22549.006509231287</c:v>
                </c:pt>
                <c:pt idx="1148">
                  <c:v>22106.986357791953</c:v>
                </c:pt>
                <c:pt idx="1149">
                  <c:v>24330.274685531629</c:v>
                </c:pt>
                <c:pt idx="1150">
                  <c:v>24785.590539284738</c:v>
                </c:pt>
                <c:pt idx="1151">
                  <c:v>24710.912035099442</c:v>
                </c:pt>
                <c:pt idx="1152">
                  <c:v>24129.154097397244</c:v>
                </c:pt>
                <c:pt idx="1153">
                  <c:v>25994.098242308708</c:v>
                </c:pt>
                <c:pt idx="1154">
                  <c:v>26041.901495968199</c:v>
                </c:pt>
                <c:pt idx="1155">
                  <c:v>25491.258475303926</c:v>
                </c:pt>
                <c:pt idx="1156">
                  <c:v>25757.614059643376</c:v>
                </c:pt>
                <c:pt idx="1157">
                  <c:v>23969.213691962923</c:v>
                </c:pt>
                <c:pt idx="1158">
                  <c:v>25877.784500888036</c:v>
                </c:pt>
                <c:pt idx="1159">
                  <c:v>25408.118660056185</c:v>
                </c:pt>
                <c:pt idx="1160">
                  <c:v>25823.105868804007</c:v>
                </c:pt>
                <c:pt idx="1161">
                  <c:v>26520.240405913573</c:v>
                </c:pt>
                <c:pt idx="1162">
                  <c:v>26240.354833757017</c:v>
                </c:pt>
                <c:pt idx="1163">
                  <c:v>25147.908564688601</c:v>
                </c:pt>
                <c:pt idx="1164">
                  <c:v>25532.623383112383</c:v>
                </c:pt>
                <c:pt idx="1165">
                  <c:v>22361.343821066821</c:v>
                </c:pt>
                <c:pt idx="1166">
                  <c:v>22164.745861151554</c:v>
                </c:pt>
                <c:pt idx="1167">
                  <c:v>22088.932539620801</c:v>
                </c:pt>
                <c:pt idx="1168">
                  <c:v>23543.071705356804</c:v>
                </c:pt>
                <c:pt idx="1169">
                  <c:v>23711.153564431112</c:v>
                </c:pt>
                <c:pt idx="1170">
                  <c:v>25286.954275545777</c:v>
                </c:pt>
                <c:pt idx="1171">
                  <c:v>25693.117367857736</c:v>
                </c:pt>
                <c:pt idx="1172">
                  <c:v>30006.58833834649</c:v>
                </c:pt>
                <c:pt idx="1173">
                  <c:v>27165.943851424228</c:v>
                </c:pt>
                <c:pt idx="1174">
                  <c:v>29553.960356149455</c:v>
                </c:pt>
                <c:pt idx="1175">
                  <c:v>29397.926947053638</c:v>
                </c:pt>
                <c:pt idx="1176">
                  <c:v>31768.474523394958</c:v>
                </c:pt>
                <c:pt idx="1177">
                  <c:v>28377.569781205446</c:v>
                </c:pt>
                <c:pt idx="1178">
                  <c:v>28726.744167390734</c:v>
                </c:pt>
                <c:pt idx="1179">
                  <c:v>28055.322147338979</c:v>
                </c:pt>
                <c:pt idx="1180">
                  <c:v>28573.708751649567</c:v>
                </c:pt>
                <c:pt idx="1181">
                  <c:v>30870.350230077958</c:v>
                </c:pt>
                <c:pt idx="1182">
                  <c:v>31814.4676941693</c:v>
                </c:pt>
                <c:pt idx="1183">
                  <c:v>30889.595873740833</c:v>
                </c:pt>
                <c:pt idx="1184">
                  <c:v>29552.532391368368</c:v>
                </c:pt>
                <c:pt idx="1185">
                  <c:v>30004.135021795191</c:v>
                </c:pt>
                <c:pt idx="1186">
                  <c:v>29304.847195240367</c:v>
                </c:pt>
                <c:pt idx="1187">
                  <c:v>28051.833709887684</c:v>
                </c:pt>
                <c:pt idx="1188">
                  <c:v>29893.41081014643</c:v>
                </c:pt>
                <c:pt idx="1189">
                  <c:v>31000.991933334171</c:v>
                </c:pt>
                <c:pt idx="1190">
                  <c:v>30755.807699924462</c:v>
                </c:pt>
                <c:pt idx="1191">
                  <c:v>32812.306420028945</c:v>
                </c:pt>
                <c:pt idx="1192">
                  <c:v>32981.357454384211</c:v>
                </c:pt>
                <c:pt idx="1193">
                  <c:v>29446.425441468142</c:v>
                </c:pt>
                <c:pt idx="1194">
                  <c:v>30018.345290205154</c:v>
                </c:pt>
                <c:pt idx="1195">
                  <c:v>29490.651894886982</c:v>
                </c:pt>
                <c:pt idx="1196">
                  <c:v>30972.289984104671</c:v>
                </c:pt>
                <c:pt idx="1197">
                  <c:v>28214.462954459221</c:v>
                </c:pt>
                <c:pt idx="1198">
                  <c:v>27172.883468029348</c:v>
                </c:pt>
                <c:pt idx="1199">
                  <c:v>27424.853769747209</c:v>
                </c:pt>
                <c:pt idx="1200">
                  <c:v>28708.548844595538</c:v>
                </c:pt>
                <c:pt idx="1201">
                  <c:v>28901.511925346924</c:v>
                </c:pt>
                <c:pt idx="1202">
                  <c:v>30735.604255264199</c:v>
                </c:pt>
                <c:pt idx="1203">
                  <c:v>31026.74766701131</c:v>
                </c:pt>
                <c:pt idx="1204">
                  <c:v>30925.266255176452</c:v>
                </c:pt>
                <c:pt idx="1205">
                  <c:v>34830.170674138055</c:v>
                </c:pt>
                <c:pt idx="1206">
                  <c:v>33865.251536067626</c:v>
                </c:pt>
                <c:pt idx="1207">
                  <c:v>32690.246998325103</c:v>
                </c:pt>
                <c:pt idx="1208">
                  <c:v>31761.289219365121</c:v>
                </c:pt>
                <c:pt idx="1209">
                  <c:v>34857.16631845363</c:v>
                </c:pt>
                <c:pt idx="1210">
                  <c:v>34102.229045565873</c:v>
                </c:pt>
                <c:pt idx="1211">
                  <c:v>31727.194221350073</c:v>
                </c:pt>
                <c:pt idx="1212">
                  <c:v>31916.159950847294</c:v>
                </c:pt>
                <c:pt idx="1213">
                  <c:v>30656.958791093683</c:v>
                </c:pt>
                <c:pt idx="1214">
                  <c:v>31415.164124037175</c:v>
                </c:pt>
                <c:pt idx="1215">
                  <c:v>32859.412420377048</c:v>
                </c:pt>
                <c:pt idx="1216">
                  <c:v>32585.286947820441</c:v>
                </c:pt>
                <c:pt idx="1217">
                  <c:v>31755.75581870335</c:v>
                </c:pt>
                <c:pt idx="1218">
                  <c:v>31200.150616393705</c:v>
                </c:pt>
                <c:pt idx="1219">
                  <c:v>32678.535225050498</c:v>
                </c:pt>
                <c:pt idx="1220">
                  <c:v>32172.533752236857</c:v>
                </c:pt>
                <c:pt idx="1221">
                  <c:v>32512.566452628565</c:v>
                </c:pt>
                <c:pt idx="1222">
                  <c:v>33488.080614133745</c:v>
                </c:pt>
                <c:pt idx="1223">
                  <c:v>32557.091689564226</c:v>
                </c:pt>
                <c:pt idx="1224">
                  <c:v>32861.197465377823</c:v>
                </c:pt>
                <c:pt idx="1225">
                  <c:v>32135.927729535604</c:v>
                </c:pt>
                <c:pt idx="1226">
                  <c:v>33274.601454632371</c:v>
                </c:pt>
                <c:pt idx="1227">
                  <c:v>33637.401873795112</c:v>
                </c:pt>
                <c:pt idx="1228">
                  <c:v>33544.904199536846</c:v>
                </c:pt>
                <c:pt idx="1229">
                  <c:v>34534.015894820674</c:v>
                </c:pt>
                <c:pt idx="1230">
                  <c:v>35079.94478459422</c:v>
                </c:pt>
                <c:pt idx="1231">
                  <c:v>34928.36236489586</c:v>
                </c:pt>
                <c:pt idx="1232">
                  <c:v>34644.25155598249</c:v>
                </c:pt>
                <c:pt idx="1233">
                  <c:v>35698.992262457024</c:v>
                </c:pt>
                <c:pt idx="1234">
                  <c:v>36956.411278379841</c:v>
                </c:pt>
                <c:pt idx="1235">
                  <c:v>34249.84318401129</c:v>
                </c:pt>
                <c:pt idx="1236">
                  <c:v>34097.814152480445</c:v>
                </c:pt>
                <c:pt idx="1237">
                  <c:v>32732.992827422502</c:v>
                </c:pt>
                <c:pt idx="1238">
                  <c:v>32136.725074008184</c:v>
                </c:pt>
                <c:pt idx="1239">
                  <c:v>31116.808580614208</c:v>
                </c:pt>
                <c:pt idx="1240">
                  <c:v>29565.396983878734</c:v>
                </c:pt>
                <c:pt idx="1241">
                  <c:v>27901.770336991904</c:v>
                </c:pt>
                <c:pt idx="1242">
                  <c:v>27510.158200811875</c:v>
                </c:pt>
                <c:pt idx="1243">
                  <c:v>27512.275610620491</c:v>
                </c:pt>
                <c:pt idx="1244">
                  <c:v>26084.793047278945</c:v>
                </c:pt>
                <c:pt idx="1245">
                  <c:v>26553.203916153303</c:v>
                </c:pt>
                <c:pt idx="1246">
                  <c:v>27630.374434988858</c:v>
                </c:pt>
                <c:pt idx="1247">
                  <c:v>28122.751834633</c:v>
                </c:pt>
                <c:pt idx="1248">
                  <c:v>28815.216739499188</c:v>
                </c:pt>
                <c:pt idx="1249">
                  <c:v>27715.415199057141</c:v>
                </c:pt>
                <c:pt idx="1250">
                  <c:v>26942.685945165384</c:v>
                </c:pt>
                <c:pt idx="1251">
                  <c:v>25700.86065407866</c:v>
                </c:pt>
                <c:pt idx="1252">
                  <c:v>26528.273854323168</c:v>
                </c:pt>
                <c:pt idx="1253">
                  <c:v>26065.129800490504</c:v>
                </c:pt>
                <c:pt idx="1254">
                  <c:v>27528.672628787841</c:v>
                </c:pt>
                <c:pt idx="1255">
                  <c:v>27130.854520890731</c:v>
                </c:pt>
                <c:pt idx="1256">
                  <c:v>27086.81783412167</c:v>
                </c:pt>
                <c:pt idx="1257">
                  <c:v>26424.987915386784</c:v>
                </c:pt>
                <c:pt idx="1258">
                  <c:v>28449.163772956334</c:v>
                </c:pt>
                <c:pt idx="1259">
                  <c:v>28013.802291611566</c:v>
                </c:pt>
                <c:pt idx="1260">
                  <c:v>27957.44556948476</c:v>
                </c:pt>
                <c:pt idx="1261">
                  <c:v>27319.107041840223</c:v>
                </c:pt>
                <c:pt idx="1262">
                  <c:v>26601.723881545342</c:v>
                </c:pt>
                <c:pt idx="1263">
                  <c:v>26607.282776726086</c:v>
                </c:pt>
                <c:pt idx="1264">
                  <c:v>27830.555157007893</c:v>
                </c:pt>
                <c:pt idx="1265">
                  <c:v>29355.293445956599</c:v>
                </c:pt>
                <c:pt idx="1266">
                  <c:v>29057.350948367854</c:v>
                </c:pt>
                <c:pt idx="1267">
                  <c:v>29305.745477670018</c:v>
                </c:pt>
                <c:pt idx="1268">
                  <c:v>29454.317962034936</c:v>
                </c:pt>
                <c:pt idx="1269">
                  <c:v>28374.178205095355</c:v>
                </c:pt>
                <c:pt idx="1270">
                  <c:v>29147.489564548072</c:v>
                </c:pt>
                <c:pt idx="1271">
                  <c:v>27880.103125294481</c:v>
                </c:pt>
                <c:pt idx="1272">
                  <c:v>29204.971159468412</c:v>
                </c:pt>
                <c:pt idx="1273">
                  <c:v>29101.084098033902</c:v>
                </c:pt>
                <c:pt idx="1274">
                  <c:v>29025.187918863874</c:v>
                </c:pt>
                <c:pt idx="1275">
                  <c:v>27962.855671967951</c:v>
                </c:pt>
                <c:pt idx="1276">
                  <c:v>28033.07392179919</c:v>
                </c:pt>
                <c:pt idx="1277">
                  <c:v>29050.595759898759</c:v>
                </c:pt>
                <c:pt idx="1278">
                  <c:v>29310.161644933527</c:v>
                </c:pt>
                <c:pt idx="1279">
                  <c:v>29758.027664581005</c:v>
                </c:pt>
                <c:pt idx="1280">
                  <c:v>29708.330903596867</c:v>
                </c:pt>
                <c:pt idx="1281">
                  <c:v>30804.1831693985</c:v>
                </c:pt>
                <c:pt idx="1282">
                  <c:v>31344.014979552201</c:v>
                </c:pt>
                <c:pt idx="1283">
                  <c:v>27891.923217188432</c:v>
                </c:pt>
                <c:pt idx="1284">
                  <c:v>27406.609051419724</c:v>
                </c:pt>
                <c:pt idx="1285">
                  <c:v>27613.03213659492</c:v>
                </c:pt>
                <c:pt idx="1286">
                  <c:v>26693.951547199267</c:v>
                </c:pt>
                <c:pt idx="1287">
                  <c:v>26886.060774869453</c:v>
                </c:pt>
                <c:pt idx="1288">
                  <c:v>27392.87846128914</c:v>
                </c:pt>
                <c:pt idx="1289">
                  <c:v>26747.409787577657</c:v>
                </c:pt>
                <c:pt idx="1290">
                  <c:v>28039.400587299322</c:v>
                </c:pt>
                <c:pt idx="1291">
                  <c:v>28640.457616643907</c:v>
                </c:pt>
                <c:pt idx="1292">
                  <c:v>28412.156053219882</c:v>
                </c:pt>
                <c:pt idx="1293">
                  <c:v>28151.566474425923</c:v>
                </c:pt>
                <c:pt idx="1294">
                  <c:v>28742.428228133875</c:v>
                </c:pt>
                <c:pt idx="1295">
                  <c:v>28116.909679310877</c:v>
                </c:pt>
                <c:pt idx="1296">
                  <c:v>25601.640547599498</c:v>
                </c:pt>
                <c:pt idx="1297">
                  <c:v>24243.913134097009</c:v>
                </c:pt>
                <c:pt idx="1298">
                  <c:v>25915.88477313262</c:v>
                </c:pt>
                <c:pt idx="1299">
                  <c:v>26702.49224803906</c:v>
                </c:pt>
                <c:pt idx="1300">
                  <c:v>25479.600777062999</c:v>
                </c:pt>
                <c:pt idx="1301">
                  <c:v>25396.318528386222</c:v>
                </c:pt>
                <c:pt idx="1302">
                  <c:v>25688.106960003999</c:v>
                </c:pt>
                <c:pt idx="1303">
                  <c:v>25084.871605567179</c:v>
                </c:pt>
                <c:pt idx="1304">
                  <c:v>24417.798232170375</c:v>
                </c:pt>
                <c:pt idx="1305">
                  <c:v>24714.038541299065</c:v>
                </c:pt>
                <c:pt idx="1306">
                  <c:v>26082.82422808401</c:v>
                </c:pt>
                <c:pt idx="1307">
                  <c:v>28652.480066606538</c:v>
                </c:pt>
                <c:pt idx="1308">
                  <c:v>28350.901075489495</c:v>
                </c:pt>
                <c:pt idx="1309">
                  <c:v>28687.238040755925</c:v>
                </c:pt>
                <c:pt idx="1310">
                  <c:v>29297.246438785551</c:v>
                </c:pt>
                <c:pt idx="1311">
                  <c:v>30634.624962970098</c:v>
                </c:pt>
                <c:pt idx="1312">
                  <c:v>32921.872261528864</c:v>
                </c:pt>
                <c:pt idx="1313">
                  <c:v>32011.391890052018</c:v>
                </c:pt>
                <c:pt idx="1314">
                  <c:v>32110.315227096013</c:v>
                </c:pt>
                <c:pt idx="1315">
                  <c:v>32704.468275273928</c:v>
                </c:pt>
                <c:pt idx="1316">
                  <c:v>32531.440223138492</c:v>
                </c:pt>
                <c:pt idx="1317">
                  <c:v>34205.268795039614</c:v>
                </c:pt>
                <c:pt idx="1318">
                  <c:v>33327.737078509861</c:v>
                </c:pt>
                <c:pt idx="1319">
                  <c:v>34143.1627230792</c:v>
                </c:pt>
                <c:pt idx="1320">
                  <c:v>34131.818767817429</c:v>
                </c:pt>
                <c:pt idx="1321">
                  <c:v>36705.622946747848</c:v>
                </c:pt>
                <c:pt idx="1322">
                  <c:v>36231.361102553703</c:v>
                </c:pt>
                <c:pt idx="1323">
                  <c:v>36619.864787583727</c:v>
                </c:pt>
                <c:pt idx="1324">
                  <c:v>36906.44547478699</c:v>
                </c:pt>
                <c:pt idx="1325">
                  <c:v>38257.929546699968</c:v>
                </c:pt>
                <c:pt idx="1326">
                  <c:v>39282.111345942205</c:v>
                </c:pt>
                <c:pt idx="1327">
                  <c:v>37015.546232343906</c:v>
                </c:pt>
                <c:pt idx="1328">
                  <c:v>36119.855855004258</c:v>
                </c:pt>
                <c:pt idx="1329">
                  <c:v>36476.08342808015</c:v>
                </c:pt>
                <c:pt idx="1330">
                  <c:v>36217.46386460185</c:v>
                </c:pt>
                <c:pt idx="1331">
                  <c:v>37542.647339294606</c:v>
                </c:pt>
                <c:pt idx="1332">
                  <c:v>35905.945521287977</c:v>
                </c:pt>
                <c:pt idx="1333">
                  <c:v>34765.97324480665</c:v>
                </c:pt>
                <c:pt idx="1334">
                  <c:v>36053.000320137806</c:v>
                </c:pt>
                <c:pt idx="1335">
                  <c:v>37051.589775400185</c:v>
                </c:pt>
                <c:pt idx="1336">
                  <c:v>36816.782995238958</c:v>
                </c:pt>
                <c:pt idx="1337">
                  <c:v>36483.850406892641</c:v>
                </c:pt>
                <c:pt idx="1338">
                  <c:v>36252.513472438448</c:v>
                </c:pt>
                <c:pt idx="1339">
                  <c:v>37626.691406582868</c:v>
                </c:pt>
                <c:pt idx="1340">
                  <c:v>37434.147704235816</c:v>
                </c:pt>
                <c:pt idx="1341">
                  <c:v>36540.516617830363</c:v>
                </c:pt>
                <c:pt idx="1342">
                  <c:v>36267.993864692311</c:v>
                </c:pt>
                <c:pt idx="1343">
                  <c:v>36585.51152957169</c:v>
                </c:pt>
                <c:pt idx="1344">
                  <c:v>37658.592560939156</c:v>
                </c:pt>
                <c:pt idx="1345">
                  <c:v>40189.401601983423</c:v>
                </c:pt>
                <c:pt idx="1346">
                  <c:v>39845.2917061966</c:v>
                </c:pt>
                <c:pt idx="1347">
                  <c:v>38616.127135091519</c:v>
                </c:pt>
                <c:pt idx="1348">
                  <c:v>38551.747510712426</c:v>
                </c:pt>
                <c:pt idx="1349">
                  <c:v>38163.678300359272</c:v>
                </c:pt>
                <c:pt idx="1350">
                  <c:v>38317.095474956652</c:v>
                </c:pt>
                <c:pt idx="1351">
                  <c:v>38995.054522106751</c:v>
                </c:pt>
                <c:pt idx="1352">
                  <c:v>37856.873709704014</c:v>
                </c:pt>
                <c:pt idx="1353">
                  <c:v>35745.285118173502</c:v>
                </c:pt>
                <c:pt idx="1354">
                  <c:v>35915.503964179057</c:v>
                </c:pt>
                <c:pt idx="1355">
                  <c:v>33860.230432820033</c:v>
                </c:pt>
                <c:pt idx="1356">
                  <c:v>34550.997555375856</c:v>
                </c:pt>
                <c:pt idx="1357">
                  <c:v>35536.165909318566</c:v>
                </c:pt>
                <c:pt idx="1358">
                  <c:v>34890.113968232654</c:v>
                </c:pt>
                <c:pt idx="1359">
                  <c:v>33476.678568764713</c:v>
                </c:pt>
                <c:pt idx="1360">
                  <c:v>34246.883136692435</c:v>
                </c:pt>
                <c:pt idx="1361">
                  <c:v>34007.041211645868</c:v>
                </c:pt>
                <c:pt idx="1362">
                  <c:v>35091.484053398803</c:v>
                </c:pt>
                <c:pt idx="1363">
                  <c:v>31976.461316373447</c:v>
                </c:pt>
                <c:pt idx="1364">
                  <c:v>32568.358667256398</c:v>
                </c:pt>
                <c:pt idx="1365">
                  <c:v>34088.335589883267</c:v>
                </c:pt>
                <c:pt idx="1366">
                  <c:v>34386.736368980484</c:v>
                </c:pt>
                <c:pt idx="1367">
                  <c:v>33895.309799196126</c:v>
                </c:pt>
                <c:pt idx="1368">
                  <c:v>34034.288130422552</c:v>
                </c:pt>
                <c:pt idx="1369">
                  <c:v>33615.448590214546</c:v>
                </c:pt>
                <c:pt idx="1370">
                  <c:v>31901.779285615485</c:v>
                </c:pt>
                <c:pt idx="1371">
                  <c:v>29254.114411617618</c:v>
                </c:pt>
                <c:pt idx="1372">
                  <c:v>28876.815041636772</c:v>
                </c:pt>
                <c:pt idx="1373">
                  <c:v>28278.239312572834</c:v>
                </c:pt>
                <c:pt idx="1374">
                  <c:v>28196.052401673762</c:v>
                </c:pt>
                <c:pt idx="1375">
                  <c:v>28261.839777220506</c:v>
                </c:pt>
                <c:pt idx="1376">
                  <c:v>30000.862017816038</c:v>
                </c:pt>
                <c:pt idx="1377">
                  <c:v>30258.641185392738</c:v>
                </c:pt>
                <c:pt idx="1378">
                  <c:v>28880.521845532949</c:v>
                </c:pt>
                <c:pt idx="1379">
                  <c:v>28497.453448096028</c:v>
                </c:pt>
                <c:pt idx="1380">
                  <c:v>30542.284665156843</c:v>
                </c:pt>
                <c:pt idx="1381">
                  <c:v>29505.831733917388</c:v>
                </c:pt>
                <c:pt idx="1382">
                  <c:v>29190.816923401046</c:v>
                </c:pt>
                <c:pt idx="1383">
                  <c:v>29946.198051528263</c:v>
                </c:pt>
                <c:pt idx="1384">
                  <c:v>30920.693264984518</c:v>
                </c:pt>
                <c:pt idx="1385">
                  <c:v>30456.379256173092</c:v>
                </c:pt>
                <c:pt idx="1386">
                  <c:v>30556.364627617</c:v>
                </c:pt>
                <c:pt idx="1387">
                  <c:v>30404.651498516727</c:v>
                </c:pt>
                <c:pt idx="1388">
                  <c:v>29175.94981099675</c:v>
                </c:pt>
                <c:pt idx="1389">
                  <c:v>29357.12496924464</c:v>
                </c:pt>
                <c:pt idx="1390">
                  <c:v>28057.475876120108</c:v>
                </c:pt>
                <c:pt idx="1391">
                  <c:v>28067.860786022306</c:v>
                </c:pt>
                <c:pt idx="1392">
                  <c:v>28301.950551762719</c:v>
                </c:pt>
                <c:pt idx="1393">
                  <c:v>28092.465186365578</c:v>
                </c:pt>
                <c:pt idx="1394">
                  <c:v>28133.494534783498</c:v>
                </c:pt>
                <c:pt idx="1395">
                  <c:v>30002.029397469647</c:v>
                </c:pt>
                <c:pt idx="1396">
                  <c:v>30698.786672401206</c:v>
                </c:pt>
                <c:pt idx="1397">
                  <c:v>30271.272265254302</c:v>
                </c:pt>
                <c:pt idx="1398">
                  <c:v>30863.336988104867</c:v>
                </c:pt>
                <c:pt idx="1399">
                  <c:v>29889.553181679003</c:v>
                </c:pt>
                <c:pt idx="1400">
                  <c:v>30165.445488420792</c:v>
                </c:pt>
                <c:pt idx="1401">
                  <c:v>30711.053999058124</c:v>
                </c:pt>
                <c:pt idx="1402">
                  <c:v>31122.542632226985</c:v>
                </c:pt>
                <c:pt idx="1403">
                  <c:v>32827.884686673366</c:v>
                </c:pt>
                <c:pt idx="1404">
                  <c:v>33108.918373821034</c:v>
                </c:pt>
                <c:pt idx="1405">
                  <c:v>34316.321351859806</c:v>
                </c:pt>
                <c:pt idx="1406">
                  <c:v>34223.070612860203</c:v>
                </c:pt>
                <c:pt idx="1407">
                  <c:v>34071.936760578596</c:v>
                </c:pt>
                <c:pt idx="1408">
                  <c:v>34106.25921951692</c:v>
                </c:pt>
                <c:pt idx="1409">
                  <c:v>33382.456978472008</c:v>
                </c:pt>
                <c:pt idx="1410">
                  <c:v>32490.256516248766</c:v>
                </c:pt>
                <c:pt idx="1411">
                  <c:v>33515.15503944079</c:v>
                </c:pt>
                <c:pt idx="1412">
                  <c:v>33126.103348578457</c:v>
                </c:pt>
                <c:pt idx="1413">
                  <c:v>33107.396806252451</c:v>
                </c:pt>
                <c:pt idx="1414">
                  <c:v>33117.104962884048</c:v>
                </c:pt>
                <c:pt idx="1415">
                  <c:v>33799.856146414619</c:v>
                </c:pt>
                <c:pt idx="1416">
                  <c:v>33679.746967699706</c:v>
                </c:pt>
                <c:pt idx="1417">
                  <c:v>34239.278510630553</c:v>
                </c:pt>
                <c:pt idx="1418">
                  <c:v>35063.342613172957</c:v>
                </c:pt>
                <c:pt idx="1419">
                  <c:v>39138.33316675463</c:v>
                </c:pt>
                <c:pt idx="1420">
                  <c:v>40671.540677442041</c:v>
                </c:pt>
                <c:pt idx="1421">
                  <c:v>39355.121946489999</c:v>
                </c:pt>
                <c:pt idx="1422">
                  <c:v>38908.757967276753</c:v>
                </c:pt>
                <c:pt idx="1423">
                  <c:v>38595.062901821679</c:v>
                </c:pt>
                <c:pt idx="1424">
                  <c:v>38751.270333715693</c:v>
                </c:pt>
                <c:pt idx="1425">
                  <c:v>38385.491027894277</c:v>
                </c:pt>
                <c:pt idx="1426">
                  <c:v>37819.161799105066</c:v>
                </c:pt>
                <c:pt idx="1427">
                  <c:v>37372.983593759775</c:v>
                </c:pt>
                <c:pt idx="1428">
                  <c:v>37654.234785967019</c:v>
                </c:pt>
                <c:pt idx="1429">
                  <c:v>37081.456658728777</c:v>
                </c:pt>
                <c:pt idx="1430">
                  <c:v>36863.258795238668</c:v>
                </c:pt>
                <c:pt idx="1431">
                  <c:v>38659.875530964411</c:v>
                </c:pt>
                <c:pt idx="1432">
                  <c:v>38229.620355317122</c:v>
                </c:pt>
                <c:pt idx="1433">
                  <c:v>34309.907819038322</c:v>
                </c:pt>
                <c:pt idx="1434">
                  <c:v>34468.81128381897</c:v>
                </c:pt>
                <c:pt idx="1435">
                  <c:v>33656.899566848297</c:v>
                </c:pt>
                <c:pt idx="1436">
                  <c:v>32536.701882132136</c:v>
                </c:pt>
                <c:pt idx="1437">
                  <c:v>32386.735894762234</c:v>
                </c:pt>
                <c:pt idx="1438">
                  <c:v>32146.072747977902</c:v>
                </c:pt>
                <c:pt idx="1439">
                  <c:v>32794.442018419722</c:v>
                </c:pt>
                <c:pt idx="1440">
                  <c:v>33662.57077546994</c:v>
                </c:pt>
                <c:pt idx="1441">
                  <c:v>33786.846308107299</c:v>
                </c:pt>
                <c:pt idx="1442">
                  <c:v>33918.776276444281</c:v>
                </c:pt>
                <c:pt idx="1443">
                  <c:v>33534.199200620787</c:v>
                </c:pt>
                <c:pt idx="1444">
                  <c:v>32021.846856082921</c:v>
                </c:pt>
                <c:pt idx="1445">
                  <c:v>32511.806316735045</c:v>
                </c:pt>
                <c:pt idx="1446">
                  <c:v>35206.319652521219</c:v>
                </c:pt>
                <c:pt idx="1447">
                  <c:v>35683.018577512368</c:v>
                </c:pt>
                <c:pt idx="1448">
                  <c:v>35589.776064365949</c:v>
                </c:pt>
                <c:pt idx="1449">
                  <c:v>37158.745737038189</c:v>
                </c:pt>
                <c:pt idx="1450">
                  <c:v>38543.085772047394</c:v>
                </c:pt>
                <c:pt idx="1451">
                  <c:v>37310.917408917303</c:v>
                </c:pt>
                <c:pt idx="1452">
                  <c:v>38292.840327979866</c:v>
                </c:pt>
                <c:pt idx="1453">
                  <c:v>37216.606299953834</c:v>
                </c:pt>
                <c:pt idx="1454">
                  <c:v>36370.190525338847</c:v>
                </c:pt>
                <c:pt idx="1455">
                  <c:v>36465.447132214904</c:v>
                </c:pt>
                <c:pt idx="1456">
                  <c:v>37836.707514154943</c:v>
                </c:pt>
                <c:pt idx="1457">
                  <c:v>33049.320786507255</c:v>
                </c:pt>
                <c:pt idx="1458">
                  <c:v>32110.989463266487</c:v>
                </c:pt>
                <c:pt idx="1459">
                  <c:v>32497.421800608048</c:v>
                </c:pt>
                <c:pt idx="1460">
                  <c:v>33598.923190880792</c:v>
                </c:pt>
                <c:pt idx="1461">
                  <c:v>36435.696270208304</c:v>
                </c:pt>
                <c:pt idx="1462">
                  <c:v>36205.140701337157</c:v>
                </c:pt>
                <c:pt idx="1463">
                  <c:v>37125.939956644674</c:v>
                </c:pt>
                <c:pt idx="1464">
                  <c:v>37548.928218007088</c:v>
                </c:pt>
                <c:pt idx="1465">
                  <c:v>36828.956439532572</c:v>
                </c:pt>
                <c:pt idx="1466">
                  <c:v>34009.31161713849</c:v>
                </c:pt>
                <c:pt idx="1467">
                  <c:v>36183.06238003281</c:v>
                </c:pt>
                <c:pt idx="1468">
                  <c:v>36829.964421129735</c:v>
                </c:pt>
                <c:pt idx="1469">
                  <c:v>36756.138143528791</c:v>
                </c:pt>
                <c:pt idx="1470">
                  <c:v>37758.31451197077</c:v>
                </c:pt>
                <c:pt idx="1471">
                  <c:v>35955.619509627562</c:v>
                </c:pt>
                <c:pt idx="1472">
                  <c:v>36313.56165148443</c:v>
                </c:pt>
                <c:pt idx="1473">
                  <c:v>34693.989520495539</c:v>
                </c:pt>
                <c:pt idx="1474">
                  <c:v>34860.261282853069</c:v>
                </c:pt>
                <c:pt idx="1475">
                  <c:v>34159.332899534806</c:v>
                </c:pt>
                <c:pt idx="1476">
                  <c:v>33800.248598690458</c:v>
                </c:pt>
                <c:pt idx="1477">
                  <c:v>34569.455734223324</c:v>
                </c:pt>
                <c:pt idx="1478">
                  <c:v>34788.546607702105</c:v>
                </c:pt>
                <c:pt idx="1479">
                  <c:v>33670.198942965515</c:v>
                </c:pt>
                <c:pt idx="1480">
                  <c:v>33262.986924014534</c:v>
                </c:pt>
                <c:pt idx="1481">
                  <c:v>32424.672542026419</c:v>
                </c:pt>
                <c:pt idx="1482">
                  <c:v>32400.492838473743</c:v>
                </c:pt>
                <c:pt idx="1483">
                  <c:v>32545.345104397227</c:v>
                </c:pt>
                <c:pt idx="1484">
                  <c:v>34239.095169962311</c:v>
                </c:pt>
                <c:pt idx="1485">
                  <c:v>34454.388439868773</c:v>
                </c:pt>
                <c:pt idx="1486">
                  <c:v>34682.94514980277</c:v>
                </c:pt>
                <c:pt idx="1487">
                  <c:v>34414.744353965129</c:v>
                </c:pt>
                <c:pt idx="1488">
                  <c:v>33275.836010036401</c:v>
                </c:pt>
                <c:pt idx="1489">
                  <c:v>33841.140787174074</c:v>
                </c:pt>
                <c:pt idx="1490">
                  <c:v>33495.669851198159</c:v>
                </c:pt>
                <c:pt idx="1491">
                  <c:v>33931.703614175654</c:v>
                </c:pt>
                <c:pt idx="1492">
                  <c:v>34058.313166279593</c:v>
                </c:pt>
                <c:pt idx="1493">
                  <c:v>33266.484334294837</c:v>
                </c:pt>
                <c:pt idx="1494">
                  <c:v>31564.991168956247</c:v>
                </c:pt>
                <c:pt idx="1495">
                  <c:v>31765.12726621826</c:v>
                </c:pt>
                <c:pt idx="1496">
                  <c:v>30893.439949128446</c:v>
                </c:pt>
                <c:pt idx="1497">
                  <c:v>30286.484604719859</c:v>
                </c:pt>
                <c:pt idx="1498">
                  <c:v>30714.012697112346</c:v>
                </c:pt>
                <c:pt idx="1499">
                  <c:v>32756.203235623547</c:v>
                </c:pt>
                <c:pt idx="1500">
                  <c:v>32311.151412719639</c:v>
                </c:pt>
                <c:pt idx="1501">
                  <c:v>31468.699879037362</c:v>
                </c:pt>
                <c:pt idx="1502">
                  <c:v>32418.385038539385</c:v>
                </c:pt>
                <c:pt idx="1503">
                  <c:v>31931.11677124018</c:v>
                </c:pt>
                <c:pt idx="1504">
                  <c:v>32068.073848710243</c:v>
                </c:pt>
                <c:pt idx="1505">
                  <c:v>32634.29452291728</c:v>
                </c:pt>
                <c:pt idx="1506">
                  <c:v>31736.068442115567</c:v>
                </c:pt>
                <c:pt idx="1507">
                  <c:v>31206.75383751389</c:v>
                </c:pt>
                <c:pt idx="1508">
                  <c:v>31308.610318673389</c:v>
                </c:pt>
                <c:pt idx="1509">
                  <c:v>31987.82446436289</c:v>
                </c:pt>
                <c:pt idx="1510">
                  <c:v>32608.768405584164</c:v>
                </c:pt>
                <c:pt idx="1511">
                  <c:v>32829.993057980777</c:v>
                </c:pt>
                <c:pt idx="1512">
                  <c:v>32822.894479578514</c:v>
                </c:pt>
                <c:pt idx="1513">
                  <c:v>32030.497495568568</c:v>
                </c:pt>
                <c:pt idx="1514">
                  <c:v>33974.742092078472</c:v>
                </c:pt>
                <c:pt idx="1515">
                  <c:v>33002.260547166064</c:v>
                </c:pt>
                <c:pt idx="1516">
                  <c:v>32581.781829573913</c:v>
                </c:pt>
                <c:pt idx="1517">
                  <c:v>33549.169960279789</c:v>
                </c:pt>
                <c:pt idx="1518">
                  <c:v>34409.777474718961</c:v>
                </c:pt>
                <c:pt idx="1519">
                  <c:v>33660.592518152051</c:v>
                </c:pt>
                <c:pt idx="1520">
                  <c:v>33610.955910258497</c:v>
                </c:pt>
                <c:pt idx="1521">
                  <c:v>34320.262138110244</c:v>
                </c:pt>
                <c:pt idx="1522">
                  <c:v>32624.526434760752</c:v>
                </c:pt>
                <c:pt idx="1523">
                  <c:v>35424.411592153912</c:v>
                </c:pt>
                <c:pt idx="1524">
                  <c:v>35954.787688033059</c:v>
                </c:pt>
                <c:pt idx="1525">
                  <c:v>36503.530046767482</c:v>
                </c:pt>
                <c:pt idx="1526">
                  <c:v>38041.372514444112</c:v>
                </c:pt>
                <c:pt idx="1527">
                  <c:v>43052.73666203249</c:v>
                </c:pt>
                <c:pt idx="1528">
                  <c:v>41746.889754221207</c:v>
                </c:pt>
                <c:pt idx="1529">
                  <c:v>44491.139488181136</c:v>
                </c:pt>
                <c:pt idx="1530">
                  <c:v>44604.843451826302</c:v>
                </c:pt>
                <c:pt idx="1531">
                  <c:v>44212.969698062952</c:v>
                </c:pt>
                <c:pt idx="1532">
                  <c:v>43037.811813298962</c:v>
                </c:pt>
                <c:pt idx="1533">
                  <c:v>41331.418195654376</c:v>
                </c:pt>
                <c:pt idx="1534">
                  <c:v>43344.280001099767</c:v>
                </c:pt>
                <c:pt idx="1535">
                  <c:v>42531.46432577294</c:v>
                </c:pt>
                <c:pt idx="1536">
                  <c:v>45093.262209707376</c:v>
                </c:pt>
                <c:pt idx="1537">
                  <c:v>42707.794828419275</c:v>
                </c:pt>
                <c:pt idx="1538">
                  <c:v>44343.242038397118</c:v>
                </c:pt>
                <c:pt idx="1539">
                  <c:v>43975.711178569669</c:v>
                </c:pt>
                <c:pt idx="1540">
                  <c:v>42743.448168038056</c:v>
                </c:pt>
                <c:pt idx="1541">
                  <c:v>44483.176396275907</c:v>
                </c:pt>
                <c:pt idx="1542">
                  <c:v>43665.007368023922</c:v>
                </c:pt>
                <c:pt idx="1543">
                  <c:v>43831.185414590844</c:v>
                </c:pt>
                <c:pt idx="1544">
                  <c:v>44342.725736846245</c:v>
                </c:pt>
                <c:pt idx="1545">
                  <c:v>45227.960174212007</c:v>
                </c:pt>
                <c:pt idx="1546">
                  <c:v>44602.415879522392</c:v>
                </c:pt>
                <c:pt idx="1547">
                  <c:v>43941.328222574753</c:v>
                </c:pt>
                <c:pt idx="1548">
                  <c:v>40803.506567851837</c:v>
                </c:pt>
                <c:pt idx="1549">
                  <c:v>40717.770682834751</c:v>
                </c:pt>
                <c:pt idx="1550">
                  <c:v>43443.428825691328</c:v>
                </c:pt>
                <c:pt idx="1551">
                  <c:v>42520.724134595162</c:v>
                </c:pt>
                <c:pt idx="1552">
                  <c:v>43597.922512859514</c:v>
                </c:pt>
                <c:pt idx="1553">
                  <c:v>43358.750329682633</c:v>
                </c:pt>
                <c:pt idx="1554">
                  <c:v>43278.798276948335</c:v>
                </c:pt>
                <c:pt idx="1555">
                  <c:v>41273.175242346326</c:v>
                </c:pt>
                <c:pt idx="1556">
                  <c:v>41601.726124531226</c:v>
                </c:pt>
                <c:pt idx="1557">
                  <c:v>42869.634637034338</c:v>
                </c:pt>
                <c:pt idx="1558">
                  <c:v>43004.665045573194</c:v>
                </c:pt>
                <c:pt idx="1559">
                  <c:v>44509.58323063534</c:v>
                </c:pt>
                <c:pt idx="1560">
                  <c:v>45554.305030331212</c:v>
                </c:pt>
                <c:pt idx="1561">
                  <c:v>48725.883550740335</c:v>
                </c:pt>
                <c:pt idx="1562">
                  <c:v>57581.884894510105</c:v>
                </c:pt>
                <c:pt idx="1563">
                  <c:v>58494.916483551548</c:v>
                </c:pt>
                <c:pt idx="1564">
                  <c:v>57336.322545428979</c:v>
                </c:pt>
                <c:pt idx="1565">
                  <c:v>63469.819055524153</c:v>
                </c:pt>
                <c:pt idx="1566">
                  <c:v>63260.514616905202</c:v>
                </c:pt>
                <c:pt idx="1567">
                  <c:v>68255.853034884451</c:v>
                </c:pt>
                <c:pt idx="1568">
                  <c:v>62937.078555247193</c:v>
                </c:pt>
                <c:pt idx="1569">
                  <c:v>62937.415053529287</c:v>
                </c:pt>
                <c:pt idx="1570">
                  <c:v>62482.98813115029</c:v>
                </c:pt>
                <c:pt idx="1571">
                  <c:v>64782.274465599367</c:v>
                </c:pt>
                <c:pt idx="1572">
                  <c:v>61338.677412012883</c:v>
                </c:pt>
                <c:pt idx="1573">
                  <c:v>60970.258733207593</c:v>
                </c:pt>
                <c:pt idx="1574">
                  <c:v>60251.082150204602</c:v>
                </c:pt>
                <c:pt idx="1575">
                  <c:v>61548.775823811571</c:v>
                </c:pt>
                <c:pt idx="1576">
                  <c:v>62425.633778841926</c:v>
                </c:pt>
                <c:pt idx="1577">
                  <c:v>63845.418816833422</c:v>
                </c:pt>
                <c:pt idx="1578">
                  <c:v>64347.602778891211</c:v>
                </c:pt>
                <c:pt idx="1579">
                  <c:v>64930.99080772169</c:v>
                </c:pt>
                <c:pt idx="1580">
                  <c:v>67161.871710062114</c:v>
                </c:pt>
                <c:pt idx="1581">
                  <c:v>67256.024143782415</c:v>
                </c:pt>
                <c:pt idx="1582">
                  <c:v>67036.594036893861</c:v>
                </c:pt>
                <c:pt idx="1583">
                  <c:v>63986.065630018697</c:v>
                </c:pt>
                <c:pt idx="1584">
                  <c:v>64179.141784781874</c:v>
                </c:pt>
                <c:pt idx="1585">
                  <c:v>62966.122421378182</c:v>
                </c:pt>
                <c:pt idx="1586">
                  <c:v>59878.319156626079</c:v>
                </c:pt>
                <c:pt idx="1587">
                  <c:v>59962.141455476711</c:v>
                </c:pt>
                <c:pt idx="1588">
                  <c:v>59970.250515850472</c:v>
                </c:pt>
                <c:pt idx="1589">
                  <c:v>62066.833610577065</c:v>
                </c:pt>
                <c:pt idx="1590">
                  <c:v>64861.388005258363</c:v>
                </c:pt>
                <c:pt idx="1591">
                  <c:v>66991.784476267523</c:v>
                </c:pt>
                <c:pt idx="1592">
                  <c:v>63991.884019796322</c:v>
                </c:pt>
                <c:pt idx="1593">
                  <c:v>62891.714841421657</c:v>
                </c:pt>
                <c:pt idx="1594">
                  <c:v>62163.464601875741</c:v>
                </c:pt>
                <c:pt idx="1595">
                  <c:v>61091.332833024586</c:v>
                </c:pt>
                <c:pt idx="1596">
                  <c:v>62258.750495027249</c:v>
                </c:pt>
                <c:pt idx="1597">
                  <c:v>57722.627276740161</c:v>
                </c:pt>
                <c:pt idx="1598">
                  <c:v>55344.210154956396</c:v>
                </c:pt>
                <c:pt idx="1599">
                  <c:v>55757.254748276777</c:v>
                </c:pt>
                <c:pt idx="1600">
                  <c:v>55928.508456247815</c:v>
                </c:pt>
                <c:pt idx="1601">
                  <c:v>57080.765171952175</c:v>
                </c:pt>
                <c:pt idx="1602">
                  <c:v>57675.088723862871</c:v>
                </c:pt>
                <c:pt idx="1603">
                  <c:v>57346.58127110995</c:v>
                </c:pt>
                <c:pt idx="1604">
                  <c:v>60760.805700165452</c:v>
                </c:pt>
                <c:pt idx="1605">
                  <c:v>60921.5506143194</c:v>
                </c:pt>
                <c:pt idx="1606">
                  <c:v>56415.217294696464</c:v>
                </c:pt>
                <c:pt idx="1607">
                  <c:v>54308.235363508422</c:v>
                </c:pt>
                <c:pt idx="1608">
                  <c:v>54466.268644856442</c:v>
                </c:pt>
                <c:pt idx="1609">
                  <c:v>54766.295452564191</c:v>
                </c:pt>
                <c:pt idx="1610">
                  <c:v>55589.647770075535</c:v>
                </c:pt>
                <c:pt idx="1611">
                  <c:v>55650.115940110736</c:v>
                </c:pt>
                <c:pt idx="1612">
                  <c:v>56328.488044986312</c:v>
                </c:pt>
                <c:pt idx="1613">
                  <c:v>56746.711276732567</c:v>
                </c:pt>
                <c:pt idx="1614">
                  <c:v>57236.820887241913</c:v>
                </c:pt>
                <c:pt idx="1615">
                  <c:v>55544.102851426673</c:v>
                </c:pt>
                <c:pt idx="1616">
                  <c:v>56410.891692445795</c:v>
                </c:pt>
                <c:pt idx="1617">
                  <c:v>55874.931516888093</c:v>
                </c:pt>
                <c:pt idx="1618">
                  <c:v>54383.345409309375</c:v>
                </c:pt>
                <c:pt idx="1619">
                  <c:v>55933.920124909819</c:v>
                </c:pt>
                <c:pt idx="1620">
                  <c:v>54056.305893811535</c:v>
                </c:pt>
                <c:pt idx="1621">
                  <c:v>54100.708403082608</c:v>
                </c:pt>
                <c:pt idx="1622">
                  <c:v>53060.335744267111</c:v>
                </c:pt>
                <c:pt idx="1623">
                  <c:v>52978.491975316298</c:v>
                </c:pt>
                <c:pt idx="1624">
                  <c:v>53275.238351715772</c:v>
                </c:pt>
                <c:pt idx="1625">
                  <c:v>53740.490868811488</c:v>
                </c:pt>
                <c:pt idx="1626">
                  <c:v>54281.348452997452</c:v>
                </c:pt>
                <c:pt idx="1627">
                  <c:v>55472.146456130395</c:v>
                </c:pt>
                <c:pt idx="1628">
                  <c:v>55834.430913262651</c:v>
                </c:pt>
                <c:pt idx="1629">
                  <c:v>62150.485528765508</c:v>
                </c:pt>
                <c:pt idx="1630">
                  <c:v>61251.80541954955</c:v>
                </c:pt>
                <c:pt idx="1631">
                  <c:v>60182.69778061867</c:v>
                </c:pt>
                <c:pt idx="1632">
                  <c:v>60508.305635869845</c:v>
                </c:pt>
                <c:pt idx="1633">
                  <c:v>60144.931803792111</c:v>
                </c:pt>
                <c:pt idx="1634">
                  <c:v>60598.212576687132</c:v>
                </c:pt>
                <c:pt idx="1635">
                  <c:v>60061.461651152225</c:v>
                </c:pt>
                <c:pt idx="1636">
                  <c:v>63972.346009503308</c:v>
                </c:pt>
                <c:pt idx="1637">
                  <c:v>64621.883568673737</c:v>
                </c:pt>
                <c:pt idx="1638">
                  <c:v>66214.62865109586</c:v>
                </c:pt>
                <c:pt idx="1639">
                  <c:v>63831.444774018819</c:v>
                </c:pt>
                <c:pt idx="1640">
                  <c:v>65358.857066780714</c:v>
                </c:pt>
                <c:pt idx="1641">
                  <c:v>64581.853494193863</c:v>
                </c:pt>
                <c:pt idx="1642">
                  <c:v>64320.593449042295</c:v>
                </c:pt>
                <c:pt idx="1643">
                  <c:v>64899.586013316904</c:v>
                </c:pt>
                <c:pt idx="1644">
                  <c:v>65292.153257915634</c:v>
                </c:pt>
                <c:pt idx="1645">
                  <c:v>64742.401573759256</c:v>
                </c:pt>
                <c:pt idx="1646">
                  <c:v>65407.784989708314</c:v>
                </c:pt>
                <c:pt idx="1647">
                  <c:v>68910.346933689594</c:v>
                </c:pt>
                <c:pt idx="1648">
                  <c:v>67116.477107344341</c:v>
                </c:pt>
                <c:pt idx="1649">
                  <c:v>67022.922850306044</c:v>
                </c:pt>
                <c:pt idx="1650">
                  <c:v>60620.823310163534</c:v>
                </c:pt>
                <c:pt idx="1651">
                  <c:v>59813.706464128765</c:v>
                </c:pt>
                <c:pt idx="1652">
                  <c:v>59324.468153045185</c:v>
                </c:pt>
                <c:pt idx="1653">
                  <c:v>57817.578441063219</c:v>
                </c:pt>
                <c:pt idx="1654">
                  <c:v>64186.33163072561</c:v>
                </c:pt>
                <c:pt idx="1655">
                  <c:v>64017.700070632214</c:v>
                </c:pt>
                <c:pt idx="1656">
                  <c:v>65723.040349228468</c:v>
                </c:pt>
                <c:pt idx="1657">
                  <c:v>65386.448430092831</c:v>
                </c:pt>
                <c:pt idx="1658">
                  <c:v>64377.643318092785</c:v>
                </c:pt>
                <c:pt idx="1659">
                  <c:v>66690.124123059082</c:v>
                </c:pt>
                <c:pt idx="1660">
                  <c:v>66277.633651173892</c:v>
                </c:pt>
                <c:pt idx="1661">
                  <c:v>68602.249228909001</c:v>
                </c:pt>
                <c:pt idx="1662">
                  <c:v>70139.331782472</c:v>
                </c:pt>
                <c:pt idx="1663">
                  <c:v>66740.137513995331</c:v>
                </c:pt>
                <c:pt idx="1664">
                  <c:v>67126.67162240039</c:v>
                </c:pt>
                <c:pt idx="1665">
                  <c:v>68437.274606678344</c:v>
                </c:pt>
                <c:pt idx="1666">
                  <c:v>68848.901558625264</c:v>
                </c:pt>
                <c:pt idx="1667">
                  <c:v>67343.435407428275</c:v>
                </c:pt>
                <c:pt idx="1668">
                  <c:v>67868.265177482273</c:v>
                </c:pt>
                <c:pt idx="1669">
                  <c:v>66701.666949760911</c:v>
                </c:pt>
                <c:pt idx="1670">
                  <c:v>66093.29521796215</c:v>
                </c:pt>
                <c:pt idx="1671">
                  <c:v>66668.045859730366</c:v>
                </c:pt>
                <c:pt idx="1672">
                  <c:v>67053.534610967239</c:v>
                </c:pt>
                <c:pt idx="1673">
                  <c:v>67947.790510246094</c:v>
                </c:pt>
                <c:pt idx="1674">
                  <c:v>65966.792849978578</c:v>
                </c:pt>
                <c:pt idx="1675">
                  <c:v>63667.957243974903</c:v>
                </c:pt>
                <c:pt idx="1676">
                  <c:v>64235.080517646747</c:v>
                </c:pt>
                <c:pt idx="1677">
                  <c:v>64870.9414160776</c:v>
                </c:pt>
                <c:pt idx="1678">
                  <c:v>66301.15141280237</c:v>
                </c:pt>
                <c:pt idx="1679">
                  <c:v>66684.010791847206</c:v>
                </c:pt>
                <c:pt idx="1680">
                  <c:v>66611.766138193037</c:v>
                </c:pt>
                <c:pt idx="1681">
                  <c:v>67681.175661117159</c:v>
                </c:pt>
                <c:pt idx="1682">
                  <c:v>67936.382696519286</c:v>
                </c:pt>
                <c:pt idx="1683">
                  <c:v>67597.579090511077</c:v>
                </c:pt>
                <c:pt idx="1684">
                  <c:v>66831.420186375908</c:v>
                </c:pt>
                <c:pt idx="1685">
                  <c:v>67522.145317089729</c:v>
                </c:pt>
                <c:pt idx="1686">
                  <c:v>67902.929993862286</c:v>
                </c:pt>
                <c:pt idx="1687">
                  <c:v>67220.515942790662</c:v>
                </c:pt>
                <c:pt idx="1688">
                  <c:v>66234.103681338776</c:v>
                </c:pt>
                <c:pt idx="1689">
                  <c:v>66996.325131298188</c:v>
                </c:pt>
                <c:pt idx="1690">
                  <c:v>67709.134358381532</c:v>
                </c:pt>
                <c:pt idx="1691">
                  <c:v>68000.887210725487</c:v>
                </c:pt>
                <c:pt idx="1692">
                  <c:v>67566.398175137394</c:v>
                </c:pt>
                <c:pt idx="1693">
                  <c:v>67425.737095796416</c:v>
                </c:pt>
                <c:pt idx="1694">
                  <c:v>66164.588061340473</c:v>
                </c:pt>
                <c:pt idx="1695">
                  <c:v>66988.422708433325</c:v>
                </c:pt>
                <c:pt idx="1696">
                  <c:v>64485.206186813986</c:v>
                </c:pt>
                <c:pt idx="1697">
                  <c:v>62338.388837621867</c:v>
                </c:pt>
                <c:pt idx="1698">
                  <c:v>63801.943137812901</c:v>
                </c:pt>
                <c:pt idx="1699">
                  <c:v>62882.55222435965</c:v>
                </c:pt>
                <c:pt idx="1700">
                  <c:v>62224.314666962913</c:v>
                </c:pt>
                <c:pt idx="1701">
                  <c:v>62773.904238213196</c:v>
                </c:pt>
                <c:pt idx="1702">
                  <c:v>63192.810713310391</c:v>
                </c:pt>
                <c:pt idx="1703">
                  <c:v>63214.776206337447</c:v>
                </c:pt>
                <c:pt idx="1704">
                  <c:v>64255.544615065315</c:v>
                </c:pt>
                <c:pt idx="1705">
                  <c:v>64077.542960876424</c:v>
                </c:pt>
                <c:pt idx="1706">
                  <c:v>61227.331945481659</c:v>
                </c:pt>
                <c:pt idx="1707">
                  <c:v>61170.747099176522</c:v>
                </c:pt>
                <c:pt idx="1708">
                  <c:v>60039.801512514357</c:v>
                </c:pt>
                <c:pt idx="1709">
                  <c:v>59136.716518670124</c:v>
                </c:pt>
                <c:pt idx="1710">
                  <c:v>65128.339006321236</c:v>
                </c:pt>
                <c:pt idx="1711">
                  <c:v>75862.883691271287</c:v>
                </c:pt>
                <c:pt idx="1712">
                  <c:v>68629.054525881045</c:v>
                </c:pt>
                <c:pt idx="1713">
                  <c:v>70763.230607306556</c:v>
                </c:pt>
                <c:pt idx="1714">
                  <c:v>71850.138892285264</c:v>
                </c:pt>
                <c:pt idx="1715">
                  <c:v>73971.915422873528</c:v>
                </c:pt>
                <c:pt idx="1716">
                  <c:v>72682.883984690925</c:v>
                </c:pt>
                <c:pt idx="1717">
                  <c:v>71473.937451116231</c:v>
                </c:pt>
                <c:pt idx="1718">
                  <c:v>72494.00957993824</c:v>
                </c:pt>
                <c:pt idx="1719">
                  <c:v>72364.591354963617</c:v>
                </c:pt>
                <c:pt idx="1720">
                  <c:v>72330.403256691381</c:v>
                </c:pt>
                <c:pt idx="1721">
                  <c:v>72329.407130021747</c:v>
                </c:pt>
                <c:pt idx="1722">
                  <c:v>74197.372092913414</c:v>
                </c:pt>
                <c:pt idx="1723">
                  <c:v>76543.190263166805</c:v>
                </c:pt>
                <c:pt idx="1724">
                  <c:v>74441.039596387971</c:v>
                </c:pt>
                <c:pt idx="1725">
                  <c:v>72754.458837423343</c:v>
                </c:pt>
                <c:pt idx="1726">
                  <c:v>72772.692433449818</c:v>
                </c:pt>
                <c:pt idx="1727">
                  <c:v>73111.006387078916</c:v>
                </c:pt>
                <c:pt idx="1728">
                  <c:v>73393.392200428832</c:v>
                </c:pt>
                <c:pt idx="1729">
                  <c:v>73526.475068033775</c:v>
                </c:pt>
                <c:pt idx="1730">
                  <c:v>74505.45787697655</c:v>
                </c:pt>
                <c:pt idx="1731">
                  <c:v>73464.988847106375</c:v>
                </c:pt>
                <c:pt idx="1732">
                  <c:v>70378.444378244472</c:v>
                </c:pt>
                <c:pt idx="1733">
                  <c:v>71150.613025940533</c:v>
                </c:pt>
                <c:pt idx="1734">
                  <c:v>70670.371342933417</c:v>
                </c:pt>
                <c:pt idx="1735">
                  <c:v>71538.997646945965</c:v>
                </c:pt>
                <c:pt idx="1736">
                  <c:v>70616.82848806023</c:v>
                </c:pt>
                <c:pt idx="1737">
                  <c:v>71196.826840670619</c:v>
                </c:pt>
                <c:pt idx="1738">
                  <c:v>70686.003306708662</c:v>
                </c:pt>
                <c:pt idx="1739">
                  <c:v>71745.329416570763</c:v>
                </c:pt>
                <c:pt idx="1740">
                  <c:v>70131.402109150091</c:v>
                </c:pt>
                <c:pt idx="1741">
                  <c:v>70522.582345988907</c:v>
                </c:pt>
                <c:pt idx="1742">
                  <c:v>70526.988079876959</c:v>
                </c:pt>
                <c:pt idx="1743">
                  <c:v>70702.180155645547</c:v>
                </c:pt>
                <c:pt idx="1744">
                  <c:v>70189.553474276719</c:v>
                </c:pt>
                <c:pt idx="1745">
                  <c:v>67958.96881906371</c:v>
                </c:pt>
                <c:pt idx="1746">
                  <c:v>67850.368225185521</c:v>
                </c:pt>
                <c:pt idx="1747">
                  <c:v>69597.062691109502</c:v>
                </c:pt>
                <c:pt idx="1748">
                  <c:v>72627.559389194619</c:v>
                </c:pt>
                <c:pt idx="1749">
                  <c:v>72002.434537568668</c:v>
                </c:pt>
                <c:pt idx="1750">
                  <c:v>72167.231924334294</c:v>
                </c:pt>
                <c:pt idx="1751">
                  <c:v>73481.300615869899</c:v>
                </c:pt>
                <c:pt idx="1752">
                  <c:v>71495.131446854168</c:v>
                </c:pt>
                <c:pt idx="1753">
                  <c:v>71796.373008695664</c:v>
                </c:pt>
                <c:pt idx="1754">
                  <c:v>71810.201812105835</c:v>
                </c:pt>
                <c:pt idx="1755">
                  <c:v>71993.937662378128</c:v>
                </c:pt>
                <c:pt idx="1756">
                  <c:v>71747.545341100646</c:v>
                </c:pt>
                <c:pt idx="1757">
                  <c:v>71764.63812725863</c:v>
                </c:pt>
                <c:pt idx="1758">
                  <c:v>71394.434614262776</c:v>
                </c:pt>
                <c:pt idx="1759">
                  <c:v>72304.815834700756</c:v>
                </c:pt>
                <c:pt idx="1760">
                  <c:v>72999.797735596367</c:v>
                </c:pt>
                <c:pt idx="1761">
                  <c:v>72621.664816073317</c:v>
                </c:pt>
                <c:pt idx="1762">
                  <c:v>72735.314633418879</c:v>
                </c:pt>
                <c:pt idx="1763">
                  <c:v>73021.465027336482</c:v>
                </c:pt>
                <c:pt idx="1764">
                  <c:v>72694.73772357477</c:v>
                </c:pt>
                <c:pt idx="1765">
                  <c:v>72450.05107508252</c:v>
                </c:pt>
                <c:pt idx="1766">
                  <c:v>72440.014624622403</c:v>
                </c:pt>
                <c:pt idx="1767">
                  <c:v>71686.912509181464</c:v>
                </c:pt>
                <c:pt idx="1768">
                  <c:v>71765.746668857624</c:v>
                </c:pt>
                <c:pt idx="1769">
                  <c:v>71262.770635238834</c:v>
                </c:pt>
                <c:pt idx="1770">
                  <c:v>71292.548327667144</c:v>
                </c:pt>
                <c:pt idx="1771">
                  <c:v>70525.588067385717</c:v>
                </c:pt>
                <c:pt idx="1772">
                  <c:v>70318.546993013922</c:v>
                </c:pt>
                <c:pt idx="1773">
                  <c:v>69260.583204317445</c:v>
                </c:pt>
                <c:pt idx="1774">
                  <c:v>67320.558419607754</c:v>
                </c:pt>
                <c:pt idx="1775">
                  <c:v>64093.735803460302</c:v>
                </c:pt>
                <c:pt idx="1776">
                  <c:v>67235.912069979619</c:v>
                </c:pt>
                <c:pt idx="1777">
                  <c:v>70693.550005918572</c:v>
                </c:pt>
                <c:pt idx="1778">
                  <c:v>70412.124166951224</c:v>
                </c:pt>
                <c:pt idx="1779">
                  <c:v>71471.941085095488</c:v>
                </c:pt>
                <c:pt idx="1780">
                  <c:v>71300.427183715728</c:v>
                </c:pt>
                <c:pt idx="1781">
                  <c:v>69757.544263632677</c:v>
                </c:pt>
                <c:pt idx="1782">
                  <c:v>71087.148095493292</c:v>
                </c:pt>
                <c:pt idx="1783">
                  <c:v>76470.134156067317</c:v>
                </c:pt>
                <c:pt idx="1784">
                  <c:v>76862.618957139741</c:v>
                </c:pt>
                <c:pt idx="1785">
                  <c:v>76607.338529968096</c:v>
                </c:pt>
                <c:pt idx="1786">
                  <c:v>77310.97059941692</c:v>
                </c:pt>
                <c:pt idx="1787">
                  <c:v>76354.352151831423</c:v>
                </c:pt>
                <c:pt idx="1788">
                  <c:v>77798.422283334352</c:v>
                </c:pt>
                <c:pt idx="1789">
                  <c:v>77625.390261269684</c:v>
                </c:pt>
                <c:pt idx="1790">
                  <c:v>77843.021295455532</c:v>
                </c:pt>
                <c:pt idx="1791">
                  <c:v>77669.078400979895</c:v>
                </c:pt>
                <c:pt idx="1792">
                  <c:v>80097.059416381526</c:v>
                </c:pt>
                <c:pt idx="1793">
                  <c:v>77006.334381978042</c:v>
                </c:pt>
                <c:pt idx="1794">
                  <c:v>78014.973765033166</c:v>
                </c:pt>
                <c:pt idx="1795">
                  <c:v>80064.537897709204</c:v>
                </c:pt>
                <c:pt idx="1796">
                  <c:v>79242.323734761187</c:v>
                </c:pt>
                <c:pt idx="1797">
                  <c:v>79049.89350394487</c:v>
                </c:pt>
                <c:pt idx="1798">
                  <c:v>78695.462928040884</c:v>
                </c:pt>
                <c:pt idx="1799">
                  <c:v>77366.500080469457</c:v>
                </c:pt>
                <c:pt idx="1800">
                  <c:v>76791.672117131573</c:v>
                </c:pt>
                <c:pt idx="1801">
                  <c:v>78404.051228568351</c:v>
                </c:pt>
                <c:pt idx="1802">
                  <c:v>77468.011750267207</c:v>
                </c:pt>
                <c:pt idx="1803">
                  <c:v>73532.199534596366</c:v>
                </c:pt>
                <c:pt idx="1804">
                  <c:v>72954.773898086511</c:v>
                </c:pt>
                <c:pt idx="1805">
                  <c:v>73755.53195535444</c:v>
                </c:pt>
                <c:pt idx="1806">
                  <c:v>73488.983699099219</c:v>
                </c:pt>
                <c:pt idx="1807">
                  <c:v>73456.698332533444</c:v>
                </c:pt>
                <c:pt idx="1808">
                  <c:v>74893.414012718349</c:v>
                </c:pt>
                <c:pt idx="1809">
                  <c:v>82059.652101819738</c:v>
                </c:pt>
                <c:pt idx="1810">
                  <c:v>79339.415986565087</c:v>
                </c:pt>
                <c:pt idx="1811">
                  <c:v>82889.288188116217</c:v>
                </c:pt>
                <c:pt idx="1812">
                  <c:v>83098.384010451337</c:v>
                </c:pt>
                <c:pt idx="1813">
                  <c:v>81883.246478233035</c:v>
                </c:pt>
                <c:pt idx="1814">
                  <c:v>83807.683730457167</c:v>
                </c:pt>
                <c:pt idx="1815">
                  <c:v>82491.844192806413</c:v>
                </c:pt>
                <c:pt idx="1816">
                  <c:v>81581.140461935676</c:v>
                </c:pt>
                <c:pt idx="1817">
                  <c:v>80764.695157590337</c:v>
                </c:pt>
                <c:pt idx="1818">
                  <c:v>78217.929632598214</c:v>
                </c:pt>
                <c:pt idx="1819">
                  <c:v>78122.726597646659</c:v>
                </c:pt>
                <c:pt idx="1820">
                  <c:v>79464.677811077883</c:v>
                </c:pt>
                <c:pt idx="1821">
                  <c:v>79252.950579555574</c:v>
                </c:pt>
                <c:pt idx="1822">
                  <c:v>78070.435774055266</c:v>
                </c:pt>
                <c:pt idx="1823">
                  <c:v>79714.729155890396</c:v>
                </c:pt>
                <c:pt idx="1824">
                  <c:v>79162.639266810947</c:v>
                </c:pt>
                <c:pt idx="1825">
                  <c:v>75414.635447871275</c:v>
                </c:pt>
                <c:pt idx="1826">
                  <c:v>75388.422564045148</c:v>
                </c:pt>
                <c:pt idx="1827">
                  <c:v>75670.691803393012</c:v>
                </c:pt>
                <c:pt idx="1828">
                  <c:v>75602.41010858721</c:v>
                </c:pt>
                <c:pt idx="1829">
                  <c:v>74887.071641856965</c:v>
                </c:pt>
                <c:pt idx="1830">
                  <c:v>73225.505420229063</c:v>
                </c:pt>
                <c:pt idx="1831">
                  <c:v>68694.016383814233</c:v>
                </c:pt>
                <c:pt idx="1832">
                  <c:v>67980.398453860209</c:v>
                </c:pt>
                <c:pt idx="1833">
                  <c:v>69009.481862138811</c:v>
                </c:pt>
                <c:pt idx="1834">
                  <c:v>74209.483776158188</c:v>
                </c:pt>
                <c:pt idx="1835">
                  <c:v>81349.272829326888</c:v>
                </c:pt>
                <c:pt idx="1836">
                  <c:v>83228.132724988449</c:v>
                </c:pt>
                <c:pt idx="1837">
                  <c:v>81930.139539389216</c:v>
                </c:pt>
                <c:pt idx="1838">
                  <c:v>84335.922256775899</c:v>
                </c:pt>
                <c:pt idx="1839">
                  <c:v>92420.252264081268</c:v>
                </c:pt>
                <c:pt idx="1840">
                  <c:v>90775.14921788084</c:v>
                </c:pt>
                <c:pt idx="1841">
                  <c:v>94369.316807416151</c:v>
                </c:pt>
                <c:pt idx="1842">
                  <c:v>93506.147121990754</c:v>
                </c:pt>
                <c:pt idx="1843">
                  <c:v>94816.656369236705</c:v>
                </c:pt>
                <c:pt idx="1844">
                  <c:v>91933.913868666074</c:v>
                </c:pt>
                <c:pt idx="1845">
                  <c:v>95457.438242330187</c:v>
                </c:pt>
                <c:pt idx="1846">
                  <c:v>92620.441778398235</c:v>
                </c:pt>
                <c:pt idx="1847">
                  <c:v>92649.049919305005</c:v>
                </c:pt>
                <c:pt idx="1848">
                  <c:v>94353.05604807999</c:v>
                </c:pt>
                <c:pt idx="1849">
                  <c:v>91508.637660799563</c:v>
                </c:pt>
                <c:pt idx="1850">
                  <c:v>91967.987244038537</c:v>
                </c:pt>
                <c:pt idx="1851">
                  <c:v>95636.880107286706</c:v>
                </c:pt>
                <c:pt idx="1852">
                  <c:v>94557.091468132072</c:v>
                </c:pt>
                <c:pt idx="1853">
                  <c:v>96030.781820998382</c:v>
                </c:pt>
                <c:pt idx="1854">
                  <c:v>95988.173233775204</c:v>
                </c:pt>
                <c:pt idx="1855">
                  <c:v>95040.663510299171</c:v>
                </c:pt>
                <c:pt idx="1856">
                  <c:v>93786.122312303618</c:v>
                </c:pt>
                <c:pt idx="1857">
                  <c:v>95019.072460558222</c:v>
                </c:pt>
                <c:pt idx="1858">
                  <c:v>95034.38861146821</c:v>
                </c:pt>
                <c:pt idx="1859">
                  <c:v>94574.937820183579</c:v>
                </c:pt>
                <c:pt idx="1860">
                  <c:v>94144.837362140577</c:v>
                </c:pt>
                <c:pt idx="1861">
                  <c:v>94252.961290921492</c:v>
                </c:pt>
                <c:pt idx="1862">
                  <c:v>95553.079845479602</c:v>
                </c:pt>
                <c:pt idx="1863">
                  <c:v>99984.57533278162</c:v>
                </c:pt>
                <c:pt idx="1864">
                  <c:v>101884.18287780361</c:v>
                </c:pt>
                <c:pt idx="1865">
                  <c:v>100830.43844239901</c:v>
                </c:pt>
                <c:pt idx="1866">
                  <c:v>102469.23285375324</c:v>
                </c:pt>
                <c:pt idx="1867">
                  <c:v>102783.28141943859</c:v>
                </c:pt>
                <c:pt idx="1868">
                  <c:v>102203.56173389374</c:v>
                </c:pt>
                <c:pt idx="1869">
                  <c:v>102235.81336444432</c:v>
                </c:pt>
                <c:pt idx="1870">
                  <c:v>99286.003665615819</c:v>
                </c:pt>
                <c:pt idx="1871">
                  <c:v>102490.04797514413</c:v>
                </c:pt>
                <c:pt idx="1872">
                  <c:v>97149.940389915049</c:v>
                </c:pt>
                <c:pt idx="1873">
                  <c:v>95282.820627550143</c:v>
                </c:pt>
                <c:pt idx="1874">
                  <c:v>91973.958518732499</c:v>
                </c:pt>
                <c:pt idx="1875">
                  <c:v>93842.967497949736</c:v>
                </c:pt>
                <c:pt idx="1876">
                  <c:v>93079.690153591509</c:v>
                </c:pt>
                <c:pt idx="1877">
                  <c:v>92810.915320331755</c:v>
                </c:pt>
                <c:pt idx="1878">
                  <c:v>95475.588218518664</c:v>
                </c:pt>
                <c:pt idx="1879">
                  <c:v>95861.865592790564</c:v>
                </c:pt>
                <c:pt idx="1880">
                  <c:v>99429.381730301888</c:v>
                </c:pt>
                <c:pt idx="1881">
                  <c:v>98885.995733149277</c:v>
                </c:pt>
                <c:pt idx="1882">
                  <c:v>98611.890609484719</c:v>
                </c:pt>
                <c:pt idx="1883">
                  <c:v>98621.201749685511</c:v>
                </c:pt>
                <c:pt idx="1884">
                  <c:v>94691.124656602129</c:v>
                </c:pt>
                <c:pt idx="1885">
                  <c:v>96720.683332252549</c:v>
                </c:pt>
                <c:pt idx="1886">
                  <c:v>97922.697554550163</c:v>
                </c:pt>
                <c:pt idx="1887">
                  <c:v>97288.460468409408</c:v>
                </c:pt>
                <c:pt idx="1888">
                  <c:v>99540.170804285211</c:v>
                </c:pt>
                <c:pt idx="1889">
                  <c:v>97322.331427690558</c:v>
                </c:pt>
                <c:pt idx="1890">
                  <c:v>95911.828631331766</c:v>
                </c:pt>
                <c:pt idx="1891">
                  <c:v>93343.472056598679</c:v>
                </c:pt>
                <c:pt idx="1892">
                  <c:v>93206.773722926213</c:v>
                </c:pt>
                <c:pt idx="1893">
                  <c:v>93107.185005996027</c:v>
                </c:pt>
                <c:pt idx="1894">
                  <c:v>90981.377478922208</c:v>
                </c:pt>
                <c:pt idx="1895">
                  <c:v>90395.686518683389</c:v>
                </c:pt>
                <c:pt idx="1896">
                  <c:v>90329.125360653823</c:v>
                </c:pt>
                <c:pt idx="1897">
                  <c:v>90809.323801298917</c:v>
                </c:pt>
                <c:pt idx="1898">
                  <c:v>91634.236845464548</c:v>
                </c:pt>
                <c:pt idx="1899">
                  <c:v>91201.403770188699</c:v>
                </c:pt>
                <c:pt idx="1900">
                  <c:v>92455.607608032064</c:v>
                </c:pt>
                <c:pt idx="1901">
                  <c:v>90484.311030666999</c:v>
                </c:pt>
                <c:pt idx="1902">
                  <c:v>90683.286048436043</c:v>
                </c:pt>
                <c:pt idx="1903">
                  <c:v>91432.799098584408</c:v>
                </c:pt>
                <c:pt idx="1904">
                  <c:v>90236.35131879813</c:v>
                </c:pt>
                <c:pt idx="1905">
                  <c:v>90578.73813726849</c:v>
                </c:pt>
                <c:pt idx="1906">
                  <c:v>91828.11772493535</c:v>
                </c:pt>
                <c:pt idx="1907">
                  <c:v>88823.588209419599</c:v>
                </c:pt>
                <c:pt idx="1908">
                  <c:v>89312.018237778437</c:v>
                </c:pt>
                <c:pt idx="1909">
                  <c:v>90095.132359086158</c:v>
                </c:pt>
                <c:pt idx="1910">
                  <c:v>90595.60614487862</c:v>
                </c:pt>
                <c:pt idx="1911">
                  <c:v>94680.126715640319</c:v>
                </c:pt>
                <c:pt idx="1912">
                  <c:v>93571.561255502806</c:v>
                </c:pt>
                <c:pt idx="1913">
                  <c:v>93429.86999157774</c:v>
                </c:pt>
                <c:pt idx="1914">
                  <c:v>91796.878174841375</c:v>
                </c:pt>
                <c:pt idx="1915">
                  <c:v>90473.009465568219</c:v>
                </c:pt>
                <c:pt idx="1916">
                  <c:v>91905.643087911492</c:v>
                </c:pt>
                <c:pt idx="1917">
                  <c:v>91320.761792037971</c:v>
                </c:pt>
                <c:pt idx="1918">
                  <c:v>91475.913726035913</c:v>
                </c:pt>
                <c:pt idx="1919">
                  <c:v>86796.694678971588</c:v>
                </c:pt>
                <c:pt idx="1920">
                  <c:v>81353.331987243539</c:v>
                </c:pt>
                <c:pt idx="1921">
                  <c:v>78062.595731416281</c:v>
                </c:pt>
                <c:pt idx="1922">
                  <c:v>76972.652990111688</c:v>
                </c:pt>
                <c:pt idx="1923">
                  <c:v>76296.935681515533</c:v>
                </c:pt>
                <c:pt idx="1924">
                  <c:v>77551.103854073779</c:v>
                </c:pt>
                <c:pt idx="1925">
                  <c:v>77298.817592102379</c:v>
                </c:pt>
                <c:pt idx="1926">
                  <c:v>77359.570048508802</c:v>
                </c:pt>
                <c:pt idx="1927">
                  <c:v>77272.886643142934</c:v>
                </c:pt>
                <c:pt idx="1928">
                  <c:v>79750.338674853745</c:v>
                </c:pt>
                <c:pt idx="1929">
                  <c:v>78286.42863016254</c:v>
                </c:pt>
                <c:pt idx="1930">
                  <c:v>76068.110093943047</c:v>
                </c:pt>
                <c:pt idx="1931">
                  <c:v>75574.730028744947</c:v>
                </c:pt>
                <c:pt idx="1932">
                  <c:v>76082.636404860357</c:v>
                </c:pt>
                <c:pt idx="1933">
                  <c:v>74653.115475879647</c:v>
                </c:pt>
                <c:pt idx="1934">
                  <c:v>78093.655059227225</c:v>
                </c:pt>
                <c:pt idx="1935">
                  <c:v>82744.571392896658</c:v>
                </c:pt>
                <c:pt idx="1936">
                  <c:v>82443.954302393089</c:v>
                </c:pt>
                <c:pt idx="1937">
                  <c:v>84660.801889681839</c:v>
                </c:pt>
                <c:pt idx="1938">
                  <c:v>84216.455787383878</c:v>
                </c:pt>
                <c:pt idx="1939">
                  <c:v>84037.773866195334</c:v>
                </c:pt>
                <c:pt idx="1940">
                  <c:v>83500.73496550406</c:v>
                </c:pt>
                <c:pt idx="1941">
                  <c:v>84671.671223779151</c:v>
                </c:pt>
                <c:pt idx="1942">
                  <c:v>82974.979206045769</c:v>
                </c:pt>
                <c:pt idx="1943">
                  <c:v>83995.427602643627</c:v>
                </c:pt>
                <c:pt idx="1944">
                  <c:v>84063.540257177287</c:v>
                </c:pt>
                <c:pt idx="1945">
                  <c:v>84377.757808873692</c:v>
                </c:pt>
                <c:pt idx="1946">
                  <c:v>84463.636583099404</c:v>
                </c:pt>
                <c:pt idx="1947">
                  <c:v>85951.052538745978</c:v>
                </c:pt>
                <c:pt idx="1948">
                  <c:v>84876.009187380143</c:v>
                </c:pt>
                <c:pt idx="1949">
                  <c:v>84154.053671322676</c:v>
                </c:pt>
                <c:pt idx="1950">
                  <c:v>82472.948389033394</c:v>
                </c:pt>
                <c:pt idx="1951">
                  <c:v>83712.355934693071</c:v>
                </c:pt>
                <c:pt idx="1952">
                  <c:v>83546.639970422635</c:v>
                </c:pt>
                <c:pt idx="1953">
                  <c:v>83204.780102062519</c:v>
                </c:pt>
                <c:pt idx="1954">
                  <c:v>83896.831155781198</c:v>
                </c:pt>
                <c:pt idx="1955">
                  <c:v>84477.623264285518</c:v>
                </c:pt>
                <c:pt idx="1956">
                  <c:v>83809.738547290821</c:v>
                </c:pt>
                <c:pt idx="1957">
                  <c:v>86773.232143066198</c:v>
                </c:pt>
                <c:pt idx="1958">
                  <c:v>83622.173566256242</c:v>
                </c:pt>
                <c:pt idx="1959">
                  <c:v>83560.130083045966</c:v>
                </c:pt>
                <c:pt idx="1960">
                  <c:v>83401.421252939792</c:v>
                </c:pt>
                <c:pt idx="1961">
                  <c:v>83142.12970171991</c:v>
                </c:pt>
                <c:pt idx="1962">
                  <c:v>82372.807062197753</c:v>
                </c:pt>
                <c:pt idx="1963">
                  <c:v>82510.963471231604</c:v>
                </c:pt>
                <c:pt idx="1964">
                  <c:v>82209.684289310942</c:v>
                </c:pt>
                <c:pt idx="1965">
                  <c:v>82490.300701589775</c:v>
                </c:pt>
                <c:pt idx="1966">
                  <c:v>82193.132003883584</c:v>
                </c:pt>
                <c:pt idx="1967">
                  <c:v>82992.46945431405</c:v>
                </c:pt>
                <c:pt idx="1968">
                  <c:v>80489.625961982601</c:v>
                </c:pt>
                <c:pt idx="1969">
                  <c:v>80634.210175190747</c:v>
                </c:pt>
                <c:pt idx="1970">
                  <c:v>80973.669962163898</c:v>
                </c:pt>
                <c:pt idx="1971">
                  <c:v>80617.299256912447</c:v>
                </c:pt>
                <c:pt idx="1972">
                  <c:v>80869.335389686661</c:v>
                </c:pt>
                <c:pt idx="1973">
                  <c:v>80976.263153547523</c:v>
                </c:pt>
                <c:pt idx="1974">
                  <c:v>80778.159884124179</c:v>
                </c:pt>
                <c:pt idx="1975">
                  <c:v>80643.424280745327</c:v>
                </c:pt>
                <c:pt idx="1976">
                  <c:v>81950.337563806344</c:v>
                </c:pt>
                <c:pt idx="1977">
                  <c:v>80515.861334385001</c:v>
                </c:pt>
                <c:pt idx="1978">
                  <c:v>80536.910324020151</c:v>
                </c:pt>
                <c:pt idx="1979">
                  <c:v>80317.17873497172</c:v>
                </c:pt>
                <c:pt idx="1980">
                  <c:v>80201.698956973371</c:v>
                </c:pt>
                <c:pt idx="1981">
                  <c:v>80246.638411908687</c:v>
                </c:pt>
                <c:pt idx="1982">
                  <c:v>80584.967126044299</c:v>
                </c:pt>
                <c:pt idx="1983">
                  <c:v>82128.081522153981</c:v>
                </c:pt>
                <c:pt idx="1984">
                  <c:v>81608.256998307188</c:v>
                </c:pt>
                <c:pt idx="1985">
                  <c:v>81259.996912915143</c:v>
                </c:pt>
                <c:pt idx="1986">
                  <c:v>81178.007925764861</c:v>
                </c:pt>
                <c:pt idx="1987">
                  <c:v>81189.429002709745</c:v>
                </c:pt>
                <c:pt idx="1988">
                  <c:v>80840.920633036309</c:v>
                </c:pt>
                <c:pt idx="1989">
                  <c:v>81191.525625530558</c:v>
                </c:pt>
                <c:pt idx="1990">
                  <c:v>80554.455746573149</c:v>
                </c:pt>
                <c:pt idx="1991">
                  <c:v>79259.266999023195</c:v>
                </c:pt>
                <c:pt idx="1992">
                  <c:v>73446.380228351816</c:v>
                </c:pt>
                <c:pt idx="1993">
                  <c:v>74451.137985899346</c:v>
                </c:pt>
                <c:pt idx="1994">
                  <c:v>74319.892945811953</c:v>
                </c:pt>
                <c:pt idx="1995">
                  <c:v>74064.554781602477</c:v>
                </c:pt>
                <c:pt idx="1996">
                  <c:v>74243.345525787998</c:v>
                </c:pt>
                <c:pt idx="1997">
                  <c:v>74445.423283873999</c:v>
                </c:pt>
                <c:pt idx="1998">
                  <c:v>73384.424648111162</c:v>
                </c:pt>
                <c:pt idx="1999">
                  <c:v>74092.675494684736</c:v>
                </c:pt>
                <c:pt idx="2000">
                  <c:v>74433.96794876983</c:v>
                </c:pt>
                <c:pt idx="2001">
                  <c:v>74555.958157362606</c:v>
                </c:pt>
                <c:pt idx="2002">
                  <c:v>74314.881676017409</c:v>
                </c:pt>
                <c:pt idx="2003">
                  <c:v>74263.01489604215</c:v>
                </c:pt>
                <c:pt idx="2004">
                  <c:v>69985.789937799185</c:v>
                </c:pt>
                <c:pt idx="2005">
                  <c:v>71053.137714871729</c:v>
                </c:pt>
                <c:pt idx="2006">
                  <c:v>74776.084184231207</c:v>
                </c:pt>
                <c:pt idx="2007">
                  <c:v>75169.393164695328</c:v>
                </c:pt>
                <c:pt idx="2008">
                  <c:v>74982.090850759108</c:v>
                </c:pt>
                <c:pt idx="2009">
                  <c:v>74688.470390275281</c:v>
                </c:pt>
                <c:pt idx="2010">
                  <c:v>75108.357737066006</c:v>
                </c:pt>
                <c:pt idx="2011">
                  <c:v>75207.135095033809</c:v>
                </c:pt>
                <c:pt idx="2012">
                  <c:v>75300.998219508241</c:v>
                </c:pt>
                <c:pt idx="2013">
                  <c:v>73881.1635530231</c:v>
                </c:pt>
                <c:pt idx="2014">
                  <c:v>74863.470372421289</c:v>
                </c:pt>
                <c:pt idx="2015">
                  <c:v>74889.165155549097</c:v>
                </c:pt>
                <c:pt idx="2016">
                  <c:v>75063.045572029849</c:v>
                </c:pt>
                <c:pt idx="2017">
                  <c:v>77088.858710678513</c:v>
                </c:pt>
                <c:pt idx="2018">
                  <c:v>75067.431979157293</c:v>
                </c:pt>
                <c:pt idx="2019">
                  <c:v>73974.141906972087</c:v>
                </c:pt>
                <c:pt idx="2020">
                  <c:v>73135.380448567026</c:v>
                </c:pt>
                <c:pt idx="2021">
                  <c:v>72922.930416715113</c:v>
                </c:pt>
                <c:pt idx="2022">
                  <c:v>73033.661528348137</c:v>
                </c:pt>
                <c:pt idx="2023">
                  <c:v>73122.202162382455</c:v>
                </c:pt>
                <c:pt idx="2024">
                  <c:v>72480.120477661549</c:v>
                </c:pt>
                <c:pt idx="2025">
                  <c:v>71287.446319315655</c:v>
                </c:pt>
                <c:pt idx="2026">
                  <c:v>71511.518860262571</c:v>
                </c:pt>
                <c:pt idx="2027">
                  <c:v>73010.543068397194</c:v>
                </c:pt>
                <c:pt idx="2028">
                  <c:v>72977.416563066348</c:v>
                </c:pt>
                <c:pt idx="2029">
                  <c:v>72988.894816391286</c:v>
                </c:pt>
                <c:pt idx="2030">
                  <c:v>73899.796828780367</c:v>
                </c:pt>
                <c:pt idx="2031">
                  <c:v>73741.264395546736</c:v>
                </c:pt>
                <c:pt idx="2032">
                  <c:v>73975.0728723465</c:v>
                </c:pt>
                <c:pt idx="2033">
                  <c:v>73550.626951461396</c:v>
                </c:pt>
                <c:pt idx="2034">
                  <c:v>71785.720463848163</c:v>
                </c:pt>
                <c:pt idx="2035">
                  <c:v>72091.010990636714</c:v>
                </c:pt>
                <c:pt idx="2036">
                  <c:v>71942.350766567499</c:v>
                </c:pt>
                <c:pt idx="2037">
                  <c:v>69295.171864699179</c:v>
                </c:pt>
                <c:pt idx="2038">
                  <c:v>70550.446219431527</c:v>
                </c:pt>
                <c:pt idx="2039">
                  <c:v>70725.494616681201</c:v>
                </c:pt>
                <c:pt idx="2040">
                  <c:v>69829.006643776927</c:v>
                </c:pt>
                <c:pt idx="2041">
                  <c:v>70766.959137926257</c:v>
                </c:pt>
                <c:pt idx="2042">
                  <c:v>69447.699645256318</c:v>
                </c:pt>
                <c:pt idx="2043">
                  <c:v>69384.155877099183</c:v>
                </c:pt>
                <c:pt idx="2044">
                  <c:v>69482.626175925558</c:v>
                </c:pt>
                <c:pt idx="2045">
                  <c:v>70305.962753500993</c:v>
                </c:pt>
                <c:pt idx="2046">
                  <c:v>70819.33007539298</c:v>
                </c:pt>
                <c:pt idx="2047">
                  <c:v>72175.345782504766</c:v>
                </c:pt>
                <c:pt idx="2048">
                  <c:v>72487.921136601013</c:v>
                </c:pt>
                <c:pt idx="2049">
                  <c:v>72211.67258895922</c:v>
                </c:pt>
                <c:pt idx="2050">
                  <c:v>72237.273767064442</c:v>
                </c:pt>
                <c:pt idx="2051">
                  <c:v>71434.751192161144</c:v>
                </c:pt>
                <c:pt idx="2052">
                  <c:v>68059.539040146366</c:v>
                </c:pt>
                <c:pt idx="2053">
                  <c:v>67266.637785480911</c:v>
                </c:pt>
                <c:pt idx="2054">
                  <c:v>67086.815745113272</c:v>
                </c:pt>
                <c:pt idx="2055">
                  <c:v>68019.469354824018</c:v>
                </c:pt>
                <c:pt idx="2056">
                  <c:v>70282.536010395328</c:v>
                </c:pt>
                <c:pt idx="2057">
                  <c:v>70852.868699618251</c:v>
                </c:pt>
                <c:pt idx="2058">
                  <c:v>71048.680711959038</c:v>
                </c:pt>
                <c:pt idx="2059">
                  <c:v>78338.99455588765</c:v>
                </c:pt>
                <c:pt idx="2060">
                  <c:v>80359.037326314501</c:v>
                </c:pt>
                <c:pt idx="2061">
                  <c:v>81717.166323595156</c:v>
                </c:pt>
                <c:pt idx="2062">
                  <c:v>80901.346109101534</c:v>
                </c:pt>
                <c:pt idx="2063">
                  <c:v>80286.288876048508</c:v>
                </c:pt>
                <c:pt idx="2064">
                  <c:v>80733.960713601889</c:v>
                </c:pt>
                <c:pt idx="2065">
                  <c:v>81787.853844140147</c:v>
                </c:pt>
                <c:pt idx="2066">
                  <c:v>81666.661701007382</c:v>
                </c:pt>
                <c:pt idx="2067">
                  <c:v>82057.622437962651</c:v>
                </c:pt>
                <c:pt idx="2068">
                  <c:v>83909.284881300424</c:v>
                </c:pt>
                <c:pt idx="2069">
                  <c:v>82772.599229212312</c:v>
                </c:pt>
                <c:pt idx="2070">
                  <c:v>82240.050251540742</c:v>
                </c:pt>
                <c:pt idx="2071">
                  <c:v>83058.00246229746</c:v>
                </c:pt>
                <c:pt idx="2072">
                  <c:v>82939.108137359348</c:v>
                </c:pt>
                <c:pt idx="2073">
                  <c:v>83020.147684203985</c:v>
                </c:pt>
                <c:pt idx="2074">
                  <c:v>83856.43506282325</c:v>
                </c:pt>
                <c:pt idx="2075">
                  <c:v>84390.855459436862</c:v>
                </c:pt>
                <c:pt idx="2076">
                  <c:v>86940.651923545869</c:v>
                </c:pt>
                <c:pt idx="2077">
                  <c:v>88363.261963361205</c:v>
                </c:pt>
                <c:pt idx="2078">
                  <c:v>87956.690275990666</c:v>
                </c:pt>
                <c:pt idx="2079">
                  <c:v>87800.651838380116</c:v>
                </c:pt>
                <c:pt idx="2080">
                  <c:v>86376.478334638523</c:v>
                </c:pt>
                <c:pt idx="2081">
                  <c:v>84216.67136474271</c:v>
                </c:pt>
                <c:pt idx="2082">
                  <c:v>89681.71214130109</c:v>
                </c:pt>
                <c:pt idx="2083">
                  <c:v>85667.186866757111</c:v>
                </c:pt>
                <c:pt idx="2084">
                  <c:v>86734.156241042278</c:v>
                </c:pt>
                <c:pt idx="2085">
                  <c:v>86625.613942403812</c:v>
                </c:pt>
                <c:pt idx="2086">
                  <c:v>88501.202121582872</c:v>
                </c:pt>
                <c:pt idx="2087">
                  <c:v>88711.843352375785</c:v>
                </c:pt>
                <c:pt idx="2088">
                  <c:v>84667.849151706469</c:v>
                </c:pt>
                <c:pt idx="2089">
                  <c:v>88616.045653621113</c:v>
                </c:pt>
                <c:pt idx="2090">
                  <c:v>88345.850660545999</c:v>
                </c:pt>
                <c:pt idx="2091">
                  <c:v>89339.100341823127</c:v>
                </c:pt>
                <c:pt idx="2092">
                  <c:v>89498.052507659886</c:v>
                </c:pt>
                <c:pt idx="2093">
                  <c:v>88708.645357981164</c:v>
                </c:pt>
                <c:pt idx="2094">
                  <c:v>88223.663585823771</c:v>
                </c:pt>
                <c:pt idx="2095">
                  <c:v>89588.543904604216</c:v>
                </c:pt>
                <c:pt idx="2096">
                  <c:v>89673.27891163819</c:v>
                </c:pt>
                <c:pt idx="2097">
                  <c:v>89363.713054238062</c:v>
                </c:pt>
                <c:pt idx="2098">
                  <c:v>91634.431207509086</c:v>
                </c:pt>
                <c:pt idx="2099">
                  <c:v>93453.33197493742</c:v>
                </c:pt>
                <c:pt idx="2100">
                  <c:v>94689.676607901129</c:v>
                </c:pt>
                <c:pt idx="2101">
                  <c:v>99472.075869866661</c:v>
                </c:pt>
                <c:pt idx="2102">
                  <c:v>104404.61504644821</c:v>
                </c:pt>
                <c:pt idx="2103">
                  <c:v>103668.76838066768</c:v>
                </c:pt>
                <c:pt idx="2104">
                  <c:v>102509.08085778561</c:v>
                </c:pt>
                <c:pt idx="2105">
                  <c:v>104635.98401868778</c:v>
                </c:pt>
                <c:pt idx="2106">
                  <c:v>103552.47982894001</c:v>
                </c:pt>
                <c:pt idx="2107">
                  <c:v>103732.30186930766</c:v>
                </c:pt>
                <c:pt idx="2108">
                  <c:v>97724.549599556995</c:v>
                </c:pt>
                <c:pt idx="2109">
                  <c:v>98290.689362795849</c:v>
                </c:pt>
                <c:pt idx="2110">
                  <c:v>101551.79084681254</c:v>
                </c:pt>
                <c:pt idx="2111">
                  <c:v>101914.77505502666</c:v>
                </c:pt>
                <c:pt idx="2112">
                  <c:v>99351.736525239146</c:v>
                </c:pt>
                <c:pt idx="2113">
                  <c:v>100151.77996738593</c:v>
                </c:pt>
                <c:pt idx="2114">
                  <c:v>98011.776873889452</c:v>
                </c:pt>
                <c:pt idx="2115">
                  <c:v>101051.41132386622</c:v>
                </c:pt>
                <c:pt idx="2116">
                  <c:v>100146.94744252293</c:v>
                </c:pt>
                <c:pt idx="2117">
                  <c:v>103446.66174774885</c:v>
                </c:pt>
                <c:pt idx="2118">
                  <c:v>103903.54854692824</c:v>
                </c:pt>
                <c:pt idx="2119">
                  <c:v>104157.58774609865</c:v>
                </c:pt>
                <c:pt idx="2120">
                  <c:v>103525.3797875515</c:v>
                </c:pt>
                <c:pt idx="2121">
                  <c:v>101841.90816052388</c:v>
                </c:pt>
                <c:pt idx="2122">
                  <c:v>103226.82924417732</c:v>
                </c:pt>
                <c:pt idx="2123">
                  <c:v>100698.75545310442</c:v>
                </c:pt>
                <c:pt idx="2124">
                  <c:v>102877.93990014694</c:v>
                </c:pt>
                <c:pt idx="2125">
                  <c:v>100828.6414032211</c:v>
                </c:pt>
                <c:pt idx="2126">
                  <c:v>99651.755777150131</c:v>
                </c:pt>
                <c:pt idx="2127">
                  <c:v>99825.466094896925</c:v>
                </c:pt>
                <c:pt idx="2128">
                  <c:v>100164.927277675</c:v>
                </c:pt>
                <c:pt idx="2129">
                  <c:v>104656.26167203455</c:v>
                </c:pt>
                <c:pt idx="2130">
                  <c:v>106474.0490636366</c:v>
                </c:pt>
                <c:pt idx="2131">
                  <c:v>101495.41139007764</c:v>
                </c:pt>
                <c:pt idx="2132">
                  <c:v>104588.86690127364</c:v>
                </c:pt>
                <c:pt idx="2133">
                  <c:v>104574.67728170044</c:v>
                </c:pt>
                <c:pt idx="2134">
                  <c:v>104155.8821490882</c:v>
                </c:pt>
                <c:pt idx="2135">
                  <c:v>104062.78497893341</c:v>
                </c:pt>
                <c:pt idx="2136">
                  <c:v>111221.60203112435</c:v>
                </c:pt>
                <c:pt idx="2137">
                  <c:v>109229.27521211765</c:v>
                </c:pt>
                <c:pt idx="2138">
                  <c:v>110517.92482006906</c:v>
                </c:pt>
                <c:pt idx="2139">
                  <c:v>109772.12883839414</c:v>
                </c:pt>
                <c:pt idx="2140">
                  <c:v>101347.35609402998</c:v>
                </c:pt>
                <c:pt idx="2141">
                  <c:v>101501.9495119511</c:v>
                </c:pt>
                <c:pt idx="2142">
                  <c:v>98859.126944229414</c:v>
                </c:pt>
                <c:pt idx="2143">
                  <c:v>100703.8959329832</c:v>
                </c:pt>
                <c:pt idx="2144">
                  <c:v>102188.83133022275</c:v>
                </c:pt>
                <c:pt idx="2145">
                  <c:v>101331.65038822524</c:v>
                </c:pt>
                <c:pt idx="2146">
                  <c:v>97900.083958551128</c:v>
                </c:pt>
                <c:pt idx="2147">
                  <c:v>98685.440315329994</c:v>
                </c:pt>
                <c:pt idx="2148">
                  <c:v>98773.11273943758</c:v>
                </c:pt>
                <c:pt idx="2149">
                  <c:v>98499.009086546794</c:v>
                </c:pt>
                <c:pt idx="2150">
                  <c:v>93732.078641912289</c:v>
                </c:pt>
                <c:pt idx="2151">
                  <c:v>94512.815673454475</c:v>
                </c:pt>
                <c:pt idx="2152">
                  <c:v>94956.460406955346</c:v>
                </c:pt>
                <c:pt idx="2153">
                  <c:v>94663.216165391525</c:v>
                </c:pt>
                <c:pt idx="2154">
                  <c:v>99075.074476832699</c:v>
                </c:pt>
                <c:pt idx="2155">
                  <c:v>99778.917509819556</c:v>
                </c:pt>
                <c:pt idx="2156">
                  <c:v>99566.736503947744</c:v>
                </c:pt>
                <c:pt idx="2157">
                  <c:v>102579.10509060437</c:v>
                </c:pt>
                <c:pt idx="2158">
                  <c:v>101722.51636979106</c:v>
                </c:pt>
                <c:pt idx="2159">
                  <c:v>100867.11209134613</c:v>
                </c:pt>
                <c:pt idx="2160">
                  <c:v>102058.51898085345</c:v>
                </c:pt>
                <c:pt idx="2161">
                  <c:v>102335.82062813887</c:v>
                </c:pt>
                <c:pt idx="2162">
                  <c:v>101888.31461251706</c:v>
                </c:pt>
                <c:pt idx="2163">
                  <c:v>100873.934479388</c:v>
                </c:pt>
                <c:pt idx="2164">
                  <c:v>101171.98755696745</c:v>
                </c:pt>
                <c:pt idx="2165">
                  <c:v>102096.444825489</c:v>
                </c:pt>
                <c:pt idx="2166">
                  <c:v>105059.09052152099</c:v>
                </c:pt>
                <c:pt idx="2167">
                  <c:v>107283.59173357779</c:v>
                </c:pt>
                <c:pt idx="2168">
                  <c:v>111652.09945433619</c:v>
                </c:pt>
                <c:pt idx="2169">
                  <c:v>113116.82826477116</c:v>
                </c:pt>
                <c:pt idx="2170">
                  <c:v>114417.10909678008</c:v>
                </c:pt>
                <c:pt idx="2171">
                  <c:v>118248.25900385129</c:v>
                </c:pt>
                <c:pt idx="2172">
                  <c:v>117732.60017435283</c:v>
                </c:pt>
                <c:pt idx="2173">
                  <c:v>122696.78765101754</c:v>
                </c:pt>
                <c:pt idx="2174">
                  <c:v>122897.74014323711</c:v>
                </c:pt>
                <c:pt idx="2175">
                  <c:v>123476.00859632822</c:v>
                </c:pt>
                <c:pt idx="2176">
                  <c:v>122335.4616621192</c:v>
                </c:pt>
                <c:pt idx="2177">
                  <c:v>123508.13067335871</c:v>
                </c:pt>
                <c:pt idx="2178">
                  <c:v>122648.36764699814</c:v>
                </c:pt>
                <c:pt idx="2179">
                  <c:v>123795.12105921748</c:v>
                </c:pt>
                <c:pt idx="2180">
                  <c:v>122825.22858144481</c:v>
                </c:pt>
                <c:pt idx="2181">
                  <c:v>121496.35531066316</c:v>
                </c:pt>
                <c:pt idx="2182">
                  <c:v>120207.04241498545</c:v>
                </c:pt>
                <c:pt idx="2183">
                  <c:v>122159.16926000931</c:v>
                </c:pt>
                <c:pt idx="2184">
                  <c:v>122539.68321527545</c:v>
                </c:pt>
                <c:pt idx="2185">
                  <c:v>129048.47829569876</c:v>
                </c:pt>
                <c:pt idx="2186">
                  <c:v>135114.88415153167</c:v>
                </c:pt>
                <c:pt idx="2187">
                  <c:v>147894.44877402839</c:v>
                </c:pt>
                <c:pt idx="2188">
                  <c:v>144812.24546533203</c:v>
                </c:pt>
                <c:pt idx="2189">
                  <c:v>147789.74406866354</c:v>
                </c:pt>
                <c:pt idx="2190">
                  <c:v>146840.72146542175</c:v>
                </c:pt>
                <c:pt idx="2191">
                  <c:v>149509.72020948466</c:v>
                </c:pt>
                <c:pt idx="2192">
                  <c:v>161666.22076851813</c:v>
                </c:pt>
                <c:pt idx="2193">
                  <c:v>150954.83465429925</c:v>
                </c:pt>
                <c:pt idx="2194">
                  <c:v>156521.78485223313</c:v>
                </c:pt>
                <c:pt idx="2195">
                  <c:v>158296.38747508402</c:v>
                </c:pt>
                <c:pt idx="2196">
                  <c:v>161378.35389530676</c:v>
                </c:pt>
                <c:pt idx="2197">
                  <c:v>161826.26262133379</c:v>
                </c:pt>
                <c:pt idx="2198">
                  <c:v>163348.53164202473</c:v>
                </c:pt>
                <c:pt idx="2199">
                  <c:v>170744.71094483926</c:v>
                </c:pt>
                <c:pt idx="2200">
                  <c:v>169261.57589999962</c:v>
                </c:pt>
                <c:pt idx="2201">
                  <c:v>173100.11672744955</c:v>
                </c:pt>
                <c:pt idx="2202">
                  <c:v>169112.17033965205</c:v>
                </c:pt>
                <c:pt idx="2203">
                  <c:v>164637.13387228144</c:v>
                </c:pt>
                <c:pt idx="2204">
                  <c:v>154689.66570797371</c:v>
                </c:pt>
                <c:pt idx="2205">
                  <c:v>162016.27086606951</c:v>
                </c:pt>
                <c:pt idx="2206">
                  <c:v>160160.27336366349</c:v>
                </c:pt>
                <c:pt idx="2207">
                  <c:v>146722.56149475204</c:v>
                </c:pt>
                <c:pt idx="2208">
                  <c:v>160706.34867318196</c:v>
                </c:pt>
                <c:pt idx="2209">
                  <c:v>155164.95874155773</c:v>
                </c:pt>
                <c:pt idx="2210">
                  <c:v>151126.88675273032</c:v>
                </c:pt>
                <c:pt idx="2211">
                  <c:v>151584.95799427808</c:v>
                </c:pt>
                <c:pt idx="2212">
                  <c:v>159212.7194689585</c:v>
                </c:pt>
                <c:pt idx="2213">
                  <c:v>165537.68909380902</c:v>
                </c:pt>
                <c:pt idx="2214">
                  <c:v>165793.50495653204</c:v>
                </c:pt>
                <c:pt idx="2215">
                  <c:v>164566.39897404172</c:v>
                </c:pt>
                <c:pt idx="2216">
                  <c:v>167671.08299888996</c:v>
                </c:pt>
                <c:pt idx="2217">
                  <c:v>165467.87806061664</c:v>
                </c:pt>
                <c:pt idx="2218">
                  <c:v>164832.16415265907</c:v>
                </c:pt>
                <c:pt idx="2219">
                  <c:v>168854.12772527648</c:v>
                </c:pt>
                <c:pt idx="2220">
                  <c:v>164992.34813855894</c:v>
                </c:pt>
                <c:pt idx="2221">
                  <c:v>155076.6467185712</c:v>
                </c:pt>
                <c:pt idx="2222">
                  <c:v>156259.40717878935</c:v>
                </c:pt>
                <c:pt idx="2223">
                  <c:v>162239.68038559359</c:v>
                </c:pt>
                <c:pt idx="2224">
                  <c:v>160659.23155576776</c:v>
                </c:pt>
                <c:pt idx="2225">
                  <c:v>163206.68282398739</c:v>
                </c:pt>
                <c:pt idx="2226">
                  <c:v>164306.7692068925</c:v>
                </c:pt>
                <c:pt idx="2227">
                  <c:v>169659.52484692837</c:v>
                </c:pt>
                <c:pt idx="2228">
                  <c:v>163798.90400817801</c:v>
                </c:pt>
                <c:pt idx="2229">
                  <c:v>167316.88735304921</c:v>
                </c:pt>
                <c:pt idx="2230">
                  <c:v>165836.68972528318</c:v>
                </c:pt>
                <c:pt idx="2231">
                  <c:v>158991.29981261332</c:v>
                </c:pt>
                <c:pt idx="2232">
                  <c:v>151429.79604402013</c:v>
                </c:pt>
                <c:pt idx="2233">
                  <c:v>155545.33056373967</c:v>
                </c:pt>
                <c:pt idx="2234">
                  <c:v>150234.64631662873</c:v>
                </c:pt>
                <c:pt idx="2235">
                  <c:v>151119.18787733582</c:v>
                </c:pt>
                <c:pt idx="2236">
                  <c:v>145159.0265019467</c:v>
                </c:pt>
                <c:pt idx="2237">
                  <c:v>150353.30375309315</c:v>
                </c:pt>
                <c:pt idx="2238">
                  <c:v>151177.50981955492</c:v>
                </c:pt>
                <c:pt idx="2239">
                  <c:v>153836.77244734974</c:v>
                </c:pt>
                <c:pt idx="2240">
                  <c:v>153838.09902280234</c:v>
                </c:pt>
                <c:pt idx="2241">
                  <c:v>158287.26726884753</c:v>
                </c:pt>
                <c:pt idx="2242">
                  <c:v>157327.11090734293</c:v>
                </c:pt>
                <c:pt idx="2243">
                  <c:v>152294.62848371736</c:v>
                </c:pt>
                <c:pt idx="2244">
                  <c:v>152789.13317251651</c:v>
                </c:pt>
                <c:pt idx="2245">
                  <c:v>151063.8033521903</c:v>
                </c:pt>
                <c:pt idx="2246">
                  <c:v>150334.11578672536</c:v>
                </c:pt>
                <c:pt idx="2247">
                  <c:v>149520.73552351061</c:v>
                </c:pt>
                <c:pt idx="2248">
                  <c:v>151291.19259807214</c:v>
                </c:pt>
                <c:pt idx="2249">
                  <c:v>143724.97474885281</c:v>
                </c:pt>
                <c:pt idx="2250">
                  <c:v>138259.88659459967</c:v>
                </c:pt>
                <c:pt idx="2251">
                  <c:v>139907.77757288111</c:v>
                </c:pt>
                <c:pt idx="2252">
                  <c:v>148960.23370594525</c:v>
                </c:pt>
                <c:pt idx="2253">
                  <c:v>151352.87835661747</c:v>
                </c:pt>
                <c:pt idx="2254">
                  <c:v>151637.0497696395</c:v>
                </c:pt>
                <c:pt idx="2255">
                  <c:v>149631.05448570166</c:v>
                </c:pt>
                <c:pt idx="2256">
                  <c:v>147610.13522792223</c:v>
                </c:pt>
                <c:pt idx="2257">
                  <c:v>144959.23476324818</c:v>
                </c:pt>
                <c:pt idx="2258">
                  <c:v>149415.05957540369</c:v>
                </c:pt>
                <c:pt idx="2259">
                  <c:v>144028.1683063111</c:v>
                </c:pt>
                <c:pt idx="2260">
                  <c:v>144089.75930946693</c:v>
                </c:pt>
                <c:pt idx="2261">
                  <c:v>145648.48546625665</c:v>
                </c:pt>
                <c:pt idx="2262">
                  <c:v>149097.79484260912</c:v>
                </c:pt>
                <c:pt idx="2263">
                  <c:v>145869.97618914393</c:v>
                </c:pt>
                <c:pt idx="2264">
                  <c:v>156835.56732446479</c:v>
                </c:pt>
                <c:pt idx="2265">
                  <c:v>154534.69326849477</c:v>
                </c:pt>
                <c:pt idx="2266">
                  <c:v>158772.13059676811</c:v>
                </c:pt>
                <c:pt idx="2267">
                  <c:v>158514.39593740835</c:v>
                </c:pt>
                <c:pt idx="2268">
                  <c:v>156995.49073304361</c:v>
                </c:pt>
                <c:pt idx="2269">
                  <c:v>169248.80761126854</c:v>
                </c:pt>
                <c:pt idx="2270">
                  <c:v>166173.33193522456</c:v>
                </c:pt>
                <c:pt idx="2271">
                  <c:v>163847.75041145011</c:v>
                </c:pt>
                <c:pt idx="2272">
                  <c:v>161012.26644808752</c:v>
                </c:pt>
                <c:pt idx="2273">
                  <c:v>162387.02501622026</c:v>
                </c:pt>
                <c:pt idx="2274">
                  <c:v>164141.37367457181</c:v>
                </c:pt>
                <c:pt idx="2275">
                  <c:v>162286.77381416043</c:v>
                </c:pt>
                <c:pt idx="2276">
                  <c:v>164486.89920227593</c:v>
                </c:pt>
                <c:pt idx="2277">
                  <c:v>162027.90209012703</c:v>
                </c:pt>
                <c:pt idx="2278">
                  <c:v>160260.78514304431</c:v>
                </c:pt>
                <c:pt idx="2279">
                  <c:v>161918.41223759385</c:v>
                </c:pt>
                <c:pt idx="2280">
                  <c:v>159994.49880978483</c:v>
                </c:pt>
                <c:pt idx="2281">
                  <c:v>160531.85662347203</c:v>
                </c:pt>
                <c:pt idx="2282">
                  <c:v>160528.9665840932</c:v>
                </c:pt>
                <c:pt idx="2283">
                  <c:v>163002.72184815214</c:v>
                </c:pt>
                <c:pt idx="2284">
                  <c:v>167096.01254019351</c:v>
                </c:pt>
                <c:pt idx="2285">
                  <c:v>168446.65586170598</c:v>
                </c:pt>
                <c:pt idx="2286">
                  <c:v>167714.81261113056</c:v>
                </c:pt>
                <c:pt idx="2287">
                  <c:v>164295.42224900343</c:v>
                </c:pt>
                <c:pt idx="2288">
                  <c:v>164188.49079198597</c:v>
                </c:pt>
                <c:pt idx="2289">
                  <c:v>164988.41578989589</c:v>
                </c:pt>
                <c:pt idx="2290">
                  <c:v>164732.24459446239</c:v>
                </c:pt>
                <c:pt idx="2291">
                  <c:v>159459.67570276596</c:v>
                </c:pt>
                <c:pt idx="2292">
                  <c:v>161709.52398150612</c:v>
                </c:pt>
                <c:pt idx="2293">
                  <c:v>158177.56421668798</c:v>
                </c:pt>
                <c:pt idx="2294">
                  <c:v>156450.59986589343</c:v>
                </c:pt>
                <c:pt idx="2295">
                  <c:v>156887.09056748924</c:v>
                </c:pt>
                <c:pt idx="2296">
                  <c:v>157949.81963809562</c:v>
                </c:pt>
                <c:pt idx="2297">
                  <c:v>157541.09226561463</c:v>
                </c:pt>
                <c:pt idx="2298">
                  <c:v>154392.82076160994</c:v>
                </c:pt>
                <c:pt idx="2299">
                  <c:v>153631.35782385958</c:v>
                </c:pt>
                <c:pt idx="2300">
                  <c:v>153878.56059249968</c:v>
                </c:pt>
                <c:pt idx="2301">
                  <c:v>155621.24532610676</c:v>
                </c:pt>
                <c:pt idx="2302">
                  <c:v>155334.39876608041</c:v>
                </c:pt>
                <c:pt idx="2303">
                  <c:v>157919.61885229644</c:v>
                </c:pt>
                <c:pt idx="2304">
                  <c:v>165559.03702152387</c:v>
                </c:pt>
                <c:pt idx="2305">
                  <c:v>161506.95841472122</c:v>
                </c:pt>
                <c:pt idx="2306">
                  <c:v>164003.98138321957</c:v>
                </c:pt>
                <c:pt idx="2307">
                  <c:v>161767.4886741997</c:v>
                </c:pt>
                <c:pt idx="2308">
                  <c:v>165190.4269100111</c:v>
                </c:pt>
                <c:pt idx="2309">
                  <c:v>163676.73542566746</c:v>
                </c:pt>
                <c:pt idx="2310">
                  <c:v>159021.52387425295</c:v>
                </c:pt>
                <c:pt idx="2311">
                  <c:v>158697.96937725818</c:v>
                </c:pt>
                <c:pt idx="2312">
                  <c:v>160650.60241517198</c:v>
                </c:pt>
                <c:pt idx="2313">
                  <c:v>165791.99653686976</c:v>
                </c:pt>
                <c:pt idx="2314">
                  <c:v>174971.05937141547</c:v>
                </c:pt>
                <c:pt idx="2315">
                  <c:v>183568.70151831312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6-46CB-B48C-F2E386A82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charts!$B$58</c:f>
          <c:strCache>
            <c:ptCount val="1"/>
            <c:pt idx="0">
              <c:v>Asset Return (white) vs 120 SMA Trading Return (green)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9098025910188"/>
          <c:y val="9.6577708975143617E-2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994.70256187581424</c:v>
                </c:pt>
                <c:pt idx="2">
                  <c:v>930.65392965696924</c:v>
                </c:pt>
                <c:pt idx="3">
                  <c:v>860.61658706035621</c:v>
                </c:pt>
                <c:pt idx="4">
                  <c:v>805.179331306991</c:v>
                </c:pt>
                <c:pt idx="5">
                  <c:v>801.30264871906229</c:v>
                </c:pt>
                <c:pt idx="6">
                  <c:v>761.6343899261833</c:v>
                </c:pt>
                <c:pt idx="7">
                  <c:v>827.92618323925331</c:v>
                </c:pt>
                <c:pt idx="8">
                  <c:v>792.99522362136361</c:v>
                </c:pt>
                <c:pt idx="9">
                  <c:v>794.61571862787684</c:v>
                </c:pt>
                <c:pt idx="10">
                  <c:v>709.5093356491534</c:v>
                </c:pt>
                <c:pt idx="11">
                  <c:v>715.67346938775529</c:v>
                </c:pt>
                <c:pt idx="12">
                  <c:v>717.325227963526</c:v>
                </c:pt>
                <c:pt idx="13">
                  <c:v>679.53104646113775</c:v>
                </c:pt>
                <c:pt idx="14">
                  <c:v>711.24533217542353</c:v>
                </c:pt>
                <c:pt idx="15">
                  <c:v>746.85193226226693</c:v>
                </c:pt>
                <c:pt idx="16">
                  <c:v>773.77160225792466</c:v>
                </c:pt>
                <c:pt idx="17">
                  <c:v>771.60225792444669</c:v>
                </c:pt>
                <c:pt idx="18">
                  <c:v>757.52496743378231</c:v>
                </c:pt>
                <c:pt idx="19">
                  <c:v>772.73382544507194</c:v>
                </c:pt>
                <c:pt idx="20">
                  <c:v>742.23708206686956</c:v>
                </c:pt>
                <c:pt idx="21">
                  <c:v>735.57533651758592</c:v>
                </c:pt>
                <c:pt idx="22">
                  <c:v>706.40295267042995</c:v>
                </c:pt>
                <c:pt idx="23">
                  <c:v>676.98740772904921</c:v>
                </c:pt>
                <c:pt idx="24">
                  <c:v>690.34303082935321</c:v>
                </c:pt>
                <c:pt idx="25">
                  <c:v>615.73078593139405</c:v>
                </c:pt>
                <c:pt idx="26">
                  <c:v>594.02778983934013</c:v>
                </c:pt>
                <c:pt idx="27">
                  <c:v>601.29483282674789</c:v>
                </c:pt>
                <c:pt idx="28">
                  <c:v>591.66391663048216</c:v>
                </c:pt>
                <c:pt idx="29">
                  <c:v>612.76595744680867</c:v>
                </c:pt>
                <c:pt idx="30">
                  <c:v>643.09248805905349</c:v>
                </c:pt>
                <c:pt idx="31">
                  <c:v>590.19539730785948</c:v>
                </c:pt>
                <c:pt idx="32">
                  <c:v>587.99478940512392</c:v>
                </c:pt>
                <c:pt idx="33">
                  <c:v>573.28614850195413</c:v>
                </c:pt>
                <c:pt idx="34">
                  <c:v>598.85366912722543</c:v>
                </c:pt>
                <c:pt idx="35">
                  <c:v>609.46591402518459</c:v>
                </c:pt>
                <c:pt idx="36">
                  <c:v>589.033434650456</c:v>
                </c:pt>
                <c:pt idx="37">
                  <c:v>594.34650455927056</c:v>
                </c:pt>
                <c:pt idx="38">
                  <c:v>603.88970907511941</c:v>
                </c:pt>
                <c:pt idx="39">
                  <c:v>688.05905340859749</c:v>
                </c:pt>
                <c:pt idx="40">
                  <c:v>684.0998697351281</c:v>
                </c:pt>
                <c:pt idx="41">
                  <c:v>694.66000868432479</c:v>
                </c:pt>
                <c:pt idx="42">
                  <c:v>725.57533651758581</c:v>
                </c:pt>
                <c:pt idx="43">
                  <c:v>700.3838471558837</c:v>
                </c:pt>
                <c:pt idx="44">
                  <c:v>684.76074685193237</c:v>
                </c:pt>
                <c:pt idx="45">
                  <c:v>709.7698653929657</c:v>
                </c:pt>
                <c:pt idx="46">
                  <c:v>718.88840642640025</c:v>
                </c:pt>
                <c:pt idx="47">
                  <c:v>769.16891011723828</c:v>
                </c:pt>
                <c:pt idx="48">
                  <c:v>774.23447676943101</c:v>
                </c:pt>
                <c:pt idx="49">
                  <c:v>763.09335649153275</c:v>
                </c:pt>
                <c:pt idx="50">
                  <c:v>775.85844550586194</c:v>
                </c:pt>
                <c:pt idx="51">
                  <c:v>835.43117672600965</c:v>
                </c:pt>
                <c:pt idx="52">
                  <c:v>770.29874077290503</c:v>
                </c:pt>
                <c:pt idx="53">
                  <c:v>804.68953538862365</c:v>
                </c:pt>
                <c:pt idx="54">
                  <c:v>774.23795049934881</c:v>
                </c:pt>
                <c:pt idx="55">
                  <c:v>811.81068171949642</c:v>
                </c:pt>
                <c:pt idx="56">
                  <c:v>817.97655232305692</c:v>
                </c:pt>
                <c:pt idx="57">
                  <c:v>802.95353886235353</c:v>
                </c:pt>
                <c:pt idx="58">
                  <c:v>787.79678679982635</c:v>
                </c:pt>
                <c:pt idx="59">
                  <c:v>803.11246200607923</c:v>
                </c:pt>
                <c:pt idx="60">
                  <c:v>846.72166739036061</c:v>
                </c:pt>
                <c:pt idx="61">
                  <c:v>843.59444203213218</c:v>
                </c:pt>
                <c:pt idx="62">
                  <c:v>856.62179765523251</c:v>
                </c:pt>
                <c:pt idx="63">
                  <c:v>838.81980026052997</c:v>
                </c:pt>
                <c:pt idx="64">
                  <c:v>813.28701693443361</c:v>
                </c:pt>
                <c:pt idx="65">
                  <c:v>797.8775510204083</c:v>
                </c:pt>
                <c:pt idx="66">
                  <c:v>808.51063829787256</c:v>
                </c:pt>
                <c:pt idx="67">
                  <c:v>781.78028658271842</c:v>
                </c:pt>
                <c:pt idx="68">
                  <c:v>729.48328267477223</c:v>
                </c:pt>
                <c:pt idx="69">
                  <c:v>735.20972644376934</c:v>
                </c:pt>
                <c:pt idx="70">
                  <c:v>753.77420755536286</c:v>
                </c:pt>
                <c:pt idx="71">
                  <c:v>752.35258358662657</c:v>
                </c:pt>
                <c:pt idx="72">
                  <c:v>734.86756404689584</c:v>
                </c:pt>
                <c:pt idx="73">
                  <c:v>723.40425531914946</c:v>
                </c:pt>
                <c:pt idx="74">
                  <c:v>698.34650455927101</c:v>
                </c:pt>
                <c:pt idx="75">
                  <c:v>715.57186278766881</c:v>
                </c:pt>
                <c:pt idx="76">
                  <c:v>715.02301346070396</c:v>
                </c:pt>
                <c:pt idx="77">
                  <c:v>740.51063829787279</c:v>
                </c:pt>
                <c:pt idx="78">
                  <c:v>727.85410334346545</c:v>
                </c:pt>
                <c:pt idx="79">
                  <c:v>692.7581415544945</c:v>
                </c:pt>
                <c:pt idx="80">
                  <c:v>651.49370386452483</c:v>
                </c:pt>
                <c:pt idx="81">
                  <c:v>657.83847155883666</c:v>
                </c:pt>
                <c:pt idx="82">
                  <c:v>647.59009986973547</c:v>
                </c:pt>
                <c:pt idx="83">
                  <c:v>636.90490664350875</c:v>
                </c:pt>
                <c:pt idx="84">
                  <c:v>637.34172818063416</c:v>
                </c:pt>
                <c:pt idx="85">
                  <c:v>616.50021710812007</c:v>
                </c:pt>
                <c:pt idx="86">
                  <c:v>647.9626574033872</c:v>
                </c:pt>
                <c:pt idx="87">
                  <c:v>640.55232305688264</c:v>
                </c:pt>
                <c:pt idx="88">
                  <c:v>650.02257924446417</c:v>
                </c:pt>
                <c:pt idx="89">
                  <c:v>653.14893617021323</c:v>
                </c:pt>
                <c:pt idx="90">
                  <c:v>663.4850195397313</c:v>
                </c:pt>
                <c:pt idx="91">
                  <c:v>669.93139383412995</c:v>
                </c:pt>
                <c:pt idx="92">
                  <c:v>650.19539730785982</c:v>
                </c:pt>
                <c:pt idx="93">
                  <c:v>662.17976552323114</c:v>
                </c:pt>
                <c:pt idx="94">
                  <c:v>665.11854103343535</c:v>
                </c:pt>
                <c:pt idx="95">
                  <c:v>667.91836734693948</c:v>
                </c:pt>
                <c:pt idx="96">
                  <c:v>660.30742509769925</c:v>
                </c:pt>
                <c:pt idx="97">
                  <c:v>650.60616587060417</c:v>
                </c:pt>
                <c:pt idx="98">
                  <c:v>587.49370386452506</c:v>
                </c:pt>
                <c:pt idx="99">
                  <c:v>596.78679982631411</c:v>
                </c:pt>
                <c:pt idx="100">
                  <c:v>567.08640903169839</c:v>
                </c:pt>
                <c:pt idx="101">
                  <c:v>546.48545375597109</c:v>
                </c:pt>
                <c:pt idx="102">
                  <c:v>576.29005644811173</c:v>
                </c:pt>
                <c:pt idx="103">
                  <c:v>554.8328267477209</c:v>
                </c:pt>
                <c:pt idx="104">
                  <c:v>563.08988276161585</c:v>
                </c:pt>
                <c:pt idx="105">
                  <c:v>560.10508033000497</c:v>
                </c:pt>
                <c:pt idx="106">
                  <c:v>582.93182805036975</c:v>
                </c:pt>
                <c:pt idx="107">
                  <c:v>585.42857142857201</c:v>
                </c:pt>
                <c:pt idx="108">
                  <c:v>587.19148936170268</c:v>
                </c:pt>
                <c:pt idx="109">
                  <c:v>583.48588797221066</c:v>
                </c:pt>
                <c:pt idx="110">
                  <c:v>524.96743378202382</c:v>
                </c:pt>
                <c:pt idx="111">
                  <c:v>534.08423795049964</c:v>
                </c:pt>
                <c:pt idx="112">
                  <c:v>532.95440729483323</c:v>
                </c:pt>
                <c:pt idx="113">
                  <c:v>542.94398610508074</c:v>
                </c:pt>
                <c:pt idx="114">
                  <c:v>527.20625271385188</c:v>
                </c:pt>
                <c:pt idx="115">
                  <c:v>532.67303517151583</c:v>
                </c:pt>
                <c:pt idx="116">
                  <c:v>508.3786365610078</c:v>
                </c:pt>
                <c:pt idx="117">
                  <c:v>538.24750325662228</c:v>
                </c:pt>
                <c:pt idx="118">
                  <c:v>554.93443334780773</c:v>
                </c:pt>
                <c:pt idx="119">
                  <c:v>552.04602692140747</c:v>
                </c:pt>
                <c:pt idx="120">
                  <c:v>574.49326964828538</c:v>
                </c:pt>
                <c:pt idx="121">
                  <c:v>565.68475900998749</c:v>
                </c:pt>
                <c:pt idx="122">
                  <c:v>572.0347372991755</c:v>
                </c:pt>
                <c:pt idx="123">
                  <c:v>567.0169344333483</c:v>
                </c:pt>
                <c:pt idx="124">
                  <c:v>574.01476335214977</c:v>
                </c:pt>
                <c:pt idx="125">
                  <c:v>586.79808944854574</c:v>
                </c:pt>
                <c:pt idx="126">
                  <c:v>582.90056448111204</c:v>
                </c:pt>
                <c:pt idx="127">
                  <c:v>578.56013894919715</c:v>
                </c:pt>
                <c:pt idx="128">
                  <c:v>546.84411636995264</c:v>
                </c:pt>
                <c:pt idx="129">
                  <c:v>553.89231437255785</c:v>
                </c:pt>
                <c:pt idx="130">
                  <c:v>542.81980026052997</c:v>
                </c:pt>
                <c:pt idx="131">
                  <c:v>539.69344333478091</c:v>
                </c:pt>
                <c:pt idx="132">
                  <c:v>542.94311767260115</c:v>
                </c:pt>
                <c:pt idx="133">
                  <c:v>551.71602257924474</c:v>
                </c:pt>
                <c:pt idx="134">
                  <c:v>583.87755102040842</c:v>
                </c:pt>
                <c:pt idx="135">
                  <c:v>635.47025618758164</c:v>
                </c:pt>
                <c:pt idx="136">
                  <c:v>641.06817194963116</c:v>
                </c:pt>
                <c:pt idx="137">
                  <c:v>648.3899261832396</c:v>
                </c:pt>
                <c:pt idx="138">
                  <c:v>637.21493703864553</c:v>
                </c:pt>
                <c:pt idx="139">
                  <c:v>642.53408597481575</c:v>
                </c:pt>
                <c:pt idx="140">
                  <c:v>642.18758141554531</c:v>
                </c:pt>
                <c:pt idx="141">
                  <c:v>670.51758575770771</c:v>
                </c:pt>
                <c:pt idx="142">
                  <c:v>729.24359531046491</c:v>
                </c:pt>
                <c:pt idx="143">
                  <c:v>709.99913156752098</c:v>
                </c:pt>
                <c:pt idx="144">
                  <c:v>687.79852366478542</c:v>
                </c:pt>
                <c:pt idx="145">
                  <c:v>711.12201476335258</c:v>
                </c:pt>
                <c:pt idx="146">
                  <c:v>714.28918801563236</c:v>
                </c:pt>
                <c:pt idx="147">
                  <c:v>713.06990881459024</c:v>
                </c:pt>
                <c:pt idx="148">
                  <c:v>709.84976118106874</c:v>
                </c:pt>
                <c:pt idx="149">
                  <c:v>671.37907077724765</c:v>
                </c:pt>
                <c:pt idx="150">
                  <c:v>660.40642640034787</c:v>
                </c:pt>
                <c:pt idx="151">
                  <c:v>653.55709943551938</c:v>
                </c:pt>
                <c:pt idx="152">
                  <c:v>644.27095093356536</c:v>
                </c:pt>
                <c:pt idx="153">
                  <c:v>608.75727312201525</c:v>
                </c:pt>
                <c:pt idx="154">
                  <c:v>610.00347372991803</c:v>
                </c:pt>
                <c:pt idx="155">
                  <c:v>602.24229266174609</c:v>
                </c:pt>
                <c:pt idx="156">
                  <c:v>583.59183673469443</c:v>
                </c:pt>
                <c:pt idx="157">
                  <c:v>545.80981328701739</c:v>
                </c:pt>
                <c:pt idx="158">
                  <c:v>567.06817194963139</c:v>
                </c:pt>
                <c:pt idx="159">
                  <c:v>533.56578376031314</c:v>
                </c:pt>
                <c:pt idx="160">
                  <c:v>541.23751628310947</c:v>
                </c:pt>
                <c:pt idx="161">
                  <c:v>547.83586626139856</c:v>
                </c:pt>
                <c:pt idx="162">
                  <c:v>542.45332175423403</c:v>
                </c:pt>
                <c:pt idx="163">
                  <c:v>537.39296569691737</c:v>
                </c:pt>
                <c:pt idx="164">
                  <c:v>544.26052974381275</c:v>
                </c:pt>
                <c:pt idx="165">
                  <c:v>548.13287016934464</c:v>
                </c:pt>
                <c:pt idx="166">
                  <c:v>571.81849761181104</c:v>
                </c:pt>
                <c:pt idx="167">
                  <c:v>554.75119409465958</c:v>
                </c:pt>
                <c:pt idx="168">
                  <c:v>562.52974381241893</c:v>
                </c:pt>
                <c:pt idx="169">
                  <c:v>543.19062092922309</c:v>
                </c:pt>
                <c:pt idx="170">
                  <c:v>562.74424663482455</c:v>
                </c:pt>
                <c:pt idx="171">
                  <c:v>552.4003473729922</c:v>
                </c:pt>
                <c:pt idx="172">
                  <c:v>566.65306122449022</c:v>
                </c:pt>
                <c:pt idx="173">
                  <c:v>580.25531914893656</c:v>
                </c:pt>
                <c:pt idx="174">
                  <c:v>584.77116804168509</c:v>
                </c:pt>
                <c:pt idx="175">
                  <c:v>581.84976118106852</c:v>
                </c:pt>
                <c:pt idx="176">
                  <c:v>599.96873643074287</c:v>
                </c:pt>
                <c:pt idx="177">
                  <c:v>614.51237516283129</c:v>
                </c:pt>
                <c:pt idx="178">
                  <c:v>610.61398176291823</c:v>
                </c:pt>
                <c:pt idx="179">
                  <c:v>606.58619192357821</c:v>
                </c:pt>
                <c:pt idx="180">
                  <c:v>608.87624837168937</c:v>
                </c:pt>
                <c:pt idx="181">
                  <c:v>625.27225358228429</c:v>
                </c:pt>
                <c:pt idx="182">
                  <c:v>634.13026487190643</c:v>
                </c:pt>
                <c:pt idx="183">
                  <c:v>630.74424663482432</c:v>
                </c:pt>
                <c:pt idx="184">
                  <c:v>639.08467216673921</c:v>
                </c:pt>
                <c:pt idx="185">
                  <c:v>581.84976118106829</c:v>
                </c:pt>
                <c:pt idx="186">
                  <c:v>565.87147199305264</c:v>
                </c:pt>
                <c:pt idx="187">
                  <c:v>555.40946591402519</c:v>
                </c:pt>
                <c:pt idx="188">
                  <c:v>537.12983065566652</c:v>
                </c:pt>
                <c:pt idx="189">
                  <c:v>542.84064264003473</c:v>
                </c:pt>
                <c:pt idx="190">
                  <c:v>548.15458098132865</c:v>
                </c:pt>
                <c:pt idx="191">
                  <c:v>546.67042987407729</c:v>
                </c:pt>
                <c:pt idx="192">
                  <c:v>550.46634824142427</c:v>
                </c:pt>
                <c:pt idx="193">
                  <c:v>563.38514980460275</c:v>
                </c:pt>
                <c:pt idx="194">
                  <c:v>562.45158488927495</c:v>
                </c:pt>
                <c:pt idx="195">
                  <c:v>565.78028658271819</c:v>
                </c:pt>
                <c:pt idx="196">
                  <c:v>564.9153278332609</c:v>
                </c:pt>
                <c:pt idx="197">
                  <c:v>542.65653495440722</c:v>
                </c:pt>
                <c:pt idx="198">
                  <c:v>550.27789839339982</c:v>
                </c:pt>
                <c:pt idx="199">
                  <c:v>555.09248805905338</c:v>
                </c:pt>
                <c:pt idx="200">
                  <c:v>563.78636561007374</c:v>
                </c:pt>
                <c:pt idx="201">
                  <c:v>586.97524967433776</c:v>
                </c:pt>
                <c:pt idx="202">
                  <c:v>583.85149804602679</c:v>
                </c:pt>
                <c:pt idx="203">
                  <c:v>582.54450716456779</c:v>
                </c:pt>
                <c:pt idx="204">
                  <c:v>571.54928354320441</c:v>
                </c:pt>
                <c:pt idx="205">
                  <c:v>559.9253148067736</c:v>
                </c:pt>
                <c:pt idx="206">
                  <c:v>561.45201910551441</c:v>
                </c:pt>
                <c:pt idx="207">
                  <c:v>580.90577507598766</c:v>
                </c:pt>
                <c:pt idx="208">
                  <c:v>576.16847590099849</c:v>
                </c:pt>
                <c:pt idx="209">
                  <c:v>572.85106382978711</c:v>
                </c:pt>
                <c:pt idx="210">
                  <c:v>575.47286148501939</c:v>
                </c:pt>
                <c:pt idx="211">
                  <c:v>574.17368649587479</c:v>
                </c:pt>
                <c:pt idx="212">
                  <c:v>566.7207989578809</c:v>
                </c:pt>
                <c:pt idx="213">
                  <c:v>565.34954407294822</c:v>
                </c:pt>
                <c:pt idx="214">
                  <c:v>572.626139817629</c:v>
                </c:pt>
                <c:pt idx="215">
                  <c:v>576.26139817629155</c:v>
                </c:pt>
                <c:pt idx="216">
                  <c:v>572.66782457663896</c:v>
                </c:pt>
                <c:pt idx="217">
                  <c:v>574.49066435084649</c:v>
                </c:pt>
                <c:pt idx="218">
                  <c:v>579.5058619192356</c:v>
                </c:pt>
                <c:pt idx="219">
                  <c:v>578.08163265306098</c:v>
                </c:pt>
                <c:pt idx="220">
                  <c:v>575.85757707338234</c:v>
                </c:pt>
                <c:pt idx="221">
                  <c:v>543.00303951367766</c:v>
                </c:pt>
                <c:pt idx="222">
                  <c:v>546.93964394268335</c:v>
                </c:pt>
                <c:pt idx="223">
                  <c:v>549.97221016065987</c:v>
                </c:pt>
                <c:pt idx="224">
                  <c:v>550.528875379939</c:v>
                </c:pt>
                <c:pt idx="225">
                  <c:v>586.40903169778528</c:v>
                </c:pt>
                <c:pt idx="226">
                  <c:v>586.996960486322</c:v>
                </c:pt>
                <c:pt idx="227">
                  <c:v>585.4007815892312</c:v>
                </c:pt>
                <c:pt idx="228">
                  <c:v>574.81198436821512</c:v>
                </c:pt>
                <c:pt idx="229">
                  <c:v>566.9891445940076</c:v>
                </c:pt>
                <c:pt idx="230">
                  <c:v>572.15805471124588</c:v>
                </c:pt>
                <c:pt idx="231">
                  <c:v>572.30655666521898</c:v>
                </c:pt>
                <c:pt idx="232">
                  <c:v>571.53278332609614</c:v>
                </c:pt>
                <c:pt idx="233">
                  <c:v>569.12809379070757</c:v>
                </c:pt>
                <c:pt idx="234">
                  <c:v>570.16934433347785</c:v>
                </c:pt>
                <c:pt idx="235">
                  <c:v>566.92053842813698</c:v>
                </c:pt>
                <c:pt idx="236">
                  <c:v>567.83586626139788</c:v>
                </c:pt>
                <c:pt idx="237">
                  <c:v>564.96743378202314</c:v>
                </c:pt>
                <c:pt idx="238">
                  <c:v>563.60660008684295</c:v>
                </c:pt>
                <c:pt idx="239">
                  <c:v>550.97698653929626</c:v>
                </c:pt>
                <c:pt idx="240">
                  <c:v>549.79331306990855</c:v>
                </c:pt>
                <c:pt idx="241">
                  <c:v>553.35909683022123</c:v>
                </c:pt>
                <c:pt idx="242">
                  <c:v>556.66521927920087</c:v>
                </c:pt>
                <c:pt idx="243">
                  <c:v>558.74772036474144</c:v>
                </c:pt>
                <c:pt idx="244">
                  <c:v>554.67564046895347</c:v>
                </c:pt>
                <c:pt idx="245">
                  <c:v>563.25227963525833</c:v>
                </c:pt>
                <c:pt idx="246">
                  <c:v>561.78810247503247</c:v>
                </c:pt>
                <c:pt idx="247">
                  <c:v>566.14068606165858</c:v>
                </c:pt>
                <c:pt idx="248">
                  <c:v>571.29483282674767</c:v>
                </c:pt>
                <c:pt idx="249">
                  <c:v>562.73035171515414</c:v>
                </c:pt>
                <c:pt idx="250">
                  <c:v>557.53278332609636</c:v>
                </c:pt>
                <c:pt idx="251">
                  <c:v>558.66695614415983</c:v>
                </c:pt>
                <c:pt idx="252">
                  <c:v>560.12244897959192</c:v>
                </c:pt>
                <c:pt idx="253">
                  <c:v>560.40555796786805</c:v>
                </c:pt>
                <c:pt idx="254">
                  <c:v>560.80416847590106</c:v>
                </c:pt>
                <c:pt idx="255">
                  <c:v>514.32132001736875</c:v>
                </c:pt>
                <c:pt idx="256">
                  <c:v>499.64394268345643</c:v>
                </c:pt>
                <c:pt idx="257">
                  <c:v>491.18019973947031</c:v>
                </c:pt>
                <c:pt idx="258">
                  <c:v>488.77898393399926</c:v>
                </c:pt>
                <c:pt idx="259">
                  <c:v>491.70646982197144</c:v>
                </c:pt>
                <c:pt idx="260">
                  <c:v>426.40295267042995</c:v>
                </c:pt>
                <c:pt idx="261">
                  <c:v>395.90620929222757</c:v>
                </c:pt>
                <c:pt idx="262">
                  <c:v>404.78245766391666</c:v>
                </c:pt>
                <c:pt idx="263">
                  <c:v>379.50499348675646</c:v>
                </c:pt>
                <c:pt idx="264">
                  <c:v>383.9001302648719</c:v>
                </c:pt>
                <c:pt idx="265">
                  <c:v>341.50586191923577</c:v>
                </c:pt>
                <c:pt idx="266">
                  <c:v>354.82240555796784</c:v>
                </c:pt>
                <c:pt idx="267">
                  <c:v>335.40599218410762</c:v>
                </c:pt>
                <c:pt idx="268">
                  <c:v>336.53582283977414</c:v>
                </c:pt>
                <c:pt idx="269">
                  <c:v>370.37342596613109</c:v>
                </c:pt>
                <c:pt idx="270">
                  <c:v>373.06469821971336</c:v>
                </c:pt>
                <c:pt idx="271">
                  <c:v>350.96135475466781</c:v>
                </c:pt>
                <c:pt idx="272">
                  <c:v>363.8749457229701</c:v>
                </c:pt>
                <c:pt idx="273">
                  <c:v>361.355623100304</c:v>
                </c:pt>
                <c:pt idx="274">
                  <c:v>337.30004342162403</c:v>
                </c:pt>
                <c:pt idx="275">
                  <c:v>343.17325227963534</c:v>
                </c:pt>
                <c:pt idx="276">
                  <c:v>327.3851498046028</c:v>
                </c:pt>
                <c:pt idx="277">
                  <c:v>304.711246200608</c:v>
                </c:pt>
                <c:pt idx="278">
                  <c:v>295.57533651758587</c:v>
                </c:pt>
                <c:pt idx="279">
                  <c:v>296.21623968736441</c:v>
                </c:pt>
                <c:pt idx="280">
                  <c:v>307.89144594007826</c:v>
                </c:pt>
                <c:pt idx="281">
                  <c:v>298.12244897959198</c:v>
                </c:pt>
                <c:pt idx="282">
                  <c:v>293.56404689535401</c:v>
                </c:pt>
                <c:pt idx="283">
                  <c:v>299.17498914459418</c:v>
                </c:pt>
                <c:pt idx="284">
                  <c:v>286.76161528441179</c:v>
                </c:pt>
                <c:pt idx="285">
                  <c:v>279.99739470256202</c:v>
                </c:pt>
                <c:pt idx="286">
                  <c:v>278.91619626574044</c:v>
                </c:pt>
                <c:pt idx="287">
                  <c:v>280.38818931828058</c:v>
                </c:pt>
                <c:pt idx="288">
                  <c:v>304.73990447242738</c:v>
                </c:pt>
                <c:pt idx="289">
                  <c:v>317.23664785062977</c:v>
                </c:pt>
                <c:pt idx="290">
                  <c:v>318.03907946157204</c:v>
                </c:pt>
                <c:pt idx="291">
                  <c:v>351.68215371254905</c:v>
                </c:pt>
                <c:pt idx="292">
                  <c:v>333.36170212765978</c:v>
                </c:pt>
                <c:pt idx="293">
                  <c:v>342.93617021276623</c:v>
                </c:pt>
                <c:pt idx="294">
                  <c:v>341.26877985236678</c:v>
                </c:pt>
                <c:pt idx="295">
                  <c:v>348.06860616587096</c:v>
                </c:pt>
                <c:pt idx="296">
                  <c:v>325.29656969170679</c:v>
                </c:pt>
                <c:pt idx="297">
                  <c:v>328.07121146330906</c:v>
                </c:pt>
                <c:pt idx="298">
                  <c:v>309.84889274858909</c:v>
                </c:pt>
                <c:pt idx="299">
                  <c:v>333.41380807642241</c:v>
                </c:pt>
                <c:pt idx="300">
                  <c:v>320.91359096830257</c:v>
                </c:pt>
                <c:pt idx="301">
                  <c:v>330.17021276595779</c:v>
                </c:pt>
                <c:pt idx="302">
                  <c:v>321.57186278766858</c:v>
                </c:pt>
                <c:pt idx="303">
                  <c:v>329.75597047329603</c:v>
                </c:pt>
                <c:pt idx="304">
                  <c:v>335.08988276161563</c:v>
                </c:pt>
                <c:pt idx="305">
                  <c:v>327.11940946591437</c:v>
                </c:pt>
                <c:pt idx="306">
                  <c:v>329.3104646113768</c:v>
                </c:pt>
                <c:pt idx="307">
                  <c:v>327.48241424229298</c:v>
                </c:pt>
                <c:pt idx="308">
                  <c:v>346.29613547546711</c:v>
                </c:pt>
                <c:pt idx="309">
                  <c:v>345.24099001302682</c:v>
                </c:pt>
                <c:pt idx="310">
                  <c:v>343.47633521493736</c:v>
                </c:pt>
                <c:pt idx="311">
                  <c:v>344.4767694311771</c:v>
                </c:pt>
                <c:pt idx="312">
                  <c:v>311.40946591402553</c:v>
                </c:pt>
                <c:pt idx="313">
                  <c:v>312.74945722970074</c:v>
                </c:pt>
                <c:pt idx="314">
                  <c:v>311.17064698219747</c:v>
                </c:pt>
                <c:pt idx="315">
                  <c:v>301.93747286148533</c:v>
                </c:pt>
                <c:pt idx="316">
                  <c:v>314.90143291359129</c:v>
                </c:pt>
                <c:pt idx="317">
                  <c:v>308.55927051671762</c:v>
                </c:pt>
                <c:pt idx="318">
                  <c:v>311.92705167173284</c:v>
                </c:pt>
                <c:pt idx="319">
                  <c:v>314.04342162396904</c:v>
                </c:pt>
                <c:pt idx="320">
                  <c:v>312.19018671298335</c:v>
                </c:pt>
                <c:pt idx="321">
                  <c:v>318.3065566652196</c:v>
                </c:pt>
                <c:pt idx="322">
                  <c:v>307.36257056013926</c:v>
                </c:pt>
                <c:pt idx="323">
                  <c:v>306.28745115067335</c:v>
                </c:pt>
                <c:pt idx="324">
                  <c:v>310.11115935736024</c:v>
                </c:pt>
                <c:pt idx="325">
                  <c:v>308.53842813721263</c:v>
                </c:pt>
                <c:pt idx="326">
                  <c:v>309.99739470256219</c:v>
                </c:pt>
                <c:pt idx="327">
                  <c:v>309.62136343899294</c:v>
                </c:pt>
                <c:pt idx="328">
                  <c:v>309.61788970907543</c:v>
                </c:pt>
                <c:pt idx="329">
                  <c:v>308.36647850629646</c:v>
                </c:pt>
                <c:pt idx="330">
                  <c:v>298.23273990447274</c:v>
                </c:pt>
                <c:pt idx="331">
                  <c:v>296.2257924446377</c:v>
                </c:pt>
                <c:pt idx="332">
                  <c:v>300.31958315241019</c:v>
                </c:pt>
                <c:pt idx="333">
                  <c:v>298.22839774207586</c:v>
                </c:pt>
                <c:pt idx="334">
                  <c:v>300.65740338688698</c:v>
                </c:pt>
                <c:pt idx="335">
                  <c:v>304.36561007381704</c:v>
                </c:pt>
                <c:pt idx="336">
                  <c:v>300.31350412505458</c:v>
                </c:pt>
                <c:pt idx="337">
                  <c:v>300.75727312201502</c:v>
                </c:pt>
                <c:pt idx="338">
                  <c:v>301.48415110725171</c:v>
                </c:pt>
                <c:pt idx="339">
                  <c:v>295.73339122883226</c:v>
                </c:pt>
                <c:pt idx="340">
                  <c:v>295.12809379070808</c:v>
                </c:pt>
                <c:pt idx="341">
                  <c:v>317.76291793313106</c:v>
                </c:pt>
                <c:pt idx="342">
                  <c:v>318.29613547546711</c:v>
                </c:pt>
                <c:pt idx="343">
                  <c:v>319.58836300477674</c:v>
                </c:pt>
                <c:pt idx="344">
                  <c:v>315.33217542336121</c:v>
                </c:pt>
                <c:pt idx="345">
                  <c:v>315.36778115501556</c:v>
                </c:pt>
                <c:pt idx="346">
                  <c:v>313.45201910551492</c:v>
                </c:pt>
                <c:pt idx="347">
                  <c:v>311.81589231437289</c:v>
                </c:pt>
                <c:pt idx="348">
                  <c:v>312.8501953973082</c:v>
                </c:pt>
                <c:pt idx="349">
                  <c:v>314.23447676943152</c:v>
                </c:pt>
                <c:pt idx="350">
                  <c:v>318.50455927051706</c:v>
                </c:pt>
                <c:pt idx="351">
                  <c:v>338.56708640903207</c:v>
                </c:pt>
                <c:pt idx="352">
                  <c:v>339.36517585757747</c:v>
                </c:pt>
                <c:pt idx="353">
                  <c:v>344.74511506730391</c:v>
                </c:pt>
                <c:pt idx="354">
                  <c:v>341.92878853669168</c:v>
                </c:pt>
                <c:pt idx="355">
                  <c:v>344.0729483282679</c:v>
                </c:pt>
                <c:pt idx="356">
                  <c:v>357.59965262700871</c:v>
                </c:pt>
                <c:pt idx="357">
                  <c:v>325.10290924880627</c:v>
                </c:pt>
                <c:pt idx="358">
                  <c:v>332.42900564481147</c:v>
                </c:pt>
                <c:pt idx="359">
                  <c:v>330.80590534086008</c:v>
                </c:pt>
                <c:pt idx="360">
                  <c:v>331.57359965262737</c:v>
                </c:pt>
                <c:pt idx="361">
                  <c:v>331.19322622666124</c:v>
                </c:pt>
                <c:pt idx="362">
                  <c:v>332.00173686495907</c:v>
                </c:pt>
                <c:pt idx="363">
                  <c:v>331.73512809379105</c:v>
                </c:pt>
                <c:pt idx="364">
                  <c:v>330.67737733391266</c:v>
                </c:pt>
                <c:pt idx="365">
                  <c:v>322.64871906209333</c:v>
                </c:pt>
                <c:pt idx="366">
                  <c:v>335.0178028658276</c:v>
                </c:pt>
                <c:pt idx="367">
                  <c:v>335.37472861485065</c:v>
                </c:pt>
                <c:pt idx="368">
                  <c:v>336.39947894051278</c:v>
                </c:pt>
                <c:pt idx="369">
                  <c:v>335.63960052105989</c:v>
                </c:pt>
                <c:pt idx="370">
                  <c:v>342.42640034737343</c:v>
                </c:pt>
                <c:pt idx="371">
                  <c:v>340.14937038645292</c:v>
                </c:pt>
                <c:pt idx="372">
                  <c:v>336.22318714719978</c:v>
                </c:pt>
                <c:pt idx="373">
                  <c:v>337.18888406426447</c:v>
                </c:pt>
                <c:pt idx="374">
                  <c:v>335.73599652627058</c:v>
                </c:pt>
                <c:pt idx="375">
                  <c:v>336.70169344333527</c:v>
                </c:pt>
                <c:pt idx="376">
                  <c:v>340.75206252713906</c:v>
                </c:pt>
                <c:pt idx="377">
                  <c:v>347.89231437255808</c:v>
                </c:pt>
                <c:pt idx="378">
                  <c:v>345.73512809379122</c:v>
                </c:pt>
                <c:pt idx="379">
                  <c:v>346.31437255753423</c:v>
                </c:pt>
                <c:pt idx="380">
                  <c:v>348.72166739036095</c:v>
                </c:pt>
                <c:pt idx="381">
                  <c:v>351.11072514112078</c:v>
                </c:pt>
                <c:pt idx="382">
                  <c:v>345.69170646982246</c:v>
                </c:pt>
                <c:pt idx="383">
                  <c:v>346.23795049934915</c:v>
                </c:pt>
                <c:pt idx="384">
                  <c:v>347.89491966999617</c:v>
                </c:pt>
                <c:pt idx="385">
                  <c:v>346.69387755102088</c:v>
                </c:pt>
                <c:pt idx="386">
                  <c:v>341.82544507164619</c:v>
                </c:pt>
                <c:pt idx="387">
                  <c:v>342.90490664350904</c:v>
                </c:pt>
                <c:pt idx="388">
                  <c:v>350.67737733391283</c:v>
                </c:pt>
                <c:pt idx="389">
                  <c:v>349.7881024750331</c:v>
                </c:pt>
                <c:pt idx="390">
                  <c:v>356.33955709943609</c:v>
                </c:pt>
                <c:pt idx="391">
                  <c:v>356.66261398176351</c:v>
                </c:pt>
                <c:pt idx="392">
                  <c:v>356.40034737299231</c:v>
                </c:pt>
                <c:pt idx="393">
                  <c:v>359.92705167173318</c:v>
                </c:pt>
                <c:pt idx="394">
                  <c:v>421.82283977420826</c:v>
                </c:pt>
                <c:pt idx="395">
                  <c:v>428.3630047763794</c:v>
                </c:pt>
                <c:pt idx="396">
                  <c:v>425.41554494138154</c:v>
                </c:pt>
                <c:pt idx="397">
                  <c:v>434.64611376465558</c:v>
                </c:pt>
                <c:pt idx="398">
                  <c:v>438.02778983934081</c:v>
                </c:pt>
                <c:pt idx="399">
                  <c:v>449.00303951367863</c:v>
                </c:pt>
                <c:pt idx="400">
                  <c:v>454.78940512375237</c:v>
                </c:pt>
                <c:pt idx="401">
                  <c:v>447.242726877986</c:v>
                </c:pt>
                <c:pt idx="402">
                  <c:v>460.98567086409111</c:v>
                </c:pt>
                <c:pt idx="403">
                  <c:v>435.72470690403895</c:v>
                </c:pt>
                <c:pt idx="404">
                  <c:v>438.38558402084311</c:v>
                </c:pt>
                <c:pt idx="405">
                  <c:v>438.14329135909753</c:v>
                </c:pt>
                <c:pt idx="406">
                  <c:v>445.61875814155513</c:v>
                </c:pt>
                <c:pt idx="407">
                  <c:v>436.38297872340485</c:v>
                </c:pt>
                <c:pt idx="408">
                  <c:v>449.30264871906274</c:v>
                </c:pt>
                <c:pt idx="409">
                  <c:v>451.82978723404318</c:v>
                </c:pt>
                <c:pt idx="410">
                  <c:v>456.66000868432548</c:v>
                </c:pt>
                <c:pt idx="411">
                  <c:v>456.68085106383052</c:v>
                </c:pt>
                <c:pt idx="412">
                  <c:v>459.55102040816394</c:v>
                </c:pt>
                <c:pt idx="413">
                  <c:v>456.46026921406934</c:v>
                </c:pt>
                <c:pt idx="414">
                  <c:v>465.23143725575414</c:v>
                </c:pt>
                <c:pt idx="415">
                  <c:v>477.05688232739982</c:v>
                </c:pt>
                <c:pt idx="416">
                  <c:v>470.25618758141627</c:v>
                </c:pt>
                <c:pt idx="417">
                  <c:v>453.31306990881529</c:v>
                </c:pt>
                <c:pt idx="418">
                  <c:v>461.49370386452529</c:v>
                </c:pt>
                <c:pt idx="419">
                  <c:v>459.89491966999634</c:v>
                </c:pt>
                <c:pt idx="420">
                  <c:v>460.92227529309667</c:v>
                </c:pt>
                <c:pt idx="421">
                  <c:v>454.89709075119475</c:v>
                </c:pt>
                <c:pt idx="422">
                  <c:v>462.07642205818564</c:v>
                </c:pt>
                <c:pt idx="423">
                  <c:v>467.49457229700454</c:v>
                </c:pt>
                <c:pt idx="424">
                  <c:v>477.0186712983072</c:v>
                </c:pt>
                <c:pt idx="425">
                  <c:v>501.3191489361709</c:v>
                </c:pt>
                <c:pt idx="426">
                  <c:v>506.24837168910187</c:v>
                </c:pt>
                <c:pt idx="427">
                  <c:v>501.57359965262771</c:v>
                </c:pt>
                <c:pt idx="428">
                  <c:v>499.15675206252786</c:v>
                </c:pt>
                <c:pt idx="429">
                  <c:v>507.71515414676577</c:v>
                </c:pt>
                <c:pt idx="430">
                  <c:v>519.95570994355251</c:v>
                </c:pt>
                <c:pt idx="431">
                  <c:v>539.22535822839848</c:v>
                </c:pt>
                <c:pt idx="432">
                  <c:v>553.4806773773347</c:v>
                </c:pt>
                <c:pt idx="433">
                  <c:v>614.5219279201051</c:v>
                </c:pt>
                <c:pt idx="434">
                  <c:v>605.06382978723491</c:v>
                </c:pt>
                <c:pt idx="435">
                  <c:v>676.5705601389501</c:v>
                </c:pt>
                <c:pt idx="436">
                  <c:v>690.1919235779427</c:v>
                </c:pt>
                <c:pt idx="437">
                  <c:v>709.49804602692222</c:v>
                </c:pt>
                <c:pt idx="438">
                  <c:v>683.16022579244543</c:v>
                </c:pt>
                <c:pt idx="439">
                  <c:v>638.75466782457738</c:v>
                </c:pt>
                <c:pt idx="440">
                  <c:v>630.26052974381309</c:v>
                </c:pt>
                <c:pt idx="441">
                  <c:v>707.64046895353954</c:v>
                </c:pt>
                <c:pt idx="442">
                  <c:v>689.37472861485082</c:v>
                </c:pt>
                <c:pt idx="443">
                  <c:v>686.48458532349173</c:v>
                </c:pt>
                <c:pt idx="444">
                  <c:v>662.47763786365681</c:v>
                </c:pt>
                <c:pt idx="445">
                  <c:v>681.85062961354834</c:v>
                </c:pt>
                <c:pt idx="446">
                  <c:v>691.69518019974021</c:v>
                </c:pt>
                <c:pt idx="447">
                  <c:v>696.95267042987484</c:v>
                </c:pt>
                <c:pt idx="448">
                  <c:v>748.10508033000519</c:v>
                </c:pt>
                <c:pt idx="449">
                  <c:v>760.42726877985319</c:v>
                </c:pt>
                <c:pt idx="450">
                  <c:v>756.89448545375672</c:v>
                </c:pt>
                <c:pt idx="451">
                  <c:v>750.81893182805118</c:v>
                </c:pt>
                <c:pt idx="452">
                  <c:v>718.15371254885019</c:v>
                </c:pt>
                <c:pt idx="453">
                  <c:v>742.94398610508108</c:v>
                </c:pt>
                <c:pt idx="454">
                  <c:v>741.99478940512449</c:v>
                </c:pt>
                <c:pt idx="455">
                  <c:v>757.79244463743032</c:v>
                </c:pt>
                <c:pt idx="456">
                  <c:v>704.80416847590175</c:v>
                </c:pt>
                <c:pt idx="457">
                  <c:v>667.56665219279273</c:v>
                </c:pt>
                <c:pt idx="458">
                  <c:v>675.33651758575854</c:v>
                </c:pt>
                <c:pt idx="459">
                  <c:v>676.22231871472081</c:v>
                </c:pt>
                <c:pt idx="460">
                  <c:v>693.05514546244115</c:v>
                </c:pt>
                <c:pt idx="461">
                  <c:v>685.50759878419535</c:v>
                </c:pt>
                <c:pt idx="462">
                  <c:v>662.45158488927564</c:v>
                </c:pt>
                <c:pt idx="463">
                  <c:v>693.2479374728623</c:v>
                </c:pt>
                <c:pt idx="464">
                  <c:v>684.75032566218056</c:v>
                </c:pt>
                <c:pt idx="465">
                  <c:v>705.83065566652272</c:v>
                </c:pt>
                <c:pt idx="466">
                  <c:v>713.72470690403895</c:v>
                </c:pt>
                <c:pt idx="467">
                  <c:v>751.194094659141</c:v>
                </c:pt>
                <c:pt idx="468">
                  <c:v>764.97611810681792</c:v>
                </c:pt>
                <c:pt idx="469">
                  <c:v>777.53625705601451</c:v>
                </c:pt>
                <c:pt idx="470">
                  <c:v>808.85453755970536</c:v>
                </c:pt>
                <c:pt idx="471">
                  <c:v>788.67129830655722</c:v>
                </c:pt>
                <c:pt idx="472">
                  <c:v>803.7768128528013</c:v>
                </c:pt>
                <c:pt idx="473">
                  <c:v>826.49761181068232</c:v>
                </c:pt>
                <c:pt idx="474">
                  <c:v>882.31524099001376</c:v>
                </c:pt>
                <c:pt idx="475">
                  <c:v>931.78462874511581</c:v>
                </c:pt>
                <c:pt idx="476">
                  <c:v>947.11854103343546</c:v>
                </c:pt>
                <c:pt idx="477">
                  <c:v>960.19018671298386</c:v>
                </c:pt>
                <c:pt idx="478">
                  <c:v>1026.5618758141563</c:v>
                </c:pt>
                <c:pt idx="479">
                  <c:v>1137.108119843683</c:v>
                </c:pt>
                <c:pt idx="480">
                  <c:v>983.93313069908891</c:v>
                </c:pt>
                <c:pt idx="481">
                  <c:v>1076.9109856708649</c:v>
                </c:pt>
                <c:pt idx="482">
                  <c:v>1033.706469821972</c:v>
                </c:pt>
                <c:pt idx="483">
                  <c:v>942.60529743812481</c:v>
                </c:pt>
                <c:pt idx="484">
                  <c:v>922.70343030829417</c:v>
                </c:pt>
                <c:pt idx="485">
                  <c:v>941.6283108988282</c:v>
                </c:pt>
                <c:pt idx="486">
                  <c:v>1036.9083803734266</c:v>
                </c:pt>
                <c:pt idx="487">
                  <c:v>967.92618323925376</c:v>
                </c:pt>
                <c:pt idx="488">
                  <c:v>952.73382544507217</c:v>
                </c:pt>
                <c:pt idx="489">
                  <c:v>977.55015197568446</c:v>
                </c:pt>
                <c:pt idx="490">
                  <c:v>990.55492835432096</c:v>
                </c:pt>
                <c:pt idx="491">
                  <c:v>1062.839774207556</c:v>
                </c:pt>
                <c:pt idx="492">
                  <c:v>1089.310464611377</c:v>
                </c:pt>
                <c:pt idx="493">
                  <c:v>1051.5301780286588</c:v>
                </c:pt>
                <c:pt idx="494">
                  <c:v>985.05340859748196</c:v>
                </c:pt>
                <c:pt idx="495">
                  <c:v>1021.0351715154151</c:v>
                </c:pt>
                <c:pt idx="496">
                  <c:v>986.17108119843726</c:v>
                </c:pt>
                <c:pt idx="497">
                  <c:v>883.55883630047799</c:v>
                </c:pt>
                <c:pt idx="498">
                  <c:v>941.2696482848462</c:v>
                </c:pt>
                <c:pt idx="499">
                  <c:v>819.76465479808985</c:v>
                </c:pt>
                <c:pt idx="500">
                  <c:v>839.59357359965293</c:v>
                </c:pt>
                <c:pt idx="501">
                  <c:v>922.89709075119436</c:v>
                </c:pt>
                <c:pt idx="502">
                  <c:v>912.22666087711707</c:v>
                </c:pt>
                <c:pt idx="503">
                  <c:v>932.71645679548442</c:v>
                </c:pt>
                <c:pt idx="504">
                  <c:v>919.62223187147231</c:v>
                </c:pt>
                <c:pt idx="505">
                  <c:v>897.98610508033028</c:v>
                </c:pt>
                <c:pt idx="506">
                  <c:v>856.70082501085562</c:v>
                </c:pt>
                <c:pt idx="507">
                  <c:v>847.87494572297032</c:v>
                </c:pt>
                <c:pt idx="508">
                  <c:v>858.00000000000034</c:v>
                </c:pt>
                <c:pt idx="509">
                  <c:v>853.14806773773364</c:v>
                </c:pt>
                <c:pt idx="510">
                  <c:v>822.97177594442064</c:v>
                </c:pt>
                <c:pt idx="511">
                  <c:v>828.61832392531517</c:v>
                </c:pt>
                <c:pt idx="512">
                  <c:v>825.67433782023465</c:v>
                </c:pt>
                <c:pt idx="513">
                  <c:v>831.45549283543221</c:v>
                </c:pt>
                <c:pt idx="514">
                  <c:v>875.42596613113358</c:v>
                </c:pt>
                <c:pt idx="515">
                  <c:v>900.9978289188017</c:v>
                </c:pt>
                <c:pt idx="516">
                  <c:v>913.91663048198018</c:v>
                </c:pt>
                <c:pt idx="517">
                  <c:v>939.37125488493291</c:v>
                </c:pt>
                <c:pt idx="518">
                  <c:v>949.12983065566652</c:v>
                </c:pt>
                <c:pt idx="519">
                  <c:v>1027.2514112027791</c:v>
                </c:pt>
                <c:pt idx="520">
                  <c:v>997.10725141120304</c:v>
                </c:pt>
                <c:pt idx="521">
                  <c:v>1039.950499348676</c:v>
                </c:pt>
                <c:pt idx="522">
                  <c:v>1042.099001302649</c:v>
                </c:pt>
                <c:pt idx="523">
                  <c:v>1031.6969170646985</c:v>
                </c:pt>
                <c:pt idx="524">
                  <c:v>982.13721233174147</c:v>
                </c:pt>
                <c:pt idx="525">
                  <c:v>1003.0369083803737</c:v>
                </c:pt>
                <c:pt idx="526">
                  <c:v>989.67260095527604</c:v>
                </c:pt>
                <c:pt idx="527">
                  <c:v>945.95831524099026</c:v>
                </c:pt>
                <c:pt idx="528">
                  <c:v>872.8067737733395</c:v>
                </c:pt>
                <c:pt idx="529">
                  <c:v>893.95831524099026</c:v>
                </c:pt>
                <c:pt idx="530">
                  <c:v>897.22448979591866</c:v>
                </c:pt>
                <c:pt idx="531">
                  <c:v>887.19235779418182</c:v>
                </c:pt>
                <c:pt idx="532">
                  <c:v>895.07425097698683</c:v>
                </c:pt>
                <c:pt idx="533">
                  <c:v>947.94094659140296</c:v>
                </c:pt>
                <c:pt idx="534">
                  <c:v>934.47763786365647</c:v>
                </c:pt>
                <c:pt idx="535">
                  <c:v>880.81372123317442</c:v>
                </c:pt>
                <c:pt idx="536">
                  <c:v>877.10638297872367</c:v>
                </c:pt>
                <c:pt idx="537">
                  <c:v>902.26226660877148</c:v>
                </c:pt>
                <c:pt idx="538">
                  <c:v>880.09986973512844</c:v>
                </c:pt>
                <c:pt idx="539">
                  <c:v>880.82414242292703</c:v>
                </c:pt>
                <c:pt idx="540">
                  <c:v>900.75987841945323</c:v>
                </c:pt>
                <c:pt idx="541">
                  <c:v>884.50282240555828</c:v>
                </c:pt>
                <c:pt idx="542">
                  <c:v>844.2032132001741</c:v>
                </c:pt>
                <c:pt idx="543">
                  <c:v>824.87537993921023</c:v>
                </c:pt>
                <c:pt idx="544">
                  <c:v>832.35258358662668</c:v>
                </c:pt>
                <c:pt idx="545">
                  <c:v>832.60703430308331</c:v>
                </c:pt>
                <c:pt idx="546">
                  <c:v>844.54884932696518</c:v>
                </c:pt>
                <c:pt idx="547">
                  <c:v>897.95918367346985</c:v>
                </c:pt>
                <c:pt idx="548">
                  <c:v>921.86539296569742</c:v>
                </c:pt>
                <c:pt idx="549">
                  <c:v>917.674337820235</c:v>
                </c:pt>
                <c:pt idx="550">
                  <c:v>917.45462440295319</c:v>
                </c:pt>
                <c:pt idx="551">
                  <c:v>894.37516283109039</c:v>
                </c:pt>
                <c:pt idx="552">
                  <c:v>908.02257924446417</c:v>
                </c:pt>
                <c:pt idx="553">
                  <c:v>901.53538862353503</c:v>
                </c:pt>
                <c:pt idx="554">
                  <c:v>894.75640468953588</c:v>
                </c:pt>
                <c:pt idx="555">
                  <c:v>876.95614415979196</c:v>
                </c:pt>
                <c:pt idx="556">
                  <c:v>882.18237082066923</c:v>
                </c:pt>
                <c:pt idx="557">
                  <c:v>904.47329570125987</c:v>
                </c:pt>
                <c:pt idx="558">
                  <c:v>898.13808076422117</c:v>
                </c:pt>
                <c:pt idx="559">
                  <c:v>897.52670429874149</c:v>
                </c:pt>
                <c:pt idx="560">
                  <c:v>894.66000868432548</c:v>
                </c:pt>
                <c:pt idx="561">
                  <c:v>890.25705601389552</c:v>
                </c:pt>
                <c:pt idx="562">
                  <c:v>884.74337820234541</c:v>
                </c:pt>
                <c:pt idx="563">
                  <c:v>882.06600086843309</c:v>
                </c:pt>
                <c:pt idx="564">
                  <c:v>889.64741641337469</c:v>
                </c:pt>
                <c:pt idx="565">
                  <c:v>883.07338254450792</c:v>
                </c:pt>
                <c:pt idx="566">
                  <c:v>867.25054277030029</c:v>
                </c:pt>
                <c:pt idx="567">
                  <c:v>870.93964394268426</c:v>
                </c:pt>
                <c:pt idx="568">
                  <c:v>842.57490230134681</c:v>
                </c:pt>
                <c:pt idx="569">
                  <c:v>737.57186278766892</c:v>
                </c:pt>
                <c:pt idx="570">
                  <c:v>732.09292227529374</c:v>
                </c:pt>
                <c:pt idx="571">
                  <c:v>700.28050369083871</c:v>
                </c:pt>
                <c:pt idx="572">
                  <c:v>710.19626574033953</c:v>
                </c:pt>
                <c:pt idx="573">
                  <c:v>712.01128962223265</c:v>
                </c:pt>
                <c:pt idx="574">
                  <c:v>698.55145462440373</c:v>
                </c:pt>
                <c:pt idx="575">
                  <c:v>719.87320885801205</c:v>
                </c:pt>
                <c:pt idx="576">
                  <c:v>720.14242292661834</c:v>
                </c:pt>
                <c:pt idx="577">
                  <c:v>726.00434216239785</c:v>
                </c:pt>
                <c:pt idx="578">
                  <c:v>714.19539730786016</c:v>
                </c:pt>
                <c:pt idx="579">
                  <c:v>706.65479808944951</c:v>
                </c:pt>
                <c:pt idx="580">
                  <c:v>705.70473295701345</c:v>
                </c:pt>
                <c:pt idx="581">
                  <c:v>682.08858011289715</c:v>
                </c:pt>
                <c:pt idx="582">
                  <c:v>711.25401650021809</c:v>
                </c:pt>
                <c:pt idx="583">
                  <c:v>709.36951801997498</c:v>
                </c:pt>
                <c:pt idx="584">
                  <c:v>743.44246634824242</c:v>
                </c:pt>
                <c:pt idx="585">
                  <c:v>743.20712114633193</c:v>
                </c:pt>
                <c:pt idx="586">
                  <c:v>717.19496309162059</c:v>
                </c:pt>
                <c:pt idx="587">
                  <c:v>720.80677377334018</c:v>
                </c:pt>
                <c:pt idx="588">
                  <c:v>718.62874511506834</c:v>
                </c:pt>
                <c:pt idx="589">
                  <c:v>724.98480243161214</c:v>
                </c:pt>
                <c:pt idx="590">
                  <c:v>708.57924446374409</c:v>
                </c:pt>
                <c:pt idx="591">
                  <c:v>694.0286582718204</c:v>
                </c:pt>
                <c:pt idx="592">
                  <c:v>700.8753799392108</c:v>
                </c:pt>
                <c:pt idx="593">
                  <c:v>690.14415979157729</c:v>
                </c:pt>
                <c:pt idx="594">
                  <c:v>690.2310030395148</c:v>
                </c:pt>
                <c:pt idx="595">
                  <c:v>714.14242292661868</c:v>
                </c:pt>
                <c:pt idx="596">
                  <c:v>711.87755102040944</c:v>
                </c:pt>
                <c:pt idx="597">
                  <c:v>696.48284845853357</c:v>
                </c:pt>
                <c:pt idx="598">
                  <c:v>648.42553191489469</c:v>
                </c:pt>
                <c:pt idx="599">
                  <c:v>643.71775944420426</c:v>
                </c:pt>
                <c:pt idx="600">
                  <c:v>751.63004776378762</c:v>
                </c:pt>
                <c:pt idx="601">
                  <c:v>801.56317846287573</c:v>
                </c:pt>
                <c:pt idx="602">
                  <c:v>827.610073816762</c:v>
                </c:pt>
                <c:pt idx="603">
                  <c:v>799.40425531915002</c:v>
                </c:pt>
                <c:pt idx="604">
                  <c:v>816.98827616152971</c:v>
                </c:pt>
                <c:pt idx="605">
                  <c:v>795.02561875814274</c:v>
                </c:pt>
                <c:pt idx="606">
                  <c:v>793.82110290925004</c:v>
                </c:pt>
                <c:pt idx="607">
                  <c:v>801.70299609205506</c:v>
                </c:pt>
                <c:pt idx="608">
                  <c:v>806.73208858011412</c:v>
                </c:pt>
                <c:pt idx="609">
                  <c:v>798.49848024316213</c:v>
                </c:pt>
                <c:pt idx="610">
                  <c:v>815.74902301346185</c:v>
                </c:pt>
                <c:pt idx="611">
                  <c:v>808.39426834563722</c:v>
                </c:pt>
                <c:pt idx="612">
                  <c:v>811.03343465045702</c:v>
                </c:pt>
                <c:pt idx="613">
                  <c:v>800.36474164133858</c:v>
                </c:pt>
                <c:pt idx="614">
                  <c:v>761.9392097264448</c:v>
                </c:pt>
                <c:pt idx="615">
                  <c:v>765.03777681285385</c:v>
                </c:pt>
                <c:pt idx="616">
                  <c:v>785.01693443334875</c:v>
                </c:pt>
                <c:pt idx="617">
                  <c:v>758.42553191489458</c:v>
                </c:pt>
                <c:pt idx="618">
                  <c:v>766.12592270951041</c:v>
                </c:pt>
                <c:pt idx="619">
                  <c:v>762.2336083369529</c:v>
                </c:pt>
                <c:pt idx="620">
                  <c:v>750.9057750759888</c:v>
                </c:pt>
                <c:pt idx="621">
                  <c:v>735.71254884932785</c:v>
                </c:pt>
                <c:pt idx="622">
                  <c:v>737.38775510204187</c:v>
                </c:pt>
                <c:pt idx="623">
                  <c:v>738.37603126357021</c:v>
                </c:pt>
                <c:pt idx="624">
                  <c:v>711.00043421624071</c:v>
                </c:pt>
                <c:pt idx="625">
                  <c:v>706.35171515414777</c:v>
                </c:pt>
                <c:pt idx="626">
                  <c:v>703.25749023013566</c:v>
                </c:pt>
                <c:pt idx="627">
                  <c:v>662.41771602258018</c:v>
                </c:pt>
                <c:pt idx="628">
                  <c:v>631.19669995657921</c:v>
                </c:pt>
                <c:pt idx="629">
                  <c:v>634.96048632218935</c:v>
                </c:pt>
                <c:pt idx="630">
                  <c:v>599.50325662179853</c:v>
                </c:pt>
                <c:pt idx="631">
                  <c:v>617.41815023881975</c:v>
                </c:pt>
                <c:pt idx="632">
                  <c:v>621.46244029526781</c:v>
                </c:pt>
                <c:pt idx="633">
                  <c:v>652.06426400347448</c:v>
                </c:pt>
                <c:pt idx="634">
                  <c:v>644.33260963960117</c:v>
                </c:pt>
                <c:pt idx="635">
                  <c:v>672.13894919670065</c:v>
                </c:pt>
                <c:pt idx="636">
                  <c:v>654.96222318714786</c:v>
                </c:pt>
                <c:pt idx="637">
                  <c:v>641.84889274858938</c:v>
                </c:pt>
                <c:pt idx="638">
                  <c:v>633.45896656535001</c:v>
                </c:pt>
                <c:pt idx="639">
                  <c:v>633.32262266608814</c:v>
                </c:pt>
                <c:pt idx="640">
                  <c:v>624.77811550152012</c:v>
                </c:pt>
                <c:pt idx="641">
                  <c:v>641.68475900998737</c:v>
                </c:pt>
                <c:pt idx="642">
                  <c:v>653.70994355188918</c:v>
                </c:pt>
                <c:pt idx="643">
                  <c:v>650.30047763786399</c:v>
                </c:pt>
                <c:pt idx="644">
                  <c:v>652.20234476769463</c:v>
                </c:pt>
                <c:pt idx="645">
                  <c:v>637.31133304385617</c:v>
                </c:pt>
                <c:pt idx="646">
                  <c:v>627.3669127225362</c:v>
                </c:pt>
                <c:pt idx="647">
                  <c:v>626.13981762917967</c:v>
                </c:pt>
                <c:pt idx="648">
                  <c:v>625.10464611376494</c:v>
                </c:pt>
                <c:pt idx="649">
                  <c:v>630.34997828918824</c:v>
                </c:pt>
                <c:pt idx="650">
                  <c:v>613.46504559270545</c:v>
                </c:pt>
                <c:pt idx="651">
                  <c:v>618.20147633521515</c:v>
                </c:pt>
                <c:pt idx="652">
                  <c:v>598.4993486756407</c:v>
                </c:pt>
                <c:pt idx="653">
                  <c:v>575.23404255319167</c:v>
                </c:pt>
                <c:pt idx="654">
                  <c:v>632.03039513677834</c:v>
                </c:pt>
                <c:pt idx="655">
                  <c:v>620.95527572731237</c:v>
                </c:pt>
                <c:pt idx="656">
                  <c:v>624.21450282240573</c:v>
                </c:pt>
                <c:pt idx="657">
                  <c:v>619.43117672600977</c:v>
                </c:pt>
                <c:pt idx="658">
                  <c:v>651.44941380807654</c:v>
                </c:pt>
                <c:pt idx="659">
                  <c:v>635.43986105080342</c:v>
                </c:pt>
                <c:pt idx="660">
                  <c:v>630.11463308727764</c:v>
                </c:pt>
                <c:pt idx="661">
                  <c:v>625.67346938775529</c:v>
                </c:pt>
                <c:pt idx="662">
                  <c:v>625.44507164567972</c:v>
                </c:pt>
                <c:pt idx="663">
                  <c:v>630.02518454190192</c:v>
                </c:pt>
                <c:pt idx="664">
                  <c:v>635.35735996526284</c:v>
                </c:pt>
                <c:pt idx="665">
                  <c:v>641.61875814155451</c:v>
                </c:pt>
                <c:pt idx="666">
                  <c:v>629.2661745549284</c:v>
                </c:pt>
                <c:pt idx="667">
                  <c:v>624.85714285714289</c:v>
                </c:pt>
                <c:pt idx="668">
                  <c:v>625.34520191055151</c:v>
                </c:pt>
                <c:pt idx="669">
                  <c:v>604.92488059053414</c:v>
                </c:pt>
                <c:pt idx="670">
                  <c:v>637.86018237082067</c:v>
                </c:pt>
                <c:pt idx="671">
                  <c:v>638.65479808944849</c:v>
                </c:pt>
                <c:pt idx="672">
                  <c:v>639.05775075987833</c:v>
                </c:pt>
                <c:pt idx="673">
                  <c:v>673.72991749891446</c:v>
                </c:pt>
                <c:pt idx="674">
                  <c:v>707.36257056013892</c:v>
                </c:pt>
                <c:pt idx="675">
                  <c:v>699.60746851932254</c:v>
                </c:pt>
                <c:pt idx="676">
                  <c:v>678.91966999565773</c:v>
                </c:pt>
                <c:pt idx="677">
                  <c:v>711.85584020842373</c:v>
                </c:pt>
                <c:pt idx="678">
                  <c:v>696.48371689101168</c:v>
                </c:pt>
                <c:pt idx="679">
                  <c:v>710.81024750325651</c:v>
                </c:pt>
                <c:pt idx="680">
                  <c:v>704.32826747720355</c:v>
                </c:pt>
                <c:pt idx="681">
                  <c:v>765.08988276161529</c:v>
                </c:pt>
                <c:pt idx="682">
                  <c:v>766.07989578810236</c:v>
                </c:pt>
                <c:pt idx="683">
                  <c:v>757.27399044724257</c:v>
                </c:pt>
                <c:pt idx="684">
                  <c:v>774.05818497611801</c:v>
                </c:pt>
                <c:pt idx="685">
                  <c:v>774.2909248805903</c:v>
                </c:pt>
                <c:pt idx="686">
                  <c:v>755.68389057750744</c:v>
                </c:pt>
                <c:pt idx="687">
                  <c:v>750.52974381241847</c:v>
                </c:pt>
                <c:pt idx="688">
                  <c:v>758.66521927920087</c:v>
                </c:pt>
                <c:pt idx="689">
                  <c:v>754.00434216239671</c:v>
                </c:pt>
                <c:pt idx="690">
                  <c:v>729.87581415544923</c:v>
                </c:pt>
                <c:pt idx="691">
                  <c:v>732.87016934433336</c:v>
                </c:pt>
                <c:pt idx="692">
                  <c:v>724.32305688232725</c:v>
                </c:pt>
                <c:pt idx="693">
                  <c:v>748.15458098132854</c:v>
                </c:pt>
                <c:pt idx="694">
                  <c:v>773.56231003039488</c:v>
                </c:pt>
                <c:pt idx="695">
                  <c:v>814.08684324793705</c:v>
                </c:pt>
                <c:pt idx="696">
                  <c:v>807.77507598784166</c:v>
                </c:pt>
                <c:pt idx="697">
                  <c:v>826.15805471124577</c:v>
                </c:pt>
                <c:pt idx="698">
                  <c:v>812.23534520191015</c:v>
                </c:pt>
                <c:pt idx="699">
                  <c:v>814.99001302648696</c:v>
                </c:pt>
                <c:pt idx="700">
                  <c:v>810.37863656100717</c:v>
                </c:pt>
                <c:pt idx="701">
                  <c:v>806.9683022145025</c:v>
                </c:pt>
                <c:pt idx="702">
                  <c:v>798.69908814589633</c:v>
                </c:pt>
                <c:pt idx="703">
                  <c:v>834.74077290490629</c:v>
                </c:pt>
                <c:pt idx="704">
                  <c:v>848.63221884498432</c:v>
                </c:pt>
                <c:pt idx="705">
                  <c:v>852.25618758141491</c:v>
                </c:pt>
                <c:pt idx="706">
                  <c:v>859.31828050369018</c:v>
                </c:pt>
                <c:pt idx="707">
                  <c:v>881.61094224923943</c:v>
                </c:pt>
                <c:pt idx="708">
                  <c:v>855.56491532783264</c:v>
                </c:pt>
                <c:pt idx="709">
                  <c:v>887.80547112461932</c:v>
                </c:pt>
                <c:pt idx="710">
                  <c:v>896.78332609639529</c:v>
                </c:pt>
                <c:pt idx="711">
                  <c:v>888.37429439860978</c:v>
                </c:pt>
                <c:pt idx="712">
                  <c:v>898.33782023447611</c:v>
                </c:pt>
                <c:pt idx="713">
                  <c:v>860.15805471124543</c:v>
                </c:pt>
                <c:pt idx="714">
                  <c:v>861.24793747286083</c:v>
                </c:pt>
                <c:pt idx="715">
                  <c:v>842.90056448111091</c:v>
                </c:pt>
                <c:pt idx="716">
                  <c:v>882.73643074250901</c:v>
                </c:pt>
                <c:pt idx="717">
                  <c:v>833.15588363004724</c:v>
                </c:pt>
                <c:pt idx="718">
                  <c:v>833.3842813721227</c:v>
                </c:pt>
                <c:pt idx="719">
                  <c:v>840.38645245332111</c:v>
                </c:pt>
                <c:pt idx="720">
                  <c:v>838.11202778983875</c:v>
                </c:pt>
                <c:pt idx="721">
                  <c:v>862.90924880590455</c:v>
                </c:pt>
                <c:pt idx="722">
                  <c:v>838.56969170646903</c:v>
                </c:pt>
                <c:pt idx="723">
                  <c:v>809.01780286582652</c:v>
                </c:pt>
                <c:pt idx="724">
                  <c:v>762.93964394268278</c:v>
                </c:pt>
                <c:pt idx="725">
                  <c:v>766.23621363438906</c:v>
                </c:pt>
                <c:pt idx="726">
                  <c:v>754.92053842813641</c:v>
                </c:pt>
                <c:pt idx="727">
                  <c:v>740.21797655232228</c:v>
                </c:pt>
                <c:pt idx="728">
                  <c:v>740.93617021276509</c:v>
                </c:pt>
                <c:pt idx="729">
                  <c:v>774.22839774207478</c:v>
                </c:pt>
                <c:pt idx="730">
                  <c:v>760.75293095961706</c:v>
                </c:pt>
                <c:pt idx="731">
                  <c:v>759.95397307859241</c:v>
                </c:pt>
                <c:pt idx="732">
                  <c:v>786.33782023447588</c:v>
                </c:pt>
                <c:pt idx="733">
                  <c:v>793.04211897524863</c:v>
                </c:pt>
                <c:pt idx="734">
                  <c:v>771.74641771602171</c:v>
                </c:pt>
                <c:pt idx="735">
                  <c:v>697.63873208857933</c:v>
                </c:pt>
                <c:pt idx="736">
                  <c:v>688.65566652192717</c:v>
                </c:pt>
                <c:pt idx="737">
                  <c:v>685.58923143725508</c:v>
                </c:pt>
                <c:pt idx="738">
                  <c:v>689.05948762483649</c:v>
                </c:pt>
                <c:pt idx="739">
                  <c:v>416.84759009986931</c:v>
                </c:pt>
                <c:pt idx="740">
                  <c:v>484.46374294398566</c:v>
                </c:pt>
                <c:pt idx="741">
                  <c:v>449.15848892748545</c:v>
                </c:pt>
                <c:pt idx="742">
                  <c:v>465.59270516717282</c:v>
                </c:pt>
                <c:pt idx="743">
                  <c:v>436.73208858011247</c:v>
                </c:pt>
                <c:pt idx="744">
                  <c:v>461.3669127225354</c:v>
                </c:pt>
                <c:pt idx="745">
                  <c:v>468.34910985670814</c:v>
                </c:pt>
                <c:pt idx="746">
                  <c:v>535.16022579244407</c:v>
                </c:pt>
                <c:pt idx="747">
                  <c:v>539.1541467650884</c:v>
                </c:pt>
                <c:pt idx="748">
                  <c:v>537.29743812418519</c:v>
                </c:pt>
                <c:pt idx="749">
                  <c:v>505.09683022144964</c:v>
                </c:pt>
                <c:pt idx="750">
                  <c:v>561.6422058184969</c:v>
                </c:pt>
                <c:pt idx="751">
                  <c:v>585.73339122883124</c:v>
                </c:pt>
                <c:pt idx="752">
                  <c:v>579.88970907511862</c:v>
                </c:pt>
                <c:pt idx="753">
                  <c:v>585.09422492401131</c:v>
                </c:pt>
                <c:pt idx="754">
                  <c:v>552.24576639166219</c:v>
                </c:pt>
                <c:pt idx="755">
                  <c:v>541.61094224923932</c:v>
                </c:pt>
                <c:pt idx="756">
                  <c:v>510.76161528441088</c:v>
                </c:pt>
                <c:pt idx="757">
                  <c:v>555.30872774641682</c:v>
                </c:pt>
                <c:pt idx="758">
                  <c:v>556.70343030829258</c:v>
                </c:pt>
                <c:pt idx="759">
                  <c:v>576.89274858879628</c:v>
                </c:pt>
                <c:pt idx="760">
                  <c:v>590.02084237950407</c:v>
                </c:pt>
                <c:pt idx="761">
                  <c:v>584.81111593573519</c:v>
                </c:pt>
                <c:pt idx="762">
                  <c:v>595.4832826747712</c:v>
                </c:pt>
                <c:pt idx="763">
                  <c:v>588.17021276595665</c:v>
                </c:pt>
                <c:pt idx="764">
                  <c:v>636.55232305688151</c:v>
                </c:pt>
                <c:pt idx="765">
                  <c:v>625.0386452453314</c:v>
                </c:pt>
                <c:pt idx="766">
                  <c:v>639.27746417715946</c:v>
                </c:pt>
                <c:pt idx="767">
                  <c:v>632.52627008250033</c:v>
                </c:pt>
                <c:pt idx="768">
                  <c:v>595.65089014329067</c:v>
                </c:pt>
                <c:pt idx="769">
                  <c:v>597.20625271385074</c:v>
                </c:pt>
                <c:pt idx="770">
                  <c:v>599.54754667824511</c:v>
                </c:pt>
                <c:pt idx="771">
                  <c:v>593.82631350412441</c:v>
                </c:pt>
                <c:pt idx="772">
                  <c:v>596.50021710811916</c:v>
                </c:pt>
                <c:pt idx="773">
                  <c:v>575.00998697351213</c:v>
                </c:pt>
                <c:pt idx="774">
                  <c:v>616.75553625705527</c:v>
                </c:pt>
                <c:pt idx="775">
                  <c:v>610.29526704298667</c:v>
                </c:pt>
                <c:pt idx="776">
                  <c:v>629.49196699956508</c:v>
                </c:pt>
                <c:pt idx="777">
                  <c:v>618.38818931827973</c:v>
                </c:pt>
                <c:pt idx="778">
                  <c:v>592.86409031697713</c:v>
                </c:pt>
                <c:pt idx="779">
                  <c:v>594.12679114198806</c:v>
                </c:pt>
                <c:pt idx="780">
                  <c:v>618.77029960920481</c:v>
                </c:pt>
                <c:pt idx="781">
                  <c:v>649.79504993486694</c:v>
                </c:pt>
                <c:pt idx="782">
                  <c:v>651.75857577073316</c:v>
                </c:pt>
                <c:pt idx="783">
                  <c:v>654.68258792878794</c:v>
                </c:pt>
                <c:pt idx="784">
                  <c:v>668.09379070777186</c:v>
                </c:pt>
                <c:pt idx="785">
                  <c:v>675.17325227963454</c:v>
                </c:pt>
                <c:pt idx="786">
                  <c:v>672.07815892314295</c:v>
                </c:pt>
                <c:pt idx="787">
                  <c:v>762.35953104646023</c:v>
                </c:pt>
                <c:pt idx="788">
                  <c:v>748.58879722101517</c:v>
                </c:pt>
                <c:pt idx="789">
                  <c:v>766.5618758141544</c:v>
                </c:pt>
                <c:pt idx="790">
                  <c:v>779.16196265740246</c:v>
                </c:pt>
                <c:pt idx="791">
                  <c:v>772.39774207555274</c:v>
                </c:pt>
                <c:pt idx="792">
                  <c:v>770.46982197134082</c:v>
                </c:pt>
                <c:pt idx="793">
                  <c:v>783.48501953972993</c:v>
                </c:pt>
                <c:pt idx="794">
                  <c:v>794.00086843247857</c:v>
                </c:pt>
                <c:pt idx="795">
                  <c:v>867.25141120277806</c:v>
                </c:pt>
                <c:pt idx="796">
                  <c:v>851.06469821971257</c:v>
                </c:pt>
                <c:pt idx="797">
                  <c:v>828.43247937472779</c:v>
                </c:pt>
                <c:pt idx="798">
                  <c:v>757.51367781154954</c:v>
                </c:pt>
                <c:pt idx="799">
                  <c:v>743.51020408163208</c:v>
                </c:pt>
                <c:pt idx="800">
                  <c:v>765.15762049500597</c:v>
                </c:pt>
                <c:pt idx="801">
                  <c:v>808.4559270516711</c:v>
                </c:pt>
                <c:pt idx="802">
                  <c:v>850.36734693877463</c:v>
                </c:pt>
                <c:pt idx="803">
                  <c:v>809.06817194963014</c:v>
                </c:pt>
                <c:pt idx="804">
                  <c:v>814.69995657837535</c:v>
                </c:pt>
                <c:pt idx="805">
                  <c:v>840.64611376465405</c:v>
                </c:pt>
                <c:pt idx="806">
                  <c:v>845.32609639600446</c:v>
                </c:pt>
                <c:pt idx="807">
                  <c:v>848.93877551020341</c:v>
                </c:pt>
                <c:pt idx="808">
                  <c:v>826.00347372991689</c:v>
                </c:pt>
                <c:pt idx="809">
                  <c:v>787.55102040816257</c:v>
                </c:pt>
                <c:pt idx="810">
                  <c:v>796.35258358662543</c:v>
                </c:pt>
                <c:pt idx="811">
                  <c:v>797.14719930525337</c:v>
                </c:pt>
                <c:pt idx="812">
                  <c:v>757.30264871906149</c:v>
                </c:pt>
                <c:pt idx="813">
                  <c:v>772.93530178028595</c:v>
                </c:pt>
                <c:pt idx="814">
                  <c:v>767.79678679982567</c:v>
                </c:pt>
                <c:pt idx="815">
                  <c:v>799.31133304385514</c:v>
                </c:pt>
                <c:pt idx="816">
                  <c:v>831.6013894919663</c:v>
                </c:pt>
                <c:pt idx="817">
                  <c:v>818.67737733391164</c:v>
                </c:pt>
                <c:pt idx="818">
                  <c:v>842.18150238818851</c:v>
                </c:pt>
                <c:pt idx="819">
                  <c:v>820.51845419018605</c:v>
                </c:pt>
                <c:pt idx="820">
                  <c:v>885.86799826313427</c:v>
                </c:pt>
                <c:pt idx="821">
                  <c:v>826.57750759878354</c:v>
                </c:pt>
                <c:pt idx="822">
                  <c:v>839.44767694311702</c:v>
                </c:pt>
                <c:pt idx="823">
                  <c:v>850.11376465479748</c:v>
                </c:pt>
                <c:pt idx="824">
                  <c:v>835.5327833260958</c:v>
                </c:pt>
                <c:pt idx="825">
                  <c:v>839.45288753799321</c:v>
                </c:pt>
                <c:pt idx="826">
                  <c:v>846.46026921406792</c:v>
                </c:pt>
                <c:pt idx="827">
                  <c:v>849.50151975683832</c:v>
                </c:pt>
                <c:pt idx="828">
                  <c:v>848.66956144159735</c:v>
                </c:pt>
                <c:pt idx="829">
                  <c:v>858.44550586191872</c:v>
                </c:pt>
                <c:pt idx="830">
                  <c:v>805.94007815892257</c:v>
                </c:pt>
                <c:pt idx="831">
                  <c:v>821.98263135041191</c:v>
                </c:pt>
                <c:pt idx="832">
                  <c:v>822.69561441597853</c:v>
                </c:pt>
                <c:pt idx="833">
                  <c:v>811.29830655666467</c:v>
                </c:pt>
                <c:pt idx="834">
                  <c:v>818.58619192357742</c:v>
                </c:pt>
                <c:pt idx="835">
                  <c:v>827.23317412071162</c:v>
                </c:pt>
                <c:pt idx="836">
                  <c:v>821.98349978289139</c:v>
                </c:pt>
                <c:pt idx="837">
                  <c:v>815.13851498045983</c:v>
                </c:pt>
                <c:pt idx="838">
                  <c:v>808.5306122448975</c:v>
                </c:pt>
                <c:pt idx="839">
                  <c:v>812.76161528441128</c:v>
                </c:pt>
                <c:pt idx="840">
                  <c:v>807.18106817194928</c:v>
                </c:pt>
                <c:pt idx="841">
                  <c:v>841.13677811550122</c:v>
                </c:pt>
                <c:pt idx="842">
                  <c:v>835.85670864090275</c:v>
                </c:pt>
                <c:pt idx="843">
                  <c:v>807.33738601823666</c:v>
                </c:pt>
                <c:pt idx="844">
                  <c:v>803.25575336517545</c:v>
                </c:pt>
                <c:pt idx="845">
                  <c:v>795.67607468519282</c:v>
                </c:pt>
                <c:pt idx="846">
                  <c:v>782.63135041250507</c:v>
                </c:pt>
                <c:pt idx="847">
                  <c:v>791.69344333478045</c:v>
                </c:pt>
                <c:pt idx="848">
                  <c:v>798.31176726009517</c:v>
                </c:pt>
                <c:pt idx="849">
                  <c:v>793.62136343899226</c:v>
                </c:pt>
                <c:pt idx="850">
                  <c:v>801.73686495874915</c:v>
                </c:pt>
                <c:pt idx="851">
                  <c:v>789.10464611376449</c:v>
                </c:pt>
                <c:pt idx="852">
                  <c:v>786.64871906209271</c:v>
                </c:pt>
                <c:pt idx="853">
                  <c:v>793.35301780286545</c:v>
                </c:pt>
                <c:pt idx="854">
                  <c:v>787.61702127659544</c:v>
                </c:pt>
                <c:pt idx="855">
                  <c:v>811.48067737733356</c:v>
                </c:pt>
                <c:pt idx="856">
                  <c:v>803.94181502388142</c:v>
                </c:pt>
                <c:pt idx="857">
                  <c:v>819.45809813286974</c:v>
                </c:pt>
                <c:pt idx="858">
                  <c:v>801.7742075553623</c:v>
                </c:pt>
                <c:pt idx="859">
                  <c:v>806.62961354754646</c:v>
                </c:pt>
                <c:pt idx="860">
                  <c:v>801.91315675206226</c:v>
                </c:pt>
                <c:pt idx="861">
                  <c:v>807.88102475032531</c:v>
                </c:pt>
                <c:pt idx="862">
                  <c:v>802.65914025184509</c:v>
                </c:pt>
                <c:pt idx="863">
                  <c:v>803.80807642205787</c:v>
                </c:pt>
                <c:pt idx="864">
                  <c:v>798.74945722970006</c:v>
                </c:pt>
                <c:pt idx="865">
                  <c:v>793.20191055145426</c:v>
                </c:pt>
                <c:pt idx="866">
                  <c:v>794.99088145896621</c:v>
                </c:pt>
                <c:pt idx="867">
                  <c:v>796.37689969604833</c:v>
                </c:pt>
                <c:pt idx="868">
                  <c:v>799.73860182370777</c:v>
                </c:pt>
                <c:pt idx="869">
                  <c:v>795.55188884064228</c:v>
                </c:pt>
                <c:pt idx="870">
                  <c:v>815.45809813286974</c:v>
                </c:pt>
                <c:pt idx="871">
                  <c:v>826.58792878853626</c:v>
                </c:pt>
                <c:pt idx="872">
                  <c:v>833.97915762049468</c:v>
                </c:pt>
                <c:pt idx="873">
                  <c:v>828.29353017802816</c:v>
                </c:pt>
                <c:pt idx="874">
                  <c:v>842.41597915762009</c:v>
                </c:pt>
                <c:pt idx="875">
                  <c:v>862.48719062092891</c:v>
                </c:pt>
                <c:pt idx="876">
                  <c:v>957.87755102040774</c:v>
                </c:pt>
                <c:pt idx="877">
                  <c:v>947.13590968302185</c:v>
                </c:pt>
                <c:pt idx="878">
                  <c:v>964.00607902735544</c:v>
                </c:pt>
                <c:pt idx="879">
                  <c:v>963.92618323925296</c:v>
                </c:pt>
                <c:pt idx="880">
                  <c:v>984.4081632653058</c:v>
                </c:pt>
                <c:pt idx="881">
                  <c:v>1024.8519322622665</c:v>
                </c:pt>
                <c:pt idx="882">
                  <c:v>961.47199305254003</c:v>
                </c:pt>
                <c:pt idx="883">
                  <c:v>974.3647416413371</c:v>
                </c:pt>
                <c:pt idx="884">
                  <c:v>971.94702561875783</c:v>
                </c:pt>
                <c:pt idx="885">
                  <c:v>1019.966131133304</c:v>
                </c:pt>
                <c:pt idx="886">
                  <c:v>1021.4902301346066</c:v>
                </c:pt>
                <c:pt idx="887">
                  <c:v>1006.8805905340856</c:v>
                </c:pt>
                <c:pt idx="888">
                  <c:v>1021.3990447242724</c:v>
                </c:pt>
                <c:pt idx="889">
                  <c:v>1014.4750325662177</c:v>
                </c:pt>
                <c:pt idx="890">
                  <c:v>1032.8198002605295</c:v>
                </c:pt>
                <c:pt idx="891">
                  <c:v>989.32522796352555</c:v>
                </c:pt>
                <c:pt idx="892">
                  <c:v>1004.2839774207554</c:v>
                </c:pt>
                <c:pt idx="893">
                  <c:v>1023.0134607034302</c:v>
                </c:pt>
                <c:pt idx="894">
                  <c:v>1021.3234910985669</c:v>
                </c:pt>
                <c:pt idx="895">
                  <c:v>1029.3009118541031</c:v>
                </c:pt>
                <c:pt idx="896">
                  <c:v>1034.3899261832389</c:v>
                </c:pt>
                <c:pt idx="897">
                  <c:v>1066.5332175423357</c:v>
                </c:pt>
                <c:pt idx="898">
                  <c:v>1037.3434650455924</c:v>
                </c:pt>
                <c:pt idx="899">
                  <c:v>1020.8067737733388</c:v>
                </c:pt>
                <c:pt idx="900">
                  <c:v>1029.400781589231</c:v>
                </c:pt>
                <c:pt idx="901">
                  <c:v>1001.419018671298</c:v>
                </c:pt>
                <c:pt idx="902">
                  <c:v>1012.849326964828</c:v>
                </c:pt>
                <c:pt idx="903">
                  <c:v>1011.5614415979153</c:v>
                </c:pt>
                <c:pt idx="904">
                  <c:v>1020.2518454190184</c:v>
                </c:pt>
                <c:pt idx="905">
                  <c:v>982.92835432045138</c:v>
                </c:pt>
                <c:pt idx="906">
                  <c:v>995.34780720798949</c:v>
                </c:pt>
                <c:pt idx="907">
                  <c:v>983.96699956578357</c:v>
                </c:pt>
                <c:pt idx="908">
                  <c:v>1001.0343030829351</c:v>
                </c:pt>
                <c:pt idx="909">
                  <c:v>995.73078593139371</c:v>
                </c:pt>
                <c:pt idx="910">
                  <c:v>1017.0351715154146</c:v>
                </c:pt>
                <c:pt idx="911">
                  <c:v>1011.6812852800695</c:v>
                </c:pt>
                <c:pt idx="912">
                  <c:v>1035.3425966131131</c:v>
                </c:pt>
                <c:pt idx="913">
                  <c:v>989.01780286582698</c:v>
                </c:pt>
                <c:pt idx="914">
                  <c:v>880.6643508467215</c:v>
                </c:pt>
                <c:pt idx="915">
                  <c:v>907.18627876682569</c:v>
                </c:pt>
                <c:pt idx="916">
                  <c:v>882.90838037342587</c:v>
                </c:pt>
                <c:pt idx="917">
                  <c:v>890.68171949630903</c:v>
                </c:pt>
                <c:pt idx="918">
                  <c:v>900.86322188449822</c:v>
                </c:pt>
                <c:pt idx="919">
                  <c:v>879.4311767260092</c:v>
                </c:pt>
                <c:pt idx="920">
                  <c:v>887.46851932262234</c:v>
                </c:pt>
                <c:pt idx="921">
                  <c:v>897.68736430742467</c:v>
                </c:pt>
                <c:pt idx="922">
                  <c:v>902.11810681719442</c:v>
                </c:pt>
                <c:pt idx="923">
                  <c:v>906.72340425531866</c:v>
                </c:pt>
                <c:pt idx="924">
                  <c:v>897.33651758575718</c:v>
                </c:pt>
                <c:pt idx="925">
                  <c:v>926.77116804168429</c:v>
                </c:pt>
                <c:pt idx="926">
                  <c:v>936.63135041250484</c:v>
                </c:pt>
                <c:pt idx="927">
                  <c:v>951.28180633955662</c:v>
                </c:pt>
                <c:pt idx="928">
                  <c:v>950.06426400347323</c:v>
                </c:pt>
                <c:pt idx="929">
                  <c:v>949.49109856708583</c:v>
                </c:pt>
                <c:pt idx="930">
                  <c:v>962.2796352583581</c:v>
                </c:pt>
                <c:pt idx="931">
                  <c:v>948.35258358662566</c:v>
                </c:pt>
                <c:pt idx="932">
                  <c:v>904.66521927920041</c:v>
                </c:pt>
                <c:pt idx="933">
                  <c:v>914.4255319148931</c:v>
                </c:pt>
                <c:pt idx="934">
                  <c:v>889.40165002171022</c:v>
                </c:pt>
                <c:pt idx="935">
                  <c:v>932.3768996960481</c:v>
                </c:pt>
                <c:pt idx="936">
                  <c:v>928.06513243595259</c:v>
                </c:pt>
                <c:pt idx="937">
                  <c:v>931.70646982197093</c:v>
                </c:pt>
                <c:pt idx="938">
                  <c:v>935.67086409031651</c:v>
                </c:pt>
                <c:pt idx="939">
                  <c:v>928.88580112896182</c:v>
                </c:pt>
                <c:pt idx="940">
                  <c:v>941.42249240121544</c:v>
                </c:pt>
                <c:pt idx="941">
                  <c:v>935.87407729049028</c:v>
                </c:pt>
                <c:pt idx="942">
                  <c:v>922.19973947025574</c:v>
                </c:pt>
                <c:pt idx="943">
                  <c:v>917.9678679982627</c:v>
                </c:pt>
                <c:pt idx="944">
                  <c:v>915.50673035171462</c:v>
                </c:pt>
                <c:pt idx="945">
                  <c:v>926.32479374728553</c:v>
                </c:pt>
                <c:pt idx="946">
                  <c:v>937.2305688232733</c:v>
                </c:pt>
                <c:pt idx="947">
                  <c:v>920.50890143291304</c:v>
                </c:pt>
                <c:pt idx="948">
                  <c:v>926.30395136778054</c:v>
                </c:pt>
                <c:pt idx="949">
                  <c:v>948.81198436821467</c:v>
                </c:pt>
                <c:pt idx="950">
                  <c:v>959.67346938775427</c:v>
                </c:pt>
                <c:pt idx="951">
                  <c:v>980.73990447242636</c:v>
                </c:pt>
                <c:pt idx="952">
                  <c:v>987.32262266608689</c:v>
                </c:pt>
                <c:pt idx="953">
                  <c:v>1001.1506730351706</c:v>
                </c:pt>
                <c:pt idx="954">
                  <c:v>991.79852366478406</c:v>
                </c:pt>
                <c:pt idx="955">
                  <c:v>991.56665219279103</c:v>
                </c:pt>
                <c:pt idx="956">
                  <c:v>999.14198871037695</c:v>
                </c:pt>
                <c:pt idx="957">
                  <c:v>983.00651324359433</c:v>
                </c:pt>
                <c:pt idx="958">
                  <c:v>986.55666521927822</c:v>
                </c:pt>
                <c:pt idx="959">
                  <c:v>998.97003907946043</c:v>
                </c:pt>
                <c:pt idx="960">
                  <c:v>1020.535822839773</c:v>
                </c:pt>
                <c:pt idx="961">
                  <c:v>1034.3022145028212</c:v>
                </c:pt>
                <c:pt idx="962">
                  <c:v>1109.9400781589218</c:v>
                </c:pt>
                <c:pt idx="963">
                  <c:v>1126.2283977420743</c:v>
                </c:pt>
                <c:pt idx="964">
                  <c:v>1122.2813721233163</c:v>
                </c:pt>
                <c:pt idx="965">
                  <c:v>1138.6652192791998</c:v>
                </c:pt>
                <c:pt idx="966">
                  <c:v>1131.4659140251833</c:v>
                </c:pt>
                <c:pt idx="967">
                  <c:v>1133.4945722970028</c:v>
                </c:pt>
                <c:pt idx="968">
                  <c:v>1184.2092922275281</c:v>
                </c:pt>
                <c:pt idx="969">
                  <c:v>1152.0972644376886</c:v>
                </c:pt>
                <c:pt idx="970">
                  <c:v>1168.5366912722523</c:v>
                </c:pt>
                <c:pt idx="971">
                  <c:v>1177.6031263569246</c:v>
                </c:pt>
                <c:pt idx="972">
                  <c:v>1197.6552323056869</c:v>
                </c:pt>
                <c:pt idx="973">
                  <c:v>1195.0933564915315</c:v>
                </c:pt>
                <c:pt idx="974">
                  <c:v>1176.6712983065554</c:v>
                </c:pt>
                <c:pt idx="975">
                  <c:v>1217.8488927485873</c:v>
                </c:pt>
                <c:pt idx="976">
                  <c:v>1228.3117672600938</c:v>
                </c:pt>
                <c:pt idx="977">
                  <c:v>1353.8879722101588</c:v>
                </c:pt>
                <c:pt idx="978">
                  <c:v>1353.0108554059902</c:v>
                </c:pt>
                <c:pt idx="979">
                  <c:v>1286.8693009118522</c:v>
                </c:pt>
                <c:pt idx="980">
                  <c:v>1343.9079461571844</c:v>
                </c:pt>
                <c:pt idx="981">
                  <c:v>1331.1689101172365</c:v>
                </c:pt>
                <c:pt idx="982">
                  <c:v>1328.4594007815874</c:v>
                </c:pt>
                <c:pt idx="983">
                  <c:v>1362.0703430308276</c:v>
                </c:pt>
                <c:pt idx="984">
                  <c:v>1414.838037342595</c:v>
                </c:pt>
                <c:pt idx="985">
                  <c:v>1417.3425966131117</c:v>
                </c:pt>
                <c:pt idx="986">
                  <c:v>1395.610073816759</c:v>
                </c:pt>
                <c:pt idx="987">
                  <c:v>1385.7577073382527</c:v>
                </c:pt>
                <c:pt idx="988">
                  <c:v>1451.4607034303065</c:v>
                </c:pt>
                <c:pt idx="989">
                  <c:v>1533.5979157620475</c:v>
                </c:pt>
                <c:pt idx="990">
                  <c:v>1543.7359965262679</c:v>
                </c:pt>
                <c:pt idx="991">
                  <c:v>1546.0547112461984</c:v>
                </c:pt>
                <c:pt idx="992">
                  <c:v>1620.1189752496718</c:v>
                </c:pt>
                <c:pt idx="993">
                  <c:v>1624.2987407729026</c:v>
                </c:pt>
                <c:pt idx="994">
                  <c:v>1599.1689101172362</c:v>
                </c:pt>
                <c:pt idx="995">
                  <c:v>1595.1367781154995</c:v>
                </c:pt>
                <c:pt idx="996">
                  <c:v>1663.9174989144574</c:v>
                </c:pt>
                <c:pt idx="997">
                  <c:v>1625.6283108988259</c:v>
                </c:pt>
                <c:pt idx="998">
                  <c:v>1489.3156752062512</c:v>
                </c:pt>
                <c:pt idx="999">
                  <c:v>1488.4515848892731</c:v>
                </c:pt>
                <c:pt idx="1000">
                  <c:v>1538.8493269648266</c:v>
                </c:pt>
                <c:pt idx="1001">
                  <c:v>1579.243595310463</c:v>
                </c:pt>
                <c:pt idx="1002">
                  <c:v>1710.4533217542314</c:v>
                </c:pt>
                <c:pt idx="1003">
                  <c:v>1629.6100738167586</c:v>
                </c:pt>
                <c:pt idx="1004">
                  <c:v>1667.7455492835409</c:v>
                </c:pt>
                <c:pt idx="1005">
                  <c:v>1686.6608771168019</c:v>
                </c:pt>
                <c:pt idx="1006">
                  <c:v>1619.6717325227939</c:v>
                </c:pt>
                <c:pt idx="1007">
                  <c:v>1662.8449848024291</c:v>
                </c:pt>
                <c:pt idx="1008">
                  <c:v>1681.2331741207095</c:v>
                </c:pt>
                <c:pt idx="1009">
                  <c:v>1664.5158488927459</c:v>
                </c:pt>
                <c:pt idx="1010">
                  <c:v>1591.3252279635233</c:v>
                </c:pt>
                <c:pt idx="1011">
                  <c:v>1610.184976118104</c:v>
                </c:pt>
                <c:pt idx="1012">
                  <c:v>1585.2913590968276</c:v>
                </c:pt>
                <c:pt idx="1013">
                  <c:v>1566.3508467216645</c:v>
                </c:pt>
                <c:pt idx="1014">
                  <c:v>1633.4077290490634</c:v>
                </c:pt>
                <c:pt idx="1015">
                  <c:v>1665.21841076856</c:v>
                </c:pt>
                <c:pt idx="1016">
                  <c:v>1673.7420755536227</c:v>
                </c:pt>
                <c:pt idx="1017">
                  <c:v>1687.0542770299578</c:v>
                </c:pt>
                <c:pt idx="1018">
                  <c:v>1852.8458532349077</c:v>
                </c:pt>
                <c:pt idx="1019">
                  <c:v>1979.7794181502352</c:v>
                </c:pt>
                <c:pt idx="1020">
                  <c:v>2006.7207989578772</c:v>
                </c:pt>
                <c:pt idx="1021">
                  <c:v>2068.745983499779</c:v>
                </c:pt>
                <c:pt idx="1022">
                  <c:v>2036.9535388623494</c:v>
                </c:pt>
                <c:pt idx="1023">
                  <c:v>1973.0534085974775</c:v>
                </c:pt>
                <c:pt idx="1024">
                  <c:v>2067.8063395570953</c:v>
                </c:pt>
                <c:pt idx="1025">
                  <c:v>2017.6083369517978</c:v>
                </c:pt>
                <c:pt idx="1026">
                  <c:v>2060.7207989578769</c:v>
                </c:pt>
                <c:pt idx="1027">
                  <c:v>2146.1111593573555</c:v>
                </c:pt>
                <c:pt idx="1028">
                  <c:v>2300.7720364741594</c:v>
                </c:pt>
                <c:pt idx="1029">
                  <c:v>2282.3847155883586</c:v>
                </c:pt>
                <c:pt idx="1030">
                  <c:v>2351.6639166304772</c:v>
                </c:pt>
                <c:pt idx="1031">
                  <c:v>2378.2023447676897</c:v>
                </c:pt>
                <c:pt idx="1032">
                  <c:v>2507.64567954841</c:v>
                </c:pt>
                <c:pt idx="1033">
                  <c:v>2511.8219713417229</c:v>
                </c:pt>
                <c:pt idx="1034">
                  <c:v>2547.2592270950877</c:v>
                </c:pt>
                <c:pt idx="1035">
                  <c:v>2794.4706904038153</c:v>
                </c:pt>
                <c:pt idx="1036">
                  <c:v>2865.8315240989959</c:v>
                </c:pt>
                <c:pt idx="1037">
                  <c:v>2778.003473729912</c:v>
                </c:pt>
                <c:pt idx="1038">
                  <c:v>2948.287451150667</c:v>
                </c:pt>
                <c:pt idx="1039">
                  <c:v>3193.1706469821906</c:v>
                </c:pt>
                <c:pt idx="1040">
                  <c:v>3424.4272687798448</c:v>
                </c:pt>
                <c:pt idx="1041">
                  <c:v>3524.343030829345</c:v>
                </c:pt>
                <c:pt idx="1042">
                  <c:v>3481.3912288319507</c:v>
                </c:pt>
                <c:pt idx="1043">
                  <c:v>3313.0716456795408</c:v>
                </c:pt>
                <c:pt idx="1044">
                  <c:v>3074.639166304813</c:v>
                </c:pt>
                <c:pt idx="1045">
                  <c:v>2957.1202778983866</c:v>
                </c:pt>
                <c:pt idx="1046">
                  <c:v>3245.4520191055071</c:v>
                </c:pt>
                <c:pt idx="1047">
                  <c:v>3399.4355188883992</c:v>
                </c:pt>
                <c:pt idx="1048">
                  <c:v>3190.8137212331676</c:v>
                </c:pt>
                <c:pt idx="1049">
                  <c:v>3125.920972644371</c:v>
                </c:pt>
                <c:pt idx="1050">
                  <c:v>3111.4728614850137</c:v>
                </c:pt>
                <c:pt idx="1051">
                  <c:v>3181.1784628745054</c:v>
                </c:pt>
                <c:pt idx="1052">
                  <c:v>3116.9335649153218</c:v>
                </c:pt>
                <c:pt idx="1053">
                  <c:v>3080.1762917933074</c:v>
                </c:pt>
                <c:pt idx="1054">
                  <c:v>2679.1254884932646</c:v>
                </c:pt>
                <c:pt idx="1055">
                  <c:v>2861.065566652187</c:v>
                </c:pt>
                <c:pt idx="1056">
                  <c:v>2785.757707338249</c:v>
                </c:pt>
                <c:pt idx="1057">
                  <c:v>2801.5544941380754</c:v>
                </c:pt>
                <c:pt idx="1058">
                  <c:v>2801.0594876248315</c:v>
                </c:pt>
                <c:pt idx="1059">
                  <c:v>2819.6066000868377</c:v>
                </c:pt>
                <c:pt idx="1060">
                  <c:v>2637.0950933564864</c:v>
                </c:pt>
                <c:pt idx="1061">
                  <c:v>2897.5128093790649</c:v>
                </c:pt>
                <c:pt idx="1062">
                  <c:v>2974.5722970039014</c:v>
                </c:pt>
                <c:pt idx="1063">
                  <c:v>2975.4997828918736</c:v>
                </c:pt>
                <c:pt idx="1064">
                  <c:v>2873.901867129825</c:v>
                </c:pt>
                <c:pt idx="1065">
                  <c:v>2911.5388623534463</c:v>
                </c:pt>
                <c:pt idx="1066">
                  <c:v>3080.0034737299111</c:v>
                </c:pt>
                <c:pt idx="1067">
                  <c:v>3266.9448545375535</c:v>
                </c:pt>
                <c:pt idx="1068">
                  <c:v>3207.6995223621302</c:v>
                </c:pt>
                <c:pt idx="1069">
                  <c:v>3325.2488059053339</c:v>
                </c:pt>
                <c:pt idx="1070">
                  <c:v>3403.1211463308659</c:v>
                </c:pt>
                <c:pt idx="1071">
                  <c:v>3369.1437255753299</c:v>
                </c:pt>
                <c:pt idx="1072">
                  <c:v>4027.3443334780645</c:v>
                </c:pt>
                <c:pt idx="1073">
                  <c:v>4031.300043421616</c:v>
                </c:pt>
                <c:pt idx="1074">
                  <c:v>3891.235779418143</c:v>
                </c:pt>
                <c:pt idx="1075">
                  <c:v>4165.8280503690758</c:v>
                </c:pt>
                <c:pt idx="1076">
                  <c:v>4106.6087711680339</c:v>
                </c:pt>
                <c:pt idx="1077">
                  <c:v>4094.9795918367272</c:v>
                </c:pt>
                <c:pt idx="1078">
                  <c:v>4218.6530612244824</c:v>
                </c:pt>
                <c:pt idx="1079">
                  <c:v>4160.7555362570483</c:v>
                </c:pt>
                <c:pt idx="1080">
                  <c:v>4266.9083803734175</c:v>
                </c:pt>
                <c:pt idx="1081">
                  <c:v>4526.2448979591745</c:v>
                </c:pt>
                <c:pt idx="1082">
                  <c:v>4476.9952236213539</c:v>
                </c:pt>
                <c:pt idx="1083">
                  <c:v>4855.0586191923476</c:v>
                </c:pt>
                <c:pt idx="1084">
                  <c:v>4849.4303082935203</c:v>
                </c:pt>
                <c:pt idx="1085">
                  <c:v>4985.5466782457552</c:v>
                </c:pt>
                <c:pt idx="1086">
                  <c:v>4697.1489361702024</c:v>
                </c:pt>
                <c:pt idx="1087">
                  <c:v>4245.8532349109764</c:v>
                </c:pt>
                <c:pt idx="1088">
                  <c:v>4314.0425531914798</c:v>
                </c:pt>
                <c:pt idx="1089">
                  <c:v>4088.0356057316458</c:v>
                </c:pt>
                <c:pt idx="1090">
                  <c:v>4018.8336951801912</c:v>
                </c:pt>
                <c:pt idx="1091">
                  <c:v>4004.0321320017279</c:v>
                </c:pt>
                <c:pt idx="1092">
                  <c:v>3919.7273122014676</c:v>
                </c:pt>
                <c:pt idx="1093">
                  <c:v>4306.2987407728951</c:v>
                </c:pt>
                <c:pt idx="1094">
                  <c:v>4206.7433782023354</c:v>
                </c:pt>
                <c:pt idx="1095">
                  <c:v>4372.5028224055486</c:v>
                </c:pt>
                <c:pt idx="1096">
                  <c:v>4200.9630916196174</c:v>
                </c:pt>
                <c:pt idx="1097">
                  <c:v>4233.756838905766</c:v>
                </c:pt>
                <c:pt idx="1098">
                  <c:v>4245.0890143291272</c:v>
                </c:pt>
                <c:pt idx="1099">
                  <c:v>4426.5523230568733</c:v>
                </c:pt>
                <c:pt idx="1100">
                  <c:v>4548.4298740772811</c:v>
                </c:pt>
                <c:pt idx="1101">
                  <c:v>4766.3482414242189</c:v>
                </c:pt>
                <c:pt idx="1102">
                  <c:v>4850.3334780720688</c:v>
                </c:pt>
                <c:pt idx="1103">
                  <c:v>5017.2088580112786</c:v>
                </c:pt>
                <c:pt idx="1104">
                  <c:v>4969.3200173686382</c:v>
                </c:pt>
                <c:pt idx="1105">
                  <c:v>5313.7985236647719</c:v>
                </c:pt>
                <c:pt idx="1106">
                  <c:v>5120.9995657837471</c:v>
                </c:pt>
                <c:pt idx="1107">
                  <c:v>4828.9361702127535</c:v>
                </c:pt>
                <c:pt idx="1108">
                  <c:v>4941.4459400781461</c:v>
                </c:pt>
                <c:pt idx="1109">
                  <c:v>5116.1936604428874</c:v>
                </c:pt>
                <c:pt idx="1110">
                  <c:v>5006.3534520190924</c:v>
                </c:pt>
                <c:pt idx="1111">
                  <c:v>5039.5145462440169</c:v>
                </c:pt>
                <c:pt idx="1112">
                  <c:v>5045.7907077724576</c:v>
                </c:pt>
                <c:pt idx="1113">
                  <c:v>4980.5957446808379</c:v>
                </c:pt>
                <c:pt idx="1114">
                  <c:v>4696.7650890143168</c:v>
                </c:pt>
                <c:pt idx="1115">
                  <c:v>4719.1393834129267</c:v>
                </c:pt>
                <c:pt idx="1116">
                  <c:v>4542.2188449847899</c:v>
                </c:pt>
                <c:pt idx="1117">
                  <c:v>4454.5184541901745</c:v>
                </c:pt>
                <c:pt idx="1118">
                  <c:v>4778.6009552757132</c:v>
                </c:pt>
                <c:pt idx="1119">
                  <c:v>4847.3417281806196</c:v>
                </c:pt>
                <c:pt idx="1120">
                  <c:v>4843.91055145461</c:v>
                </c:pt>
                <c:pt idx="1121">
                  <c:v>5005.2514112027638</c:v>
                </c:pt>
                <c:pt idx="1122">
                  <c:v>5101.7429439860889</c:v>
                </c:pt>
                <c:pt idx="1123">
                  <c:v>5101.2201476335058</c:v>
                </c:pt>
                <c:pt idx="1124">
                  <c:v>5099.4737299174831</c:v>
                </c:pt>
                <c:pt idx="1125">
                  <c:v>5119.4103343464885</c:v>
                </c:pt>
                <c:pt idx="1126">
                  <c:v>4954.5757707338098</c:v>
                </c:pt>
                <c:pt idx="1127">
                  <c:v>5054.4515848892588</c:v>
                </c:pt>
                <c:pt idx="1128">
                  <c:v>5135.0403821102745</c:v>
                </c:pt>
                <c:pt idx="1129">
                  <c:v>5036.1398176291632</c:v>
                </c:pt>
                <c:pt idx="1130">
                  <c:v>4859.1793313069747</c:v>
                </c:pt>
                <c:pt idx="1131">
                  <c:v>5043.640468953522</c:v>
                </c:pt>
                <c:pt idx="1132">
                  <c:v>5049.2870169344169</c:v>
                </c:pt>
                <c:pt idx="1133">
                  <c:v>5190.5453755970302</c:v>
                </c:pt>
                <c:pt idx="1134">
                  <c:v>5210.8059053408424</c:v>
                </c:pt>
                <c:pt idx="1135">
                  <c:v>5198.4368215371078</c:v>
                </c:pt>
                <c:pt idx="1136">
                  <c:v>5521.0594876248188</c:v>
                </c:pt>
                <c:pt idx="1137">
                  <c:v>5467.6100738167424</c:v>
                </c:pt>
                <c:pt idx="1138">
                  <c:v>5485.0178028658092</c:v>
                </c:pt>
                <c:pt idx="1139">
                  <c:v>5326.5132435952928</c:v>
                </c:pt>
                <c:pt idx="1140">
                  <c:v>5211.1732522796183</c:v>
                </c:pt>
                <c:pt idx="1141">
                  <c:v>4876.249240121565</c:v>
                </c:pt>
                <c:pt idx="1142">
                  <c:v>4831.3625705601235</c:v>
                </c:pt>
                <c:pt idx="1143">
                  <c:v>4900.1302648718902</c:v>
                </c:pt>
                <c:pt idx="1144">
                  <c:v>4671.0924880590374</c:v>
                </c:pt>
                <c:pt idx="1145">
                  <c:v>4489.0108554059771</c:v>
                </c:pt>
                <c:pt idx="1146">
                  <c:v>4439.8732088579964</c:v>
                </c:pt>
                <c:pt idx="1147">
                  <c:v>4346.3169778549573</c:v>
                </c:pt>
                <c:pt idx="1148">
                  <c:v>4261.1176726009408</c:v>
                </c:pt>
                <c:pt idx="1149">
                  <c:v>4689.6561007381515</c:v>
                </c:pt>
                <c:pt idx="1150">
                  <c:v>4777.4181502388028</c:v>
                </c:pt>
                <c:pt idx="1151">
                  <c:v>4763.0238818931666</c:v>
                </c:pt>
                <c:pt idx="1152">
                  <c:v>4650.8901432913435</c:v>
                </c:pt>
                <c:pt idx="1153">
                  <c:v>5010.3577941814856</c:v>
                </c:pt>
                <c:pt idx="1154">
                  <c:v>5019.5718627876522</c:v>
                </c:pt>
                <c:pt idx="1155">
                  <c:v>4913.435518888391</c:v>
                </c:pt>
                <c:pt idx="1156">
                  <c:v>4964.7755102040664</c:v>
                </c:pt>
                <c:pt idx="1157">
                  <c:v>4620.0616587060222</c:v>
                </c:pt>
                <c:pt idx="1158">
                  <c:v>4987.9383412939496</c:v>
                </c:pt>
                <c:pt idx="1159">
                  <c:v>4897.4103343464894</c:v>
                </c:pt>
                <c:pt idx="1160">
                  <c:v>4977.3990447242568</c:v>
                </c:pt>
                <c:pt idx="1161">
                  <c:v>5111.7716022579079</c:v>
                </c:pt>
                <c:pt idx="1162">
                  <c:v>5057.8237082066698</c:v>
                </c:pt>
                <c:pt idx="1163">
                  <c:v>4847.2548849326804</c:v>
                </c:pt>
                <c:pt idx="1164">
                  <c:v>4921.4085974815289</c:v>
                </c:pt>
                <c:pt idx="1165">
                  <c:v>4310.1450282240403</c:v>
                </c:pt>
                <c:pt idx="1166">
                  <c:v>4313.588363004761</c:v>
                </c:pt>
                <c:pt idx="1167">
                  <c:v>4328.3933999131414</c:v>
                </c:pt>
                <c:pt idx="1168">
                  <c:v>4061.0499348675498</c:v>
                </c:pt>
                <c:pt idx="1169">
                  <c:v>4032.2622666087573</c:v>
                </c:pt>
                <c:pt idx="1170">
                  <c:v>3780.9848024315979</c:v>
                </c:pt>
                <c:pt idx="1171">
                  <c:v>3721.214068606153</c:v>
                </c:pt>
                <c:pt idx="1172">
                  <c:v>3186.2865827181822</c:v>
                </c:pt>
                <c:pt idx="1173">
                  <c:v>3519.4650455926931</c:v>
                </c:pt>
                <c:pt idx="1174">
                  <c:v>3235.0855405992074</c:v>
                </c:pt>
                <c:pt idx="1175">
                  <c:v>3252.2561875814049</c:v>
                </c:pt>
                <c:pt idx="1176">
                  <c:v>3009.5744680850962</c:v>
                </c:pt>
                <c:pt idx="1177">
                  <c:v>3369.1958315240877</c:v>
                </c:pt>
                <c:pt idx="1178">
                  <c:v>3328.2431610942135</c:v>
                </c:pt>
                <c:pt idx="1179">
                  <c:v>3407.8949196699841</c:v>
                </c:pt>
                <c:pt idx="1180">
                  <c:v>3346.0686061658594</c:v>
                </c:pt>
                <c:pt idx="1181">
                  <c:v>3097.133304385573</c:v>
                </c:pt>
                <c:pt idx="1182">
                  <c:v>3005.2236213634283</c:v>
                </c:pt>
                <c:pt idx="1183">
                  <c:v>3095.203647416402</c:v>
                </c:pt>
                <c:pt idx="1184">
                  <c:v>3235.241858445494</c:v>
                </c:pt>
                <c:pt idx="1185">
                  <c:v>3186.5471124619944</c:v>
                </c:pt>
                <c:pt idx="1186">
                  <c:v>3262.5861919235663</c:v>
                </c:pt>
                <c:pt idx="1187">
                  <c:v>3408.3187147199183</c:v>
                </c:pt>
                <c:pt idx="1188">
                  <c:v>3198.3499782891763</c:v>
                </c:pt>
                <c:pt idx="1189">
                  <c:v>3084.0816326530498</c:v>
                </c:pt>
                <c:pt idx="1190">
                  <c:v>3108.6678245766275</c:v>
                </c:pt>
                <c:pt idx="1191">
                  <c:v>2913.8332609639497</c:v>
                </c:pt>
                <c:pt idx="1192">
                  <c:v>2898.8979591836628</c:v>
                </c:pt>
                <c:pt idx="1193">
                  <c:v>3246.8996960486206</c:v>
                </c:pt>
                <c:pt idx="1194">
                  <c:v>3185.0386452453208</c:v>
                </c:pt>
                <c:pt idx="1195">
                  <c:v>3242.0303951367664</c:v>
                </c:pt>
                <c:pt idx="1196">
                  <c:v>3086.9396439426723</c:v>
                </c:pt>
                <c:pt idx="1197">
                  <c:v>3388.6730351715028</c:v>
                </c:pt>
                <c:pt idx="1198">
                  <c:v>3518.5662179765395</c:v>
                </c:pt>
                <c:pt idx="1199">
                  <c:v>3486.2388189318153</c:v>
                </c:pt>
                <c:pt idx="1200">
                  <c:v>3330.3525835866144</c:v>
                </c:pt>
                <c:pt idx="1201">
                  <c:v>3308.1172383847038</c:v>
                </c:pt>
                <c:pt idx="1202">
                  <c:v>3110.7112462005966</c:v>
                </c:pt>
                <c:pt idx="1203">
                  <c:v>3081.5214937038536</c:v>
                </c:pt>
                <c:pt idx="1204">
                  <c:v>3091.6335214936935</c:v>
                </c:pt>
                <c:pt idx="1205">
                  <c:v>2745.0221450282147</c:v>
                </c:pt>
                <c:pt idx="1206">
                  <c:v>2823.2357794181412</c:v>
                </c:pt>
                <c:pt idx="1207">
                  <c:v>2924.7129830655572</c:v>
                </c:pt>
                <c:pt idx="1208">
                  <c:v>3010.2553191489264</c:v>
                </c:pt>
                <c:pt idx="1209">
                  <c:v>2742.8962223187064</c:v>
                </c:pt>
                <c:pt idx="1210">
                  <c:v>2803.6170212765874</c:v>
                </c:pt>
                <c:pt idx="1211">
                  <c:v>3013.4902301345974</c:v>
                </c:pt>
                <c:pt idx="1212">
                  <c:v>2995.648284845844</c:v>
                </c:pt>
                <c:pt idx="1213">
                  <c:v>3118.6912722535731</c:v>
                </c:pt>
                <c:pt idx="1214">
                  <c:v>3043.4216239687271</c:v>
                </c:pt>
                <c:pt idx="1215">
                  <c:v>2909.6561007381588</c:v>
                </c:pt>
                <c:pt idx="1216">
                  <c:v>2934.1337386018145</c:v>
                </c:pt>
                <c:pt idx="1217">
                  <c:v>3010.7798523664683</c:v>
                </c:pt>
                <c:pt idx="1218">
                  <c:v>3064.3951367781056</c:v>
                </c:pt>
                <c:pt idx="1219">
                  <c:v>2925.7611810681624</c:v>
                </c:pt>
                <c:pt idx="1220">
                  <c:v>2971.7768128527914</c:v>
                </c:pt>
                <c:pt idx="1221">
                  <c:v>2940.6964828484497</c:v>
                </c:pt>
                <c:pt idx="1222">
                  <c:v>2855.0334346504469</c:v>
                </c:pt>
                <c:pt idx="1223">
                  <c:v>2936.6747720364647</c:v>
                </c:pt>
                <c:pt idx="1224">
                  <c:v>2909.4980460269126</c:v>
                </c:pt>
                <c:pt idx="1225">
                  <c:v>2975.1619626573943</c:v>
                </c:pt>
                <c:pt idx="1226">
                  <c:v>2873.3504125054187</c:v>
                </c:pt>
                <c:pt idx="1227">
                  <c:v>2842.3595310464525</c:v>
                </c:pt>
                <c:pt idx="1228">
                  <c:v>2850.1971341728095</c:v>
                </c:pt>
                <c:pt idx="1229">
                  <c:v>2768.5627442466266</c:v>
                </c:pt>
                <c:pt idx="1230">
                  <c:v>2725.4772036474083</c:v>
                </c:pt>
                <c:pt idx="1231">
                  <c:v>2737.3052540164917</c:v>
                </c:pt>
                <c:pt idx="1232">
                  <c:v>2759.753365175849</c:v>
                </c:pt>
                <c:pt idx="1233">
                  <c:v>2678.2153712548766</c:v>
                </c:pt>
                <c:pt idx="1234">
                  <c:v>2587.0907511940864</c:v>
                </c:pt>
                <c:pt idx="1235">
                  <c:v>2791.5336517585665</c:v>
                </c:pt>
                <c:pt idx="1236">
                  <c:v>2803.9800260529655</c:v>
                </c:pt>
                <c:pt idx="1237">
                  <c:v>2920.8936170212669</c:v>
                </c:pt>
                <c:pt idx="1238">
                  <c:v>2975.0881458966464</c:v>
                </c:pt>
                <c:pt idx="1239">
                  <c:v>3072.6026921406756</c:v>
                </c:pt>
                <c:pt idx="1240">
                  <c:v>3233.8341293964281</c:v>
                </c:pt>
                <c:pt idx="1241">
                  <c:v>3426.6495874945608</c:v>
                </c:pt>
                <c:pt idx="1242">
                  <c:v>3475.4285714285588</c:v>
                </c:pt>
                <c:pt idx="1243">
                  <c:v>3475.1610942249117</c:v>
                </c:pt>
                <c:pt idx="1244">
                  <c:v>3665.3382544507035</c:v>
                </c:pt>
                <c:pt idx="1245">
                  <c:v>3600.6799826313377</c:v>
                </c:pt>
                <c:pt idx="1246">
                  <c:v>3460.3074250976865</c:v>
                </c:pt>
                <c:pt idx="1247">
                  <c:v>3399.723838471547</c:v>
                </c:pt>
                <c:pt idx="1248">
                  <c:v>3318.0243161094113</c:v>
                </c:pt>
                <c:pt idx="1249">
                  <c:v>3449.6899696048508</c:v>
                </c:pt>
                <c:pt idx="1250">
                  <c:v>3548.6287451150542</c:v>
                </c:pt>
                <c:pt idx="1251">
                  <c:v>3720.0929222752793</c:v>
                </c:pt>
                <c:pt idx="1252">
                  <c:v>3870.8241424229118</c:v>
                </c:pt>
                <c:pt idx="1253">
                  <c:v>3803.2453321754092</c:v>
                </c:pt>
                <c:pt idx="1254">
                  <c:v>4016.7954841510923</c:v>
                </c:pt>
                <c:pt idx="1255">
                  <c:v>3958.7485887972061</c:v>
                </c:pt>
                <c:pt idx="1256">
                  <c:v>3952.3230568823124</c:v>
                </c:pt>
                <c:pt idx="1257">
                  <c:v>3855.7533651758426</c:v>
                </c:pt>
                <c:pt idx="1258">
                  <c:v>4151.1072514111866</c:v>
                </c:pt>
                <c:pt idx="1259">
                  <c:v>4087.5822839774046</c:v>
                </c:pt>
                <c:pt idx="1260">
                  <c:v>4079.3590968302051</c:v>
                </c:pt>
                <c:pt idx="1261">
                  <c:v>3986.217108119828</c:v>
                </c:pt>
                <c:pt idx="1262">
                  <c:v>3881.5414676508744</c:v>
                </c:pt>
                <c:pt idx="1263">
                  <c:v>3882.3525835866112</c:v>
                </c:pt>
                <c:pt idx="1264">
                  <c:v>4060.8441163699367</c:v>
                </c:pt>
                <c:pt idx="1265">
                  <c:v>4283.3234910985502</c:v>
                </c:pt>
                <c:pt idx="1266">
                  <c:v>4239.8497611810517</c:v>
                </c:pt>
                <c:pt idx="1267">
                  <c:v>4276.0937907077559</c:v>
                </c:pt>
                <c:pt idx="1268">
                  <c:v>4297.7724706903873</c:v>
                </c:pt>
                <c:pt idx="1269">
                  <c:v>4140.165870603545</c:v>
                </c:pt>
                <c:pt idx="1270">
                  <c:v>4253.0021710811825</c:v>
                </c:pt>
                <c:pt idx="1271">
                  <c:v>4068.0738167607319</c:v>
                </c:pt>
                <c:pt idx="1272">
                  <c:v>4261.3894919669838</c:v>
                </c:pt>
                <c:pt idx="1273">
                  <c:v>4246.2310030394974</c:v>
                </c:pt>
                <c:pt idx="1274">
                  <c:v>4235.1567520625113</c:v>
                </c:pt>
                <c:pt idx="1275">
                  <c:v>4080.1485019539577</c:v>
                </c:pt>
                <c:pt idx="1276">
                  <c:v>4090.3942683456203</c:v>
                </c:pt>
                <c:pt idx="1277">
                  <c:v>4238.8640903169617</c:v>
                </c:pt>
                <c:pt idx="1278">
                  <c:v>4276.7381676074529</c:v>
                </c:pt>
                <c:pt idx="1279">
                  <c:v>4342.0877116804004</c:v>
                </c:pt>
                <c:pt idx="1280">
                  <c:v>4334.8363004776211</c:v>
                </c:pt>
                <c:pt idx="1281">
                  <c:v>4494.7355623100129</c:v>
                </c:pt>
                <c:pt idx="1282">
                  <c:v>4573.5041250542599</c:v>
                </c:pt>
                <c:pt idx="1283">
                  <c:v>4069.7985236647701</c:v>
                </c:pt>
                <c:pt idx="1284">
                  <c:v>3998.9848024315957</c:v>
                </c:pt>
                <c:pt idx="1285">
                  <c:v>4029.1046461137494</c:v>
                </c:pt>
                <c:pt idx="1286">
                  <c:v>3894.9986973512664</c:v>
                </c:pt>
                <c:pt idx="1287">
                  <c:v>3923.0299609205235</c:v>
                </c:pt>
                <c:pt idx="1288">
                  <c:v>3996.9813287016782</c:v>
                </c:pt>
                <c:pt idx="1289">
                  <c:v>3902.7989578810102</c:v>
                </c:pt>
                <c:pt idx="1290">
                  <c:v>4091.3174120711956</c:v>
                </c:pt>
                <c:pt idx="1291">
                  <c:v>4179.0195397307707</c:v>
                </c:pt>
                <c:pt idx="1292">
                  <c:v>4145.7073382544349</c:v>
                </c:pt>
                <c:pt idx="1293">
                  <c:v>4107.6838905774921</c:v>
                </c:pt>
                <c:pt idx="1294">
                  <c:v>4193.898393399897</c:v>
                </c:pt>
                <c:pt idx="1295">
                  <c:v>4102.6270082500932</c:v>
                </c:pt>
                <c:pt idx="1296">
                  <c:v>3735.6161528441025</c:v>
                </c:pt>
                <c:pt idx="1297">
                  <c:v>3537.5058619192223</c:v>
                </c:pt>
                <c:pt idx="1298">
                  <c:v>3781.4685193226087</c:v>
                </c:pt>
                <c:pt idx="1299">
                  <c:v>3896.2448979591691</c:v>
                </c:pt>
                <c:pt idx="1300">
                  <c:v>3717.8089448545234</c:v>
                </c:pt>
                <c:pt idx="1301">
                  <c:v>3705.6569691706327</c:v>
                </c:pt>
                <c:pt idx="1302">
                  <c:v>3748.2327399044584</c:v>
                </c:pt>
                <c:pt idx="1303">
                  <c:v>3660.212765957433</c:v>
                </c:pt>
                <c:pt idx="1304">
                  <c:v>3562.8779852366342</c:v>
                </c:pt>
                <c:pt idx="1305">
                  <c:v>3606.1033434650321</c:v>
                </c:pt>
                <c:pt idx="1306">
                  <c:v>3805.82718193659</c:v>
                </c:pt>
                <c:pt idx="1307">
                  <c:v>4180.7737733391077</c:v>
                </c:pt>
                <c:pt idx="1308">
                  <c:v>4136.7694311767109</c:v>
                </c:pt>
                <c:pt idx="1309">
                  <c:v>4185.8454190186558</c:v>
                </c:pt>
                <c:pt idx="1310">
                  <c:v>4274.8536691272093</c:v>
                </c:pt>
                <c:pt idx="1311">
                  <c:v>4469.9947894051065</c:v>
                </c:pt>
                <c:pt idx="1312">
                  <c:v>4803.7342596612934</c:v>
                </c:pt>
                <c:pt idx="1313">
                  <c:v>4670.8831958315068</c:v>
                </c:pt>
                <c:pt idx="1314">
                  <c:v>4685.3174120711938</c:v>
                </c:pt>
                <c:pt idx="1315">
                  <c:v>4772.0121580546929</c:v>
                </c:pt>
                <c:pt idx="1316">
                  <c:v>4746.7650890143113</c:v>
                </c:pt>
                <c:pt idx="1317">
                  <c:v>4990.9986973512623</c:v>
                </c:pt>
                <c:pt idx="1318">
                  <c:v>4862.9552757272941</c:v>
                </c:pt>
                <c:pt idx="1319">
                  <c:v>4981.9366044289873</c:v>
                </c:pt>
                <c:pt idx="1320">
                  <c:v>4980.2813721232988</c:v>
                </c:pt>
                <c:pt idx="1321">
                  <c:v>5355.8332609639401</c:v>
                </c:pt>
                <c:pt idx="1322">
                  <c:v>5286.6322188449649</c:v>
                </c:pt>
                <c:pt idx="1323">
                  <c:v>5343.32001736863</c:v>
                </c:pt>
                <c:pt idx="1324">
                  <c:v>5385.135909683002</c:v>
                </c:pt>
                <c:pt idx="1325">
                  <c:v>5582.3352149370176</c:v>
                </c:pt>
                <c:pt idx="1326">
                  <c:v>5731.7768128527796</c:v>
                </c:pt>
                <c:pt idx="1327">
                  <c:v>5401.0551454624201</c:v>
                </c:pt>
                <c:pt idx="1328">
                  <c:v>5270.3621363438797</c:v>
                </c:pt>
                <c:pt idx="1329">
                  <c:v>5322.3404255318956</c:v>
                </c:pt>
                <c:pt idx="1330">
                  <c:v>5284.6044290056261</c:v>
                </c:pt>
                <c:pt idx="1331">
                  <c:v>5477.9661311332848</c:v>
                </c:pt>
                <c:pt idx="1332">
                  <c:v>5239.1498046026727</c:v>
                </c:pt>
                <c:pt idx="1333">
                  <c:v>5072.8128528006764</c:v>
                </c:pt>
                <c:pt idx="1334">
                  <c:v>5260.6070343030633</c:v>
                </c:pt>
                <c:pt idx="1335">
                  <c:v>5406.3143725575137</c:v>
                </c:pt>
                <c:pt idx="1336">
                  <c:v>5372.0529743812222</c:v>
                </c:pt>
                <c:pt idx="1337">
                  <c:v>5323.4737299174794</c:v>
                </c:pt>
                <c:pt idx="1338">
                  <c:v>5289.718627876663</c:v>
                </c:pt>
                <c:pt idx="1339">
                  <c:v>5490.2292661745341</c:v>
                </c:pt>
                <c:pt idx="1340">
                  <c:v>5462.1346070342834</c:v>
                </c:pt>
                <c:pt idx="1341">
                  <c:v>5331.7420755536068</c:v>
                </c:pt>
                <c:pt idx="1342">
                  <c:v>5291.9774207555174</c:v>
                </c:pt>
                <c:pt idx="1343">
                  <c:v>5338.3074250976788</c:v>
                </c:pt>
                <c:pt idx="1344">
                  <c:v>5494.8840642639825</c:v>
                </c:pt>
                <c:pt idx="1345">
                  <c:v>5864.1623968736212</c:v>
                </c:pt>
                <c:pt idx="1346">
                  <c:v>5813.9522362136131</c:v>
                </c:pt>
                <c:pt idx="1347">
                  <c:v>5634.6009552757059</c:v>
                </c:pt>
                <c:pt idx="1348">
                  <c:v>5625.2071211463099</c:v>
                </c:pt>
                <c:pt idx="1349">
                  <c:v>5568.5827181936393</c:v>
                </c:pt>
                <c:pt idx="1350">
                  <c:v>5590.9683022144809</c:v>
                </c:pt>
                <c:pt idx="1351">
                  <c:v>5689.8914459400557</c:v>
                </c:pt>
                <c:pt idx="1352">
                  <c:v>5523.815892314351</c:v>
                </c:pt>
                <c:pt idx="1353">
                  <c:v>5215.7073382544313</c:v>
                </c:pt>
                <c:pt idx="1354">
                  <c:v>5240.5445071645481</c:v>
                </c:pt>
                <c:pt idx="1355">
                  <c:v>4940.6530612244715</c:v>
                </c:pt>
                <c:pt idx="1356">
                  <c:v>5041.4450716456604</c:v>
                </c:pt>
                <c:pt idx="1357">
                  <c:v>5185.1940946591212</c:v>
                </c:pt>
                <c:pt idx="1358">
                  <c:v>5090.9266174554741</c:v>
                </c:pt>
                <c:pt idx="1359">
                  <c:v>4884.687798523647</c:v>
                </c:pt>
                <c:pt idx="1360">
                  <c:v>4997.0707772470505</c:v>
                </c:pt>
                <c:pt idx="1361">
                  <c:v>4962.0746851932081</c:v>
                </c:pt>
                <c:pt idx="1362">
                  <c:v>5120.3091619626384</c:v>
                </c:pt>
                <c:pt idx="1363">
                  <c:v>4665.7863656100562</c:v>
                </c:pt>
                <c:pt idx="1364">
                  <c:v>4752.1519756838725</c:v>
                </c:pt>
                <c:pt idx="1365">
                  <c:v>4973.9366044289864</c:v>
                </c:pt>
                <c:pt idx="1366">
                  <c:v>5017.4772036473969</c:v>
                </c:pt>
                <c:pt idx="1367">
                  <c:v>4945.7716022579052</c:v>
                </c:pt>
                <c:pt idx="1368">
                  <c:v>4966.050369083785</c:v>
                </c:pt>
                <c:pt idx="1369">
                  <c:v>4904.9361702127471</c:v>
                </c:pt>
                <c:pt idx="1370">
                  <c:v>4654.8892748588623</c:v>
                </c:pt>
                <c:pt idx="1371">
                  <c:v>4268.5601389491803</c:v>
                </c:pt>
                <c:pt idx="1372">
                  <c:v>4289.7377333912127</c:v>
                </c:pt>
                <c:pt idx="1373">
                  <c:v>4380.540165002154</c:v>
                </c:pt>
                <c:pt idx="1374">
                  <c:v>4393.308727746401</c:v>
                </c:pt>
                <c:pt idx="1375">
                  <c:v>4383.082066869285</c:v>
                </c:pt>
                <c:pt idx="1376">
                  <c:v>4129.0134607034151</c:v>
                </c:pt>
                <c:pt idx="1377">
                  <c:v>4093.8376031263419</c:v>
                </c:pt>
                <c:pt idx="1378">
                  <c:v>4289.187147199289</c:v>
                </c:pt>
                <c:pt idx="1379">
                  <c:v>4346.8432479374569</c:v>
                </c:pt>
                <c:pt idx="1380">
                  <c:v>4055.8184976117959</c:v>
                </c:pt>
                <c:pt idx="1381">
                  <c:v>4198.2874511506579</c:v>
                </c:pt>
                <c:pt idx="1382">
                  <c:v>4243.5935735996372</c:v>
                </c:pt>
                <c:pt idx="1383">
                  <c:v>4136.5505861919082</c:v>
                </c:pt>
                <c:pt idx="1384">
                  <c:v>4006.1832392531333</c:v>
                </c:pt>
                <c:pt idx="1385">
                  <c:v>4067.2583586625992</c:v>
                </c:pt>
                <c:pt idx="1386">
                  <c:v>4053.9496309161818</c:v>
                </c:pt>
                <c:pt idx="1387">
                  <c:v>4074.1780286582575</c:v>
                </c:pt>
                <c:pt idx="1388">
                  <c:v>4245.7559704732803</c:v>
                </c:pt>
                <c:pt idx="1389">
                  <c:v>4219.5536257055865</c:v>
                </c:pt>
                <c:pt idx="1390">
                  <c:v>4415.0073816760587</c:v>
                </c:pt>
                <c:pt idx="1391">
                  <c:v>4413.3738601823552</c:v>
                </c:pt>
                <c:pt idx="1392">
                  <c:v>4376.8701693443181</c:v>
                </c:pt>
                <c:pt idx="1393">
                  <c:v>4409.5084672166586</c:v>
                </c:pt>
                <c:pt idx="1394">
                  <c:v>4403.0777247068891</c:v>
                </c:pt>
                <c:pt idx="1395">
                  <c:v>4128.8528006947317</c:v>
                </c:pt>
                <c:pt idx="1396">
                  <c:v>4035.1419887103643</c:v>
                </c:pt>
                <c:pt idx="1397">
                  <c:v>4092.1293964394135</c:v>
                </c:pt>
                <c:pt idx="1398">
                  <c:v>4013.6283108988146</c:v>
                </c:pt>
                <c:pt idx="1399">
                  <c:v>4144.3899261832257</c:v>
                </c:pt>
                <c:pt idx="1400">
                  <c:v>4106.4854537559568</c:v>
                </c:pt>
                <c:pt idx="1401">
                  <c:v>4033.5301780286445</c:v>
                </c:pt>
                <c:pt idx="1402">
                  <c:v>3980.2006079027219</c:v>
                </c:pt>
                <c:pt idx="1403">
                  <c:v>3773.4372557533516</c:v>
                </c:pt>
                <c:pt idx="1404">
                  <c:v>3741.4077290490527</c:v>
                </c:pt>
                <c:pt idx="1405">
                  <c:v>3609.7681285279941</c:v>
                </c:pt>
                <c:pt idx="1406">
                  <c:v>3619.6039947893919</c:v>
                </c:pt>
                <c:pt idx="1407">
                  <c:v>3635.6595744680726</c:v>
                </c:pt>
                <c:pt idx="1408">
                  <c:v>3632.0008684324666</c:v>
                </c:pt>
                <c:pt idx="1409">
                  <c:v>3710.7503256621671</c:v>
                </c:pt>
                <c:pt idx="1410">
                  <c:v>3812.6495874945595</c:v>
                </c:pt>
                <c:pt idx="1411">
                  <c:v>3696.0581849761056</c:v>
                </c:pt>
                <c:pt idx="1412">
                  <c:v>3739.4667824576509</c:v>
                </c:pt>
                <c:pt idx="1413">
                  <c:v>3741.5796786799697</c:v>
                </c:pt>
                <c:pt idx="1414">
                  <c:v>3740.4828484585196</c:v>
                </c:pt>
                <c:pt idx="1415">
                  <c:v>3664.9257490230007</c:v>
                </c:pt>
                <c:pt idx="1416">
                  <c:v>3677.99565783759</c:v>
                </c:pt>
                <c:pt idx="1417">
                  <c:v>3617.8905775075855</c:v>
                </c:pt>
                <c:pt idx="1418">
                  <c:v>3532.8623534520061</c:v>
                </c:pt>
                <c:pt idx="1419">
                  <c:v>3165.0290924880469</c:v>
                </c:pt>
                <c:pt idx="1420">
                  <c:v>3045.7160225792327</c:v>
                </c:pt>
                <c:pt idx="1421">
                  <c:v>3147.5944420321198</c:v>
                </c:pt>
                <c:pt idx="1422">
                  <c:v>3183.7038645245207</c:v>
                </c:pt>
                <c:pt idx="1423">
                  <c:v>3209.5805471124495</c:v>
                </c:pt>
                <c:pt idx="1424">
                  <c:v>3196.6426400347245</c:v>
                </c:pt>
                <c:pt idx="1425">
                  <c:v>3227.1037776812723</c:v>
                </c:pt>
                <c:pt idx="1426">
                  <c:v>3275.4285714285579</c:v>
                </c:pt>
                <c:pt idx="1427">
                  <c:v>3314.5323491098434</c:v>
                </c:pt>
                <c:pt idx="1428">
                  <c:v>3289.775075987829</c:v>
                </c:pt>
                <c:pt idx="1429">
                  <c:v>3340.5905340859617</c:v>
                </c:pt>
                <c:pt idx="1430">
                  <c:v>3360.3638732088448</c:v>
                </c:pt>
                <c:pt idx="1431">
                  <c:v>3204.1997394702439</c:v>
                </c:pt>
                <c:pt idx="1432">
                  <c:v>3240.2613981762793</c:v>
                </c:pt>
                <c:pt idx="1433">
                  <c:v>3610.4429005644674</c:v>
                </c:pt>
                <c:pt idx="1434">
                  <c:v>3593.7985236647714</c:v>
                </c:pt>
                <c:pt idx="1435">
                  <c:v>3680.4924012157921</c:v>
                </c:pt>
                <c:pt idx="1436">
                  <c:v>3807.2071211463171</c:v>
                </c:pt>
                <c:pt idx="1437">
                  <c:v>3824.8363004776238</c:v>
                </c:pt>
                <c:pt idx="1438">
                  <c:v>3853.4711246200468</c:v>
                </c:pt>
                <c:pt idx="1439">
                  <c:v>3777.2852800694609</c:v>
                </c:pt>
                <c:pt idx="1440">
                  <c:v>3679.8723404255188</c:v>
                </c:pt>
                <c:pt idx="1441">
                  <c:v>3666.3369518019845</c:v>
                </c:pt>
                <c:pt idx="1442">
                  <c:v>3652.0764220581723</c:v>
                </c:pt>
                <c:pt idx="1443">
                  <c:v>3693.9591836734567</c:v>
                </c:pt>
                <c:pt idx="1444">
                  <c:v>3868.4203213200039</c:v>
                </c:pt>
                <c:pt idx="1445">
                  <c:v>3810.1224489795782</c:v>
                </c:pt>
                <c:pt idx="1446">
                  <c:v>3518.5149804602565</c:v>
                </c:pt>
                <c:pt idx="1447">
                  <c:v>3471.5102040816205</c:v>
                </c:pt>
                <c:pt idx="1448">
                  <c:v>3480.6052974381114</c:v>
                </c:pt>
                <c:pt idx="1449">
                  <c:v>3333.6422058184858</c:v>
                </c:pt>
                <c:pt idx="1450">
                  <c:v>3213.9088145896544</c:v>
                </c:pt>
                <c:pt idx="1451">
                  <c:v>3320.0460269213954</c:v>
                </c:pt>
                <c:pt idx="1452">
                  <c:v>3234.9118541033322</c:v>
                </c:pt>
                <c:pt idx="1453">
                  <c:v>3328.4594007815772</c:v>
                </c:pt>
                <c:pt idx="1454">
                  <c:v>3405.9201042118852</c:v>
                </c:pt>
                <c:pt idx="1455">
                  <c:v>3397.0230134606913</c:v>
                </c:pt>
                <c:pt idx="1456">
                  <c:v>3273.9096830221333</c:v>
                </c:pt>
                <c:pt idx="1457">
                  <c:v>3748.1545809813151</c:v>
                </c:pt>
                <c:pt idx="1458">
                  <c:v>3857.6812852800549</c:v>
                </c:pt>
                <c:pt idx="1459">
                  <c:v>3811.8089448545238</c:v>
                </c:pt>
                <c:pt idx="1460">
                  <c:v>3686.8432479374596</c:v>
                </c:pt>
                <c:pt idx="1461">
                  <c:v>3399.7967867998145</c:v>
                </c:pt>
                <c:pt idx="1462">
                  <c:v>3421.4468085106259</c:v>
                </c:pt>
                <c:pt idx="1463">
                  <c:v>3336.5879287885246</c:v>
                </c:pt>
                <c:pt idx="1464">
                  <c:v>3299.0013026487072</c:v>
                </c:pt>
                <c:pt idx="1465">
                  <c:v>3363.4937038645121</c:v>
                </c:pt>
                <c:pt idx="1466">
                  <c:v>3642.3543204515713</c:v>
                </c:pt>
                <c:pt idx="1467">
                  <c:v>3423.5345201910427</c:v>
                </c:pt>
                <c:pt idx="1468">
                  <c:v>3363.4016500216985</c:v>
                </c:pt>
                <c:pt idx="1469">
                  <c:v>3370.1571862787546</c:v>
                </c:pt>
                <c:pt idx="1470">
                  <c:v>3280.7069040381984</c:v>
                </c:pt>
                <c:pt idx="1471">
                  <c:v>3445.1906209292106</c:v>
                </c:pt>
                <c:pt idx="1472">
                  <c:v>3411.2314372557412</c:v>
                </c:pt>
                <c:pt idx="1473">
                  <c:v>3570.4732957012461</c:v>
                </c:pt>
                <c:pt idx="1474">
                  <c:v>3553.443334780708</c:v>
                </c:pt>
                <c:pt idx="1475">
                  <c:v>3626.3577941814897</c:v>
                </c:pt>
                <c:pt idx="1476">
                  <c:v>3664.8831958315104</c:v>
                </c:pt>
                <c:pt idx="1477">
                  <c:v>3583.335649153265</c:v>
                </c:pt>
                <c:pt idx="1478">
                  <c:v>3560.7685627442333</c:v>
                </c:pt>
                <c:pt idx="1479">
                  <c:v>3679.0386452453185</c:v>
                </c:pt>
                <c:pt idx="1480">
                  <c:v>3724.0781589231306</c:v>
                </c:pt>
                <c:pt idx="1481">
                  <c:v>3820.3612679114062</c:v>
                </c:pt>
                <c:pt idx="1482">
                  <c:v>3848.2987407728911</c:v>
                </c:pt>
                <c:pt idx="1483">
                  <c:v>3865.5032566217833</c:v>
                </c:pt>
                <c:pt idx="1484">
                  <c:v>4066.6747720364592</c:v>
                </c:pt>
                <c:pt idx="1485">
                  <c:v>4092.2457663916475</c:v>
                </c:pt>
                <c:pt idx="1486">
                  <c:v>4119.3920972644228</c:v>
                </c:pt>
                <c:pt idx="1487">
                  <c:v>4087.5371254884781</c:v>
                </c:pt>
                <c:pt idx="1488">
                  <c:v>3952.2657403386738</c:v>
                </c:pt>
                <c:pt idx="1489">
                  <c:v>4019.4085974815307</c:v>
                </c:pt>
                <c:pt idx="1490">
                  <c:v>3978.3760312635545</c:v>
                </c:pt>
                <c:pt idx="1491">
                  <c:v>4030.1650021710661</c:v>
                </c:pt>
                <c:pt idx="1492">
                  <c:v>4045.202778983919</c:v>
                </c:pt>
                <c:pt idx="1493">
                  <c:v>3951.1550151975539</c:v>
                </c:pt>
                <c:pt idx="1494">
                  <c:v>3749.0638297872201</c:v>
                </c:pt>
                <c:pt idx="1495">
                  <c:v>3772.8345636126655</c:v>
                </c:pt>
                <c:pt idx="1496">
                  <c:v>3669.3017802865697</c:v>
                </c:pt>
                <c:pt idx="1497">
                  <c:v>3712.8936170212637</c:v>
                </c:pt>
                <c:pt idx="1498">
                  <c:v>3661.2114633087149</c:v>
                </c:pt>
                <c:pt idx="1499">
                  <c:v>3432.9526704298619</c:v>
                </c:pt>
                <c:pt idx="1500">
                  <c:v>3480.2379504993364</c:v>
                </c:pt>
                <c:pt idx="1501">
                  <c:v>3573.4077290490536</c:v>
                </c:pt>
                <c:pt idx="1502">
                  <c:v>3468.7260095527445</c:v>
                </c:pt>
                <c:pt idx="1503">
                  <c:v>3521.6587060355932</c:v>
                </c:pt>
                <c:pt idx="1504">
                  <c:v>3506.6183239253019</c:v>
                </c:pt>
                <c:pt idx="1505">
                  <c:v>3445.7768128527882</c:v>
                </c:pt>
                <c:pt idx="1506">
                  <c:v>3543.3026487190486</c:v>
                </c:pt>
                <c:pt idx="1507">
                  <c:v>3603.402518454177</c:v>
                </c:pt>
                <c:pt idx="1508">
                  <c:v>3591.6795484150975</c:v>
                </c:pt>
                <c:pt idx="1509">
                  <c:v>3515.4155449413679</c:v>
                </c:pt>
                <c:pt idx="1510">
                  <c:v>3448.4741641337259</c:v>
                </c:pt>
                <c:pt idx="1511">
                  <c:v>3425.2366478506169</c:v>
                </c:pt>
                <c:pt idx="1512">
                  <c:v>3425.9774207555233</c:v>
                </c:pt>
                <c:pt idx="1513">
                  <c:v>3510.7320885800996</c:v>
                </c:pt>
                <c:pt idx="1514">
                  <c:v>3309.8263135041125</c:v>
                </c:pt>
                <c:pt idx="1515">
                  <c:v>3407.3573599652495</c:v>
                </c:pt>
                <c:pt idx="1516">
                  <c:v>3451.3304385583883</c:v>
                </c:pt>
                <c:pt idx="1517">
                  <c:v>3351.8115501519624</c:v>
                </c:pt>
                <c:pt idx="1518">
                  <c:v>3267.9808944854408</c:v>
                </c:pt>
                <c:pt idx="1519">
                  <c:v>3340.7164567954705</c:v>
                </c:pt>
                <c:pt idx="1520">
                  <c:v>3345.6500217107987</c:v>
                </c:pt>
                <c:pt idx="1521">
                  <c:v>3276.5045592705033</c:v>
                </c:pt>
                <c:pt idx="1522">
                  <c:v>3446.8085106382841</c:v>
                </c:pt>
                <c:pt idx="1523">
                  <c:v>3174.3786365609949</c:v>
                </c:pt>
                <c:pt idx="1524">
                  <c:v>3127.5527572731094</c:v>
                </c:pt>
                <c:pt idx="1525">
                  <c:v>3080.5375597047205</c:v>
                </c:pt>
                <c:pt idx="1526">
                  <c:v>2956.0052105948644</c:v>
                </c:pt>
                <c:pt idx="1527">
                  <c:v>2611.9244463742839</c:v>
                </c:pt>
                <c:pt idx="1528">
                  <c:v>2693.6257056013783</c:v>
                </c:pt>
                <c:pt idx="1529">
                  <c:v>2527.4806773773234</c:v>
                </c:pt>
                <c:pt idx="1530">
                  <c:v>2521.0377768128424</c:v>
                </c:pt>
                <c:pt idx="1531">
                  <c:v>2543.3825445071539</c:v>
                </c:pt>
                <c:pt idx="1532">
                  <c:v>2612.8302214502714</c:v>
                </c:pt>
                <c:pt idx="1533">
                  <c:v>2720.702561875803</c:v>
                </c:pt>
                <c:pt idx="1534">
                  <c:v>2594.3560573165328</c:v>
                </c:pt>
                <c:pt idx="1535">
                  <c:v>2643.936604428995</c:v>
                </c:pt>
                <c:pt idx="1536">
                  <c:v>2493.7316543638631</c:v>
                </c:pt>
                <c:pt idx="1537">
                  <c:v>2633.0204081632542</c:v>
                </c:pt>
                <c:pt idx="1538">
                  <c:v>2535.9105514546136</c:v>
                </c:pt>
                <c:pt idx="1539">
                  <c:v>2557.1046461137539</c:v>
                </c:pt>
                <c:pt idx="1540">
                  <c:v>2630.824142422915</c:v>
                </c:pt>
                <c:pt idx="1541">
                  <c:v>2527.9331306990771</c:v>
                </c:pt>
                <c:pt idx="1542">
                  <c:v>2575.3000434216124</c:v>
                </c:pt>
                <c:pt idx="1543">
                  <c:v>2565.5362570560023</c:v>
                </c:pt>
                <c:pt idx="1544">
                  <c:v>2535.9400781589115</c:v>
                </c:pt>
                <c:pt idx="1545">
                  <c:v>2486.3048198002493</c:v>
                </c:pt>
                <c:pt idx="1546">
                  <c:v>2521.1749891445825</c:v>
                </c:pt>
                <c:pt idx="1547">
                  <c:v>2559.1055145462324</c:v>
                </c:pt>
                <c:pt idx="1548">
                  <c:v>2755.9027355622975</c:v>
                </c:pt>
                <c:pt idx="1549">
                  <c:v>2761.7056013894794</c:v>
                </c:pt>
                <c:pt idx="1550">
                  <c:v>2588.435084672155</c:v>
                </c:pt>
                <c:pt idx="1551">
                  <c:v>2644.6044290056325</c:v>
                </c:pt>
                <c:pt idx="1552">
                  <c:v>2579.2627008249988</c:v>
                </c:pt>
                <c:pt idx="1553">
                  <c:v>2593.4902301345951</c:v>
                </c:pt>
                <c:pt idx="1554">
                  <c:v>2598.2813721233051</c:v>
                </c:pt>
                <c:pt idx="1555">
                  <c:v>2724.5419018671168</c:v>
                </c:pt>
                <c:pt idx="1556">
                  <c:v>2703.0247503256496</c:v>
                </c:pt>
                <c:pt idx="1557">
                  <c:v>2623.0803300043299</c:v>
                </c:pt>
                <c:pt idx="1558">
                  <c:v>2614.8441163699399</c:v>
                </c:pt>
                <c:pt idx="1559">
                  <c:v>2526.4333478071962</c:v>
                </c:pt>
                <c:pt idx="1560">
                  <c:v>2468.4932696482733</c:v>
                </c:pt>
                <c:pt idx="1561">
                  <c:v>2307.8184976117996</c:v>
                </c:pt>
                <c:pt idx="1562">
                  <c:v>1952.8797221015973</c:v>
                </c:pt>
                <c:pt idx="1563">
                  <c:v>1922.3977420755446</c:v>
                </c:pt>
                <c:pt idx="1564">
                  <c:v>1961.2435953104555</c:v>
                </c:pt>
                <c:pt idx="1565">
                  <c:v>1771.7160225792361</c:v>
                </c:pt>
                <c:pt idx="1566">
                  <c:v>1777.5779418150155</c:v>
                </c:pt>
                <c:pt idx="1567">
                  <c:v>1647.485019539723</c:v>
                </c:pt>
                <c:pt idx="1568">
                  <c:v>1786.7129830655581</c:v>
                </c:pt>
                <c:pt idx="1569">
                  <c:v>1786.7034303082849</c:v>
                </c:pt>
                <c:pt idx="1570">
                  <c:v>1799.697785497169</c:v>
                </c:pt>
                <c:pt idx="1571">
                  <c:v>1735.82197134172</c:v>
                </c:pt>
                <c:pt idx="1572">
                  <c:v>1833.2722535822754</c:v>
                </c:pt>
                <c:pt idx="1573">
                  <c:v>1844.3499782891793</c:v>
                </c:pt>
                <c:pt idx="1574">
                  <c:v>1866.3647416413285</c:v>
                </c:pt>
                <c:pt idx="1575">
                  <c:v>1827.0143291359009</c:v>
                </c:pt>
                <c:pt idx="1576">
                  <c:v>1801.3512809378985</c:v>
                </c:pt>
                <c:pt idx="1577">
                  <c:v>1761.2930959617806</c:v>
                </c:pt>
                <c:pt idx="1578">
                  <c:v>1747.5475466782373</c:v>
                </c:pt>
                <c:pt idx="1579">
                  <c:v>1731.8462874511422</c:v>
                </c:pt>
                <c:pt idx="1580">
                  <c:v>1674.3204515848811</c:v>
                </c:pt>
                <c:pt idx="1581">
                  <c:v>1671.976552323049</c:v>
                </c:pt>
                <c:pt idx="1582">
                  <c:v>1677.4494138080686</c:v>
                </c:pt>
                <c:pt idx="1583">
                  <c:v>1757.421623968728</c:v>
                </c:pt>
                <c:pt idx="1584">
                  <c:v>1752.134607034295</c:v>
                </c:pt>
                <c:pt idx="1585">
                  <c:v>1785.8888406426315</c:v>
                </c:pt>
                <c:pt idx="1586">
                  <c:v>1877.983499782883</c:v>
                </c:pt>
                <c:pt idx="1587">
                  <c:v>1875.3582283977332</c:v>
                </c:pt>
                <c:pt idx="1588">
                  <c:v>1875.104646113756</c:v>
                </c:pt>
                <c:pt idx="1589">
                  <c:v>1811.764654798081</c:v>
                </c:pt>
                <c:pt idx="1590">
                  <c:v>1733.7047329570044</c:v>
                </c:pt>
                <c:pt idx="1591">
                  <c:v>1678.5714285714205</c:v>
                </c:pt>
                <c:pt idx="1592">
                  <c:v>1757.2618323925228</c:v>
                </c:pt>
                <c:pt idx="1593">
                  <c:v>1788.0017368649501</c:v>
                </c:pt>
                <c:pt idx="1594">
                  <c:v>1808.9483282674685</c:v>
                </c:pt>
                <c:pt idx="1595">
                  <c:v>1840.6947459834907</c:v>
                </c:pt>
                <c:pt idx="1596">
                  <c:v>1806.1797655232217</c:v>
                </c:pt>
                <c:pt idx="1597">
                  <c:v>1948.1181068171857</c:v>
                </c:pt>
                <c:pt idx="1598">
                  <c:v>2031.8384715588261</c:v>
                </c:pt>
                <c:pt idx="1599">
                  <c:v>2016.7867998263034</c:v>
                </c:pt>
                <c:pt idx="1600">
                  <c:v>2010.6113764654697</c:v>
                </c:pt>
                <c:pt idx="1601">
                  <c:v>1970.0243161094129</c:v>
                </c:pt>
                <c:pt idx="1602">
                  <c:v>1949.7238384715492</c:v>
                </c:pt>
                <c:pt idx="1603">
                  <c:v>1960.8927485887875</c:v>
                </c:pt>
                <c:pt idx="1604">
                  <c:v>1850.7077724706814</c:v>
                </c:pt>
                <c:pt idx="1605">
                  <c:v>1845.8245766391569</c:v>
                </c:pt>
                <c:pt idx="1606">
                  <c:v>1993.2653061224391</c:v>
                </c:pt>
                <c:pt idx="1607">
                  <c:v>2070.5974815457994</c:v>
                </c:pt>
                <c:pt idx="1608">
                  <c:v>2064.5896656534851</c:v>
                </c:pt>
                <c:pt idx="1609">
                  <c:v>2053.2792010421085</c:v>
                </c:pt>
                <c:pt idx="1610">
                  <c:v>2022.867564046885</c:v>
                </c:pt>
                <c:pt idx="1611">
                  <c:v>2020.6695614415876</c:v>
                </c:pt>
                <c:pt idx="1612">
                  <c:v>1996.3343465045491</c:v>
                </c:pt>
                <c:pt idx="1613">
                  <c:v>1981.6213634389824</c:v>
                </c:pt>
                <c:pt idx="1614">
                  <c:v>1964.6530612244796</c:v>
                </c:pt>
                <c:pt idx="1615">
                  <c:v>2024.5262700824903</c:v>
                </c:pt>
                <c:pt idx="1616">
                  <c:v>1993.4181502388085</c:v>
                </c:pt>
                <c:pt idx="1617">
                  <c:v>2012.539296569681</c:v>
                </c:pt>
                <c:pt idx="1618">
                  <c:v>2067.7377333912177</c:v>
                </c:pt>
                <c:pt idx="1619">
                  <c:v>2010.4168475900892</c:v>
                </c:pt>
                <c:pt idx="1620">
                  <c:v>2080.2475032566103</c:v>
                </c:pt>
                <c:pt idx="1621">
                  <c:v>2078.5401650021599</c:v>
                </c:pt>
                <c:pt idx="1622">
                  <c:v>2119.2948328267366</c:v>
                </c:pt>
                <c:pt idx="1623">
                  <c:v>2122.5688232739794</c:v>
                </c:pt>
                <c:pt idx="1624">
                  <c:v>2110.7459834997721</c:v>
                </c:pt>
                <c:pt idx="1625">
                  <c:v>2092.472427268769</c:v>
                </c:pt>
                <c:pt idx="1626">
                  <c:v>2071.6231003039406</c:v>
                </c:pt>
                <c:pt idx="1627">
                  <c:v>2027.1524099001197</c:v>
                </c:pt>
                <c:pt idx="1628">
                  <c:v>2013.9991315675102</c:v>
                </c:pt>
                <c:pt idx="1629">
                  <c:v>1809.3260963959958</c:v>
                </c:pt>
                <c:pt idx="1630">
                  <c:v>1835.8723404255225</c:v>
                </c:pt>
                <c:pt idx="1631">
                  <c:v>1868.4854537559611</c:v>
                </c:pt>
                <c:pt idx="1632">
                  <c:v>1858.4307425097606</c:v>
                </c:pt>
                <c:pt idx="1633">
                  <c:v>1869.6587060355962</c:v>
                </c:pt>
                <c:pt idx="1634">
                  <c:v>1855.6734693877461</c:v>
                </c:pt>
                <c:pt idx="1635">
                  <c:v>1872.2570560138856</c:v>
                </c:pt>
                <c:pt idx="1636">
                  <c:v>1757.7985236647762</c:v>
                </c:pt>
                <c:pt idx="1637">
                  <c:v>1740.1302648718972</c:v>
                </c:pt>
                <c:pt idx="1638">
                  <c:v>1698.2726877985151</c:v>
                </c:pt>
                <c:pt idx="1639">
                  <c:v>1761.6786799826225</c:v>
                </c:pt>
                <c:pt idx="1640">
                  <c:v>1720.5089014329048</c:v>
                </c:pt>
                <c:pt idx="1641">
                  <c:v>1741.2088580112809</c:v>
                </c:pt>
                <c:pt idx="1642">
                  <c:v>1748.2813721233083</c:v>
                </c:pt>
                <c:pt idx="1643">
                  <c:v>1732.6843247937384</c:v>
                </c:pt>
                <c:pt idx="1644">
                  <c:v>1722.2666087711593</c:v>
                </c:pt>
                <c:pt idx="1645">
                  <c:v>1736.8910117238295</c:v>
                </c:pt>
                <c:pt idx="1646">
                  <c:v>1719.2218844984714</c:v>
                </c:pt>
                <c:pt idx="1647">
                  <c:v>1631.8376031263485</c:v>
                </c:pt>
                <c:pt idx="1648">
                  <c:v>1675.4528875379851</c:v>
                </c:pt>
                <c:pt idx="1649">
                  <c:v>1677.7915762049411</c:v>
                </c:pt>
                <c:pt idx="1650">
                  <c:v>1854.9813287016834</c:v>
                </c:pt>
                <c:pt idx="1651">
                  <c:v>1880.0121580547011</c:v>
                </c:pt>
                <c:pt idx="1652">
                  <c:v>1895.5162831089779</c:v>
                </c:pt>
                <c:pt idx="1653">
                  <c:v>1944.9188015631678</c:v>
                </c:pt>
                <c:pt idx="1654">
                  <c:v>1751.9383412939546</c:v>
                </c:pt>
                <c:pt idx="1655">
                  <c:v>1756.5531914893518</c:v>
                </c:pt>
                <c:pt idx="1656">
                  <c:v>1710.9752496743283</c:v>
                </c:pt>
                <c:pt idx="1657">
                  <c:v>1719.7828918801467</c:v>
                </c:pt>
                <c:pt idx="1658">
                  <c:v>1746.7320885801032</c:v>
                </c:pt>
                <c:pt idx="1659">
                  <c:v>1686.1641337385927</c:v>
                </c:pt>
                <c:pt idx="1660">
                  <c:v>1696.6582718193567</c:v>
                </c:pt>
                <c:pt idx="1661">
                  <c:v>1639.1663048197911</c:v>
                </c:pt>
                <c:pt idx="1662">
                  <c:v>1603.2444637429351</c:v>
                </c:pt>
                <c:pt idx="1663">
                  <c:v>1684.9005644811023</c:v>
                </c:pt>
                <c:pt idx="1664">
                  <c:v>1675.1984368215276</c:v>
                </c:pt>
                <c:pt idx="1665">
                  <c:v>1643.1176726009458</c:v>
                </c:pt>
                <c:pt idx="1666">
                  <c:v>1633.2939643942591</c:v>
                </c:pt>
                <c:pt idx="1667">
                  <c:v>1669.80633955709</c:v>
                </c:pt>
                <c:pt idx="1668">
                  <c:v>1656.8936170212673</c:v>
                </c:pt>
                <c:pt idx="1669">
                  <c:v>1685.8723404255225</c:v>
                </c:pt>
                <c:pt idx="1670">
                  <c:v>1701.3903603994695</c:v>
                </c:pt>
                <c:pt idx="1671">
                  <c:v>1686.7225358228307</c:v>
                </c:pt>
                <c:pt idx="1672">
                  <c:v>1677.0256187581326</c:v>
                </c:pt>
                <c:pt idx="1673">
                  <c:v>1654.9544072948238</c:v>
                </c:pt>
                <c:pt idx="1674">
                  <c:v>1704.6530612244808</c:v>
                </c:pt>
                <c:pt idx="1675">
                  <c:v>1766.2023447676847</c:v>
                </c:pt>
                <c:pt idx="1676">
                  <c:v>1750.608771168032</c:v>
                </c:pt>
                <c:pt idx="1677">
                  <c:v>1733.449413808067</c:v>
                </c:pt>
                <c:pt idx="1678">
                  <c:v>1696.0564481111503</c:v>
                </c:pt>
                <c:pt idx="1679">
                  <c:v>1686.3187147199214</c:v>
                </c:pt>
                <c:pt idx="1680">
                  <c:v>1688.1476335214847</c:v>
                </c:pt>
                <c:pt idx="1681">
                  <c:v>1661.4737299174901</c:v>
                </c:pt>
                <c:pt idx="1682">
                  <c:v>1655.232305688224</c:v>
                </c:pt>
                <c:pt idx="1683">
                  <c:v>1663.5284411636906</c:v>
                </c:pt>
                <c:pt idx="1684">
                  <c:v>1682.5992184107595</c:v>
                </c:pt>
                <c:pt idx="1685">
                  <c:v>1665.3868866695523</c:v>
                </c:pt>
                <c:pt idx="1686">
                  <c:v>1656.0477637863564</c:v>
                </c:pt>
                <c:pt idx="1687">
                  <c:v>1672.8597481545719</c:v>
                </c:pt>
                <c:pt idx="1688">
                  <c:v>1697.7733391228742</c:v>
                </c:pt>
                <c:pt idx="1689">
                  <c:v>1678.4576639166214</c:v>
                </c:pt>
                <c:pt idx="1690">
                  <c:v>1660.7876682587842</c:v>
                </c:pt>
                <c:pt idx="1691">
                  <c:v>1653.6621797655143</c:v>
                </c:pt>
                <c:pt idx="1692">
                  <c:v>1664.296135475458</c:v>
                </c:pt>
                <c:pt idx="1693">
                  <c:v>1667.7681285279982</c:v>
                </c:pt>
                <c:pt idx="1694">
                  <c:v>1699.5570994355103</c:v>
                </c:pt>
                <c:pt idx="1695">
                  <c:v>1678.6556665219193</c:v>
                </c:pt>
                <c:pt idx="1696">
                  <c:v>1743.8184976118016</c:v>
                </c:pt>
                <c:pt idx="1697">
                  <c:v>1803.8723404255227</c:v>
                </c:pt>
                <c:pt idx="1698">
                  <c:v>1762.4932696482761</c:v>
                </c:pt>
                <c:pt idx="1699">
                  <c:v>1788.262266608762</c:v>
                </c:pt>
                <c:pt idx="1700">
                  <c:v>1807.1793313069813</c:v>
                </c:pt>
                <c:pt idx="1701">
                  <c:v>1791.3573599652532</c:v>
                </c:pt>
                <c:pt idx="1702">
                  <c:v>1779.4824142422833</c:v>
                </c:pt>
                <c:pt idx="1703">
                  <c:v>1778.8640903169683</c:v>
                </c:pt>
                <c:pt idx="1704">
                  <c:v>1750.0512375162739</c:v>
                </c:pt>
                <c:pt idx="1705">
                  <c:v>1754.9127225358134</c:v>
                </c:pt>
                <c:pt idx="1706">
                  <c:v>1836.6061658705937</c:v>
                </c:pt>
                <c:pt idx="1707">
                  <c:v>1849.7064698219615</c:v>
                </c:pt>
                <c:pt idx="1708">
                  <c:v>1815.5084672166645</c:v>
                </c:pt>
                <c:pt idx="1709">
                  <c:v>1788.2006079027262</c:v>
                </c:pt>
                <c:pt idx="1710">
                  <c:v>1610.7016934433263</c:v>
                </c:pt>
                <c:pt idx="1711">
                  <c:v>1382.7885366912651</c:v>
                </c:pt>
                <c:pt idx="1712">
                  <c:v>1528.5410334346427</c:v>
                </c:pt>
                <c:pt idx="1713">
                  <c:v>1482.4411636995148</c:v>
                </c:pt>
                <c:pt idx="1714">
                  <c:v>1460.0156317846215</c:v>
                </c:pt>
                <c:pt idx="1715">
                  <c:v>1418.1372123317342</c:v>
                </c:pt>
                <c:pt idx="1716">
                  <c:v>1443.2878853669054</c:v>
                </c:pt>
                <c:pt idx="1717">
                  <c:v>1467.7003907946084</c:v>
                </c:pt>
                <c:pt idx="1718">
                  <c:v>1447.0481980025979</c:v>
                </c:pt>
                <c:pt idx="1719">
                  <c:v>1449.636126791135</c:v>
                </c:pt>
                <c:pt idx="1720">
                  <c:v>1450.3213200173616</c:v>
                </c:pt>
                <c:pt idx="1721">
                  <c:v>1450.341293964387</c:v>
                </c:pt>
                <c:pt idx="1722">
                  <c:v>1413.8280503690767</c:v>
                </c:pt>
                <c:pt idx="1723">
                  <c:v>1370.4984802431543</c:v>
                </c:pt>
                <c:pt idx="1724">
                  <c:v>1409.2001736864888</c:v>
                </c:pt>
                <c:pt idx="1725">
                  <c:v>1441.8679982631277</c:v>
                </c:pt>
                <c:pt idx="1726">
                  <c:v>1441.5067303517078</c:v>
                </c:pt>
                <c:pt idx="1727">
                  <c:v>1434.8363004776304</c:v>
                </c:pt>
                <c:pt idx="1728">
                  <c:v>1429.3156752062455</c:v>
                </c:pt>
                <c:pt idx="1729">
                  <c:v>1426.7286148501883</c:v>
                </c:pt>
                <c:pt idx="1730">
                  <c:v>1407.9817629179261</c:v>
                </c:pt>
                <c:pt idx="1731">
                  <c:v>1427.9227095093283</c:v>
                </c:pt>
                <c:pt idx="1732">
                  <c:v>1490.5462440295191</c:v>
                </c:pt>
                <c:pt idx="1733">
                  <c:v>1474.369952236206</c:v>
                </c:pt>
                <c:pt idx="1734">
                  <c:v>1484.3890577507523</c:v>
                </c:pt>
                <c:pt idx="1735">
                  <c:v>1466.3656100738092</c:v>
                </c:pt>
                <c:pt idx="1736">
                  <c:v>1485.5145462440219</c:v>
                </c:pt>
                <c:pt idx="1737">
                  <c:v>1473.4129396439348</c:v>
                </c:pt>
                <c:pt idx="1738">
                  <c:v>1484.0607902735485</c:v>
                </c:pt>
                <c:pt idx="1739">
                  <c:v>1462.1485019539655</c:v>
                </c:pt>
                <c:pt idx="1740">
                  <c:v>1495.7967867998186</c:v>
                </c:pt>
                <c:pt idx="1741">
                  <c:v>1487.4997828918727</c:v>
                </c:pt>
                <c:pt idx="1742">
                  <c:v>1487.4068606165795</c:v>
                </c:pt>
                <c:pt idx="1743">
                  <c:v>1483.721233174113</c:v>
                </c:pt>
                <c:pt idx="1744">
                  <c:v>1494.5575336517509</c:v>
                </c:pt>
                <c:pt idx="1745">
                  <c:v>1543.6126791141908</c:v>
                </c:pt>
                <c:pt idx="1746">
                  <c:v>1546.083369518012</c:v>
                </c:pt>
                <c:pt idx="1747">
                  <c:v>1507.2809379070698</c:v>
                </c:pt>
                <c:pt idx="1748">
                  <c:v>1444.3873208857935</c:v>
                </c:pt>
                <c:pt idx="1749">
                  <c:v>1456.9274858879646</c:v>
                </c:pt>
                <c:pt idx="1750">
                  <c:v>1453.6005210594799</c:v>
                </c:pt>
                <c:pt idx="1751">
                  <c:v>1427.6057316543565</c:v>
                </c:pt>
                <c:pt idx="1752">
                  <c:v>1467.2653061224414</c:v>
                </c:pt>
                <c:pt idx="1753">
                  <c:v>1461.1089882761537</c:v>
                </c:pt>
                <c:pt idx="1754">
                  <c:v>1460.8276161528365</c:v>
                </c:pt>
                <c:pt idx="1755">
                  <c:v>1457.0994355188809</c:v>
                </c:pt>
                <c:pt idx="1756">
                  <c:v>1462.1033434650381</c:v>
                </c:pt>
                <c:pt idx="1757">
                  <c:v>1461.7551020408089</c:v>
                </c:pt>
                <c:pt idx="1758">
                  <c:v>1469.3347807207913</c:v>
                </c:pt>
                <c:pt idx="1759">
                  <c:v>1450.8345636126717</c:v>
                </c:pt>
                <c:pt idx="1760">
                  <c:v>1437.0221450282168</c:v>
                </c:pt>
                <c:pt idx="1761">
                  <c:v>1444.5045592705096</c:v>
                </c:pt>
                <c:pt idx="1762">
                  <c:v>1442.2475032566147</c:v>
                </c:pt>
                <c:pt idx="1763">
                  <c:v>1436.5957446808441</c:v>
                </c:pt>
                <c:pt idx="1764">
                  <c:v>1443.0525401649952</c:v>
                </c:pt>
                <c:pt idx="1765">
                  <c:v>1447.9261832392463</c:v>
                </c:pt>
                <c:pt idx="1766">
                  <c:v>1448.1267911419818</c:v>
                </c:pt>
                <c:pt idx="1767">
                  <c:v>1463.3399913156684</c:v>
                </c:pt>
                <c:pt idx="1768">
                  <c:v>1461.7325227963456</c:v>
                </c:pt>
                <c:pt idx="1769">
                  <c:v>1472.0495006513174</c:v>
                </c:pt>
                <c:pt idx="1770">
                  <c:v>1471.4346504559201</c:v>
                </c:pt>
                <c:pt idx="1771">
                  <c:v>1487.436387320879</c:v>
                </c:pt>
                <c:pt idx="1772">
                  <c:v>1491.8158923143656</c:v>
                </c:pt>
                <c:pt idx="1773">
                  <c:v>1514.6035605731583</c:v>
                </c:pt>
                <c:pt idx="1774">
                  <c:v>1558.2509769865319</c:v>
                </c:pt>
                <c:pt idx="1775">
                  <c:v>1636.701693443327</c:v>
                </c:pt>
                <c:pt idx="1776">
                  <c:v>1730.7867998263055</c:v>
                </c:pt>
                <c:pt idx="1777">
                  <c:v>1819.7933130699003</c:v>
                </c:pt>
                <c:pt idx="1778">
                  <c:v>1812.5488493269563</c:v>
                </c:pt>
                <c:pt idx="1779">
                  <c:v>1839.8306556665134</c:v>
                </c:pt>
                <c:pt idx="1780">
                  <c:v>1835.4155449413722</c:v>
                </c:pt>
                <c:pt idx="1781">
                  <c:v>1795.6986539296486</c:v>
                </c:pt>
                <c:pt idx="1782">
                  <c:v>1829.9253148067653</c:v>
                </c:pt>
                <c:pt idx="1783">
                  <c:v>1968.4941380807552</c:v>
                </c:pt>
                <c:pt idx="1784">
                  <c:v>1978.597481545801</c:v>
                </c:pt>
                <c:pt idx="1785">
                  <c:v>1972.0260529743725</c:v>
                </c:pt>
                <c:pt idx="1786">
                  <c:v>1990.1389491966911</c:v>
                </c:pt>
                <c:pt idx="1787">
                  <c:v>1965.5136778115414</c:v>
                </c:pt>
                <c:pt idx="1788">
                  <c:v>2002.6869300911762</c:v>
                </c:pt>
                <c:pt idx="1789">
                  <c:v>1998.2327399044634</c:v>
                </c:pt>
                <c:pt idx="1790">
                  <c:v>2003.8349978289098</c:v>
                </c:pt>
                <c:pt idx="1791">
                  <c:v>1999.3573599652536</c:v>
                </c:pt>
                <c:pt idx="1792">
                  <c:v>2061.8584455058526</c:v>
                </c:pt>
                <c:pt idx="1793">
                  <c:v>1982.2970039079376</c:v>
                </c:pt>
                <c:pt idx="1794">
                  <c:v>2008.2613981762829</c:v>
                </c:pt>
                <c:pt idx="1795">
                  <c:v>2061.0212765957353</c:v>
                </c:pt>
                <c:pt idx="1796">
                  <c:v>2039.8558402084145</c:v>
                </c:pt>
                <c:pt idx="1797">
                  <c:v>2034.9023013460614</c:v>
                </c:pt>
                <c:pt idx="1798">
                  <c:v>2025.7785497177506</c:v>
                </c:pt>
                <c:pt idx="1799">
                  <c:v>1991.568389057742</c:v>
                </c:pt>
                <c:pt idx="1800">
                  <c:v>1976.7711680416762</c:v>
                </c:pt>
                <c:pt idx="1801">
                  <c:v>2018.2770299609117</c:v>
                </c:pt>
                <c:pt idx="1802">
                  <c:v>1994.1815023881807</c:v>
                </c:pt>
                <c:pt idx="1803">
                  <c:v>1892.8658271819281</c:v>
                </c:pt>
                <c:pt idx="1804">
                  <c:v>1878.0017368649503</c:v>
                </c:pt>
                <c:pt idx="1805">
                  <c:v>1898.6148501953887</c:v>
                </c:pt>
                <c:pt idx="1806">
                  <c:v>1891.753365175849</c:v>
                </c:pt>
                <c:pt idx="1807">
                  <c:v>1890.9222752930875</c:v>
                </c:pt>
                <c:pt idx="1808">
                  <c:v>1927.9062092922186</c:v>
                </c:pt>
                <c:pt idx="1809">
                  <c:v>2112.379504993477</c:v>
                </c:pt>
                <c:pt idx="1810">
                  <c:v>2042.355188884055</c:v>
                </c:pt>
                <c:pt idx="1811">
                  <c:v>2133.7359965262604</c:v>
                </c:pt>
                <c:pt idx="1812">
                  <c:v>2139.1185410334247</c:v>
                </c:pt>
                <c:pt idx="1813">
                  <c:v>2107.8384715588263</c:v>
                </c:pt>
                <c:pt idx="1814">
                  <c:v>2157.3773339122781</c:v>
                </c:pt>
                <c:pt idx="1815">
                  <c:v>2123.5049934867461</c:v>
                </c:pt>
                <c:pt idx="1816">
                  <c:v>2100.0616587060254</c:v>
                </c:pt>
                <c:pt idx="1817">
                  <c:v>2079.0447242726777</c:v>
                </c:pt>
                <c:pt idx="1818">
                  <c:v>2013.4858879722003</c:v>
                </c:pt>
                <c:pt idx="1819">
                  <c:v>2011.0351715154047</c:v>
                </c:pt>
                <c:pt idx="1820">
                  <c:v>2045.5796786799724</c:v>
                </c:pt>
                <c:pt idx="1821">
                  <c:v>2040.1293964394167</c:v>
                </c:pt>
                <c:pt idx="1822">
                  <c:v>2009.689101172374</c:v>
                </c:pt>
                <c:pt idx="1823">
                  <c:v>2052.0165002170979</c:v>
                </c:pt>
                <c:pt idx="1824">
                  <c:v>2037.8046026921304</c:v>
                </c:pt>
                <c:pt idx="1825">
                  <c:v>1941.3234910985573</c:v>
                </c:pt>
                <c:pt idx="1826">
                  <c:v>1940.6487190620833</c:v>
                </c:pt>
                <c:pt idx="1827">
                  <c:v>1947.9148936170116</c:v>
                </c:pt>
                <c:pt idx="1828">
                  <c:v>1946.1571862787569</c:v>
                </c:pt>
                <c:pt idx="1829">
                  <c:v>1927.7429439860953</c:v>
                </c:pt>
                <c:pt idx="1830">
                  <c:v>1884.9709075119313</c:v>
                </c:pt>
                <c:pt idx="1831">
                  <c:v>1768.3213200173598</c:v>
                </c:pt>
                <c:pt idx="1832">
                  <c:v>1749.951367781146</c:v>
                </c:pt>
                <c:pt idx="1833">
                  <c:v>1776.4420321319926</c:v>
                </c:pt>
                <c:pt idx="1834">
                  <c:v>1910.3004776378541</c:v>
                </c:pt>
                <c:pt idx="1835">
                  <c:v>2094.0929222752825</c:v>
                </c:pt>
                <c:pt idx="1836">
                  <c:v>2142.4585323490987</c:v>
                </c:pt>
                <c:pt idx="1837">
                  <c:v>2109.0455927051562</c:v>
                </c:pt>
                <c:pt idx="1838">
                  <c:v>2170.9752496743263</c:v>
                </c:pt>
                <c:pt idx="1839">
                  <c:v>2379.0820668692886</c:v>
                </c:pt>
                <c:pt idx="1840">
                  <c:v>2336.7338254450597</c:v>
                </c:pt>
                <c:pt idx="1841">
                  <c:v>2429.2548849326836</c:v>
                </c:pt>
                <c:pt idx="1842">
                  <c:v>2407.035171515402</c:v>
                </c:pt>
                <c:pt idx="1843">
                  <c:v>2440.7702996091925</c:v>
                </c:pt>
                <c:pt idx="1844">
                  <c:v>2366.5627442466221</c:v>
                </c:pt>
                <c:pt idx="1845">
                  <c:v>2457.265306122436</c:v>
                </c:pt>
                <c:pt idx="1846">
                  <c:v>2384.2353452018983</c:v>
                </c:pt>
                <c:pt idx="1847">
                  <c:v>2384.9717759444079</c:v>
                </c:pt>
                <c:pt idx="1848">
                  <c:v>2428.8363004776252</c:v>
                </c:pt>
                <c:pt idx="1849">
                  <c:v>2355.6152844116245</c:v>
                </c:pt>
                <c:pt idx="1850">
                  <c:v>2367.439861050791</c:v>
                </c:pt>
                <c:pt idx="1851">
                  <c:v>2461.8844984802299</c:v>
                </c:pt>
                <c:pt idx="1852">
                  <c:v>2434.0885801128834</c:v>
                </c:pt>
                <c:pt idx="1853">
                  <c:v>2472.0243161094095</c:v>
                </c:pt>
                <c:pt idx="1854">
                  <c:v>2470.9274858879589</c:v>
                </c:pt>
                <c:pt idx="1855">
                  <c:v>2446.5366912722402</c:v>
                </c:pt>
                <c:pt idx="1856">
                  <c:v>2414.2422926617323</c:v>
                </c:pt>
                <c:pt idx="1857">
                  <c:v>2445.9808944854408</c:v>
                </c:pt>
                <c:pt idx="1858">
                  <c:v>2446.375162831077</c:v>
                </c:pt>
                <c:pt idx="1859">
                  <c:v>2434.5479808944724</c:v>
                </c:pt>
                <c:pt idx="1860">
                  <c:v>2423.4763352149243</c:v>
                </c:pt>
                <c:pt idx="1861">
                  <c:v>2426.2596613113205</c:v>
                </c:pt>
                <c:pt idx="1862">
                  <c:v>2459.7273122014635</c:v>
                </c:pt>
                <c:pt idx="1863">
                  <c:v>2573.8028658271687</c:v>
                </c:pt>
                <c:pt idx="1864">
                  <c:v>2622.7025618758003</c:v>
                </c:pt>
                <c:pt idx="1865">
                  <c:v>2595.5770733825307</c:v>
                </c:pt>
                <c:pt idx="1866">
                  <c:v>2637.7629179331166</c:v>
                </c:pt>
                <c:pt idx="1867">
                  <c:v>2645.8471558836159</c:v>
                </c:pt>
                <c:pt idx="1868">
                  <c:v>2630.9240121580406</c:v>
                </c:pt>
                <c:pt idx="1869">
                  <c:v>2631.7542336083229</c:v>
                </c:pt>
                <c:pt idx="1870">
                  <c:v>2555.8202344767556</c:v>
                </c:pt>
                <c:pt idx="1871">
                  <c:v>2638.2987407728901</c:v>
                </c:pt>
                <c:pt idx="1872">
                  <c:v>2500.8336951801857</c:v>
                </c:pt>
                <c:pt idx="1873">
                  <c:v>2452.7702996091916</c:v>
                </c:pt>
                <c:pt idx="1874">
                  <c:v>2367.5935735996391</c:v>
                </c:pt>
                <c:pt idx="1875">
                  <c:v>2415.705601389478</c:v>
                </c:pt>
                <c:pt idx="1876">
                  <c:v>2396.0573165436249</c:v>
                </c:pt>
                <c:pt idx="1877">
                  <c:v>2389.1385149804469</c:v>
                </c:pt>
                <c:pt idx="1878">
                  <c:v>2457.7325227963388</c:v>
                </c:pt>
                <c:pt idx="1879">
                  <c:v>2467.6760746851792</c:v>
                </c:pt>
                <c:pt idx="1880">
                  <c:v>2559.5110725140976</c:v>
                </c:pt>
                <c:pt idx="1881">
                  <c:v>2545.5232305688091</c:v>
                </c:pt>
                <c:pt idx="1882">
                  <c:v>2538.4672166738897</c:v>
                </c:pt>
                <c:pt idx="1883">
                  <c:v>2538.7069040381971</c:v>
                </c:pt>
                <c:pt idx="1884">
                  <c:v>2437.5388623534386</c:v>
                </c:pt>
                <c:pt idx="1885">
                  <c:v>2489.7837603126218</c:v>
                </c:pt>
                <c:pt idx="1886">
                  <c:v>2520.7260095527431</c:v>
                </c:pt>
                <c:pt idx="1887">
                  <c:v>2504.3994789404983</c:v>
                </c:pt>
                <c:pt idx="1888">
                  <c:v>2562.3630047763645</c:v>
                </c:pt>
                <c:pt idx="1889">
                  <c:v>2505.2713851497906</c:v>
                </c:pt>
                <c:pt idx="1890">
                  <c:v>2468.9622231871331</c:v>
                </c:pt>
                <c:pt idx="1891">
                  <c:v>2402.847590099856</c:v>
                </c:pt>
                <c:pt idx="1892">
                  <c:v>2399.3287016934296</c:v>
                </c:pt>
                <c:pt idx="1893">
                  <c:v>2396.7650890143154</c:v>
                </c:pt>
                <c:pt idx="1894">
                  <c:v>2342.0425531914757</c:v>
                </c:pt>
                <c:pt idx="1895">
                  <c:v>2326.965696917051</c:v>
                </c:pt>
                <c:pt idx="1896">
                  <c:v>2325.2522796352446</c:v>
                </c:pt>
                <c:pt idx="1897">
                  <c:v>2337.6135475466644</c:v>
                </c:pt>
                <c:pt idx="1898">
                  <c:v>2358.8484585323349</c:v>
                </c:pt>
                <c:pt idx="1899">
                  <c:v>2347.7064698219574</c:v>
                </c:pt>
                <c:pt idx="1900">
                  <c:v>2379.9921841076716</c:v>
                </c:pt>
                <c:pt idx="1901">
                  <c:v>2329.2470690403679</c:v>
                </c:pt>
                <c:pt idx="1902">
                  <c:v>2334.3690838037201</c:v>
                </c:pt>
                <c:pt idx="1903">
                  <c:v>2353.6630481979887</c:v>
                </c:pt>
                <c:pt idx="1904">
                  <c:v>2322.8640903169639</c:v>
                </c:pt>
                <c:pt idx="1905">
                  <c:v>2331.6778115501384</c:v>
                </c:pt>
                <c:pt idx="1906">
                  <c:v>2363.839339991302</c:v>
                </c:pt>
                <c:pt idx="1907">
                  <c:v>2286.496743378189</c:v>
                </c:pt>
                <c:pt idx="1908">
                  <c:v>2299.0699088145766</c:v>
                </c:pt>
                <c:pt idx="1909">
                  <c:v>2319.2288319583017</c:v>
                </c:pt>
                <c:pt idx="1910">
                  <c:v>2332.1120277898258</c:v>
                </c:pt>
                <c:pt idx="1911">
                  <c:v>2437.2557533651616</c:v>
                </c:pt>
                <c:pt idx="1912">
                  <c:v>2408.7190620929082</c:v>
                </c:pt>
                <c:pt idx="1913">
                  <c:v>2405.0716456795344</c:v>
                </c:pt>
                <c:pt idx="1914">
                  <c:v>2363.0351715154006</c:v>
                </c:pt>
                <c:pt idx="1915">
                  <c:v>2328.956144159778</c:v>
                </c:pt>
                <c:pt idx="1916">
                  <c:v>2365.8349978289052</c:v>
                </c:pt>
                <c:pt idx="1917">
                  <c:v>2350.7789839339857</c:v>
                </c:pt>
                <c:pt idx="1918">
                  <c:v>2354.7729049066302</c:v>
                </c:pt>
                <c:pt idx="1919">
                  <c:v>2234.3204515848765</c:v>
                </c:pt>
                <c:pt idx="1920">
                  <c:v>2364.7485887972075</c:v>
                </c:pt>
                <c:pt idx="1921">
                  <c:v>2287.3938341293833</c:v>
                </c:pt>
                <c:pt idx="1922">
                  <c:v>2301.2253582283843</c:v>
                </c:pt>
                <c:pt idx="1923">
                  <c:v>2299.4190186712849</c:v>
                </c:pt>
                <c:pt idx="1924">
                  <c:v>2244.1346070342897</c:v>
                </c:pt>
                <c:pt idx="1925">
                  <c:v>2251.4589665653366</c:v>
                </c:pt>
                <c:pt idx="1926">
                  <c:v>2249.6908380373297</c:v>
                </c:pt>
                <c:pt idx="1927">
                  <c:v>2252.2145028223927</c:v>
                </c:pt>
                <c:pt idx="1928">
                  <c:v>2182.2492401215682</c:v>
                </c:pt>
                <c:pt idx="1929">
                  <c:v>2223.0560138949072</c:v>
                </c:pt>
                <c:pt idx="1930">
                  <c:v>2287.8853669127097</c:v>
                </c:pt>
                <c:pt idx="1931">
                  <c:v>2302.821537125476</c:v>
                </c:pt>
                <c:pt idx="1932">
                  <c:v>2287.4485453755847</c:v>
                </c:pt>
                <c:pt idx="1933">
                  <c:v>2331.2505427702868</c:v>
                </c:pt>
                <c:pt idx="1934">
                  <c:v>2458.3577941814892</c:v>
                </c:pt>
                <c:pt idx="1935">
                  <c:v>2604.7668258792737</c:v>
                </c:pt>
                <c:pt idx="1936">
                  <c:v>2595.3035171515271</c:v>
                </c:pt>
                <c:pt idx="1937">
                  <c:v>2665.0890143291213</c:v>
                </c:pt>
                <c:pt idx="1938">
                  <c:v>2651.1011723838328</c:v>
                </c:pt>
                <c:pt idx="1939">
                  <c:v>2645.4763352149225</c:v>
                </c:pt>
                <c:pt idx="1940">
                  <c:v>2628.570560138935</c:v>
                </c:pt>
                <c:pt idx="1941">
                  <c:v>2665.4311767259951</c:v>
                </c:pt>
                <c:pt idx="1942">
                  <c:v>2612.0199739470113</c:v>
                </c:pt>
                <c:pt idx="1943">
                  <c:v>2644.1432913590825</c:v>
                </c:pt>
                <c:pt idx="1944">
                  <c:v>2646.2874511506584</c:v>
                </c:pt>
                <c:pt idx="1945">
                  <c:v>2656.1788970907369</c:v>
                </c:pt>
                <c:pt idx="1946">
                  <c:v>2658.8823273990306</c:v>
                </c:pt>
                <c:pt idx="1947">
                  <c:v>2705.7056013894776</c:v>
                </c:pt>
                <c:pt idx="1948">
                  <c:v>2671.8636561007238</c:v>
                </c:pt>
                <c:pt idx="1949">
                  <c:v>2649.1367781154877</c:v>
                </c:pt>
                <c:pt idx="1950">
                  <c:v>2596.2162396873505</c:v>
                </c:pt>
                <c:pt idx="1951">
                  <c:v>2635.2323056882187</c:v>
                </c:pt>
                <c:pt idx="1952">
                  <c:v>2630.0156317846145</c:v>
                </c:pt>
                <c:pt idx="1953">
                  <c:v>2619.2540165002029</c:v>
                </c:pt>
                <c:pt idx="1954">
                  <c:v>2641.0395136777975</c:v>
                </c:pt>
                <c:pt idx="1955">
                  <c:v>2659.3226226660736</c:v>
                </c:pt>
                <c:pt idx="1956">
                  <c:v>2638.2978723404117</c:v>
                </c:pt>
                <c:pt idx="1957">
                  <c:v>2731.5874945722821</c:v>
                </c:pt>
                <c:pt idx="1958">
                  <c:v>2632.3933999131423</c:v>
                </c:pt>
                <c:pt idx="1959">
                  <c:v>2630.4402952670289</c:v>
                </c:pt>
                <c:pt idx="1960">
                  <c:v>2625.444203213186</c:v>
                </c:pt>
                <c:pt idx="1961">
                  <c:v>2617.281806339543</c:v>
                </c:pt>
                <c:pt idx="1962">
                  <c:v>2593.0638297872201</c:v>
                </c:pt>
                <c:pt idx="1963">
                  <c:v>2597.4129396439284</c:v>
                </c:pt>
                <c:pt idx="1964">
                  <c:v>2587.9287885366771</c:v>
                </c:pt>
                <c:pt idx="1965">
                  <c:v>2596.7624837168773</c:v>
                </c:pt>
                <c:pt idx="1966">
                  <c:v>2587.4077290490527</c:v>
                </c:pt>
                <c:pt idx="1967">
                  <c:v>2612.5705601389354</c:v>
                </c:pt>
                <c:pt idx="1968">
                  <c:v>2533.7820234476635</c:v>
                </c:pt>
                <c:pt idx="1969">
                  <c:v>2538.3334780720666</c:v>
                </c:pt>
                <c:pt idx="1970">
                  <c:v>2549.0195397307725</c:v>
                </c:pt>
                <c:pt idx="1971">
                  <c:v>2537.8011289622095</c:v>
                </c:pt>
                <c:pt idx="1972">
                  <c:v>2545.7351280937769</c:v>
                </c:pt>
                <c:pt idx="1973">
                  <c:v>2549.1011723838333</c:v>
                </c:pt>
                <c:pt idx="1974">
                  <c:v>2542.8649587494433</c:v>
                </c:pt>
                <c:pt idx="1975">
                  <c:v>2538.6235345201771</c:v>
                </c:pt>
                <c:pt idx="1976">
                  <c:v>2579.7646547980758</c:v>
                </c:pt>
                <c:pt idx="1977">
                  <c:v>2534.6079027355486</c:v>
                </c:pt>
                <c:pt idx="1978">
                  <c:v>2535.2705167173112</c:v>
                </c:pt>
                <c:pt idx="1979">
                  <c:v>2528.3534520190919</c:v>
                </c:pt>
                <c:pt idx="1980">
                  <c:v>2524.7181936604293</c:v>
                </c:pt>
                <c:pt idx="1981">
                  <c:v>2526.1328701693301</c:v>
                </c:pt>
                <c:pt idx="1982">
                  <c:v>2536.7833260963816</c:v>
                </c:pt>
                <c:pt idx="1983">
                  <c:v>2585.3599652626858</c:v>
                </c:pt>
                <c:pt idx="1984">
                  <c:v>2568.9960920538283</c:v>
                </c:pt>
                <c:pt idx="1985">
                  <c:v>2558.0330004342018</c:v>
                </c:pt>
                <c:pt idx="1986">
                  <c:v>2555.4520191054999</c:v>
                </c:pt>
                <c:pt idx="1987">
                  <c:v>2555.811550151961</c:v>
                </c:pt>
                <c:pt idx="1988">
                  <c:v>2544.8406426400202</c:v>
                </c:pt>
                <c:pt idx="1989">
                  <c:v>2555.8775510203936</c:v>
                </c:pt>
                <c:pt idx="1990">
                  <c:v>2535.8228397741932</c:v>
                </c:pt>
                <c:pt idx="1991">
                  <c:v>2495.0508033000292</c:v>
                </c:pt>
                <c:pt idx="1992">
                  <c:v>2312.0633955709814</c:v>
                </c:pt>
                <c:pt idx="1993">
                  <c:v>2262.6139817629055</c:v>
                </c:pt>
                <c:pt idx="1994">
                  <c:v>2266.6096396005087</c:v>
                </c:pt>
                <c:pt idx="1995">
                  <c:v>2274.4237950499223</c:v>
                </c:pt>
                <c:pt idx="1996">
                  <c:v>2268.9465914025059</c:v>
                </c:pt>
                <c:pt idx="1997">
                  <c:v>2262.7876682587807</c:v>
                </c:pt>
                <c:pt idx="1998">
                  <c:v>2295.5032566217851</c:v>
                </c:pt>
                <c:pt idx="1999">
                  <c:v>2273.5605731654236</c:v>
                </c:pt>
                <c:pt idx="2000">
                  <c:v>2263.1359096830092</c:v>
                </c:pt>
                <c:pt idx="2001">
                  <c:v>2259.4329135909552</c:v>
                </c:pt>
                <c:pt idx="2002">
                  <c:v>2266.7624837168778</c:v>
                </c:pt>
                <c:pt idx="2003">
                  <c:v>2268.3456361267777</c:v>
                </c:pt>
                <c:pt idx="2004">
                  <c:v>2406.9769865392827</c:v>
                </c:pt>
                <c:pt idx="2005">
                  <c:v>2370.8198002605163</c:v>
                </c:pt>
                <c:pt idx="2006">
                  <c:v>2252.7815892314243</c:v>
                </c:pt>
                <c:pt idx="2007">
                  <c:v>2240.9943551888709</c:v>
                </c:pt>
                <c:pt idx="2008">
                  <c:v>2246.5922709509205</c:v>
                </c:pt>
                <c:pt idx="2009">
                  <c:v>2255.4242292661615</c:v>
                </c:pt>
                <c:pt idx="2010">
                  <c:v>2242.81545809812</c:v>
                </c:pt>
                <c:pt idx="2011">
                  <c:v>2239.8697351280807</c:v>
                </c:pt>
                <c:pt idx="2012">
                  <c:v>2237.0777247068913</c:v>
                </c:pt>
                <c:pt idx="2013">
                  <c:v>2280.0694745983369</c:v>
                </c:pt>
                <c:pt idx="2014">
                  <c:v>2250.1519756838775</c:v>
                </c:pt>
                <c:pt idx="2015">
                  <c:v>2249.3799392097135</c:v>
                </c:pt>
                <c:pt idx="2016">
                  <c:v>2244.1693443334652</c:v>
                </c:pt>
                <c:pt idx="2017">
                  <c:v>2185.1949630916074</c:v>
                </c:pt>
                <c:pt idx="2018">
                  <c:v>2244.0382110290798</c:v>
                </c:pt>
                <c:pt idx="2019">
                  <c:v>2277.2036474164006</c:v>
                </c:pt>
                <c:pt idx="2020">
                  <c:v>2303.3200173686369</c:v>
                </c:pt>
                <c:pt idx="2021">
                  <c:v>2310.0303951367655</c:v>
                </c:pt>
                <c:pt idx="2022">
                  <c:v>2306.528006947447</c:v>
                </c:pt>
                <c:pt idx="2023">
                  <c:v>2303.7351280937778</c:v>
                </c:pt>
                <c:pt idx="2024">
                  <c:v>2324.1432913590838</c:v>
                </c:pt>
                <c:pt idx="2025">
                  <c:v>2363.0273556230873</c:v>
                </c:pt>
                <c:pt idx="2026">
                  <c:v>2355.6231003039384</c:v>
                </c:pt>
                <c:pt idx="2027">
                  <c:v>2307.2583586626015</c:v>
                </c:pt>
                <c:pt idx="2028">
                  <c:v>2308.3056882327269</c:v>
                </c:pt>
                <c:pt idx="2029">
                  <c:v>2307.9426834563483</c:v>
                </c:pt>
                <c:pt idx="2030">
                  <c:v>2279.4945722969915</c:v>
                </c:pt>
                <c:pt idx="2031">
                  <c:v>2284.3951367781033</c:v>
                </c:pt>
                <c:pt idx="2032">
                  <c:v>2277.1749891445816</c:v>
                </c:pt>
                <c:pt idx="2033">
                  <c:v>2290.3161094224802</c:v>
                </c:pt>
                <c:pt idx="2034">
                  <c:v>2346.6252713851368</c:v>
                </c:pt>
                <c:pt idx="2035">
                  <c:v>2336.687798523652</c:v>
                </c:pt>
                <c:pt idx="2036">
                  <c:v>2341.5162831089756</c:v>
                </c:pt>
                <c:pt idx="2037">
                  <c:v>2430.965696917051</c:v>
                </c:pt>
                <c:pt idx="2038">
                  <c:v>2387.7125488493134</c:v>
                </c:pt>
                <c:pt idx="2039">
                  <c:v>2381.8028658271683</c:v>
                </c:pt>
                <c:pt idx="2040">
                  <c:v>2412.3812418584316</c:v>
                </c:pt>
                <c:pt idx="2041">
                  <c:v>2380.407294832813</c:v>
                </c:pt>
                <c:pt idx="2042">
                  <c:v>2425.6265740338549</c:v>
                </c:pt>
                <c:pt idx="2043">
                  <c:v>2427.8480243160952</c:v>
                </c:pt>
                <c:pt idx="2044">
                  <c:v>2424.4072948328126</c:v>
                </c:pt>
                <c:pt idx="2045">
                  <c:v>2396.0156317846145</c:v>
                </c:pt>
                <c:pt idx="2046">
                  <c:v>2378.64698219712</c:v>
                </c:pt>
                <c:pt idx="2047">
                  <c:v>2333.9574468084966</c:v>
                </c:pt>
                <c:pt idx="2048">
                  <c:v>2323.8931828050227</c:v>
                </c:pt>
                <c:pt idx="2049">
                  <c:v>2332.7833260963816</c:v>
                </c:pt>
                <c:pt idx="2050">
                  <c:v>2331.9565783760168</c:v>
                </c:pt>
                <c:pt idx="2051">
                  <c:v>2358.1545809813142</c:v>
                </c:pt>
                <c:pt idx="2052">
                  <c:v>2475.1003039513521</c:v>
                </c:pt>
                <c:pt idx="2053">
                  <c:v>2465.9930525401496</c:v>
                </c:pt>
                <c:pt idx="2054">
                  <c:v>2459.400781589216</c:v>
                </c:pt>
                <c:pt idx="2055">
                  <c:v>2493.5918367346781</c:v>
                </c:pt>
                <c:pt idx="2056">
                  <c:v>2576.555796786784</c:v>
                </c:pt>
                <c:pt idx="2057">
                  <c:v>2597.4641771602096</c:v>
                </c:pt>
                <c:pt idx="2058">
                  <c:v>2604.6426400347214</c:v>
                </c:pt>
                <c:pt idx="2059">
                  <c:v>2871.9053408597306</c:v>
                </c:pt>
                <c:pt idx="2060">
                  <c:v>2945.9600521059315</c:v>
                </c:pt>
                <c:pt idx="2061">
                  <c:v>2995.7490230134431</c:v>
                </c:pt>
                <c:pt idx="2062">
                  <c:v>2965.8410768562571</c:v>
                </c:pt>
                <c:pt idx="2063">
                  <c:v>2943.2930959617711</c:v>
                </c:pt>
                <c:pt idx="2064">
                  <c:v>2959.704732956995</c:v>
                </c:pt>
                <c:pt idx="2065">
                  <c:v>2998.3404255318969</c:v>
                </c:pt>
                <c:pt idx="2066">
                  <c:v>2993.8975249674158</c:v>
                </c:pt>
                <c:pt idx="2067">
                  <c:v>3008.2301346070158</c:v>
                </c:pt>
                <c:pt idx="2068">
                  <c:v>3076.1120277898208</c:v>
                </c:pt>
                <c:pt idx="2069">
                  <c:v>3034.4411636995037</c:v>
                </c:pt>
                <c:pt idx="2070">
                  <c:v>3014.9179331306809</c:v>
                </c:pt>
                <c:pt idx="2071">
                  <c:v>3044.9040382110111</c:v>
                </c:pt>
                <c:pt idx="2072">
                  <c:v>3040.5453755970293</c:v>
                </c:pt>
                <c:pt idx="2073">
                  <c:v>3043.5162831089701</c:v>
                </c:pt>
                <c:pt idx="2074">
                  <c:v>3074.1745549283364</c:v>
                </c:pt>
                <c:pt idx="2075">
                  <c:v>3093.7663916630299</c:v>
                </c:pt>
                <c:pt idx="2076">
                  <c:v>3187.2418584454867</c:v>
                </c:pt>
                <c:pt idx="2077">
                  <c:v>3239.3947025618563</c:v>
                </c:pt>
                <c:pt idx="2078">
                  <c:v>3224.4897959183481</c:v>
                </c:pt>
                <c:pt idx="2079">
                  <c:v>3218.7694311767063</c:v>
                </c:pt>
                <c:pt idx="2080">
                  <c:v>3166.5592705166982</c:v>
                </c:pt>
                <c:pt idx="2081">
                  <c:v>3087.3808076421874</c:v>
                </c:pt>
                <c:pt idx="2082">
                  <c:v>3287.729049066415</c:v>
                </c:pt>
                <c:pt idx="2083">
                  <c:v>3140.5566652192606</c:v>
                </c:pt>
                <c:pt idx="2084">
                  <c:v>3179.6717325227769</c:v>
                </c:pt>
                <c:pt idx="2085">
                  <c:v>3175.6925749022816</c:v>
                </c:pt>
                <c:pt idx="2086">
                  <c:v>3244.4515848892552</c:v>
                </c:pt>
                <c:pt idx="2087">
                  <c:v>3252.1736864958552</c:v>
                </c:pt>
                <c:pt idx="2088">
                  <c:v>3103.9209726443582</c:v>
                </c:pt>
                <c:pt idx="2089">
                  <c:v>3248.6617455492637</c:v>
                </c:pt>
                <c:pt idx="2090">
                  <c:v>3238.7564046895159</c:v>
                </c:pt>
                <c:pt idx="2091">
                  <c:v>3275.1689101172187</c:v>
                </c:pt>
                <c:pt idx="2092">
                  <c:v>3280.9960920538228</c:v>
                </c:pt>
                <c:pt idx="2093">
                  <c:v>3252.0564481111396</c:v>
                </c:pt>
                <c:pt idx="2094">
                  <c:v>3234.2770299609006</c:v>
                </c:pt>
                <c:pt idx="2095">
                  <c:v>3284.3135041250343</c:v>
                </c:pt>
                <c:pt idx="2096">
                  <c:v>3287.419887103757</c:v>
                </c:pt>
                <c:pt idx="2097">
                  <c:v>3276.0712114632879</c:v>
                </c:pt>
                <c:pt idx="2098">
                  <c:v>3359.3156752062309</c:v>
                </c:pt>
                <c:pt idx="2099">
                  <c:v>3425.9965262700603</c:v>
                </c:pt>
                <c:pt idx="2100">
                  <c:v>3471.3208858011067</c:v>
                </c:pt>
                <c:pt idx="2101">
                  <c:v>3646.6435084671925</c:v>
                </c:pt>
                <c:pt idx="2102">
                  <c:v>3827.4702561875556</c:v>
                </c:pt>
                <c:pt idx="2103">
                  <c:v>3800.4941380807386</c:v>
                </c:pt>
                <c:pt idx="2104">
                  <c:v>3757.9800260529487</c:v>
                </c:pt>
                <c:pt idx="2105">
                  <c:v>3835.9522362136076</c:v>
                </c:pt>
                <c:pt idx="2106">
                  <c:v>3796.2310030394874</c:v>
                </c:pt>
                <c:pt idx="2107">
                  <c:v>3802.8232739904215</c:v>
                </c:pt>
                <c:pt idx="2108">
                  <c:v>3582.5792444637186</c:v>
                </c:pt>
                <c:pt idx="2109">
                  <c:v>3603.3339122882949</c:v>
                </c:pt>
                <c:pt idx="2110">
                  <c:v>3722.8858011289367</c:v>
                </c:pt>
                <c:pt idx="2111">
                  <c:v>3736.1927920103958</c:v>
                </c:pt>
                <c:pt idx="2112">
                  <c:v>3642.2318714719681</c:v>
                </c:pt>
                <c:pt idx="2113">
                  <c:v>3671.5614415978903</c:v>
                </c:pt>
                <c:pt idx="2114">
                  <c:v>3593.1089882761366</c:v>
                </c:pt>
                <c:pt idx="2115">
                  <c:v>3704.5419018671046</c:v>
                </c:pt>
                <c:pt idx="2116">
                  <c:v>3671.384281372098</c:v>
                </c:pt>
                <c:pt idx="2117">
                  <c:v>3792.3517151541205</c:v>
                </c:pt>
                <c:pt idx="2118">
                  <c:v>3809.101172383821</c:v>
                </c:pt>
                <c:pt idx="2119">
                  <c:v>3818.4142422926357</c:v>
                </c:pt>
                <c:pt idx="2120">
                  <c:v>3795.2375162830836</c:v>
                </c:pt>
                <c:pt idx="2121">
                  <c:v>3733.521493703839</c:v>
                </c:pt>
                <c:pt idx="2122">
                  <c:v>3784.2926617455237</c:v>
                </c:pt>
                <c:pt idx="2123">
                  <c:v>3691.6135475466535</c:v>
                </c:pt>
                <c:pt idx="2124">
                  <c:v>3771.502388189293</c:v>
                </c:pt>
                <c:pt idx="2125">
                  <c:v>3696.3751628310652</c:v>
                </c:pt>
                <c:pt idx="2126">
                  <c:v>3653.2305688232491</c:v>
                </c:pt>
                <c:pt idx="2127">
                  <c:v>3659.5987841945039</c:v>
                </c:pt>
                <c:pt idx="2128">
                  <c:v>3672.0434216239441</c:v>
                </c:pt>
                <c:pt idx="2129">
                  <c:v>3836.6956144159535</c:v>
                </c:pt>
                <c:pt idx="2130">
                  <c:v>3903.3356491532522</c:v>
                </c:pt>
                <c:pt idx="2131">
                  <c:v>3720.8189318280251</c:v>
                </c:pt>
                <c:pt idx="2132">
                  <c:v>3834.2249240121314</c:v>
                </c:pt>
                <c:pt idx="2133">
                  <c:v>3833.7047329569864</c:v>
                </c:pt>
                <c:pt idx="2134">
                  <c:v>3818.3517151541205</c:v>
                </c:pt>
                <c:pt idx="2135">
                  <c:v>3814.9387755101775</c:v>
                </c:pt>
                <c:pt idx="2136">
                  <c:v>4077.3808076421774</c:v>
                </c:pt>
                <c:pt idx="2137">
                  <c:v>4004.3421623968457</c:v>
                </c:pt>
                <c:pt idx="2138">
                  <c:v>4051.5840208423515</c:v>
                </c:pt>
                <c:pt idx="2139">
                  <c:v>4024.2431610941976</c:v>
                </c:pt>
                <c:pt idx="2140">
                  <c:v>3715.3912288319329</c:v>
                </c:pt>
                <c:pt idx="2141">
                  <c:v>3721.0586191923321</c:v>
                </c:pt>
                <c:pt idx="2142">
                  <c:v>3624.1728180633704</c:v>
                </c:pt>
                <c:pt idx="2143">
                  <c:v>3691.8019973946771</c:v>
                </c:pt>
                <c:pt idx="2144">
                  <c:v>3746.2396873642815</c:v>
                </c:pt>
                <c:pt idx="2145">
                  <c:v>3714.8154580981072</c:v>
                </c:pt>
                <c:pt idx="2146">
                  <c:v>3589.0143291358854</c:v>
                </c:pt>
                <c:pt idx="2147">
                  <c:v>3617.8054711245959</c:v>
                </c:pt>
                <c:pt idx="2148">
                  <c:v>3621.0195397307621</c:v>
                </c:pt>
                <c:pt idx="2149">
                  <c:v>3610.9709075119172</c:v>
                </c:pt>
                <c:pt idx="2150">
                  <c:v>3436.215371254862</c:v>
                </c:pt>
                <c:pt idx="2151">
                  <c:v>3464.8371689100945</c:v>
                </c:pt>
                <c:pt idx="2152">
                  <c:v>3481.1011723838242</c:v>
                </c:pt>
                <c:pt idx="2153">
                  <c:v>3470.3508467216448</c:v>
                </c:pt>
                <c:pt idx="2154">
                  <c:v>3632.0894485453523</c:v>
                </c:pt>
                <c:pt idx="2155">
                  <c:v>3657.8923143725337</c:v>
                </c:pt>
                <c:pt idx="2156">
                  <c:v>3650.1137646547745</c:v>
                </c:pt>
                <c:pt idx="2157">
                  <c:v>3760.5471124619817</c:v>
                </c:pt>
                <c:pt idx="2158">
                  <c:v>3729.144594007792</c:v>
                </c:pt>
                <c:pt idx="2159">
                  <c:v>3697.785497177571</c:v>
                </c:pt>
                <c:pt idx="2160">
                  <c:v>3741.4624402952431</c:v>
                </c:pt>
                <c:pt idx="2161">
                  <c:v>3751.6283108988036</c:v>
                </c:pt>
                <c:pt idx="2162">
                  <c:v>3735.2227529309357</c:v>
                </c:pt>
                <c:pt idx="2163">
                  <c:v>3698.0356057316308</c:v>
                </c:pt>
                <c:pt idx="2164">
                  <c:v>3708.9622231871231</c:v>
                </c:pt>
                <c:pt idx="2165">
                  <c:v>3742.8528006947213</c:v>
                </c:pt>
                <c:pt idx="2166">
                  <c:v>3851.4633087277211</c:v>
                </c:pt>
                <c:pt idx="2167">
                  <c:v>3933.0134607034042</c:v>
                </c:pt>
                <c:pt idx="2168">
                  <c:v>4093.1628310898554</c:v>
                </c:pt>
                <c:pt idx="2169">
                  <c:v>4146.859748154553</c:v>
                </c:pt>
                <c:pt idx="2170">
                  <c:v>4194.5280069474311</c:v>
                </c:pt>
                <c:pt idx="2171">
                  <c:v>4334.9778549717457</c:v>
                </c:pt>
                <c:pt idx="2172">
                  <c:v>4316.0738167607169</c:v>
                </c:pt>
                <c:pt idx="2173">
                  <c:v>4498.0607902735255</c:v>
                </c:pt>
                <c:pt idx="2174">
                  <c:v>4505.4277029960613</c:v>
                </c:pt>
                <c:pt idx="2175">
                  <c:v>4526.6270082500778</c:v>
                </c:pt>
                <c:pt idx="2176">
                  <c:v>4484.8145896656233</c:v>
                </c:pt>
                <c:pt idx="2177">
                  <c:v>4527.8046026921102</c:v>
                </c:pt>
                <c:pt idx="2178">
                  <c:v>4496.2857142856847</c:v>
                </c:pt>
                <c:pt idx="2179">
                  <c:v>4538.3256621797354</c:v>
                </c:pt>
                <c:pt idx="2180">
                  <c:v>4502.7694311766963</c:v>
                </c:pt>
                <c:pt idx="2181">
                  <c:v>4454.0529743812122</c:v>
                </c:pt>
                <c:pt idx="2182">
                  <c:v>4406.7867998262846</c:v>
                </c:pt>
                <c:pt idx="2183">
                  <c:v>4478.3517151541173</c:v>
                </c:pt>
                <c:pt idx="2184">
                  <c:v>4492.3013460703132</c:v>
                </c:pt>
                <c:pt idx="2185">
                  <c:v>4730.9135909682709</c:v>
                </c:pt>
                <c:pt idx="2186">
                  <c:v>4953.3078593139053</c:v>
                </c:pt>
                <c:pt idx="2187">
                  <c:v>5421.8063395570634</c:v>
                </c:pt>
                <c:pt idx="2188">
                  <c:v>5308.81285280066</c:v>
                </c:pt>
                <c:pt idx="2189">
                  <c:v>5417.967867998228</c:v>
                </c:pt>
                <c:pt idx="2190">
                  <c:v>5383.1767260095176</c:v>
                </c:pt>
                <c:pt idx="2191">
                  <c:v>5481.0221450281888</c:v>
                </c:pt>
                <c:pt idx="2192">
                  <c:v>5926.6791141988342</c:v>
                </c:pt>
                <c:pt idx="2193">
                  <c:v>5533.9999999999654</c:v>
                </c:pt>
                <c:pt idx="2194">
                  <c:v>5738.0842379504629</c:v>
                </c:pt>
                <c:pt idx="2195">
                  <c:v>5803.1411202778618</c:v>
                </c:pt>
                <c:pt idx="2196">
                  <c:v>5916.1259227094724</c:v>
                </c:pt>
                <c:pt idx="2197">
                  <c:v>5932.5462440294896</c:v>
                </c:pt>
                <c:pt idx="2198">
                  <c:v>5988.3525835865885</c:v>
                </c:pt>
                <c:pt idx="2199">
                  <c:v>6259.4963091619229</c:v>
                </c:pt>
                <c:pt idx="2200">
                  <c:v>6205.1246200607502</c:v>
                </c:pt>
                <c:pt idx="2201">
                  <c:v>6345.8454190186303</c:v>
                </c:pt>
                <c:pt idx="2202">
                  <c:v>6199.6474164133342</c:v>
                </c:pt>
                <c:pt idx="2203">
                  <c:v>6035.5927051671351</c:v>
                </c:pt>
                <c:pt idx="2204">
                  <c:v>5670.9188015631426</c:v>
                </c:pt>
                <c:pt idx="2205">
                  <c:v>5939.5119409465533</c:v>
                </c:pt>
                <c:pt idx="2206">
                  <c:v>5871.4711246200241</c:v>
                </c:pt>
                <c:pt idx="2207">
                  <c:v>5378.8449848023974</c:v>
                </c:pt>
                <c:pt idx="2208">
                  <c:v>5891.4902301345692</c:v>
                </c:pt>
                <c:pt idx="2209">
                  <c:v>5688.3430308293164</c:v>
                </c:pt>
                <c:pt idx="2210">
                  <c:v>5540.3074250976633</c:v>
                </c:pt>
                <c:pt idx="2211">
                  <c:v>5557.1003039513325</c:v>
                </c:pt>
                <c:pt idx="2212">
                  <c:v>5836.7338254450342</c:v>
                </c:pt>
                <c:pt idx="2213">
                  <c:v>6068.6070343030424</c:v>
                </c:pt>
                <c:pt idx="2214">
                  <c:v>6077.9852366478108</c:v>
                </c:pt>
                <c:pt idx="2215">
                  <c:v>6032.9995657837208</c:v>
                </c:pt>
                <c:pt idx="2216">
                  <c:v>6146.8171949630514</c:v>
                </c:pt>
                <c:pt idx="2217">
                  <c:v>6066.047763786325</c:v>
                </c:pt>
                <c:pt idx="2218">
                  <c:v>6042.7425097698251</c:v>
                </c:pt>
                <c:pt idx="2219">
                  <c:v>6190.1875814155037</c:v>
                </c:pt>
                <c:pt idx="2220">
                  <c:v>6048.6148501953576</c:v>
                </c:pt>
                <c:pt idx="2221">
                  <c:v>5685.1055145462069</c:v>
                </c:pt>
                <c:pt idx="2222">
                  <c:v>5728.4654798089077</c:v>
                </c:pt>
                <c:pt idx="2223">
                  <c:v>5947.702127659536</c:v>
                </c:pt>
                <c:pt idx="2224">
                  <c:v>5889.7629179330925</c:v>
                </c:pt>
                <c:pt idx="2225">
                  <c:v>5983.1524099000908</c:v>
                </c:pt>
                <c:pt idx="2226">
                  <c:v>6023.4815458097737</c:v>
                </c:pt>
                <c:pt idx="2227">
                  <c:v>6219.7134172817659</c:v>
                </c:pt>
                <c:pt idx="2228">
                  <c:v>6004.8632218844596</c:v>
                </c:pt>
                <c:pt idx="2229">
                  <c:v>6133.8323925314407</c:v>
                </c:pt>
                <c:pt idx="2230">
                  <c:v>6079.5683890577111</c:v>
                </c:pt>
                <c:pt idx="2231">
                  <c:v>5828.616587060319</c:v>
                </c:pt>
                <c:pt idx="2232">
                  <c:v>5551.4120712114272</c:v>
                </c:pt>
                <c:pt idx="2233">
                  <c:v>5702.2874511506352</c:v>
                </c:pt>
                <c:pt idx="2234">
                  <c:v>5507.5979157620131</c:v>
                </c:pt>
                <c:pt idx="2235">
                  <c:v>5540.0251845418652</c:v>
                </c:pt>
                <c:pt idx="2236">
                  <c:v>5321.5258358662268</c:v>
                </c:pt>
                <c:pt idx="2237">
                  <c:v>5511.9478940512017</c:v>
                </c:pt>
                <c:pt idx="2238">
                  <c:v>5542.1632653060869</c:v>
                </c:pt>
                <c:pt idx="2239">
                  <c:v>5639.6517585757347</c:v>
                </c:pt>
                <c:pt idx="2240">
                  <c:v>5639.70039079458</c:v>
                </c:pt>
                <c:pt idx="2241">
                  <c:v>5802.8067737733027</c:v>
                </c:pt>
                <c:pt idx="2242">
                  <c:v>5767.6074685192852</c:v>
                </c:pt>
                <c:pt idx="2243">
                  <c:v>5583.1168041684396</c:v>
                </c:pt>
                <c:pt idx="2244">
                  <c:v>5601.2453321753865</c:v>
                </c:pt>
                <c:pt idx="2245">
                  <c:v>5537.9947894050874</c:v>
                </c:pt>
                <c:pt idx="2246">
                  <c:v>5511.244463742908</c:v>
                </c:pt>
                <c:pt idx="2247">
                  <c:v>5481.425966131098</c:v>
                </c:pt>
                <c:pt idx="2248">
                  <c:v>5546.3308727746062</c:v>
                </c:pt>
                <c:pt idx="2249">
                  <c:v>5268.9535388623199</c:v>
                </c:pt>
                <c:pt idx="2250">
                  <c:v>5068.6035605731331</c:v>
                </c:pt>
                <c:pt idx="2251">
                  <c:v>5129.0151975683566</c:v>
                </c:pt>
                <c:pt idx="2252">
                  <c:v>5460.8779852366142</c:v>
                </c:pt>
                <c:pt idx="2253">
                  <c:v>5548.5922709508995</c:v>
                </c:pt>
                <c:pt idx="2254">
                  <c:v>5559.0099869734786</c:v>
                </c:pt>
                <c:pt idx="2255">
                  <c:v>5485.4702561875474</c:v>
                </c:pt>
                <c:pt idx="2256">
                  <c:v>5411.3834129396109</c:v>
                </c:pt>
                <c:pt idx="2257">
                  <c:v>5314.2014763351817</c:v>
                </c:pt>
                <c:pt idx="2258">
                  <c:v>5477.5518888406086</c:v>
                </c:pt>
                <c:pt idx="2259">
                  <c:v>5280.068606165838</c:v>
                </c:pt>
                <c:pt idx="2260">
                  <c:v>5282.3265306122121</c:v>
                </c:pt>
                <c:pt idx="2261">
                  <c:v>5339.469387755069</c:v>
                </c:pt>
                <c:pt idx="2262">
                  <c:v>5465.9209726443432</c:v>
                </c:pt>
                <c:pt idx="2263">
                  <c:v>5347.5892314372222</c:v>
                </c:pt>
                <c:pt idx="2264">
                  <c:v>5749.5874945722608</c:v>
                </c:pt>
                <c:pt idx="2265">
                  <c:v>5665.2375162830731</c:v>
                </c:pt>
                <c:pt idx="2266">
                  <c:v>5820.5818497611444</c:v>
                </c:pt>
                <c:pt idx="2267">
                  <c:v>5811.1333043855475</c:v>
                </c:pt>
                <c:pt idx="2268">
                  <c:v>5755.4502822405193</c:v>
                </c:pt>
                <c:pt idx="2269">
                  <c:v>6204.6565349543671</c:v>
                </c:pt>
                <c:pt idx="2270">
                  <c:v>6091.909683022106</c:v>
                </c:pt>
                <c:pt idx="2271">
                  <c:v>6006.6539296569308</c:v>
                </c:pt>
                <c:pt idx="2272">
                  <c:v>5902.7051671732142</c:v>
                </c:pt>
                <c:pt idx="2273">
                  <c:v>5953.1037776812473</c:v>
                </c:pt>
                <c:pt idx="2274">
                  <c:v>6017.418150238781</c:v>
                </c:pt>
                <c:pt idx="2275">
                  <c:v>5949.4285714285334</c:v>
                </c:pt>
                <c:pt idx="2276">
                  <c:v>6030.0851063829396</c:v>
                </c:pt>
                <c:pt idx="2277">
                  <c:v>5939.9383412939269</c:v>
                </c:pt>
                <c:pt idx="2278">
                  <c:v>5875.155883630011</c:v>
                </c:pt>
                <c:pt idx="2279">
                  <c:v>5935.9244463742571</c:v>
                </c:pt>
                <c:pt idx="2280">
                  <c:v>5865.3938341293588</c:v>
                </c:pt>
                <c:pt idx="2281">
                  <c:v>5885.0933564914958</c:v>
                </c:pt>
                <c:pt idx="2282">
                  <c:v>5884.9874077290124</c:v>
                </c:pt>
                <c:pt idx="2283">
                  <c:v>5975.6752062526757</c:v>
                </c:pt>
                <c:pt idx="2284">
                  <c:v>6125.7351280937519</c:v>
                </c:pt>
                <c:pt idx="2285">
                  <c:v>6175.2496743377806</c:v>
                </c:pt>
                <c:pt idx="2286">
                  <c:v>6148.4203213199771</c:v>
                </c:pt>
                <c:pt idx="2287">
                  <c:v>6023.0655666521543</c:v>
                </c:pt>
                <c:pt idx="2288">
                  <c:v>6019.1454624402568</c:v>
                </c:pt>
                <c:pt idx="2289">
                  <c:v>6048.4706904037821</c:v>
                </c:pt>
                <c:pt idx="2290">
                  <c:v>6039.0794615718241</c:v>
                </c:pt>
                <c:pt idx="2291">
                  <c:v>5845.7872340425165</c:v>
                </c:pt>
                <c:pt idx="2292">
                  <c:v>5928.2666087711304</c:v>
                </c:pt>
                <c:pt idx="2293">
                  <c:v>5798.7850629613176</c:v>
                </c:pt>
                <c:pt idx="2294">
                  <c:v>5735.4745983499424</c:v>
                </c:pt>
                <c:pt idx="2295">
                  <c:v>5751.4763352149002</c:v>
                </c:pt>
                <c:pt idx="2296">
                  <c:v>5790.4359531046093</c:v>
                </c:pt>
                <c:pt idx="2297">
                  <c:v>5775.452019105478</c:v>
                </c:pt>
                <c:pt idx="2298">
                  <c:v>5660.0364741640979</c:v>
                </c:pt>
                <c:pt idx="2299">
                  <c:v>5642.5853234910628</c:v>
                </c:pt>
                <c:pt idx="2300">
                  <c:v>5633.5206252713488</c:v>
                </c:pt>
                <c:pt idx="2301">
                  <c:v>5570.4350846721309</c:v>
                </c:pt>
                <c:pt idx="2302">
                  <c:v>5580.7216673903249</c:v>
                </c:pt>
                <c:pt idx="2303">
                  <c:v>5489.3625705601044</c:v>
                </c:pt>
                <c:pt idx="2304">
                  <c:v>5236.066000868399</c:v>
                </c:pt>
                <c:pt idx="2305">
                  <c:v>5367.4346504558926</c:v>
                </c:pt>
                <c:pt idx="2306">
                  <c:v>5285.7134172817723</c:v>
                </c:pt>
                <c:pt idx="2307">
                  <c:v>5358.7902735561966</c:v>
                </c:pt>
                <c:pt idx="2308">
                  <c:v>5247.7498914459056</c:v>
                </c:pt>
                <c:pt idx="2309">
                  <c:v>5296.2813721232833</c:v>
                </c:pt>
                <c:pt idx="2310">
                  <c:v>5451.3252279634908</c:v>
                </c:pt>
                <c:pt idx="2311">
                  <c:v>5462.4394268345277</c:v>
                </c:pt>
                <c:pt idx="2312">
                  <c:v>5396.0460269213718</c:v>
                </c:pt>
                <c:pt idx="2313">
                  <c:v>5228.7086409031363</c:v>
                </c:pt>
                <c:pt idx="2314">
                  <c:v>4954.4081632652742</c:v>
                </c:pt>
                <c:pt idx="2315">
                  <c:v>4722.3630047763481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F1-4A33-8CD6-5856A79358C3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00FFCC"/>
              </a:solidFill>
            </a:ln>
            <a:effectLst>
              <a:glow>
                <a:srgbClr val="00FFCC">
                  <a:alpha val="14000"/>
                </a:srgb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data!$O$202:$O$101635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986.74494138080763</c:v>
                </c:pt>
                <c:pt idx="2">
                  <c:v>1046.2165884793483</c:v>
                </c:pt>
                <c:pt idx="3">
                  <c:v>1131.3581378513791</c:v>
                </c:pt>
                <c:pt idx="4">
                  <c:v>1209.2530713128601</c:v>
                </c:pt>
                <c:pt idx="5">
                  <c:v>1215.1034080532313</c:v>
                </c:pt>
                <c:pt idx="6">
                  <c:v>1278.3897263816832</c:v>
                </c:pt>
                <c:pt idx="7">
                  <c:v>1176.0294565527042</c:v>
                </c:pt>
                <c:pt idx="8">
                  <c:v>1227.8328422889917</c:v>
                </c:pt>
                <c:pt idx="9">
                  <c:v>1225.3288684270124</c:v>
                </c:pt>
                <c:pt idx="10">
                  <c:v>1372.3083410167885</c:v>
                </c:pt>
                <c:pt idx="11">
                  <c:v>1360.4885761289511</c:v>
                </c:pt>
                <c:pt idx="12">
                  <c:v>1357.3558288265331</c:v>
                </c:pt>
                <c:pt idx="13">
                  <c:v>1432.8492927751715</c:v>
                </c:pt>
                <c:pt idx="14">
                  <c:v>1368.958832197251</c:v>
                </c:pt>
                <c:pt idx="15">
                  <c:v>1303.6929239659491</c:v>
                </c:pt>
                <c:pt idx="16">
                  <c:v>1258.3371843828115</c:v>
                </c:pt>
                <c:pt idx="17">
                  <c:v>1261.8749742382852</c:v>
                </c:pt>
                <c:pt idx="18">
                  <c:v>1285.3247367397498</c:v>
                </c:pt>
                <c:pt idx="19">
                  <c:v>1260.0271235438813</c:v>
                </c:pt>
                <c:pt idx="20">
                  <c:v>1311.798619154539</c:v>
                </c:pt>
                <c:pt idx="21">
                  <c:v>1323.6789367493095</c:v>
                </c:pt>
                <c:pt idx="22">
                  <c:v>1378.3430203113464</c:v>
                </c:pt>
                <c:pt idx="23">
                  <c:v>1438.2329246075192</c:v>
                </c:pt>
                <c:pt idx="24">
                  <c:v>1410.4083562209455</c:v>
                </c:pt>
                <c:pt idx="25">
                  <c:v>1581.3170326830166</c:v>
                </c:pt>
                <c:pt idx="26">
                  <c:v>1639.0909583606347</c:v>
                </c:pt>
                <c:pt idx="27">
                  <c:v>1619.2814675677707</c:v>
                </c:pt>
                <c:pt idx="28">
                  <c:v>1645.6396139308708</c:v>
                </c:pt>
                <c:pt idx="29">
                  <c:v>1588.9681329516955</c:v>
                </c:pt>
                <c:pt idx="30">
                  <c:v>1514.0366236888842</c:v>
                </c:pt>
                <c:pt idx="31">
                  <c:v>1649.7342808533074</c:v>
                </c:pt>
                <c:pt idx="32">
                  <c:v>1655.9085163419118</c:v>
                </c:pt>
                <c:pt idx="33">
                  <c:v>1698.3936937686096</c:v>
                </c:pt>
                <c:pt idx="34">
                  <c:v>1625.8822973559502</c:v>
                </c:pt>
                <c:pt idx="35">
                  <c:v>1597.5718361509207</c:v>
                </c:pt>
                <c:pt idx="36">
                  <c:v>1652.9886455739233</c:v>
                </c:pt>
                <c:pt idx="37">
                  <c:v>1638.2120057433865</c:v>
                </c:pt>
                <c:pt idx="38">
                  <c:v>1612.3235165438073</c:v>
                </c:pt>
                <c:pt idx="39">
                  <c:v>1415.090135820669</c:v>
                </c:pt>
                <c:pt idx="40">
                  <c:v>1423.2798782984714</c:v>
                </c:pt>
                <c:pt idx="41">
                  <c:v>1401.6433466275403</c:v>
                </c:pt>
                <c:pt idx="42">
                  <c:v>1341.9221000726704</c:v>
                </c:pt>
                <c:pt idx="43">
                  <c:v>1390.1885134765332</c:v>
                </c:pt>
                <c:pt idx="44">
                  <c:v>1421.9062407079705</c:v>
                </c:pt>
                <c:pt idx="45">
                  <c:v>1371.8046183906965</c:v>
                </c:pt>
                <c:pt idx="46">
                  <c:v>1354.4043423661708</c:v>
                </c:pt>
                <c:pt idx="47">
                  <c:v>1265.8670501804409</c:v>
                </c:pt>
                <c:pt idx="48">
                  <c:v>1257.5848900494948</c:v>
                </c:pt>
                <c:pt idx="49">
                  <c:v>1275.9455590299283</c:v>
                </c:pt>
                <c:pt idx="50">
                  <c:v>1254.9526076316415</c:v>
                </c:pt>
                <c:pt idx="51">
                  <c:v>1165.4647402031771</c:v>
                </c:pt>
                <c:pt idx="52">
                  <c:v>1264.0103479380655</c:v>
                </c:pt>
                <c:pt idx="53">
                  <c:v>1209.9891157033414</c:v>
                </c:pt>
                <c:pt idx="54">
                  <c:v>1257.5792477140169</c:v>
                </c:pt>
                <c:pt idx="55">
                  <c:v>1199.3751760919085</c:v>
                </c:pt>
                <c:pt idx="56">
                  <c:v>1190.3343397502028</c:v>
                </c:pt>
                <c:pt idx="57">
                  <c:v>1212.6051287103476</c:v>
                </c:pt>
                <c:pt idx="58">
                  <c:v>1235.9349462388893</c:v>
                </c:pt>
                <c:pt idx="59">
                  <c:v>1212.3651735007481</c:v>
                </c:pt>
                <c:pt idx="60">
                  <c:v>1149.9240149853497</c:v>
                </c:pt>
                <c:pt idx="61">
                  <c:v>1136.5115465916838</c:v>
                </c:pt>
                <c:pt idx="62">
                  <c:v>1154.0623261482015</c:v>
                </c:pt>
                <c:pt idx="63">
                  <c:v>1130.0790296926946</c:v>
                </c:pt>
                <c:pt idx="64">
                  <c:v>1095.6806249369329</c:v>
                </c:pt>
                <c:pt idx="65">
                  <c:v>1107.9068501445545</c:v>
                </c:pt>
                <c:pt idx="66">
                  <c:v>1093.3362685407199</c:v>
                </c:pt>
                <c:pt idx="67">
                  <c:v>1130.7192308673548</c:v>
                </c:pt>
                <c:pt idx="68">
                  <c:v>1211.7810309659644</c:v>
                </c:pt>
                <c:pt idx="69">
                  <c:v>1202.3426412322908</c:v>
                </c:pt>
                <c:pt idx="70">
                  <c:v>1172.7305013778227</c:v>
                </c:pt>
                <c:pt idx="71">
                  <c:v>1174.946459461836</c:v>
                </c:pt>
                <c:pt idx="72">
                  <c:v>1202.9024651517491</c:v>
                </c:pt>
                <c:pt idx="73">
                  <c:v>1221.964064839628</c:v>
                </c:pt>
                <c:pt idx="74">
                  <c:v>1265.8100220748597</c:v>
                </c:pt>
                <c:pt idx="75">
                  <c:v>1235.3392444867177</c:v>
                </c:pt>
                <c:pt idx="76">
                  <c:v>1236.2874868511533</c:v>
                </c:pt>
                <c:pt idx="77">
                  <c:v>1193.7357259093023</c:v>
                </c:pt>
                <c:pt idx="78">
                  <c:v>1214.4933995583115</c:v>
                </c:pt>
                <c:pt idx="79">
                  <c:v>1276.0210978805737</c:v>
                </c:pt>
                <c:pt idx="80">
                  <c:v>1356.8419757681806</c:v>
                </c:pt>
                <c:pt idx="81">
                  <c:v>1343.7554089188136</c:v>
                </c:pt>
                <c:pt idx="82">
                  <c:v>1365.0208743615531</c:v>
                </c:pt>
                <c:pt idx="83">
                  <c:v>1387.9214858158623</c:v>
                </c:pt>
                <c:pt idx="84">
                  <c:v>1386.9702316141734</c:v>
                </c:pt>
                <c:pt idx="85">
                  <c:v>1433.8583828868998</c:v>
                </c:pt>
                <c:pt idx="86">
                  <c:v>1364.2360315862406</c:v>
                </c:pt>
                <c:pt idx="87">
                  <c:v>1380.0184193127538</c:v>
                </c:pt>
                <c:pt idx="88">
                  <c:v>1359.912766998855</c:v>
                </c:pt>
                <c:pt idx="89">
                  <c:v>1353.4034205664</c:v>
                </c:pt>
                <c:pt idx="90">
                  <c:v>1332.3194621112875</c:v>
                </c:pt>
                <c:pt idx="91">
                  <c:v>1319.4992987161568</c:v>
                </c:pt>
                <c:pt idx="92">
                  <c:v>1359.5513102863765</c:v>
                </c:pt>
                <c:pt idx="93">
                  <c:v>1334.945660342833</c:v>
                </c:pt>
                <c:pt idx="94">
                  <c:v>1329.0473048286817</c:v>
                </c:pt>
                <c:pt idx="95">
                  <c:v>1323.4761126024043</c:v>
                </c:pt>
                <c:pt idx="96">
                  <c:v>1338.7309770464553</c:v>
                </c:pt>
                <c:pt idx="97">
                  <c:v>1358.6929400971605</c:v>
                </c:pt>
                <c:pt idx="98">
                  <c:v>1504.6527282544544</c:v>
                </c:pt>
                <c:pt idx="99">
                  <c:v>1481.2224476301078</c:v>
                </c:pt>
                <c:pt idx="100">
                  <c:v>1558.7994885320218</c:v>
                </c:pt>
                <c:pt idx="101">
                  <c:v>1617.5618184831033</c:v>
                </c:pt>
                <c:pt idx="102">
                  <c:v>1533.9046621771167</c:v>
                </c:pt>
                <c:pt idx="103">
                  <c:v>1593.2258542337654</c:v>
                </c:pt>
                <c:pt idx="104">
                  <c:v>1569.8630563502825</c:v>
                </c:pt>
                <c:pt idx="105">
                  <c:v>1578.22886346835</c:v>
                </c:pt>
                <c:pt idx="106">
                  <c:v>1516.4277567559589</c:v>
                </c:pt>
                <c:pt idx="107">
                  <c:v>1509.9604759552224</c:v>
                </c:pt>
                <c:pt idx="108">
                  <c:v>1505.427139812572</c:v>
                </c:pt>
                <c:pt idx="109">
                  <c:v>1514.9878044594161</c:v>
                </c:pt>
                <c:pt idx="110">
                  <c:v>1683.8644599030777</c:v>
                </c:pt>
                <c:pt idx="111">
                  <c:v>1655.1209369972105</c:v>
                </c:pt>
                <c:pt idx="112">
                  <c:v>1658.6296918697831</c:v>
                </c:pt>
                <c:pt idx="113">
                  <c:v>1628.1127095512002</c:v>
                </c:pt>
                <c:pt idx="114">
                  <c:v>1676.7138094469085</c:v>
                </c:pt>
                <c:pt idx="115">
                  <c:v>1659.5058243701799</c:v>
                </c:pt>
                <c:pt idx="116">
                  <c:v>1738.8102897710796</c:v>
                </c:pt>
                <c:pt idx="117">
                  <c:v>1642.3188198805574</c:v>
                </c:pt>
                <c:pt idx="118">
                  <c:v>1592.9341400194528</c:v>
                </c:pt>
                <c:pt idx="119">
                  <c:v>1601.2686646469067</c:v>
                </c:pt>
                <c:pt idx="120">
                  <c:v>1538.7021068031945</c:v>
                </c:pt>
                <c:pt idx="121">
                  <c:v>1562.6618717801896</c:v>
                </c:pt>
                <c:pt idx="122">
                  <c:v>1545.315252226985</c:v>
                </c:pt>
                <c:pt idx="123">
                  <c:v>1558.9904827718715</c:v>
                </c:pt>
                <c:pt idx="124">
                  <c:v>1539.98478922356</c:v>
                </c:pt>
                <c:pt idx="125">
                  <c:v>1506.4364050380648</c:v>
                </c:pt>
                <c:pt idx="126">
                  <c:v>1516.5090895716842</c:v>
                </c:pt>
                <c:pt idx="127">
                  <c:v>1527.8861173491475</c:v>
                </c:pt>
                <c:pt idx="128">
                  <c:v>1616.5008964895644</c:v>
                </c:pt>
                <c:pt idx="129">
                  <c:v>1595.9311610117329</c:v>
                </c:pt>
                <c:pt idx="130">
                  <c:v>1628.4851877691319</c:v>
                </c:pt>
                <c:pt idx="131">
                  <c:v>1637.9187393679856</c:v>
                </c:pt>
                <c:pt idx="132">
                  <c:v>1628.1153137023734</c:v>
                </c:pt>
                <c:pt idx="133">
                  <c:v>1602.2264501573429</c:v>
                </c:pt>
                <c:pt idx="134">
                  <c:v>1513.9715558633866</c:v>
                </c:pt>
                <c:pt idx="135">
                  <c:v>1391.0548853306759</c:v>
                </c:pt>
                <c:pt idx="136">
                  <c:v>1378.9079586710875</c:v>
                </c:pt>
                <c:pt idx="137">
                  <c:v>1363.3370425040416</c:v>
                </c:pt>
                <c:pt idx="138">
                  <c:v>1387.246206845369</c:v>
                </c:pt>
                <c:pt idx="139">
                  <c:v>1375.7620391624159</c:v>
                </c:pt>
                <c:pt idx="140">
                  <c:v>1376.5043578132847</c:v>
                </c:pt>
                <c:pt idx="141">
                  <c:v>1318.3457423464158</c:v>
                </c:pt>
                <c:pt idx="142">
                  <c:v>1422.3400664743767</c:v>
                </c:pt>
                <c:pt idx="143">
                  <c:v>1384.8050479765463</c:v>
                </c:pt>
                <c:pt idx="144">
                  <c:v>1341.5042712220995</c:v>
                </c:pt>
                <c:pt idx="145">
                  <c:v>1386.9951553284277</c:v>
                </c:pt>
                <c:pt idx="146">
                  <c:v>1393.1725114864419</c:v>
                </c:pt>
                <c:pt idx="147">
                  <c:v>1390.7943902783663</c:v>
                </c:pt>
                <c:pt idx="148">
                  <c:v>1384.5137111903721</c:v>
                </c:pt>
                <c:pt idx="149">
                  <c:v>1309.4792443837209</c:v>
                </c:pt>
                <c:pt idx="150">
                  <c:v>1288.0778473295652</c:v>
                </c:pt>
                <c:pt idx="151">
                  <c:v>1274.7187006286451</c:v>
                </c:pt>
                <c:pt idx="152">
                  <c:v>1282.7470239484035</c:v>
                </c:pt>
                <c:pt idx="153">
                  <c:v>1357.5799114284971</c:v>
                </c:pt>
                <c:pt idx="154">
                  <c:v>1354.8064568765847</c:v>
                </c:pt>
                <c:pt idx="155">
                  <c:v>1372.2660380987447</c:v>
                </c:pt>
                <c:pt idx="156">
                  <c:v>1416.1209820043177</c:v>
                </c:pt>
                <c:pt idx="157">
                  <c:v>1514.1476477848744</c:v>
                </c:pt>
                <c:pt idx="158">
                  <c:v>1457.3849949734886</c:v>
                </c:pt>
                <c:pt idx="159">
                  <c:v>1548.8936323879575</c:v>
                </c:pt>
                <c:pt idx="160">
                  <c:v>1526.9389502078566</c:v>
                </c:pt>
                <c:pt idx="161">
                  <c:v>1508.5478987827105</c:v>
                </c:pt>
                <c:pt idx="162">
                  <c:v>1523.5166083117238</c:v>
                </c:pt>
                <c:pt idx="163">
                  <c:v>1537.8627888340059</c:v>
                </c:pt>
                <c:pt idx="164">
                  <c:v>1518.4577968853412</c:v>
                </c:pt>
                <c:pt idx="165">
                  <c:v>1507.730497299154</c:v>
                </c:pt>
                <c:pt idx="166">
                  <c:v>1445.2779131455793</c:v>
                </c:pt>
                <c:pt idx="167">
                  <c:v>1489.7428860431085</c:v>
                </c:pt>
                <c:pt idx="168">
                  <c:v>1469.1430169104483</c:v>
                </c:pt>
                <c:pt idx="169">
                  <c:v>1521.4486647664744</c:v>
                </c:pt>
                <c:pt idx="170">
                  <c:v>1468.5830194950518</c:v>
                </c:pt>
                <c:pt idx="171">
                  <c:v>1496.0827755751059</c:v>
                </c:pt>
                <c:pt idx="172">
                  <c:v>1458.452625563476</c:v>
                </c:pt>
                <c:pt idx="173">
                  <c:v>1424.2637984578541</c:v>
                </c:pt>
                <c:pt idx="174">
                  <c:v>1413.2650344134727</c:v>
                </c:pt>
                <c:pt idx="175">
                  <c:v>1420.3608904967068</c:v>
                </c:pt>
                <c:pt idx="176">
                  <c:v>1377.4661823930521</c:v>
                </c:pt>
                <c:pt idx="177">
                  <c:v>1344.8657477523577</c:v>
                </c:pt>
                <c:pt idx="178">
                  <c:v>1353.4518854946843</c:v>
                </c:pt>
                <c:pt idx="179">
                  <c:v>1362.4389343675639</c:v>
                </c:pt>
                <c:pt idx="180">
                  <c:v>1357.3146384615402</c:v>
                </c:pt>
                <c:pt idx="181">
                  <c:v>1321.7228818193216</c:v>
                </c:pt>
                <c:pt idx="182">
                  <c:v>1329.7236851992311</c:v>
                </c:pt>
                <c:pt idx="183">
                  <c:v>1322.623458482763</c:v>
                </c:pt>
                <c:pt idx="184">
                  <c:v>1340.112706337331</c:v>
                </c:pt>
                <c:pt idx="185">
                  <c:v>1220.0953834402924</c:v>
                </c:pt>
                <c:pt idx="186">
                  <c:v>1244.5103608646332</c:v>
                </c:pt>
                <c:pt idx="187">
                  <c:v>1267.9526602128292</c:v>
                </c:pt>
                <c:pt idx="188">
                  <c:v>1311.1037027182572</c:v>
                </c:pt>
                <c:pt idx="189">
                  <c:v>1297.3105815882352</c:v>
                </c:pt>
                <c:pt idx="190">
                  <c:v>1284.7341502689412</c:v>
                </c:pt>
                <c:pt idx="191">
                  <c:v>1288.2220645724174</c:v>
                </c:pt>
                <c:pt idx="192">
                  <c:v>1279.3387135524067</c:v>
                </c:pt>
                <c:pt idx="193">
                  <c:v>1250.0026137666603</c:v>
                </c:pt>
                <c:pt idx="194">
                  <c:v>1252.0773853836884</c:v>
                </c:pt>
                <c:pt idx="195">
                  <c:v>1244.7109355234043</c:v>
                </c:pt>
                <c:pt idx="196">
                  <c:v>1246.6167496537369</c:v>
                </c:pt>
                <c:pt idx="197">
                  <c:v>1297.7507215908549</c:v>
                </c:pt>
                <c:pt idx="198">
                  <c:v>1279.7768397916118</c:v>
                </c:pt>
                <c:pt idx="199">
                  <c:v>1268.6767069673535</c:v>
                </c:pt>
                <c:pt idx="200">
                  <c:v>1249.1130555295067</c:v>
                </c:pt>
                <c:pt idx="201">
                  <c:v>1199.765935963728</c:v>
                </c:pt>
                <c:pt idx="202">
                  <c:v>1206.1849839726847</c:v>
                </c:pt>
                <c:pt idx="203">
                  <c:v>1208.8911682315977</c:v>
                </c:pt>
                <c:pt idx="204">
                  <c:v>1232.1473057359549</c:v>
                </c:pt>
                <c:pt idx="205">
                  <c:v>1257.7265060003592</c:v>
                </c:pt>
                <c:pt idx="206">
                  <c:v>1254.3064871955287</c:v>
                </c:pt>
                <c:pt idx="207">
                  <c:v>1212.3014437598845</c:v>
                </c:pt>
                <c:pt idx="208">
                  <c:v>1222.2690745303482</c:v>
                </c:pt>
                <c:pt idx="209">
                  <c:v>1229.3473020804679</c:v>
                </c:pt>
                <c:pt idx="210">
                  <c:v>1223.7465169005318</c:v>
                </c:pt>
                <c:pt idx="211">
                  <c:v>1226.5154714959833</c:v>
                </c:pt>
                <c:pt idx="212">
                  <c:v>1242.6452516090096</c:v>
                </c:pt>
                <c:pt idx="213">
                  <c:v>1245.6592867123745</c:v>
                </c:pt>
                <c:pt idx="214">
                  <c:v>1229.8301821103732</c:v>
                </c:pt>
                <c:pt idx="215">
                  <c:v>1222.0719833772966</c:v>
                </c:pt>
                <c:pt idx="216">
                  <c:v>1229.7406621957484</c:v>
                </c:pt>
                <c:pt idx="217">
                  <c:v>1225.8387359676806</c:v>
                </c:pt>
                <c:pt idx="218">
                  <c:v>1215.2300021276094</c:v>
                </c:pt>
                <c:pt idx="219">
                  <c:v>1218.2239843550335</c:v>
                </c:pt>
                <c:pt idx="220">
                  <c:v>1222.9289634289789</c:v>
                </c:pt>
                <c:pt idx="221">
                  <c:v>1296.9225926318888</c:v>
                </c:pt>
                <c:pt idx="222">
                  <c:v>1287.5879772336912</c:v>
                </c:pt>
                <c:pt idx="223">
                  <c:v>1280.4881715884369</c:v>
                </c:pt>
                <c:pt idx="224">
                  <c:v>1279.1934107489992</c:v>
                </c:pt>
                <c:pt idx="225">
                  <c:v>1200.9243919285541</c:v>
                </c:pt>
                <c:pt idx="226">
                  <c:v>1192.5114012460378</c:v>
                </c:pt>
                <c:pt idx="227">
                  <c:v>1189.2686901907164</c:v>
                </c:pt>
                <c:pt idx="228">
                  <c:v>1167.757060213821</c:v>
                </c:pt>
                <c:pt idx="229">
                  <c:v>1174.3978405335508</c:v>
                </c:pt>
                <c:pt idx="230">
                  <c:v>1163.7882601394406</c:v>
                </c:pt>
                <c:pt idx="231">
                  <c:v>1163.4862806694714</c:v>
                </c:pt>
                <c:pt idx="232">
                  <c:v>1165.0614740628896</c:v>
                </c:pt>
                <c:pt idx="233">
                  <c:v>1169.9841112781835</c:v>
                </c:pt>
                <c:pt idx="234">
                  <c:v>1167.8474713430339</c:v>
                </c:pt>
                <c:pt idx="235">
                  <c:v>1174.5399608618584</c:v>
                </c:pt>
                <c:pt idx="236">
                  <c:v>1172.6466512255149</c:v>
                </c:pt>
                <c:pt idx="237">
                  <c:v>1178.6003709269996</c:v>
                </c:pt>
                <c:pt idx="238">
                  <c:v>1181.4461131480136</c:v>
                </c:pt>
                <c:pt idx="239">
                  <c:v>1208.5274762554477</c:v>
                </c:pt>
                <c:pt idx="240">
                  <c:v>1211.1293665961691</c:v>
                </c:pt>
                <c:pt idx="241">
                  <c:v>1203.324985224679</c:v>
                </c:pt>
                <c:pt idx="242">
                  <c:v>1196.1782485339609</c:v>
                </c:pt>
                <c:pt idx="243">
                  <c:v>1191.7199887321206</c:v>
                </c:pt>
                <c:pt idx="244">
                  <c:v>1200.4688478012192</c:v>
                </c:pt>
                <c:pt idx="245">
                  <c:v>1182.1893156799322</c:v>
                </c:pt>
                <c:pt idx="246">
                  <c:v>1185.2704321853471</c:v>
                </c:pt>
                <c:pt idx="247">
                  <c:v>1176.1578763209532</c:v>
                </c:pt>
                <c:pt idx="248">
                  <c:v>1165.5467348137236</c:v>
                </c:pt>
                <c:pt idx="249">
                  <c:v>1183.285786856263</c:v>
                </c:pt>
                <c:pt idx="250">
                  <c:v>1194.3169028460616</c:v>
                </c:pt>
                <c:pt idx="251">
                  <c:v>1191.8922708672692</c:v>
                </c:pt>
                <c:pt idx="252">
                  <c:v>1188.7951076237418</c:v>
                </c:pt>
                <c:pt idx="253">
                  <c:v>1188.1945450929072</c:v>
                </c:pt>
                <c:pt idx="254">
                  <c:v>1187.3499956799656</c:v>
                </c:pt>
                <c:pt idx="255">
                  <c:v>1294.659196695718</c:v>
                </c:pt>
                <c:pt idx="256">
                  <c:v>1332.6906825707733</c:v>
                </c:pt>
                <c:pt idx="257">
                  <c:v>1355.6548642847497</c:v>
                </c:pt>
                <c:pt idx="258">
                  <c:v>1362.3147657819136</c:v>
                </c:pt>
                <c:pt idx="259">
                  <c:v>1354.2039161255186</c:v>
                </c:pt>
                <c:pt idx="260">
                  <c:v>1561.5999440131093</c:v>
                </c:pt>
                <c:pt idx="261">
                  <c:v>1681.8903351062954</c:v>
                </c:pt>
                <c:pt idx="262">
                  <c:v>1645.0091015802564</c:v>
                </c:pt>
                <c:pt idx="263">
                  <c:v>1754.5772478495846</c:v>
                </c:pt>
                <c:pt idx="264">
                  <c:v>1734.4897136600346</c:v>
                </c:pt>
                <c:pt idx="265">
                  <c:v>1949.8078986844514</c:v>
                </c:pt>
                <c:pt idx="266">
                  <c:v>1876.6312853611023</c:v>
                </c:pt>
                <c:pt idx="267">
                  <c:v>1985.268130366808</c:v>
                </c:pt>
                <c:pt idx="268">
                  <c:v>1978.6031139222609</c:v>
                </c:pt>
                <c:pt idx="269">
                  <c:v>1797.8364006008851</c:v>
                </c:pt>
                <c:pt idx="270">
                  <c:v>1784.8668882227189</c:v>
                </c:pt>
                <c:pt idx="271">
                  <c:v>1897.2767741982036</c:v>
                </c:pt>
                <c:pt idx="272">
                  <c:v>1829.9441465918262</c:v>
                </c:pt>
                <c:pt idx="273">
                  <c:v>1842.7022701465953</c:v>
                </c:pt>
                <c:pt idx="274">
                  <c:v>1974.1201935892759</c:v>
                </c:pt>
                <c:pt idx="275">
                  <c:v>1940.3342847786448</c:v>
                </c:pt>
                <c:pt idx="276">
                  <c:v>2033.9066308126294</c:v>
                </c:pt>
                <c:pt idx="277">
                  <c:v>2185.2518911585844</c:v>
                </c:pt>
                <c:pt idx="278">
                  <c:v>2252.7956319439063</c:v>
                </c:pt>
                <c:pt idx="279">
                  <c:v>2247.921409440441</c:v>
                </c:pt>
                <c:pt idx="280">
                  <c:v>2162.6805024870982</c:v>
                </c:pt>
                <c:pt idx="281">
                  <c:v>2233.5480917196878</c:v>
                </c:pt>
                <c:pt idx="282">
                  <c:v>2268.2301666679532</c:v>
                </c:pt>
                <c:pt idx="283">
                  <c:v>2225.6901518440295</c:v>
                </c:pt>
                <c:pt idx="284">
                  <c:v>2322.0361147594781</c:v>
                </c:pt>
                <c:pt idx="285">
                  <c:v>2378.1322241391372</c:v>
                </c:pt>
                <c:pt idx="286">
                  <c:v>2387.350881491127</c:v>
                </c:pt>
                <c:pt idx="287">
                  <c:v>2374.8176720143842</c:v>
                </c:pt>
                <c:pt idx="288">
                  <c:v>2185.0463862615507</c:v>
                </c:pt>
                <c:pt idx="289">
                  <c:v>2098.9719552537058</c:v>
                </c:pt>
                <c:pt idx="290">
                  <c:v>2093.6761235268996</c:v>
                </c:pt>
                <c:pt idx="291">
                  <c:v>1893.3881631122629</c:v>
                </c:pt>
                <c:pt idx="292">
                  <c:v>1997.4424859463152</c:v>
                </c:pt>
                <c:pt idx="293">
                  <c:v>1941.675696104161</c:v>
                </c:pt>
                <c:pt idx="294">
                  <c:v>1951.1624453465224</c:v>
                </c:pt>
                <c:pt idx="295">
                  <c:v>1913.0447711214997</c:v>
                </c:pt>
                <c:pt idx="296">
                  <c:v>2046.9654126639996</c:v>
                </c:pt>
                <c:pt idx="297">
                  <c:v>2029.6533305898986</c:v>
                </c:pt>
                <c:pt idx="298">
                  <c:v>2149.0179329362804</c:v>
                </c:pt>
                <c:pt idx="299">
                  <c:v>1997.1303254019483</c:v>
                </c:pt>
                <c:pt idx="300">
                  <c:v>2074.9224892844691</c:v>
                </c:pt>
                <c:pt idx="301">
                  <c:v>2016.7501527134216</c:v>
                </c:pt>
                <c:pt idx="302">
                  <c:v>2070.6750312194995</c:v>
                </c:pt>
                <c:pt idx="303">
                  <c:v>2019.2836116399935</c:v>
                </c:pt>
                <c:pt idx="304">
                  <c:v>1987.1409471675145</c:v>
                </c:pt>
                <c:pt idx="305">
                  <c:v>2035.5589052460416</c:v>
                </c:pt>
                <c:pt idx="306">
                  <c:v>2022.0153884358651</c:v>
                </c:pt>
                <c:pt idx="307">
                  <c:v>2033.3025471239907</c:v>
                </c:pt>
                <c:pt idx="308">
                  <c:v>1922.8364362279779</c:v>
                </c:pt>
                <c:pt idx="309">
                  <c:v>1928.7131200499778</c:v>
                </c:pt>
                <c:pt idx="310">
                  <c:v>1938.6221370985741</c:v>
                </c:pt>
                <c:pt idx="311">
                  <c:v>1932.9919637736336</c:v>
                </c:pt>
                <c:pt idx="312">
                  <c:v>2138.2485116910448</c:v>
                </c:pt>
                <c:pt idx="313">
                  <c:v>2129.0870747318845</c:v>
                </c:pt>
                <c:pt idx="314">
                  <c:v>2139.8895862284326</c:v>
                </c:pt>
                <c:pt idx="315">
                  <c:v>2205.326886744655</c:v>
                </c:pt>
                <c:pt idx="316">
                  <c:v>2114.5373041217076</c:v>
                </c:pt>
                <c:pt idx="317">
                  <c:v>2157.9997447559799</c:v>
                </c:pt>
                <c:pt idx="318">
                  <c:v>2134.7004802838328</c:v>
                </c:pt>
                <c:pt idx="319">
                  <c:v>2120.3145207558969</c:v>
                </c:pt>
                <c:pt idx="320">
                  <c:v>2132.9012100862287</c:v>
                </c:pt>
                <c:pt idx="321">
                  <c:v>2091.9167798277576</c:v>
                </c:pt>
                <c:pt idx="322">
                  <c:v>2166.4018029380782</c:v>
                </c:pt>
                <c:pt idx="323">
                  <c:v>2174.006230146214</c:v>
                </c:pt>
                <c:pt idx="324">
                  <c:v>2147.2004696543149</c:v>
                </c:pt>
                <c:pt idx="325">
                  <c:v>2158.1455218960382</c:v>
                </c:pt>
                <c:pt idx="326">
                  <c:v>2147.9884618258197</c:v>
                </c:pt>
                <c:pt idx="327">
                  <c:v>2150.5971668791831</c:v>
                </c:pt>
                <c:pt idx="328">
                  <c:v>2150.6212953096365</c:v>
                </c:pt>
                <c:pt idx="329">
                  <c:v>2159.3489352104521</c:v>
                </c:pt>
                <c:pt idx="330">
                  <c:v>2232.7220922506822</c:v>
                </c:pt>
                <c:pt idx="331">
                  <c:v>2247.8489179554276</c:v>
                </c:pt>
                <c:pt idx="332">
                  <c:v>2217.2074828674859</c:v>
                </c:pt>
                <c:pt idx="333">
                  <c:v>2232.7546003618654</c:v>
                </c:pt>
                <c:pt idx="334">
                  <c:v>2214.7162169172434</c:v>
                </c:pt>
                <c:pt idx="335">
                  <c:v>2187.7334527237681</c:v>
                </c:pt>
                <c:pt idx="336">
                  <c:v>2217.2523641823659</c:v>
                </c:pt>
                <c:pt idx="337">
                  <c:v>2213.9807962250975</c:v>
                </c:pt>
                <c:pt idx="338">
                  <c:v>2208.6428907511199</c:v>
                </c:pt>
                <c:pt idx="339">
                  <c:v>2251.5916253160981</c:v>
                </c:pt>
                <c:pt idx="340">
                  <c:v>2256.2095612943385</c:v>
                </c:pt>
                <c:pt idx="341">
                  <c:v>2095.4956964402359</c:v>
                </c:pt>
                <c:pt idx="342">
                  <c:v>2091.9852703285187</c:v>
                </c:pt>
                <c:pt idx="343">
                  <c:v>2083.5265112804354</c:v>
                </c:pt>
                <c:pt idx="344">
                  <c:v>2111.6488544918629</c:v>
                </c:pt>
                <c:pt idx="345">
                  <c:v>2111.4104445877633</c:v>
                </c:pt>
                <c:pt idx="346">
                  <c:v>2124.3150033531001</c:v>
                </c:pt>
                <c:pt idx="347">
                  <c:v>2135.4614804104872</c:v>
                </c:pt>
                <c:pt idx="348">
                  <c:v>2128.4015059397248</c:v>
                </c:pt>
                <c:pt idx="349">
                  <c:v>2119.025365589494</c:v>
                </c:pt>
                <c:pt idx="350">
                  <c:v>2090.6163118739551</c:v>
                </c:pt>
                <c:pt idx="351">
                  <c:v>1966.7323072648337</c:v>
                </c:pt>
                <c:pt idx="352">
                  <c:v>1962.1071176042419</c:v>
                </c:pt>
                <c:pt idx="353">
                  <c:v>1931.4873450409045</c:v>
                </c:pt>
                <c:pt idx="354">
                  <c:v>1947.3962103828962</c:v>
                </c:pt>
                <c:pt idx="355">
                  <c:v>1935.2606191576681</c:v>
                </c:pt>
                <c:pt idx="356">
                  <c:v>1862.0566941984673</c:v>
                </c:pt>
                <c:pt idx="357">
                  <c:v>2048.1847688036737</c:v>
                </c:pt>
                <c:pt idx="358">
                  <c:v>2003.046712863038</c:v>
                </c:pt>
                <c:pt idx="359">
                  <c:v>2012.8746683982538</c:v>
                </c:pt>
                <c:pt idx="360">
                  <c:v>2008.2142478012922</c:v>
                </c:pt>
                <c:pt idx="361">
                  <c:v>2010.5206697719743</c:v>
                </c:pt>
                <c:pt idx="362">
                  <c:v>2005.6245286692861</c:v>
                </c:pt>
                <c:pt idx="363">
                  <c:v>2007.2364082856704</c:v>
                </c:pt>
                <c:pt idx="364">
                  <c:v>2013.6570344961408</c:v>
                </c:pt>
                <c:pt idx="365">
                  <c:v>2063.7640494987431</c:v>
                </c:pt>
                <c:pt idx="366">
                  <c:v>1987.5684853794021</c:v>
                </c:pt>
                <c:pt idx="367">
                  <c:v>1985.4531966893194</c:v>
                </c:pt>
                <c:pt idx="368">
                  <c:v>1979.4050487661946</c:v>
                </c:pt>
                <c:pt idx="369">
                  <c:v>1983.8863649683901</c:v>
                </c:pt>
                <c:pt idx="370">
                  <c:v>1944.5662669165622</c:v>
                </c:pt>
                <c:pt idx="371">
                  <c:v>1916.1824169218312</c:v>
                </c:pt>
                <c:pt idx="372">
                  <c:v>1894.0648299331424</c:v>
                </c:pt>
                <c:pt idx="373">
                  <c:v>1873.5311735628577</c:v>
                </c:pt>
                <c:pt idx="374">
                  <c:v>1850.534789917933</c:v>
                </c:pt>
                <c:pt idx="375">
                  <c:v>1855.8575904517891</c:v>
                </c:pt>
                <c:pt idx="376">
                  <c:v>1878.1827178707681</c:v>
                </c:pt>
                <c:pt idx="377">
                  <c:v>1917.5388923216353</c:v>
                </c:pt>
                <c:pt idx="378">
                  <c:v>1905.6487515607555</c:v>
                </c:pt>
                <c:pt idx="379">
                  <c:v>1908.8414745428438</c:v>
                </c:pt>
                <c:pt idx="380">
                  <c:v>1922.1101823484632</c:v>
                </c:pt>
                <c:pt idx="381">
                  <c:v>1935.2783696404038</c:v>
                </c:pt>
                <c:pt idx="382">
                  <c:v>1905.409417004377</c:v>
                </c:pt>
                <c:pt idx="383">
                  <c:v>1908.4202457236174</c:v>
                </c:pt>
                <c:pt idx="384">
                  <c:v>1917.553252395018</c:v>
                </c:pt>
                <c:pt idx="385">
                  <c:v>1910.9332585655909</c:v>
                </c:pt>
                <c:pt idx="386">
                  <c:v>1884.0990681044427</c:v>
                </c:pt>
                <c:pt idx="387">
                  <c:v>1890.0489251760105</c:v>
                </c:pt>
                <c:pt idx="388">
                  <c:v>1932.8898107677473</c:v>
                </c:pt>
                <c:pt idx="389">
                  <c:v>1927.9882390531172</c:v>
                </c:pt>
                <c:pt idx="390">
                  <c:v>1964.0990369194931</c:v>
                </c:pt>
                <c:pt idx="391">
                  <c:v>1965.8796860189486</c:v>
                </c:pt>
                <c:pt idx="392">
                  <c:v>1964.4341052984228</c:v>
                </c:pt>
                <c:pt idx="393">
                  <c:v>1983.8728579674785</c:v>
                </c:pt>
                <c:pt idx="394">
                  <c:v>2325.0346947026587</c:v>
                </c:pt>
                <c:pt idx="395">
                  <c:v>2361.083265584376</c:v>
                </c:pt>
                <c:pt idx="396">
                  <c:v>2344.8372358974088</c:v>
                </c:pt>
                <c:pt idx="397">
                  <c:v>2395.7149758923333</c:v>
                </c:pt>
                <c:pt idx="398">
                  <c:v>2414.3543511430848</c:v>
                </c:pt>
                <c:pt idx="399">
                  <c:v>2474.8485536132939</c:v>
                </c:pt>
                <c:pt idx="400">
                  <c:v>2506.7422765962815</c:v>
                </c:pt>
                <c:pt idx="401">
                  <c:v>2465.1459306977126</c:v>
                </c:pt>
                <c:pt idx="402">
                  <c:v>2540.8953177914818</c:v>
                </c:pt>
                <c:pt idx="403">
                  <c:v>2401.6600462727729</c:v>
                </c:pt>
                <c:pt idx="404">
                  <c:v>2416.3264678876421</c:v>
                </c:pt>
                <c:pt idx="405">
                  <c:v>2414.9909810630506</c:v>
                </c:pt>
                <c:pt idx="406">
                  <c:v>2456.1948182891588</c:v>
                </c:pt>
                <c:pt idx="407">
                  <c:v>2405.2883581474689</c:v>
                </c:pt>
                <c:pt idx="408">
                  <c:v>2476.499962052304</c:v>
                </c:pt>
                <c:pt idx="409">
                  <c:v>2490.4292332335276</c:v>
                </c:pt>
                <c:pt idx="410">
                  <c:v>2517.0528092850632</c:v>
                </c:pt>
                <c:pt idx="411">
                  <c:v>2517.1676898721248</c:v>
                </c:pt>
                <c:pt idx="412">
                  <c:v>2532.9877040487377</c:v>
                </c:pt>
                <c:pt idx="413">
                  <c:v>2515.9518703257222</c:v>
                </c:pt>
                <c:pt idx="414">
                  <c:v>2564.297450714163</c:v>
                </c:pt>
                <c:pt idx="415">
                  <c:v>2629.4778237982614</c:v>
                </c:pt>
                <c:pt idx="416">
                  <c:v>2591.9932455782732</c:v>
                </c:pt>
                <c:pt idx="417">
                  <c:v>2498.6049016794141</c:v>
                </c:pt>
                <c:pt idx="418">
                  <c:v>2543.6955321011083</c:v>
                </c:pt>
                <c:pt idx="419">
                  <c:v>2534.8832337352546</c:v>
                </c:pt>
                <c:pt idx="420">
                  <c:v>2540.5458893391683</c:v>
                </c:pt>
                <c:pt idx="421">
                  <c:v>2507.3358262960987</c:v>
                </c:pt>
                <c:pt idx="422">
                  <c:v>2546.9074018477063</c:v>
                </c:pt>
                <c:pt idx="423">
                  <c:v>2576.7715677926053</c:v>
                </c:pt>
                <c:pt idx="424">
                  <c:v>2629.2672093886476</c:v>
                </c:pt>
                <c:pt idx="425">
                  <c:v>2763.208400520266</c:v>
                </c:pt>
                <c:pt idx="426">
                  <c:v>2790.3776593603438</c:v>
                </c:pt>
                <c:pt idx="427">
                  <c:v>2764.6109010206433</c:v>
                </c:pt>
                <c:pt idx="428">
                  <c:v>2751.2895396126205</c:v>
                </c:pt>
                <c:pt idx="429">
                  <c:v>2798.4623806748068</c:v>
                </c:pt>
                <c:pt idx="430">
                  <c:v>2865.9307921178824</c:v>
                </c:pt>
                <c:pt idx="431">
                  <c:v>2972.1426815474974</c:v>
                </c:pt>
                <c:pt idx="432">
                  <c:v>3050.7162164065321</c:v>
                </c:pt>
                <c:pt idx="433">
                  <c:v>3387.1679490721854</c:v>
                </c:pt>
                <c:pt idx="434">
                  <c:v>3335.0360960018384</c:v>
                </c:pt>
                <c:pt idx="435">
                  <c:v>3729.1722434458175</c:v>
                </c:pt>
                <c:pt idx="436">
                  <c:v>3804.2514937817273</c:v>
                </c:pt>
                <c:pt idx="437">
                  <c:v>3910.6644242386992</c:v>
                </c:pt>
                <c:pt idx="438">
                  <c:v>3765.4936557218061</c:v>
                </c:pt>
                <c:pt idx="439">
                  <c:v>3520.7357782958529</c:v>
                </c:pt>
                <c:pt idx="440">
                  <c:v>3473.9171523771065</c:v>
                </c:pt>
                <c:pt idx="441">
                  <c:v>3900.4256919168306</c:v>
                </c:pt>
                <c:pt idx="442">
                  <c:v>3799.7472174306854</c:v>
                </c:pt>
                <c:pt idx="443">
                  <c:v>3783.8171093581377</c:v>
                </c:pt>
                <c:pt idx="444">
                  <c:v>3651.4938198276382</c:v>
                </c:pt>
                <c:pt idx="445">
                  <c:v>3758.2753255014336</c:v>
                </c:pt>
                <c:pt idx="446">
                  <c:v>3812.5372561235481</c:v>
                </c:pt>
                <c:pt idx="447">
                  <c:v>3841.5158842098472</c:v>
                </c:pt>
                <c:pt idx="448">
                  <c:v>4123.4615650058795</c:v>
                </c:pt>
                <c:pt idx="449">
                  <c:v>4191.3799254149462</c:v>
                </c:pt>
                <c:pt idx="450">
                  <c:v>4171.9076659079974</c:v>
                </c:pt>
                <c:pt idx="451">
                  <c:v>4138.4199747795301</c:v>
                </c:pt>
                <c:pt idx="452">
                  <c:v>3958.3733747071738</c:v>
                </c:pt>
                <c:pt idx="453">
                  <c:v>4095.01425963474</c:v>
                </c:pt>
                <c:pt idx="454">
                  <c:v>4089.7824062323075</c:v>
                </c:pt>
                <c:pt idx="455">
                  <c:v>4176.857104533904</c:v>
                </c:pt>
                <c:pt idx="456">
                  <c:v>3884.7923586941924</c:v>
                </c:pt>
                <c:pt idx="457">
                  <c:v>3679.5438298351887</c:v>
                </c:pt>
                <c:pt idx="458">
                  <c:v>3722.3703553535433</c:v>
                </c:pt>
                <c:pt idx="459">
                  <c:v>3727.2527803036633</c:v>
                </c:pt>
                <c:pt idx="460">
                  <c:v>3820.0332144293207</c:v>
                </c:pt>
                <c:pt idx="461">
                  <c:v>3778.4320818396241</c:v>
                </c:pt>
                <c:pt idx="462">
                  <c:v>3651.3502190938116</c:v>
                </c:pt>
                <c:pt idx="463">
                  <c:v>3821.0958598596412</c:v>
                </c:pt>
                <c:pt idx="464">
                  <c:v>3774.2580871763844</c:v>
                </c:pt>
                <c:pt idx="465">
                  <c:v>3890.4502276069788</c:v>
                </c:pt>
                <c:pt idx="466">
                  <c:v>3933.9612499565751</c:v>
                </c:pt>
                <c:pt idx="467">
                  <c:v>4140.4878253466395</c:v>
                </c:pt>
                <c:pt idx="468">
                  <c:v>4216.4526135411497</c:v>
                </c:pt>
                <c:pt idx="469">
                  <c:v>4285.6825273191707</c:v>
                </c:pt>
                <c:pt idx="470">
                  <c:v>4458.304969452669</c:v>
                </c:pt>
                <c:pt idx="471">
                  <c:v>4347.0574809568525</c:v>
                </c:pt>
                <c:pt idx="472">
                  <c:v>4430.3171864297765</c:v>
                </c:pt>
                <c:pt idx="473">
                  <c:v>4555.5513864003478</c:v>
                </c:pt>
                <c:pt idx="474">
                  <c:v>4863.2111719336772</c:v>
                </c:pt>
                <c:pt idx="475">
                  <c:v>5135.8802453244816</c:v>
                </c:pt>
                <c:pt idx="476">
                  <c:v>5220.3988505639563</c:v>
                </c:pt>
                <c:pt idx="477">
                  <c:v>5292.4481254161155</c:v>
                </c:pt>
                <c:pt idx="478">
                  <c:v>5658.2805682227836</c:v>
                </c:pt>
                <c:pt idx="479">
                  <c:v>6267.597628615471</c:v>
                </c:pt>
                <c:pt idx="480">
                  <c:v>5423.3162608438342</c:v>
                </c:pt>
                <c:pt idx="481">
                  <c:v>5935.7985597258139</c:v>
                </c:pt>
                <c:pt idx="482">
                  <c:v>5697.6606761292869</c:v>
                </c:pt>
                <c:pt idx="483">
                  <c:v>5195.5224167739825</c:v>
                </c:pt>
                <c:pt idx="484">
                  <c:v>5085.8258162034981</c:v>
                </c:pt>
                <c:pt idx="485">
                  <c:v>5190.1373892554675</c:v>
                </c:pt>
                <c:pt idx="486">
                  <c:v>5715.3092063166305</c:v>
                </c:pt>
                <c:pt idx="487">
                  <c:v>5335.0879699804927</c:v>
                </c:pt>
                <c:pt idx="488">
                  <c:v>5251.3495953948113</c:v>
                </c:pt>
                <c:pt idx="489">
                  <c:v>5388.1340810562051</c:v>
                </c:pt>
                <c:pt idx="490">
                  <c:v>5459.8147806915413</c:v>
                </c:pt>
                <c:pt idx="491">
                  <c:v>5858.2398033858226</c:v>
                </c:pt>
                <c:pt idx="492">
                  <c:v>6004.1429356452336</c:v>
                </c:pt>
                <c:pt idx="493">
                  <c:v>5795.9027248314997</c:v>
                </c:pt>
                <c:pt idx="494">
                  <c:v>5429.4910923983953</c:v>
                </c:pt>
                <c:pt idx="495">
                  <c:v>5627.8180658869351</c:v>
                </c:pt>
                <c:pt idx="496">
                  <c:v>5435.6515638795763</c:v>
                </c:pt>
                <c:pt idx="497">
                  <c:v>4870.0657136283535</c:v>
                </c:pt>
                <c:pt idx="498">
                  <c:v>5188.1604858197816</c:v>
                </c:pt>
                <c:pt idx="499">
                  <c:v>4518.4401700883091</c:v>
                </c:pt>
                <c:pt idx="500">
                  <c:v>4627.7346886040768</c:v>
                </c:pt>
                <c:pt idx="501">
                  <c:v>5086.8932483249446</c:v>
                </c:pt>
                <c:pt idx="502">
                  <c:v>5028.0791744405124</c:v>
                </c:pt>
                <c:pt idx="503">
                  <c:v>5141.0163649043598</c:v>
                </c:pt>
                <c:pt idx="504">
                  <c:v>5068.8426360828844</c:v>
                </c:pt>
                <c:pt idx="505">
                  <c:v>4949.5870133306453</c:v>
                </c:pt>
                <c:pt idx="506">
                  <c:v>4722.027717126045</c:v>
                </c:pt>
                <c:pt idx="507">
                  <c:v>4673.3805751965683</c:v>
                </c:pt>
                <c:pt idx="508">
                  <c:v>4729.1886070528881</c:v>
                </c:pt>
                <c:pt idx="509">
                  <c:v>4702.4453637231627</c:v>
                </c:pt>
                <c:pt idx="510">
                  <c:v>4536.1174204224171</c:v>
                </c:pt>
                <c:pt idx="511">
                  <c:v>4567.2404861338673</c:v>
                </c:pt>
                <c:pt idx="512">
                  <c:v>4551.0136032114096</c:v>
                </c:pt>
                <c:pt idx="513">
                  <c:v>4582.8786060476323</c:v>
                </c:pt>
                <c:pt idx="514">
                  <c:v>4825.2383512186743</c:v>
                </c:pt>
                <c:pt idx="515">
                  <c:v>4966.1872581610514</c:v>
                </c:pt>
                <c:pt idx="516">
                  <c:v>5037.3940753747584</c:v>
                </c:pt>
                <c:pt idx="517">
                  <c:v>5177.6967790149156</c:v>
                </c:pt>
                <c:pt idx="518">
                  <c:v>5231.4848272154004</c:v>
                </c:pt>
                <c:pt idx="519">
                  <c:v>5662.0812009780684</c:v>
                </c:pt>
                <c:pt idx="520">
                  <c:v>5495.9303652490435</c:v>
                </c:pt>
                <c:pt idx="521">
                  <c:v>5732.0769853365018</c:v>
                </c:pt>
                <c:pt idx="522">
                  <c:v>5743.9192591861056</c:v>
                </c:pt>
                <c:pt idx="523">
                  <c:v>5686.584272860091</c:v>
                </c:pt>
                <c:pt idx="524">
                  <c:v>5413.4173835920192</c:v>
                </c:pt>
                <c:pt idx="525">
                  <c:v>5528.6138922680793</c:v>
                </c:pt>
                <c:pt idx="526">
                  <c:v>5454.95150250593</c:v>
                </c:pt>
                <c:pt idx="527">
                  <c:v>5214.0038312175211</c:v>
                </c:pt>
                <c:pt idx="528">
                  <c:v>4810.8016907779283</c:v>
                </c:pt>
                <c:pt idx="529">
                  <c:v>4927.3863398809826</c:v>
                </c:pt>
                <c:pt idx="530">
                  <c:v>4945.3890852117675</c:v>
                </c:pt>
                <c:pt idx="531">
                  <c:v>4890.0932293060978</c:v>
                </c:pt>
                <c:pt idx="532">
                  <c:v>4933.5372379799082</c:v>
                </c:pt>
                <c:pt idx="533">
                  <c:v>5224.9318470617609</c:v>
                </c:pt>
                <c:pt idx="534">
                  <c:v>5150.7237745110688</c:v>
                </c:pt>
                <c:pt idx="535">
                  <c:v>4854.9349829741086</c:v>
                </c:pt>
                <c:pt idx="536">
                  <c:v>4834.5005985505186</c:v>
                </c:pt>
                <c:pt idx="537">
                  <c:v>4973.1566804427912</c:v>
                </c:pt>
                <c:pt idx="538">
                  <c:v>4851.0003228672467</c:v>
                </c:pt>
                <c:pt idx="539">
                  <c:v>4854.9924232676385</c:v>
                </c:pt>
                <c:pt idx="540">
                  <c:v>4964.8757047920972</c:v>
                </c:pt>
                <c:pt idx="541">
                  <c:v>4875.268846884017</c:v>
                </c:pt>
                <c:pt idx="542">
                  <c:v>4653.1424451092071</c:v>
                </c:pt>
                <c:pt idx="543">
                  <c:v>4546.6098473740458</c:v>
                </c:pt>
                <c:pt idx="544">
                  <c:v>4469.720532438906</c:v>
                </c:pt>
                <c:pt idx="545">
                  <c:v>4435.3182334297626</c:v>
                </c:pt>
                <c:pt idx="546">
                  <c:v>4337.6225616333568</c:v>
                </c:pt>
                <c:pt idx="547">
                  <c:v>4575.0437686237501</c:v>
                </c:pt>
                <c:pt idx="548">
                  <c:v>4696.8443535973229</c:v>
                </c:pt>
                <c:pt idx="549">
                  <c:v>4675.4911996056608</c:v>
                </c:pt>
                <c:pt idx="550">
                  <c:v>4674.3717740026996</c:v>
                </c:pt>
                <c:pt idx="551">
                  <c:v>4556.7834150133913</c:v>
                </c:pt>
                <c:pt idx="552">
                  <c:v>4626.3161160036443</c:v>
                </c:pt>
                <c:pt idx="553">
                  <c:v>4593.2643007699699</c:v>
                </c:pt>
                <c:pt idx="554">
                  <c:v>4558.7258175418492</c:v>
                </c:pt>
                <c:pt idx="555">
                  <c:v>4468.0346452734921</c:v>
                </c:pt>
                <c:pt idx="556">
                  <c:v>4494.6619309597381</c:v>
                </c:pt>
                <c:pt idx="557">
                  <c:v>4608.2327466783408</c:v>
                </c:pt>
                <c:pt idx="558">
                  <c:v>4575.9552376917736</c:v>
                </c:pt>
                <c:pt idx="559">
                  <c:v>4572.8403142748393</c:v>
                </c:pt>
                <c:pt idx="560">
                  <c:v>4558.2346861508286</c:v>
                </c:pt>
                <c:pt idx="561">
                  <c:v>4535.8019280203425</c:v>
                </c:pt>
                <c:pt idx="562">
                  <c:v>4507.7100973752822</c:v>
                </c:pt>
                <c:pt idx="563">
                  <c:v>4494.069033604811</c:v>
                </c:pt>
                <c:pt idx="564">
                  <c:v>4532.6958538176605</c:v>
                </c:pt>
                <c:pt idx="565">
                  <c:v>4499.201577871353</c:v>
                </c:pt>
                <c:pt idx="566">
                  <c:v>4418.5852360296458</c:v>
                </c:pt>
                <c:pt idx="567">
                  <c:v>4364.6701664207649</c:v>
                </c:pt>
                <c:pt idx="568">
                  <c:v>4511.6039776250063</c:v>
                </c:pt>
                <c:pt idx="569">
                  <c:v>5153.8900444255269</c:v>
                </c:pt>
                <c:pt idx="570">
                  <c:v>5192.4614553783449</c:v>
                </c:pt>
                <c:pt idx="571">
                  <c:v>5428.3451568830069</c:v>
                </c:pt>
                <c:pt idx="572">
                  <c:v>5352.554588141983</c:v>
                </c:pt>
                <c:pt idx="573">
                  <c:v>5338.9101213361701</c:v>
                </c:pt>
                <c:pt idx="574">
                  <c:v>5441.7813541218229</c:v>
                </c:pt>
                <c:pt idx="575">
                  <c:v>5280.6025198522684</c:v>
                </c:pt>
                <c:pt idx="576">
                  <c:v>5278.6284485521992</c:v>
                </c:pt>
                <c:pt idx="577">
                  <c:v>5236.0076378433578</c:v>
                </c:pt>
                <c:pt idx="578">
                  <c:v>5322.5830003930232</c:v>
                </c:pt>
                <c:pt idx="579">
                  <c:v>5379.3794239384397</c:v>
                </c:pt>
                <c:pt idx="580">
                  <c:v>5386.6214907493177</c:v>
                </c:pt>
                <c:pt idx="581">
                  <c:v>5573.124065558417</c:v>
                </c:pt>
                <c:pt idx="582">
                  <c:v>5344.5944662283555</c:v>
                </c:pt>
                <c:pt idx="583">
                  <c:v>5358.7928210959799</c:v>
                </c:pt>
                <c:pt idx="584">
                  <c:v>5113.1922814981172</c:v>
                </c:pt>
                <c:pt idx="585">
                  <c:v>5114.8114334621623</c:v>
                </c:pt>
                <c:pt idx="586">
                  <c:v>5300.3220550841179</c:v>
                </c:pt>
                <c:pt idx="587">
                  <c:v>5273.7632594239567</c:v>
                </c:pt>
                <c:pt idx="588">
                  <c:v>5289.7470446455272</c:v>
                </c:pt>
                <c:pt idx="589">
                  <c:v>5243.3709891847566</c:v>
                </c:pt>
                <c:pt idx="590">
                  <c:v>5364.7694458601409</c:v>
                </c:pt>
                <c:pt idx="591">
                  <c:v>5477.2439658837984</c:v>
                </c:pt>
                <c:pt idx="592">
                  <c:v>5423.7377848819024</c:v>
                </c:pt>
                <c:pt idx="593">
                  <c:v>5508.0728087560201</c:v>
                </c:pt>
                <c:pt idx="594">
                  <c:v>5507.3797959378744</c:v>
                </c:pt>
                <c:pt idx="595">
                  <c:v>5322.9778243553037</c:v>
                </c:pt>
                <c:pt idx="596">
                  <c:v>5339.9131286284564</c:v>
                </c:pt>
                <c:pt idx="597">
                  <c:v>5457.9438518593752</c:v>
                </c:pt>
                <c:pt idx="598">
                  <c:v>5862.4531169273632</c:v>
                </c:pt>
                <c:pt idx="599">
                  <c:v>5905.3276453828366</c:v>
                </c:pt>
                <c:pt idx="600">
                  <c:v>5057.493765688836</c:v>
                </c:pt>
                <c:pt idx="601">
                  <c:v>4742.4387531865859</c:v>
                </c:pt>
                <c:pt idx="602">
                  <c:v>4593.1827087829806</c:v>
                </c:pt>
                <c:pt idx="603">
                  <c:v>4755.2464918417536</c:v>
                </c:pt>
                <c:pt idx="604">
                  <c:v>4652.8994253501087</c:v>
                </c:pt>
                <c:pt idx="605">
                  <c:v>4781.4362090716259</c:v>
                </c:pt>
                <c:pt idx="606">
                  <c:v>4788.6913899595984</c:v>
                </c:pt>
                <c:pt idx="607">
                  <c:v>4741.6116681610465</c:v>
                </c:pt>
                <c:pt idx="608">
                  <c:v>4712.0529039080811</c:v>
                </c:pt>
                <c:pt idx="609">
                  <c:v>4760.6405957243032</c:v>
                </c:pt>
                <c:pt idx="610">
                  <c:v>4659.9679232555163</c:v>
                </c:pt>
                <c:pt idx="611">
                  <c:v>4702.3642169670184</c:v>
                </c:pt>
                <c:pt idx="612">
                  <c:v>4687.0623555835127</c:v>
                </c:pt>
                <c:pt idx="613">
                  <c:v>4749.5399071105448</c:v>
                </c:pt>
                <c:pt idx="614">
                  <c:v>4989.0650489486461</c:v>
                </c:pt>
                <c:pt idx="615">
                  <c:v>4968.8582654130305</c:v>
                </c:pt>
                <c:pt idx="616">
                  <c:v>4842.3978056138476</c:v>
                </c:pt>
                <c:pt idx="617">
                  <c:v>5012.1786789956341</c:v>
                </c:pt>
                <c:pt idx="618">
                  <c:v>4961.8008841493147</c:v>
                </c:pt>
                <c:pt idx="619">
                  <c:v>4987.1381149981098</c:v>
                </c:pt>
                <c:pt idx="620">
                  <c:v>5062.3718805266544</c:v>
                </c:pt>
                <c:pt idx="621">
                  <c:v>5166.9151037523879</c:v>
                </c:pt>
                <c:pt idx="622">
                  <c:v>5155.1768447032528</c:v>
                </c:pt>
                <c:pt idx="623">
                  <c:v>5148.2769208590771</c:v>
                </c:pt>
                <c:pt idx="624">
                  <c:v>5346.5006457557638</c:v>
                </c:pt>
                <c:pt idx="625">
                  <c:v>5381.6876198002637</c:v>
                </c:pt>
                <c:pt idx="626">
                  <c:v>5405.3662186033625</c:v>
                </c:pt>
                <c:pt idx="627">
                  <c:v>5738.6210977186183</c:v>
                </c:pt>
                <c:pt idx="628">
                  <c:v>6022.4717285930992</c:v>
                </c:pt>
                <c:pt idx="629">
                  <c:v>5986.7729765169752</c:v>
                </c:pt>
                <c:pt idx="630">
                  <c:v>6340.8567654668823</c:v>
                </c:pt>
                <c:pt idx="631">
                  <c:v>6156.8716099443736</c:v>
                </c:pt>
                <c:pt idx="632">
                  <c:v>6116.8045471318637</c:v>
                </c:pt>
                <c:pt idx="633">
                  <c:v>5829.7387090814454</c:v>
                </c:pt>
                <c:pt idx="634">
                  <c:v>5899.6925249460828</c:v>
                </c:pt>
                <c:pt idx="635">
                  <c:v>5655.6226732774749</c:v>
                </c:pt>
                <c:pt idx="636">
                  <c:v>5803.9443285320003</c:v>
                </c:pt>
                <c:pt idx="637">
                  <c:v>5922.5221444118652</c:v>
                </c:pt>
                <c:pt idx="638">
                  <c:v>6000.9637266340496</c:v>
                </c:pt>
                <c:pt idx="639">
                  <c:v>6002.2556349988163</c:v>
                </c:pt>
                <c:pt idx="640">
                  <c:v>6084.3428832623813</c:v>
                </c:pt>
                <c:pt idx="641">
                  <c:v>5924.0370404536761</c:v>
                </c:pt>
                <c:pt idx="642">
                  <c:v>5815.0626560998862</c:v>
                </c:pt>
                <c:pt idx="643">
                  <c:v>5845.5504976372476</c:v>
                </c:pt>
                <c:pt idx="644">
                  <c:v>5828.5044682317857</c:v>
                </c:pt>
                <c:pt idx="645">
                  <c:v>5964.6896007860059</c:v>
                </c:pt>
                <c:pt idx="646">
                  <c:v>6059.2361560370891</c:v>
                </c:pt>
                <c:pt idx="647">
                  <c:v>6071.1109142735395</c:v>
                </c:pt>
                <c:pt idx="648">
                  <c:v>6081.1646566740328</c:v>
                </c:pt>
                <c:pt idx="649">
                  <c:v>6030.5614525234241</c:v>
                </c:pt>
                <c:pt idx="650">
                  <c:v>6196.5458471998672</c:v>
                </c:pt>
                <c:pt idx="651">
                  <c:v>6149.0702079923449</c:v>
                </c:pt>
                <c:pt idx="652">
                  <c:v>6351.4927611557387</c:v>
                </c:pt>
                <c:pt idx="653">
                  <c:v>6608.3785024219005</c:v>
                </c:pt>
                <c:pt idx="654">
                  <c:v>6014.5276396827394</c:v>
                </c:pt>
                <c:pt idx="655">
                  <c:v>6121.8004408083898</c:v>
                </c:pt>
                <c:pt idx="656">
                  <c:v>6089.8365281193674</c:v>
                </c:pt>
                <c:pt idx="657">
                  <c:v>6136.863018038237</c:v>
                </c:pt>
                <c:pt idx="658">
                  <c:v>5835.2409259971728</c:v>
                </c:pt>
                <c:pt idx="659">
                  <c:v>5982.2565653712372</c:v>
                </c:pt>
                <c:pt idx="660">
                  <c:v>6032.8138422127804</c:v>
                </c:pt>
                <c:pt idx="661">
                  <c:v>6075.6360412557242</c:v>
                </c:pt>
                <c:pt idx="662">
                  <c:v>6077.8547197878679</c:v>
                </c:pt>
                <c:pt idx="663">
                  <c:v>6033.6703578504848</c:v>
                </c:pt>
                <c:pt idx="664">
                  <c:v>5983.0333607492785</c:v>
                </c:pt>
                <c:pt idx="665">
                  <c:v>5924.6464234935829</c:v>
                </c:pt>
                <c:pt idx="666">
                  <c:v>6040.9480667833595</c:v>
                </c:pt>
                <c:pt idx="667">
                  <c:v>6083.573380129923</c:v>
                </c:pt>
                <c:pt idx="668">
                  <c:v>6078.8253736589731</c:v>
                </c:pt>
                <c:pt idx="669">
                  <c:v>6284.0269968046641</c:v>
                </c:pt>
                <c:pt idx="670">
                  <c:v>5959.5572599322822</c:v>
                </c:pt>
                <c:pt idx="671">
                  <c:v>5952.1423655496337</c:v>
                </c:pt>
                <c:pt idx="672">
                  <c:v>5948.389290560518</c:v>
                </c:pt>
                <c:pt idx="673">
                  <c:v>5642.2672972302407</c:v>
                </c:pt>
                <c:pt idx="674">
                  <c:v>5373.9969272894496</c:v>
                </c:pt>
                <c:pt idx="675">
                  <c:v>5433.5673241383674</c:v>
                </c:pt>
                <c:pt idx="676">
                  <c:v>5599.137053569335</c:v>
                </c:pt>
                <c:pt idx="677">
                  <c:v>5340.0759900442117</c:v>
                </c:pt>
                <c:pt idx="678">
                  <c:v>5182.9619957237101</c:v>
                </c:pt>
                <c:pt idx="679">
                  <c:v>5037.8703159985143</c:v>
                </c:pt>
                <c:pt idx="680">
                  <c:v>4951.9938239978783</c:v>
                </c:pt>
                <c:pt idx="681">
                  <c:v>5379.1968165773014</c:v>
                </c:pt>
                <c:pt idx="682">
                  <c:v>5386.1574038761783</c:v>
                </c:pt>
                <c:pt idx="683">
                  <c:v>5324.2448115861653</c:v>
                </c:pt>
                <c:pt idx="684">
                  <c:v>5442.2511894154632</c:v>
                </c:pt>
                <c:pt idx="685">
                  <c:v>5443.887538008531</c:v>
                </c:pt>
                <c:pt idx="686">
                  <c:v>5313.0651314596344</c:v>
                </c:pt>
                <c:pt idx="687">
                  <c:v>5276.827337057146</c:v>
                </c:pt>
                <c:pt idx="688">
                  <c:v>5334.0262684745858</c:v>
                </c:pt>
                <c:pt idx="689">
                  <c:v>5301.2565561648717</c:v>
                </c:pt>
                <c:pt idx="690">
                  <c:v>5131.6136109789022</c:v>
                </c:pt>
                <c:pt idx="691">
                  <c:v>5152.6663346688401</c:v>
                </c:pt>
                <c:pt idx="692">
                  <c:v>5092.5732643218662</c:v>
                </c:pt>
                <c:pt idx="693">
                  <c:v>5260.1280333181721</c:v>
                </c:pt>
                <c:pt idx="694">
                  <c:v>5438.7647899876893</c:v>
                </c:pt>
                <c:pt idx="695">
                  <c:v>5723.6848300883958</c:v>
                </c:pt>
                <c:pt idx="696">
                  <c:v>5679.308033168888</c:v>
                </c:pt>
                <c:pt idx="697">
                  <c:v>5808.555148908039</c:v>
                </c:pt>
                <c:pt idx="698">
                  <c:v>5710.6673106838289</c:v>
                </c:pt>
                <c:pt idx="699">
                  <c:v>5730.0348395540386</c:v>
                </c:pt>
                <c:pt idx="700">
                  <c:v>5697.6131566092681</c:v>
                </c:pt>
                <c:pt idx="701">
                  <c:v>5673.6357650981354</c:v>
                </c:pt>
                <c:pt idx="702">
                  <c:v>5615.4965438175141</c:v>
                </c:pt>
                <c:pt idx="703">
                  <c:v>5868.8985561666386</c:v>
                </c:pt>
                <c:pt idx="704">
                  <c:v>5966.5665863708828</c:v>
                </c:pt>
                <c:pt idx="705">
                  <c:v>5992.0459993517716</c:v>
                </c:pt>
                <c:pt idx="706">
                  <c:v>6041.6981887504289</c:v>
                </c:pt>
                <c:pt idx="707">
                  <c:v>6198.4335185418131</c:v>
                </c:pt>
                <c:pt idx="708">
                  <c:v>6015.3090147980192</c:v>
                </c:pt>
                <c:pt idx="709">
                  <c:v>6241.9860353864542</c:v>
                </c:pt>
                <c:pt idx="710">
                  <c:v>6305.1075717862723</c:v>
                </c:pt>
                <c:pt idx="711">
                  <c:v>6245.9853201941423</c:v>
                </c:pt>
                <c:pt idx="712">
                  <c:v>6316.0369150011766</c:v>
                </c:pt>
                <c:pt idx="713">
                  <c:v>6047.6024763978094</c:v>
                </c:pt>
                <c:pt idx="714">
                  <c:v>6055.2652282049075</c:v>
                </c:pt>
                <c:pt idx="715">
                  <c:v>5926.2684493773822</c:v>
                </c:pt>
                <c:pt idx="716">
                  <c:v>6206.3466072605361</c:v>
                </c:pt>
                <c:pt idx="717">
                  <c:v>5857.7555107101007</c:v>
                </c:pt>
                <c:pt idx="718">
                  <c:v>5859.3613304115079</c:v>
                </c:pt>
                <c:pt idx="719">
                  <c:v>5908.592221105233</c:v>
                </c:pt>
                <c:pt idx="720">
                  <c:v>5892.6011876528128</c:v>
                </c:pt>
                <c:pt idx="721">
                  <c:v>6066.945582154689</c:v>
                </c:pt>
                <c:pt idx="722">
                  <c:v>5895.8189328339595</c:v>
                </c:pt>
                <c:pt idx="723">
                  <c:v>5688.0454019624758</c:v>
                </c:pt>
                <c:pt idx="724">
                  <c:v>5364.078909426401</c:v>
                </c:pt>
                <c:pt idx="725">
                  <c:v>5387.2564439759944</c:v>
                </c:pt>
                <c:pt idx="726">
                  <c:v>5307.6981523054956</c:v>
                </c:pt>
                <c:pt idx="727">
                  <c:v>5204.3273251388373</c:v>
                </c:pt>
                <c:pt idx="728">
                  <c:v>5209.3768038196886</c:v>
                </c:pt>
                <c:pt idx="729">
                  <c:v>5443.4479219685982</c:v>
                </c:pt>
                <c:pt idx="730">
                  <c:v>5348.7045595855479</c:v>
                </c:pt>
                <c:pt idx="731">
                  <c:v>5343.087243519788</c:v>
                </c:pt>
                <c:pt idx="732">
                  <c:v>5528.5868950348649</c:v>
                </c:pt>
                <c:pt idx="733">
                  <c:v>5575.7235037605942</c:v>
                </c:pt>
                <c:pt idx="734">
                  <c:v>5425.9976074947472</c:v>
                </c:pt>
                <c:pt idx="735">
                  <c:v>4904.9610135037947</c:v>
                </c:pt>
                <c:pt idx="736">
                  <c:v>4929.1914975296004</c:v>
                </c:pt>
                <c:pt idx="737">
                  <c:v>4951.2382932696755</c:v>
                </c:pt>
                <c:pt idx="738">
                  <c:v>4926.3027606603864</c:v>
                </c:pt>
                <c:pt idx="739">
                  <c:v>8143.301620940636</c:v>
                </c:pt>
                <c:pt idx="740">
                  <c:v>7006.7486072697548</c:v>
                </c:pt>
                <c:pt idx="741">
                  <c:v>7557.5008372901812</c:v>
                </c:pt>
                <c:pt idx="742">
                  <c:v>7290.7406376280114</c:v>
                </c:pt>
                <c:pt idx="743">
                  <c:v>7772.5354855000242</c:v>
                </c:pt>
                <c:pt idx="744">
                  <c:v>7357.5186311353782</c:v>
                </c:pt>
                <c:pt idx="745">
                  <c:v>7247.83197983235</c:v>
                </c:pt>
                <c:pt idx="746">
                  <c:v>6342.9894310979471</c:v>
                </c:pt>
                <c:pt idx="747">
                  <c:v>6296.002129469789</c:v>
                </c:pt>
                <c:pt idx="748">
                  <c:v>6317.7588711318049</c:v>
                </c:pt>
                <c:pt idx="749">
                  <c:v>6720.5245668582102</c:v>
                </c:pt>
                <c:pt idx="750">
                  <c:v>6043.9112676700279</c:v>
                </c:pt>
                <c:pt idx="751">
                  <c:v>5795.3254961681214</c:v>
                </c:pt>
                <c:pt idx="752">
                  <c:v>5853.7263259240535</c:v>
                </c:pt>
                <c:pt idx="753">
                  <c:v>5801.6564025842554</c:v>
                </c:pt>
                <c:pt idx="754">
                  <c:v>6146.7481739606737</c:v>
                </c:pt>
                <c:pt idx="755">
                  <c:v>6267.4429029230532</c:v>
                </c:pt>
                <c:pt idx="756">
                  <c:v>6645.9881764123384</c:v>
                </c:pt>
                <c:pt idx="757">
                  <c:v>6112.8440568929364</c:v>
                </c:pt>
                <c:pt idx="758">
                  <c:v>6097.5296205120176</c:v>
                </c:pt>
                <c:pt idx="759">
                  <c:v>5884.1364611518811</c:v>
                </c:pt>
                <c:pt idx="760">
                  <c:v>5753.2131279560699</c:v>
                </c:pt>
                <c:pt idx="761">
                  <c:v>5804.4650035661862</c:v>
                </c:pt>
                <c:pt idx="762">
                  <c:v>5700.4382069268086</c:v>
                </c:pt>
                <c:pt idx="763">
                  <c:v>5771.3151439313042</c:v>
                </c:pt>
                <c:pt idx="764">
                  <c:v>5332.6577143637787</c:v>
                </c:pt>
                <c:pt idx="765">
                  <c:v>5430.8892449571595</c:v>
                </c:pt>
                <c:pt idx="766">
                  <c:v>5309.9254179320797</c:v>
                </c:pt>
                <c:pt idx="767">
                  <c:v>5366.6002768592007</c:v>
                </c:pt>
                <c:pt idx="768">
                  <c:v>5698.8341867983681</c:v>
                </c:pt>
                <c:pt idx="769">
                  <c:v>5683.9921563445751</c:v>
                </c:pt>
                <c:pt idx="770">
                  <c:v>5661.7955906125571</c:v>
                </c:pt>
                <c:pt idx="771">
                  <c:v>5716.3442894853924</c:v>
                </c:pt>
                <c:pt idx="772">
                  <c:v>5690.7199004928243</c:v>
                </c:pt>
                <c:pt idx="773">
                  <c:v>5903.402954811344</c:v>
                </c:pt>
                <c:pt idx="774">
                  <c:v>5503.8268107749527</c:v>
                </c:pt>
                <c:pt idx="775">
                  <c:v>5562.087467256023</c:v>
                </c:pt>
                <c:pt idx="776">
                  <c:v>5392.4685843493999</c:v>
                </c:pt>
                <c:pt idx="777">
                  <c:v>5489.2957446157361</c:v>
                </c:pt>
                <c:pt idx="778">
                  <c:v>5725.6219622452963</c:v>
                </c:pt>
                <c:pt idx="779">
                  <c:v>5713.453267476405</c:v>
                </c:pt>
                <c:pt idx="780">
                  <c:v>5485.9059303417262</c:v>
                </c:pt>
                <c:pt idx="781">
                  <c:v>5223.9789399530155</c:v>
                </c:pt>
                <c:pt idx="782">
                  <c:v>5208.240876817461</c:v>
                </c:pt>
                <c:pt idx="783">
                  <c:v>5184.9792842126062</c:v>
                </c:pt>
                <c:pt idx="784">
                  <c:v>5080.8968790884101</c:v>
                </c:pt>
                <c:pt idx="785">
                  <c:v>5027.6216433105483</c:v>
                </c:pt>
                <c:pt idx="786">
                  <c:v>5050.7751383922759</c:v>
                </c:pt>
                <c:pt idx="787">
                  <c:v>4452.6440844596618</c:v>
                </c:pt>
                <c:pt idx="788">
                  <c:v>4337.2368930222065</c:v>
                </c:pt>
                <c:pt idx="789">
                  <c:v>4441.3708312333283</c:v>
                </c:pt>
                <c:pt idx="790">
                  <c:v>4514.3742768027714</c:v>
                </c:pt>
                <c:pt idx="791">
                  <c:v>4475.1831652485371</c:v>
                </c:pt>
                <c:pt idx="792">
                  <c:v>4464.0130191899416</c:v>
                </c:pt>
                <c:pt idx="793">
                  <c:v>4539.4215682801087</c:v>
                </c:pt>
                <c:pt idx="794">
                  <c:v>4600.3491802726912</c:v>
                </c:pt>
                <c:pt idx="795">
                  <c:v>5024.7543513314349</c:v>
                </c:pt>
                <c:pt idx="796">
                  <c:v>4930.9704088151466</c:v>
                </c:pt>
                <c:pt idx="797">
                  <c:v>4799.8419509624182</c:v>
                </c:pt>
                <c:pt idx="798">
                  <c:v>4388.9466187177868</c:v>
                </c:pt>
                <c:pt idx="799">
                  <c:v>4307.8121118732588</c:v>
                </c:pt>
                <c:pt idx="800">
                  <c:v>4433.2347383609203</c:v>
                </c:pt>
                <c:pt idx="801">
                  <c:v>4684.1001177255384</c:v>
                </c:pt>
                <c:pt idx="802">
                  <c:v>4926.9300361642208</c:v>
                </c:pt>
                <c:pt idx="803">
                  <c:v>4687.6473938387408</c:v>
                </c:pt>
                <c:pt idx="804">
                  <c:v>4720.2773024828821</c:v>
                </c:pt>
                <c:pt idx="805">
                  <c:v>4870.6063357228177</c:v>
                </c:pt>
                <c:pt idx="806">
                  <c:v>4897.7216137001915</c:v>
                </c:pt>
                <c:pt idx="807">
                  <c:v>4918.6530585667497</c:v>
                </c:pt>
                <c:pt idx="808">
                  <c:v>4785.7685732480531</c:v>
                </c:pt>
                <c:pt idx="809">
                  <c:v>4562.9795069496331</c:v>
                </c:pt>
                <c:pt idx="810">
                  <c:v>4613.9747458252486</c:v>
                </c:pt>
                <c:pt idx="811">
                  <c:v>4618.5786573764262</c:v>
                </c:pt>
                <c:pt idx="812">
                  <c:v>4387.7239405681294</c:v>
                </c:pt>
                <c:pt idx="813">
                  <c:v>4478.2977239919028</c:v>
                </c:pt>
                <c:pt idx="814">
                  <c:v>4448.5257626276189</c:v>
                </c:pt>
                <c:pt idx="815">
                  <c:v>4631.1173979070654</c:v>
                </c:pt>
                <c:pt idx="816">
                  <c:v>4818.2022495965684</c:v>
                </c:pt>
                <c:pt idx="817">
                  <c:v>4743.322018225389</c:v>
                </c:pt>
                <c:pt idx="818">
                  <c:v>4879.5021997911026</c:v>
                </c:pt>
                <c:pt idx="819">
                  <c:v>4753.9890045516149</c:v>
                </c:pt>
                <c:pt idx="820">
                  <c:v>5132.6167031594114</c:v>
                </c:pt>
                <c:pt idx="821">
                  <c:v>4789.0944590790114</c:v>
                </c:pt>
                <c:pt idx="822">
                  <c:v>4863.6627314161215</c:v>
                </c:pt>
                <c:pt idx="823">
                  <c:v>4925.460809745703</c:v>
                </c:pt>
                <c:pt idx="824">
                  <c:v>4840.98029068092</c:v>
                </c:pt>
                <c:pt idx="825">
                  <c:v>4863.6929210000635</c:v>
                </c:pt>
                <c:pt idx="826">
                  <c:v>4904.2928798049315</c:v>
                </c:pt>
                <c:pt idx="827">
                  <c:v>4921.9135336324998</c:v>
                </c:pt>
                <c:pt idx="828">
                  <c:v>4917.0932633964039</c:v>
                </c:pt>
                <c:pt idx="829">
                  <c:v>4973.7339544692013</c:v>
                </c:pt>
                <c:pt idx="830">
                  <c:v>4669.5235802788038</c:v>
                </c:pt>
                <c:pt idx="831">
                  <c:v>4762.4722776393601</c:v>
                </c:pt>
                <c:pt idx="832">
                  <c:v>4766.603219042111</c:v>
                </c:pt>
                <c:pt idx="833">
                  <c:v>4700.5685357659822</c:v>
                </c:pt>
                <c:pt idx="834">
                  <c:v>4742.7937005064032</c:v>
                </c:pt>
                <c:pt idx="835">
                  <c:v>4792.8933150584007</c:v>
                </c:pt>
                <c:pt idx="836">
                  <c:v>4762.4773092366841</c:v>
                </c:pt>
                <c:pt idx="837">
                  <c:v>4722.8182591313462</c:v>
                </c:pt>
                <c:pt idx="838">
                  <c:v>4684.532835095376</c:v>
                </c:pt>
                <c:pt idx="839">
                  <c:v>4709.0467772564025</c:v>
                </c:pt>
                <c:pt idx="840">
                  <c:v>4676.7137328543595</c:v>
                </c:pt>
                <c:pt idx="841">
                  <c:v>4873.4491882107031</c:v>
                </c:pt>
                <c:pt idx="842">
                  <c:v>4842.8570764826572</c:v>
                </c:pt>
                <c:pt idx="843">
                  <c:v>4677.6194203726236</c:v>
                </c:pt>
                <c:pt idx="844">
                  <c:v>4653.970912951273</c:v>
                </c:pt>
                <c:pt idx="845">
                  <c:v>4610.055131510092</c:v>
                </c:pt>
                <c:pt idx="846">
                  <c:v>4534.4755081109197</c:v>
                </c:pt>
                <c:pt idx="847">
                  <c:v>4586.9802261836421</c:v>
                </c:pt>
                <c:pt idx="848">
                  <c:v>4625.3260293874955</c:v>
                </c:pt>
                <c:pt idx="849">
                  <c:v>4598.1503722422367</c:v>
                </c:pt>
                <c:pt idx="850">
                  <c:v>4645.1706492321355</c:v>
                </c:pt>
                <c:pt idx="851">
                  <c:v>4571.981034561717</c:v>
                </c:pt>
                <c:pt idx="852">
                  <c:v>4557.7516773303169</c:v>
                </c:pt>
                <c:pt idx="853">
                  <c:v>4596.5956086692158</c:v>
                </c:pt>
                <c:pt idx="854">
                  <c:v>4563.3619083462327</c:v>
                </c:pt>
                <c:pt idx="855">
                  <c:v>4701.6251712039557</c:v>
                </c:pt>
                <c:pt idx="856">
                  <c:v>4657.945874836988</c:v>
                </c:pt>
                <c:pt idx="857">
                  <c:v>4747.8454242193875</c:v>
                </c:pt>
                <c:pt idx="858">
                  <c:v>4645.3870079170547</c:v>
                </c:pt>
                <c:pt idx="859">
                  <c:v>4673.5186685538147</c:v>
                </c:pt>
                <c:pt idx="860">
                  <c:v>4646.1920634888456</c:v>
                </c:pt>
                <c:pt idx="861">
                  <c:v>4680.7692002972544</c:v>
                </c:pt>
                <c:pt idx="862">
                  <c:v>4650.5142055898968</c:v>
                </c:pt>
                <c:pt idx="863">
                  <c:v>4657.1710088491409</c:v>
                </c:pt>
                <c:pt idx="864">
                  <c:v>4627.8619544386365</c:v>
                </c:pt>
                <c:pt idx="865">
                  <c:v>4595.7201107348938</c:v>
                </c:pt>
                <c:pt idx="866">
                  <c:v>4606.0852012216992</c:v>
                </c:pt>
                <c:pt idx="867">
                  <c:v>4614.1156305503109</c:v>
                </c:pt>
                <c:pt idx="868">
                  <c:v>4633.5929437903205</c:v>
                </c:pt>
                <c:pt idx="869">
                  <c:v>4609.3356130928041</c:v>
                </c:pt>
                <c:pt idx="870">
                  <c:v>4724.6698869464635</c:v>
                </c:pt>
                <c:pt idx="871">
                  <c:v>4789.1548382468964</c:v>
                </c:pt>
                <c:pt idx="872">
                  <c:v>4831.9787630688361</c:v>
                </c:pt>
                <c:pt idx="873">
                  <c:v>4799.0368953906263</c:v>
                </c:pt>
                <c:pt idx="874">
                  <c:v>4880.8607310685011</c:v>
                </c:pt>
                <c:pt idx="875">
                  <c:v>4997.1510084136635</c:v>
                </c:pt>
                <c:pt idx="876">
                  <c:v>5549.8317216426012</c:v>
                </c:pt>
                <c:pt idx="877">
                  <c:v>5487.59589434586</c:v>
                </c:pt>
                <c:pt idx="878">
                  <c:v>5585.3397039558949</c:v>
                </c:pt>
                <c:pt idx="879">
                  <c:v>5584.8767970021154</c:v>
                </c:pt>
                <c:pt idx="880">
                  <c:v>5703.5470198813819</c:v>
                </c:pt>
                <c:pt idx="881">
                  <c:v>5937.8735388430268</c:v>
                </c:pt>
                <c:pt idx="882">
                  <c:v>5570.6575029653623</c:v>
                </c:pt>
                <c:pt idx="883">
                  <c:v>5645.3565968328876</c:v>
                </c:pt>
                <c:pt idx="884">
                  <c:v>5631.3486298837297</c:v>
                </c:pt>
                <c:pt idx="885">
                  <c:v>5909.5657722999358</c:v>
                </c:pt>
                <c:pt idx="886">
                  <c:v>5918.3962256030145</c:v>
                </c:pt>
                <c:pt idx="887">
                  <c:v>5833.7496638265502</c:v>
                </c:pt>
                <c:pt idx="888">
                  <c:v>5917.8679078840278</c:v>
                </c:pt>
                <c:pt idx="889">
                  <c:v>5877.7509824222343</c:v>
                </c:pt>
                <c:pt idx="890">
                  <c:v>5984.0384442878967</c:v>
                </c:pt>
                <c:pt idx="891">
                  <c:v>5732.0359239281233</c:v>
                </c:pt>
                <c:pt idx="892">
                  <c:v>5818.705187828713</c:v>
                </c:pt>
                <c:pt idx="893">
                  <c:v>5927.221647308771</c:v>
                </c:pt>
                <c:pt idx="894">
                  <c:v>5917.4301589168672</c:v>
                </c:pt>
                <c:pt idx="895">
                  <c:v>5963.6504119322981</c:v>
                </c:pt>
                <c:pt idx="896">
                  <c:v>5993.1355722491307</c:v>
                </c:pt>
                <c:pt idx="897">
                  <c:v>6179.3700839909297</c:v>
                </c:pt>
                <c:pt idx="898">
                  <c:v>6010.2480347470064</c:v>
                </c:pt>
                <c:pt idx="899">
                  <c:v>5914.4363585092697</c:v>
                </c:pt>
                <c:pt idx="900">
                  <c:v>5964.2290456245209</c:v>
                </c:pt>
                <c:pt idx="901">
                  <c:v>5802.105948257853</c:v>
                </c:pt>
                <c:pt idx="902">
                  <c:v>5868.3318322322821</c:v>
                </c:pt>
                <c:pt idx="903">
                  <c:v>5860.8699734012471</c:v>
                </c:pt>
                <c:pt idx="904">
                  <c:v>5911.2211678194308</c:v>
                </c:pt>
                <c:pt idx="905">
                  <c:v>5694.9731780418106</c:v>
                </c:pt>
                <c:pt idx="906">
                  <c:v>5766.9300513679254</c:v>
                </c:pt>
                <c:pt idx="907">
                  <c:v>5700.9909684409458</c:v>
                </c:pt>
                <c:pt idx="908">
                  <c:v>5799.8769506434583</c:v>
                </c:pt>
                <c:pt idx="909">
                  <c:v>5769.1489857876741</c:v>
                </c:pt>
                <c:pt idx="910">
                  <c:v>5892.5841313324781</c:v>
                </c:pt>
                <c:pt idx="911">
                  <c:v>5861.5643338319196</c:v>
                </c:pt>
                <c:pt idx="912">
                  <c:v>5998.6552345132213</c:v>
                </c:pt>
                <c:pt idx="913">
                  <c:v>5730.254738475538</c:v>
                </c:pt>
                <c:pt idx="914">
                  <c:v>5102.4673719958537</c:v>
                </c:pt>
                <c:pt idx="915">
                  <c:v>5256.1323542613964</c:v>
                </c:pt>
                <c:pt idx="916">
                  <c:v>5115.4690194802724</c:v>
                </c:pt>
                <c:pt idx="917">
                  <c:v>5160.5068471246368</c:v>
                </c:pt>
                <c:pt idx="918">
                  <c:v>5219.4972941475971</c:v>
                </c:pt>
                <c:pt idx="919">
                  <c:v>5095.3225037962102</c:v>
                </c:pt>
                <c:pt idx="920">
                  <c:v>5141.8899370269773</c:v>
                </c:pt>
                <c:pt idx="921">
                  <c:v>5201.0967427348569</c:v>
                </c:pt>
                <c:pt idx="922">
                  <c:v>5226.767952280331</c:v>
                </c:pt>
                <c:pt idx="923">
                  <c:v>5253.4505128878682</c:v>
                </c:pt>
                <c:pt idx="924">
                  <c:v>5199.0639774160845</c:v>
                </c:pt>
                <c:pt idx="925">
                  <c:v>5369.6049371052904</c:v>
                </c:pt>
                <c:pt idx="926">
                  <c:v>5426.7336931184855</c:v>
                </c:pt>
                <c:pt idx="927">
                  <c:v>5511.6167399691649</c:v>
                </c:pt>
                <c:pt idx="928">
                  <c:v>5504.5624405213493</c:v>
                </c:pt>
                <c:pt idx="929">
                  <c:v>5501.2415862877124</c:v>
                </c:pt>
                <c:pt idx="930">
                  <c:v>5575.3368884763959</c:v>
                </c:pt>
                <c:pt idx="931">
                  <c:v>5494.6451621963533</c:v>
                </c:pt>
                <c:pt idx="932">
                  <c:v>5241.5256272307197</c:v>
                </c:pt>
                <c:pt idx="933">
                  <c:v>5298.0757495516909</c:v>
                </c:pt>
                <c:pt idx="934">
                  <c:v>5153.0902726695149</c:v>
                </c:pt>
                <c:pt idx="935">
                  <c:v>4876.2487109831354</c:v>
                </c:pt>
                <c:pt idx="936">
                  <c:v>4814.8689612180451</c:v>
                </c:pt>
                <c:pt idx="937">
                  <c:v>4833.760482668963</c:v>
                </c:pt>
                <c:pt idx="938">
                  <c:v>4854.3280465667531</c:v>
                </c:pt>
                <c:pt idx="939">
                  <c:v>4819.1266496919579</c:v>
                </c:pt>
                <c:pt idx="940">
                  <c:v>4884.167909807732</c:v>
                </c:pt>
                <c:pt idx="941">
                  <c:v>4855.3823313317225</c:v>
                </c:pt>
                <c:pt idx="942">
                  <c:v>4784.4388787283015</c:v>
                </c:pt>
                <c:pt idx="943">
                  <c:v>4762.4836237723466</c:v>
                </c:pt>
                <c:pt idx="944">
                  <c:v>4749.7150638410567</c:v>
                </c:pt>
                <c:pt idx="945">
                  <c:v>4805.8399583590808</c:v>
                </c:pt>
                <c:pt idx="946">
                  <c:v>4862.4199074124117</c:v>
                </c:pt>
                <c:pt idx="947">
                  <c:v>4775.6666888249074</c:v>
                </c:pt>
                <c:pt idx="948">
                  <c:v>4805.731826588315</c:v>
                </c:pt>
                <c:pt idx="949">
                  <c:v>4922.5051280347425</c:v>
                </c:pt>
                <c:pt idx="950">
                  <c:v>4978.8552970751953</c:v>
                </c:pt>
                <c:pt idx="951">
                  <c:v>5088.1494843769715</c:v>
                </c:pt>
                <c:pt idx="952">
                  <c:v>5122.3011019772466</c:v>
                </c:pt>
                <c:pt idx="953">
                  <c:v>5194.042026390066</c:v>
                </c:pt>
                <c:pt idx="954">
                  <c:v>5145.5223997492531</c:v>
                </c:pt>
                <c:pt idx="955">
                  <c:v>5144.319433799481</c:v>
                </c:pt>
                <c:pt idx="956">
                  <c:v>5183.6208269824892</c:v>
                </c:pt>
                <c:pt idx="957">
                  <c:v>5099.9088144477782</c:v>
                </c:pt>
                <c:pt idx="958">
                  <c:v>5118.3272594015943</c:v>
                </c:pt>
                <c:pt idx="959">
                  <c:v>5182.7287398736689</c:v>
                </c:pt>
                <c:pt idx="960">
                  <c:v>5294.6135841833811</c:v>
                </c:pt>
                <c:pt idx="961">
                  <c:v>5366.0346187743526</c:v>
                </c:pt>
                <c:pt idx="962">
                  <c:v>5758.4493203747643</c:v>
                </c:pt>
                <c:pt idx="963">
                  <c:v>5842.954299228426</c:v>
                </c:pt>
                <c:pt idx="964">
                  <c:v>5822.4768451396067</c:v>
                </c:pt>
                <c:pt idx="965">
                  <c:v>5907.4774279426128</c:v>
                </c:pt>
                <c:pt idx="966">
                  <c:v>5870.1269121238429</c:v>
                </c:pt>
                <c:pt idx="967">
                  <c:v>5880.6517378117378</c:v>
                </c:pt>
                <c:pt idx="968">
                  <c:v>6143.7633690282073</c:v>
                </c:pt>
                <c:pt idx="969">
                  <c:v>5977.1638487108776</c:v>
                </c:pt>
                <c:pt idx="970">
                  <c:v>6062.4527829025928</c:v>
                </c:pt>
                <c:pt idx="971">
                  <c:v>6109.4901031858208</c:v>
                </c:pt>
                <c:pt idx="972">
                  <c:v>6213.5218776436495</c:v>
                </c:pt>
                <c:pt idx="973">
                  <c:v>6200.2306808203239</c:v>
                </c:pt>
                <c:pt idx="974">
                  <c:v>6104.6557119344898</c:v>
                </c:pt>
                <c:pt idx="975">
                  <c:v>6318.288047044598</c:v>
                </c:pt>
                <c:pt idx="976">
                  <c:v>6372.5701959691496</c:v>
                </c:pt>
                <c:pt idx="977">
                  <c:v>7024.0686203249979</c:v>
                </c:pt>
                <c:pt idx="978">
                  <c:v>7019.5180749719266</c:v>
                </c:pt>
                <c:pt idx="979">
                  <c:v>6676.3709114267913</c:v>
                </c:pt>
                <c:pt idx="980">
                  <c:v>6972.2915240898583</c:v>
                </c:pt>
                <c:pt idx="981">
                  <c:v>6906.2004846995642</c:v>
                </c:pt>
                <c:pt idx="982">
                  <c:v>6892.1433544999791</c:v>
                </c:pt>
                <c:pt idx="983">
                  <c:v>7066.5193513315671</c:v>
                </c:pt>
                <c:pt idx="984">
                  <c:v>7340.2819619684933</c:v>
                </c:pt>
                <c:pt idx="985">
                  <c:v>7353.2757964222119</c:v>
                </c:pt>
                <c:pt idx="986">
                  <c:v>7240.5258979463706</c:v>
                </c:pt>
                <c:pt idx="987">
                  <c:v>7189.4111088071732</c:v>
                </c:pt>
                <c:pt idx="988">
                  <c:v>7530.2829996757728</c:v>
                </c:pt>
                <c:pt idx="989">
                  <c:v>7956.4167917933955</c:v>
                </c:pt>
                <c:pt idx="990">
                  <c:v>8009.0138872901762</c:v>
                </c:pt>
                <c:pt idx="991">
                  <c:v>8021.0435467878979</c:v>
                </c:pt>
                <c:pt idx="992">
                  <c:v>8405.2942996954735</c:v>
                </c:pt>
                <c:pt idx="993">
                  <c:v>8426.9792252245134</c:v>
                </c:pt>
                <c:pt idx="994">
                  <c:v>8296.6038481138075</c:v>
                </c:pt>
                <c:pt idx="995">
                  <c:v>8275.684855961028</c:v>
                </c:pt>
                <c:pt idx="996">
                  <c:v>8632.5242049794124</c:v>
                </c:pt>
                <c:pt idx="997">
                  <c:v>8433.8771311012988</c:v>
                </c:pt>
                <c:pt idx="998">
                  <c:v>7726.6773283295943</c:v>
                </c:pt>
                <c:pt idx="999">
                  <c:v>7722.1943653332519</c:v>
                </c:pt>
                <c:pt idx="1000">
                  <c:v>7983.6614925359872</c:v>
                </c:pt>
                <c:pt idx="1001">
                  <c:v>8193.2298752614734</c:v>
                </c:pt>
                <c:pt idx="1002">
                  <c:v>8873.9554161572905</c:v>
                </c:pt>
                <c:pt idx="1003">
                  <c:v>8454.5348048080596</c:v>
                </c:pt>
                <c:pt idx="1004">
                  <c:v>8652.3844068767739</c:v>
                </c:pt>
                <c:pt idx="1005">
                  <c:v>8750.5184943374043</c:v>
                </c:pt>
                <c:pt idx="1006">
                  <c:v>8402.9739721144506</c:v>
                </c:pt>
                <c:pt idx="1007">
                  <c:v>8626.9599242754066</c:v>
                </c:pt>
                <c:pt idx="1008">
                  <c:v>8722.3591790337468</c:v>
                </c:pt>
                <c:pt idx="1009">
                  <c:v>8635.6284878984843</c:v>
                </c:pt>
                <c:pt idx="1010">
                  <c:v>8255.9102583821841</c:v>
                </c:pt>
                <c:pt idx="1011">
                  <c:v>8353.7559944541044</c:v>
                </c:pt>
                <c:pt idx="1012">
                  <c:v>8224.6061107454152</c:v>
                </c:pt>
                <c:pt idx="1013">
                  <c:v>8126.3413640617737</c:v>
                </c:pt>
                <c:pt idx="1014">
                  <c:v>8474.237314539716</c:v>
                </c:pt>
                <c:pt idx="1015">
                  <c:v>8639.2734296713879</c:v>
                </c:pt>
                <c:pt idx="1016">
                  <c:v>8683.4948184242494</c:v>
                </c:pt>
                <c:pt idx="1017">
                  <c:v>8752.5594815106087</c:v>
                </c:pt>
                <c:pt idx="1018">
                  <c:v>9612.6981575595328</c:v>
                </c:pt>
                <c:pt idx="1019">
                  <c:v>10271.238663486518</c:v>
                </c:pt>
                <c:pt idx="1020">
                  <c:v>10411.012493672972</c:v>
                </c:pt>
                <c:pt idx="1021">
                  <c:v>10732.803632491814</c:v>
                </c:pt>
                <c:pt idx="1022">
                  <c:v>10567.862132659564</c:v>
                </c:pt>
                <c:pt idx="1023">
                  <c:v>10236.343639962226</c:v>
                </c:pt>
                <c:pt idx="1024">
                  <c:v>10727.928691826444</c:v>
                </c:pt>
                <c:pt idx="1025">
                  <c:v>10467.497827426881</c:v>
                </c:pt>
                <c:pt idx="1026">
                  <c:v>10691.168395256438</c:v>
                </c:pt>
                <c:pt idx="1027">
                  <c:v>11134.179754594459</c:v>
                </c:pt>
                <c:pt idx="1028">
                  <c:v>11936.571559563869</c:v>
                </c:pt>
                <c:pt idx="1029">
                  <c:v>11841.176810295978</c:v>
                </c:pt>
                <c:pt idx="1030">
                  <c:v>12200.60231083185</c:v>
                </c:pt>
                <c:pt idx="1031">
                  <c:v>12338.28559345016</c:v>
                </c:pt>
                <c:pt idx="1032">
                  <c:v>13009.846966773557</c:v>
                </c:pt>
                <c:pt idx="1033">
                  <c:v>13031.513870340803</c:v>
                </c:pt>
                <c:pt idx="1034">
                  <c:v>13215.364913585763</c:v>
                </c:pt>
                <c:pt idx="1035">
                  <c:v>14497.915846641781</c:v>
                </c:pt>
                <c:pt idx="1036">
                  <c:v>14868.141007782913</c:v>
                </c:pt>
                <c:pt idx="1037">
                  <c:v>14412.48273675571</c:v>
                </c:pt>
                <c:pt idx="1038">
                  <c:v>15295.928314895164</c:v>
                </c:pt>
                <c:pt idx="1039">
                  <c:v>16566.400028058521</c:v>
                </c:pt>
                <c:pt idx="1040">
                  <c:v>17766.17609059313</c:v>
                </c:pt>
                <c:pt idx="1041">
                  <c:v>18284.546283174182</c:v>
                </c:pt>
                <c:pt idx="1042">
                  <c:v>18061.709231077617</c:v>
                </c:pt>
                <c:pt idx="1043">
                  <c:v>17188.455072332861</c:v>
                </c:pt>
                <c:pt idx="1044">
                  <c:v>15951.450142221594</c:v>
                </c:pt>
                <c:pt idx="1045">
                  <c:v>15341.753658247719</c:v>
                </c:pt>
                <c:pt idx="1046">
                  <c:v>16837.639564044235</c:v>
                </c:pt>
                <c:pt idx="1047">
                  <c:v>17636.517086463751</c:v>
                </c:pt>
                <c:pt idx="1048">
                  <c:v>16554.172126981062</c:v>
                </c:pt>
                <c:pt idx="1049">
                  <c:v>16217.503858700995</c:v>
                </c:pt>
                <c:pt idx="1050">
                  <c:v>16142.546014107886</c:v>
                </c:pt>
                <c:pt idx="1051">
                  <c:v>16504.183710454014</c:v>
                </c:pt>
                <c:pt idx="1052">
                  <c:v>16170.876538048587</c:v>
                </c:pt>
                <c:pt idx="1053">
                  <c:v>15980.177149321778</c:v>
                </c:pt>
                <c:pt idx="1054">
                  <c:v>13899.496605260714</c:v>
                </c:pt>
                <c:pt idx="1055">
                  <c:v>14843.414876201075</c:v>
                </c:pt>
                <c:pt idx="1056">
                  <c:v>14452.712260971126</c:v>
                </c:pt>
                <c:pt idx="1057">
                  <c:v>14534.667132230888</c:v>
                </c:pt>
                <c:pt idx="1058">
                  <c:v>14532.099002675193</c:v>
                </c:pt>
                <c:pt idx="1059">
                  <c:v>14628.322762185624</c:v>
                </c:pt>
                <c:pt idx="1060">
                  <c:v>13681.439878530093</c:v>
                </c:pt>
                <c:pt idx="1061">
                  <c:v>15032.505804837741</c:v>
                </c:pt>
                <c:pt idx="1062">
                  <c:v>15432.295994302485</c:v>
                </c:pt>
                <c:pt idx="1063">
                  <c:v>15437.107858101575</c:v>
                </c:pt>
                <c:pt idx="1064">
                  <c:v>14910.010530521613</c:v>
                </c:pt>
                <c:pt idx="1065">
                  <c:v>15105.27398107284</c:v>
                </c:pt>
                <c:pt idx="1066">
                  <c:v>15979.280556722506</c:v>
                </c:pt>
                <c:pt idx="1067">
                  <c:v>16949.145947156274</c:v>
                </c:pt>
                <c:pt idx="1068">
                  <c:v>16641.776883263352</c:v>
                </c:pt>
                <c:pt idx="1069">
                  <c:v>17251.631059402924</c:v>
                </c:pt>
                <c:pt idx="1070">
                  <c:v>17655.638387927545</c:v>
                </c:pt>
                <c:pt idx="1071">
                  <c:v>17479.361074126657</c:v>
                </c:pt>
                <c:pt idx="1072">
                  <c:v>20894.153383937344</c:v>
                </c:pt>
                <c:pt idx="1073">
                  <c:v>20914.675892930649</c:v>
                </c:pt>
                <c:pt idx="1074">
                  <c:v>20188.01237142106</c:v>
                </c:pt>
                <c:pt idx="1075">
                  <c:v>21612.616912830516</c:v>
                </c:pt>
                <c:pt idx="1076">
                  <c:v>21305.383013651051</c:v>
                </c:pt>
                <c:pt idx="1077">
                  <c:v>21245.049991054053</c:v>
                </c:pt>
                <c:pt idx="1078">
                  <c:v>21886.676885837052</c:v>
                </c:pt>
                <c:pt idx="1079">
                  <c:v>21586.300343120332</c:v>
                </c:pt>
                <c:pt idx="1080">
                  <c:v>22137.028968103124</c:v>
                </c:pt>
                <c:pt idx="1081">
                  <c:v>23482.485558802284</c:v>
                </c:pt>
                <c:pt idx="1082">
                  <c:v>23226.974689972576</c:v>
                </c:pt>
                <c:pt idx="1083">
                  <c:v>25188.394901859592</c:v>
                </c:pt>
                <c:pt idx="1084">
                  <c:v>25159.194818262313</c:v>
                </c:pt>
                <c:pt idx="1085">
                  <c:v>25865.376380192632</c:v>
                </c:pt>
                <c:pt idx="1086">
                  <c:v>24369.148057122024</c:v>
                </c:pt>
                <c:pt idx="1087">
                  <c:v>22027.793352177177</c:v>
                </c:pt>
                <c:pt idx="1088">
                  <c:v>22381.564462200076</c:v>
                </c:pt>
                <c:pt idx="1089">
                  <c:v>21209.024089427166</c:v>
                </c:pt>
                <c:pt idx="1090">
                  <c:v>20849.999577541217</c:v>
                </c:pt>
                <c:pt idx="1091">
                  <c:v>20773.207998335532</c:v>
                </c:pt>
                <c:pt idx="1092">
                  <c:v>20335.828502058241</c:v>
                </c:pt>
                <c:pt idx="1093">
                  <c:v>22341.389003870045</c:v>
                </c:pt>
                <c:pt idx="1094">
                  <c:v>21824.88858982515</c:v>
                </c:pt>
                <c:pt idx="1095">
                  <c:v>22684.860562727477</c:v>
                </c:pt>
                <c:pt idx="1096">
                  <c:v>21794.900045399369</c:v>
                </c:pt>
                <c:pt idx="1097">
                  <c:v>21965.036375718839</c:v>
                </c:pt>
                <c:pt idx="1098">
                  <c:v>22023.828520582425</c:v>
                </c:pt>
                <c:pt idx="1099">
                  <c:v>22965.273277266515</c:v>
                </c:pt>
                <c:pt idx="1100">
                  <c:v>23597.582817801838</c:v>
                </c:pt>
                <c:pt idx="1101">
                  <c:v>24728.15905253663</c:v>
                </c:pt>
                <c:pt idx="1102">
                  <c:v>25163.880528328842</c:v>
                </c:pt>
                <c:pt idx="1103">
                  <c:v>26029.642056457604</c:v>
                </c:pt>
                <c:pt idx="1104">
                  <c:v>25781.191291160831</c:v>
                </c:pt>
                <c:pt idx="1105">
                  <c:v>27568.370670929715</c:v>
                </c:pt>
                <c:pt idx="1106">
                  <c:v>26568.115747420245</c:v>
                </c:pt>
                <c:pt idx="1107">
                  <c:v>25052.869749166155</c:v>
                </c:pt>
                <c:pt idx="1108">
                  <c:v>25636.578564232594</c:v>
                </c:pt>
                <c:pt idx="1109">
                  <c:v>26543.182363277778</c:v>
                </c:pt>
                <c:pt idx="1110">
                  <c:v>25973.323425850293</c:v>
                </c:pt>
                <c:pt idx="1111">
                  <c:v>26145.365578629513</c:v>
                </c:pt>
                <c:pt idx="1112">
                  <c:v>26177.926758101432</c:v>
                </c:pt>
                <c:pt idx="1113">
                  <c:v>25839.690579145255</c:v>
                </c:pt>
                <c:pt idx="1114">
                  <c:v>24367.156630343754</c:v>
                </c:pt>
                <c:pt idx="1115">
                  <c:v>24483.236086261099</c:v>
                </c:pt>
                <c:pt idx="1116">
                  <c:v>23565.359550113561</c:v>
                </c:pt>
                <c:pt idx="1117">
                  <c:v>23110.363586182302</c:v>
                </c:pt>
                <c:pt idx="1118">
                  <c:v>24791.72701727572</c:v>
                </c:pt>
                <c:pt idx="1119">
                  <c:v>25148.35911373347</c:v>
                </c:pt>
                <c:pt idx="1120">
                  <c:v>25130.55792097111</c:v>
                </c:pt>
                <c:pt idx="1121">
                  <c:v>25967.605958471035</c:v>
                </c:pt>
                <c:pt idx="1122">
                  <c:v>26468.211002213317</c:v>
                </c:pt>
                <c:pt idx="1123">
                  <c:v>26465.49869696327</c:v>
                </c:pt>
                <c:pt idx="1124">
                  <c:v>26456.438155671167</c:v>
                </c:pt>
                <c:pt idx="1125">
                  <c:v>26559.870699899333</c:v>
                </c:pt>
                <c:pt idx="1126">
                  <c:v>25704.697074324748</c:v>
                </c:pt>
                <c:pt idx="1127">
                  <c:v>26222.860014345169</c:v>
                </c:pt>
                <c:pt idx="1128">
                  <c:v>26640.960516992964</c:v>
                </c:pt>
                <c:pt idx="1129">
                  <c:v>26127.857242746304</c:v>
                </c:pt>
                <c:pt idx="1130">
                  <c:v>25209.773454038124</c:v>
                </c:pt>
                <c:pt idx="1131">
                  <c:v>26166.771163750727</c:v>
                </c:pt>
                <c:pt idx="1132">
                  <c:v>26196.065862647429</c:v>
                </c:pt>
                <c:pt idx="1133">
                  <c:v>26928.924433523825</c:v>
                </c:pt>
                <c:pt idx="1134">
                  <c:v>27034.037525689313</c:v>
                </c:pt>
                <c:pt idx="1135">
                  <c:v>26969.865825230117</c:v>
                </c:pt>
                <c:pt idx="1136">
                  <c:v>28643.655526879465</c:v>
                </c:pt>
                <c:pt idx="1137">
                  <c:v>28366.356106240401</c:v>
                </c:pt>
                <c:pt idx="1138">
                  <c:v>28456.668662282289</c:v>
                </c:pt>
                <c:pt idx="1139">
                  <c:v>27634.335556587444</c:v>
                </c:pt>
                <c:pt idx="1140">
                  <c:v>27035.943348149071</c:v>
                </c:pt>
                <c:pt idx="1141">
                  <c:v>25298.333374295515</c:v>
                </c:pt>
                <c:pt idx="1142">
                  <c:v>25065.458089479496</c:v>
                </c:pt>
                <c:pt idx="1143">
                  <c:v>25422.229856141152</c:v>
                </c:pt>
                <c:pt idx="1144">
                  <c:v>24233.965321702675</c:v>
                </c:pt>
                <c:pt idx="1145">
                  <c:v>23289.312655819194</c:v>
                </c:pt>
                <c:pt idx="1146">
                  <c:v>23034.382995257354</c:v>
                </c:pt>
                <c:pt idx="1147">
                  <c:v>22549.006509231287</c:v>
                </c:pt>
                <c:pt idx="1148">
                  <c:v>22106.986357791953</c:v>
                </c:pt>
                <c:pt idx="1149">
                  <c:v>24330.274685531629</c:v>
                </c:pt>
                <c:pt idx="1150">
                  <c:v>24785.590539284738</c:v>
                </c:pt>
                <c:pt idx="1151">
                  <c:v>24710.912035099442</c:v>
                </c:pt>
                <c:pt idx="1152">
                  <c:v>24129.154097397244</c:v>
                </c:pt>
                <c:pt idx="1153">
                  <c:v>25994.098242308708</c:v>
                </c:pt>
                <c:pt idx="1154">
                  <c:v>26041.901495968199</c:v>
                </c:pt>
                <c:pt idx="1155">
                  <c:v>25491.258475303926</c:v>
                </c:pt>
                <c:pt idx="1156">
                  <c:v>25757.614059643376</c:v>
                </c:pt>
                <c:pt idx="1157">
                  <c:v>23969.213691962923</c:v>
                </c:pt>
                <c:pt idx="1158">
                  <c:v>25877.784500888036</c:v>
                </c:pt>
                <c:pt idx="1159">
                  <c:v>25408.118660056185</c:v>
                </c:pt>
                <c:pt idx="1160">
                  <c:v>25823.105868804007</c:v>
                </c:pt>
                <c:pt idx="1161">
                  <c:v>26520.240405913573</c:v>
                </c:pt>
                <c:pt idx="1162">
                  <c:v>26240.354833757017</c:v>
                </c:pt>
                <c:pt idx="1163">
                  <c:v>25147.908564688601</c:v>
                </c:pt>
                <c:pt idx="1164">
                  <c:v>25532.623383112383</c:v>
                </c:pt>
                <c:pt idx="1165">
                  <c:v>22361.343821066821</c:v>
                </c:pt>
                <c:pt idx="1166">
                  <c:v>22164.745861151554</c:v>
                </c:pt>
                <c:pt idx="1167">
                  <c:v>22088.932539620801</c:v>
                </c:pt>
                <c:pt idx="1168">
                  <c:v>23543.071705356804</c:v>
                </c:pt>
                <c:pt idx="1169">
                  <c:v>23711.153564431112</c:v>
                </c:pt>
                <c:pt idx="1170">
                  <c:v>25286.954275545777</c:v>
                </c:pt>
                <c:pt idx="1171">
                  <c:v>25693.117367857736</c:v>
                </c:pt>
                <c:pt idx="1172">
                  <c:v>30006.58833834649</c:v>
                </c:pt>
                <c:pt idx="1173">
                  <c:v>27165.943851424228</c:v>
                </c:pt>
                <c:pt idx="1174">
                  <c:v>29553.960356149455</c:v>
                </c:pt>
                <c:pt idx="1175">
                  <c:v>29397.926947053638</c:v>
                </c:pt>
                <c:pt idx="1176">
                  <c:v>31768.474523394958</c:v>
                </c:pt>
                <c:pt idx="1177">
                  <c:v>28377.569781205446</c:v>
                </c:pt>
                <c:pt idx="1178">
                  <c:v>28726.744167390734</c:v>
                </c:pt>
                <c:pt idx="1179">
                  <c:v>28055.322147338979</c:v>
                </c:pt>
                <c:pt idx="1180">
                  <c:v>28573.708751649567</c:v>
                </c:pt>
                <c:pt idx="1181">
                  <c:v>30870.350230077958</c:v>
                </c:pt>
                <c:pt idx="1182">
                  <c:v>31814.4676941693</c:v>
                </c:pt>
                <c:pt idx="1183">
                  <c:v>30889.595873740833</c:v>
                </c:pt>
                <c:pt idx="1184">
                  <c:v>29552.532391368368</c:v>
                </c:pt>
                <c:pt idx="1185">
                  <c:v>30004.135021795191</c:v>
                </c:pt>
                <c:pt idx="1186">
                  <c:v>29304.847195240367</c:v>
                </c:pt>
                <c:pt idx="1187">
                  <c:v>28051.833709887684</c:v>
                </c:pt>
                <c:pt idx="1188">
                  <c:v>29893.41081014643</c:v>
                </c:pt>
                <c:pt idx="1189">
                  <c:v>31000.991933334171</c:v>
                </c:pt>
                <c:pt idx="1190">
                  <c:v>30755.807699924462</c:v>
                </c:pt>
                <c:pt idx="1191">
                  <c:v>32812.306420028945</c:v>
                </c:pt>
                <c:pt idx="1192">
                  <c:v>32981.357454384211</c:v>
                </c:pt>
                <c:pt idx="1193">
                  <c:v>29446.425441468142</c:v>
                </c:pt>
                <c:pt idx="1194">
                  <c:v>30018.345290205154</c:v>
                </c:pt>
                <c:pt idx="1195">
                  <c:v>29490.651894886982</c:v>
                </c:pt>
                <c:pt idx="1196">
                  <c:v>30972.289984104671</c:v>
                </c:pt>
                <c:pt idx="1197">
                  <c:v>28214.462954459221</c:v>
                </c:pt>
                <c:pt idx="1198">
                  <c:v>27172.883468029348</c:v>
                </c:pt>
                <c:pt idx="1199">
                  <c:v>27424.853769747209</c:v>
                </c:pt>
                <c:pt idx="1200">
                  <c:v>28708.548844595538</c:v>
                </c:pt>
                <c:pt idx="1201">
                  <c:v>28901.511925346924</c:v>
                </c:pt>
                <c:pt idx="1202">
                  <c:v>30735.604255264199</c:v>
                </c:pt>
                <c:pt idx="1203">
                  <c:v>31026.74766701131</c:v>
                </c:pt>
                <c:pt idx="1204">
                  <c:v>30925.266255176452</c:v>
                </c:pt>
                <c:pt idx="1205">
                  <c:v>34830.170674138055</c:v>
                </c:pt>
                <c:pt idx="1206">
                  <c:v>33865.251536067626</c:v>
                </c:pt>
                <c:pt idx="1207">
                  <c:v>32690.246998325103</c:v>
                </c:pt>
                <c:pt idx="1208">
                  <c:v>31761.289219365121</c:v>
                </c:pt>
                <c:pt idx="1209">
                  <c:v>34857.16631845363</c:v>
                </c:pt>
                <c:pt idx="1210">
                  <c:v>34102.229045565873</c:v>
                </c:pt>
                <c:pt idx="1211">
                  <c:v>31727.194221350073</c:v>
                </c:pt>
                <c:pt idx="1212">
                  <c:v>31916.159950847294</c:v>
                </c:pt>
                <c:pt idx="1213">
                  <c:v>30656.958791093683</c:v>
                </c:pt>
                <c:pt idx="1214">
                  <c:v>31415.164124037175</c:v>
                </c:pt>
                <c:pt idx="1215">
                  <c:v>32859.412420377048</c:v>
                </c:pt>
                <c:pt idx="1216">
                  <c:v>32585.286947820441</c:v>
                </c:pt>
                <c:pt idx="1217">
                  <c:v>31755.75581870335</c:v>
                </c:pt>
                <c:pt idx="1218">
                  <c:v>31200.150616393705</c:v>
                </c:pt>
                <c:pt idx="1219">
                  <c:v>32678.535225050498</c:v>
                </c:pt>
                <c:pt idx="1220">
                  <c:v>32172.533752236857</c:v>
                </c:pt>
                <c:pt idx="1221">
                  <c:v>32512.566452628565</c:v>
                </c:pt>
                <c:pt idx="1222">
                  <c:v>33488.080614133745</c:v>
                </c:pt>
                <c:pt idx="1223">
                  <c:v>32557.091689564226</c:v>
                </c:pt>
                <c:pt idx="1224">
                  <c:v>32861.197465377823</c:v>
                </c:pt>
                <c:pt idx="1225">
                  <c:v>32135.927729535604</c:v>
                </c:pt>
                <c:pt idx="1226">
                  <c:v>33274.601454632371</c:v>
                </c:pt>
                <c:pt idx="1227">
                  <c:v>33637.401873795112</c:v>
                </c:pt>
                <c:pt idx="1228">
                  <c:v>33544.904199536846</c:v>
                </c:pt>
                <c:pt idx="1229">
                  <c:v>34534.015894820674</c:v>
                </c:pt>
                <c:pt idx="1230">
                  <c:v>35079.94478459422</c:v>
                </c:pt>
                <c:pt idx="1231">
                  <c:v>34928.36236489586</c:v>
                </c:pt>
                <c:pt idx="1232">
                  <c:v>34644.25155598249</c:v>
                </c:pt>
                <c:pt idx="1233">
                  <c:v>35698.992262457024</c:v>
                </c:pt>
                <c:pt idx="1234">
                  <c:v>36956.411278379841</c:v>
                </c:pt>
                <c:pt idx="1235">
                  <c:v>34249.84318401129</c:v>
                </c:pt>
                <c:pt idx="1236">
                  <c:v>34097.814152480445</c:v>
                </c:pt>
                <c:pt idx="1237">
                  <c:v>32732.992827422502</c:v>
                </c:pt>
                <c:pt idx="1238">
                  <c:v>32136.725074008184</c:v>
                </c:pt>
                <c:pt idx="1239">
                  <c:v>31116.808580614208</c:v>
                </c:pt>
                <c:pt idx="1240">
                  <c:v>29565.396983878734</c:v>
                </c:pt>
                <c:pt idx="1241">
                  <c:v>27901.770336991904</c:v>
                </c:pt>
                <c:pt idx="1242">
                  <c:v>27510.158200811875</c:v>
                </c:pt>
                <c:pt idx="1243">
                  <c:v>27512.275610620491</c:v>
                </c:pt>
                <c:pt idx="1244">
                  <c:v>26084.793047278945</c:v>
                </c:pt>
                <c:pt idx="1245">
                  <c:v>26553.203916153303</c:v>
                </c:pt>
                <c:pt idx="1246">
                  <c:v>27630.374434988858</c:v>
                </c:pt>
                <c:pt idx="1247">
                  <c:v>28122.751834633</c:v>
                </c:pt>
                <c:pt idx="1248">
                  <c:v>28815.216739499188</c:v>
                </c:pt>
                <c:pt idx="1249">
                  <c:v>27715.415199057141</c:v>
                </c:pt>
                <c:pt idx="1250">
                  <c:v>26942.685945165384</c:v>
                </c:pt>
                <c:pt idx="1251">
                  <c:v>25700.86065407866</c:v>
                </c:pt>
                <c:pt idx="1252">
                  <c:v>26528.273854323168</c:v>
                </c:pt>
                <c:pt idx="1253">
                  <c:v>26065.129800490504</c:v>
                </c:pt>
                <c:pt idx="1254">
                  <c:v>27528.672628787841</c:v>
                </c:pt>
                <c:pt idx="1255">
                  <c:v>27130.854520890731</c:v>
                </c:pt>
                <c:pt idx="1256">
                  <c:v>27086.81783412167</c:v>
                </c:pt>
                <c:pt idx="1257">
                  <c:v>26424.987915386784</c:v>
                </c:pt>
                <c:pt idx="1258">
                  <c:v>28449.163772956334</c:v>
                </c:pt>
                <c:pt idx="1259">
                  <c:v>28013.802291611566</c:v>
                </c:pt>
                <c:pt idx="1260">
                  <c:v>27957.44556948476</c:v>
                </c:pt>
                <c:pt idx="1261">
                  <c:v>27319.107041840223</c:v>
                </c:pt>
                <c:pt idx="1262">
                  <c:v>26601.723881545342</c:v>
                </c:pt>
                <c:pt idx="1263">
                  <c:v>26607.282776726086</c:v>
                </c:pt>
                <c:pt idx="1264">
                  <c:v>27830.555157007893</c:v>
                </c:pt>
                <c:pt idx="1265">
                  <c:v>29355.293445956599</c:v>
                </c:pt>
                <c:pt idx="1266">
                  <c:v>29057.350948367854</c:v>
                </c:pt>
                <c:pt idx="1267">
                  <c:v>29305.745477670018</c:v>
                </c:pt>
                <c:pt idx="1268">
                  <c:v>29454.317962034936</c:v>
                </c:pt>
                <c:pt idx="1269">
                  <c:v>28374.178205095355</c:v>
                </c:pt>
                <c:pt idx="1270">
                  <c:v>29147.489564548072</c:v>
                </c:pt>
                <c:pt idx="1271">
                  <c:v>27880.103125294481</c:v>
                </c:pt>
                <c:pt idx="1272">
                  <c:v>29204.971159468412</c:v>
                </c:pt>
                <c:pt idx="1273">
                  <c:v>29101.084098033902</c:v>
                </c:pt>
                <c:pt idx="1274">
                  <c:v>29025.187918863874</c:v>
                </c:pt>
                <c:pt idx="1275">
                  <c:v>27962.855671967951</c:v>
                </c:pt>
                <c:pt idx="1276">
                  <c:v>28033.07392179919</c:v>
                </c:pt>
                <c:pt idx="1277">
                  <c:v>29050.595759898759</c:v>
                </c:pt>
                <c:pt idx="1278">
                  <c:v>29310.161644933527</c:v>
                </c:pt>
                <c:pt idx="1279">
                  <c:v>29758.027664581005</c:v>
                </c:pt>
                <c:pt idx="1280">
                  <c:v>29708.330903596867</c:v>
                </c:pt>
                <c:pt idx="1281">
                  <c:v>30804.1831693985</c:v>
                </c:pt>
                <c:pt idx="1282">
                  <c:v>31344.014979552201</c:v>
                </c:pt>
                <c:pt idx="1283">
                  <c:v>27891.923217188432</c:v>
                </c:pt>
                <c:pt idx="1284">
                  <c:v>27406.609051419724</c:v>
                </c:pt>
                <c:pt idx="1285">
                  <c:v>27613.03213659492</c:v>
                </c:pt>
                <c:pt idx="1286">
                  <c:v>26693.951547199267</c:v>
                </c:pt>
                <c:pt idx="1287">
                  <c:v>26886.060774869453</c:v>
                </c:pt>
                <c:pt idx="1288">
                  <c:v>27392.87846128914</c:v>
                </c:pt>
                <c:pt idx="1289">
                  <c:v>26747.409787577657</c:v>
                </c:pt>
                <c:pt idx="1290">
                  <c:v>28039.400587299322</c:v>
                </c:pt>
                <c:pt idx="1291">
                  <c:v>28640.457616643907</c:v>
                </c:pt>
                <c:pt idx="1292">
                  <c:v>28412.156053219882</c:v>
                </c:pt>
                <c:pt idx="1293">
                  <c:v>28151.566474425923</c:v>
                </c:pt>
                <c:pt idx="1294">
                  <c:v>28742.428228133875</c:v>
                </c:pt>
                <c:pt idx="1295">
                  <c:v>28116.909679310877</c:v>
                </c:pt>
                <c:pt idx="1296">
                  <c:v>25601.640547599498</c:v>
                </c:pt>
                <c:pt idx="1297">
                  <c:v>24243.913134097009</c:v>
                </c:pt>
                <c:pt idx="1298">
                  <c:v>25915.88477313262</c:v>
                </c:pt>
                <c:pt idx="1299">
                  <c:v>26702.49224803906</c:v>
                </c:pt>
                <c:pt idx="1300">
                  <c:v>25479.600777062999</c:v>
                </c:pt>
                <c:pt idx="1301">
                  <c:v>25396.318528386222</c:v>
                </c:pt>
                <c:pt idx="1302">
                  <c:v>25688.106960003999</c:v>
                </c:pt>
                <c:pt idx="1303">
                  <c:v>25084.871605567179</c:v>
                </c:pt>
                <c:pt idx="1304">
                  <c:v>24417.798232170375</c:v>
                </c:pt>
                <c:pt idx="1305">
                  <c:v>24714.038541299065</c:v>
                </c:pt>
                <c:pt idx="1306">
                  <c:v>26082.82422808401</c:v>
                </c:pt>
                <c:pt idx="1307">
                  <c:v>28652.480066606538</c:v>
                </c:pt>
                <c:pt idx="1308">
                  <c:v>28350.901075489495</c:v>
                </c:pt>
                <c:pt idx="1309">
                  <c:v>28687.238040755925</c:v>
                </c:pt>
                <c:pt idx="1310">
                  <c:v>29297.246438785551</c:v>
                </c:pt>
                <c:pt idx="1311">
                  <c:v>30634.624962970098</c:v>
                </c:pt>
                <c:pt idx="1312">
                  <c:v>32921.872261528864</c:v>
                </c:pt>
                <c:pt idx="1313">
                  <c:v>32011.391890052018</c:v>
                </c:pt>
                <c:pt idx="1314">
                  <c:v>32110.315227096013</c:v>
                </c:pt>
                <c:pt idx="1315">
                  <c:v>32704.468275273928</c:v>
                </c:pt>
                <c:pt idx="1316">
                  <c:v>32531.440223138492</c:v>
                </c:pt>
                <c:pt idx="1317">
                  <c:v>34205.268795039614</c:v>
                </c:pt>
                <c:pt idx="1318">
                  <c:v>33327.737078509861</c:v>
                </c:pt>
                <c:pt idx="1319">
                  <c:v>34143.1627230792</c:v>
                </c:pt>
                <c:pt idx="1320">
                  <c:v>34131.818767817429</c:v>
                </c:pt>
                <c:pt idx="1321">
                  <c:v>36705.622946747848</c:v>
                </c:pt>
                <c:pt idx="1322">
                  <c:v>36231.361102553703</c:v>
                </c:pt>
                <c:pt idx="1323">
                  <c:v>36619.864787583727</c:v>
                </c:pt>
                <c:pt idx="1324">
                  <c:v>36906.44547478699</c:v>
                </c:pt>
                <c:pt idx="1325">
                  <c:v>38257.929546699968</c:v>
                </c:pt>
                <c:pt idx="1326">
                  <c:v>39282.111345942205</c:v>
                </c:pt>
                <c:pt idx="1327">
                  <c:v>37015.546232343906</c:v>
                </c:pt>
                <c:pt idx="1328">
                  <c:v>36119.855855004258</c:v>
                </c:pt>
                <c:pt idx="1329">
                  <c:v>36476.08342808015</c:v>
                </c:pt>
                <c:pt idx="1330">
                  <c:v>36217.46386460185</c:v>
                </c:pt>
                <c:pt idx="1331">
                  <c:v>37542.647339294606</c:v>
                </c:pt>
                <c:pt idx="1332">
                  <c:v>35905.945521287977</c:v>
                </c:pt>
                <c:pt idx="1333">
                  <c:v>34765.97324480665</c:v>
                </c:pt>
                <c:pt idx="1334">
                  <c:v>36053.000320137806</c:v>
                </c:pt>
                <c:pt idx="1335">
                  <c:v>37051.589775400185</c:v>
                </c:pt>
                <c:pt idx="1336">
                  <c:v>36816.782995238958</c:v>
                </c:pt>
                <c:pt idx="1337">
                  <c:v>36483.850406892641</c:v>
                </c:pt>
                <c:pt idx="1338">
                  <c:v>36252.513472438448</c:v>
                </c:pt>
                <c:pt idx="1339">
                  <c:v>37626.691406582868</c:v>
                </c:pt>
                <c:pt idx="1340">
                  <c:v>37434.147704235816</c:v>
                </c:pt>
                <c:pt idx="1341">
                  <c:v>36540.516617830363</c:v>
                </c:pt>
                <c:pt idx="1342">
                  <c:v>36267.993864692311</c:v>
                </c:pt>
                <c:pt idx="1343">
                  <c:v>36585.51152957169</c:v>
                </c:pt>
                <c:pt idx="1344">
                  <c:v>37658.592560939156</c:v>
                </c:pt>
                <c:pt idx="1345">
                  <c:v>40189.401601983423</c:v>
                </c:pt>
                <c:pt idx="1346">
                  <c:v>39845.2917061966</c:v>
                </c:pt>
                <c:pt idx="1347">
                  <c:v>38616.127135091519</c:v>
                </c:pt>
                <c:pt idx="1348">
                  <c:v>38551.747510712426</c:v>
                </c:pt>
                <c:pt idx="1349">
                  <c:v>38163.678300359272</c:v>
                </c:pt>
                <c:pt idx="1350">
                  <c:v>38317.095474956652</c:v>
                </c:pt>
                <c:pt idx="1351">
                  <c:v>38995.054522106751</c:v>
                </c:pt>
                <c:pt idx="1352">
                  <c:v>37856.873709704014</c:v>
                </c:pt>
                <c:pt idx="1353">
                  <c:v>35745.285118173502</c:v>
                </c:pt>
                <c:pt idx="1354">
                  <c:v>35915.503964179057</c:v>
                </c:pt>
                <c:pt idx="1355">
                  <c:v>33860.230432820033</c:v>
                </c:pt>
                <c:pt idx="1356">
                  <c:v>34550.997555375856</c:v>
                </c:pt>
                <c:pt idx="1357">
                  <c:v>35536.165909318566</c:v>
                </c:pt>
                <c:pt idx="1358">
                  <c:v>34890.113968232654</c:v>
                </c:pt>
                <c:pt idx="1359">
                  <c:v>33476.678568764713</c:v>
                </c:pt>
                <c:pt idx="1360">
                  <c:v>34246.883136692435</c:v>
                </c:pt>
                <c:pt idx="1361">
                  <c:v>34007.041211645868</c:v>
                </c:pt>
                <c:pt idx="1362">
                  <c:v>35091.484053398803</c:v>
                </c:pt>
                <c:pt idx="1363">
                  <c:v>31976.461316373447</c:v>
                </c:pt>
                <c:pt idx="1364">
                  <c:v>32568.358667256398</c:v>
                </c:pt>
                <c:pt idx="1365">
                  <c:v>34088.335589883267</c:v>
                </c:pt>
                <c:pt idx="1366">
                  <c:v>34386.736368980484</c:v>
                </c:pt>
                <c:pt idx="1367">
                  <c:v>33895.309799196126</c:v>
                </c:pt>
                <c:pt idx="1368">
                  <c:v>34034.288130422552</c:v>
                </c:pt>
                <c:pt idx="1369">
                  <c:v>33615.448590214546</c:v>
                </c:pt>
                <c:pt idx="1370">
                  <c:v>31901.779285615485</c:v>
                </c:pt>
                <c:pt idx="1371">
                  <c:v>29254.114411617618</c:v>
                </c:pt>
                <c:pt idx="1372">
                  <c:v>28876.815041636772</c:v>
                </c:pt>
                <c:pt idx="1373">
                  <c:v>28278.239312572834</c:v>
                </c:pt>
                <c:pt idx="1374">
                  <c:v>28196.052401673762</c:v>
                </c:pt>
                <c:pt idx="1375">
                  <c:v>28261.839777220506</c:v>
                </c:pt>
                <c:pt idx="1376">
                  <c:v>30000.862017816038</c:v>
                </c:pt>
                <c:pt idx="1377">
                  <c:v>30258.641185392738</c:v>
                </c:pt>
                <c:pt idx="1378">
                  <c:v>28880.521845532949</c:v>
                </c:pt>
                <c:pt idx="1379">
                  <c:v>28497.453448096028</c:v>
                </c:pt>
                <c:pt idx="1380">
                  <c:v>30542.284665156843</c:v>
                </c:pt>
                <c:pt idx="1381">
                  <c:v>29505.831733917388</c:v>
                </c:pt>
                <c:pt idx="1382">
                  <c:v>29190.816923401046</c:v>
                </c:pt>
                <c:pt idx="1383">
                  <c:v>29946.198051528263</c:v>
                </c:pt>
                <c:pt idx="1384">
                  <c:v>30920.693264984518</c:v>
                </c:pt>
                <c:pt idx="1385">
                  <c:v>30456.379256173092</c:v>
                </c:pt>
                <c:pt idx="1386">
                  <c:v>30556.364627617</c:v>
                </c:pt>
                <c:pt idx="1387">
                  <c:v>30404.651498516727</c:v>
                </c:pt>
                <c:pt idx="1388">
                  <c:v>29175.94981099675</c:v>
                </c:pt>
                <c:pt idx="1389">
                  <c:v>29357.12496924464</c:v>
                </c:pt>
                <c:pt idx="1390">
                  <c:v>28057.475876120108</c:v>
                </c:pt>
                <c:pt idx="1391">
                  <c:v>28067.860786022306</c:v>
                </c:pt>
                <c:pt idx="1392">
                  <c:v>28301.950551762719</c:v>
                </c:pt>
                <c:pt idx="1393">
                  <c:v>28092.465186365578</c:v>
                </c:pt>
                <c:pt idx="1394">
                  <c:v>28133.494534783498</c:v>
                </c:pt>
                <c:pt idx="1395">
                  <c:v>30002.029397469647</c:v>
                </c:pt>
                <c:pt idx="1396">
                  <c:v>30698.786672401206</c:v>
                </c:pt>
                <c:pt idx="1397">
                  <c:v>30271.272265254302</c:v>
                </c:pt>
                <c:pt idx="1398">
                  <c:v>30863.336988104867</c:v>
                </c:pt>
                <c:pt idx="1399">
                  <c:v>29889.553181679003</c:v>
                </c:pt>
                <c:pt idx="1400">
                  <c:v>30165.445488420792</c:v>
                </c:pt>
                <c:pt idx="1401">
                  <c:v>30711.053999058124</c:v>
                </c:pt>
                <c:pt idx="1402">
                  <c:v>31122.542632226985</c:v>
                </c:pt>
                <c:pt idx="1403">
                  <c:v>32827.884686673366</c:v>
                </c:pt>
                <c:pt idx="1404">
                  <c:v>33108.918373821034</c:v>
                </c:pt>
                <c:pt idx="1405">
                  <c:v>34316.321351859806</c:v>
                </c:pt>
                <c:pt idx="1406">
                  <c:v>34223.070612860203</c:v>
                </c:pt>
                <c:pt idx="1407">
                  <c:v>34071.936760578596</c:v>
                </c:pt>
                <c:pt idx="1408">
                  <c:v>34106.25921951692</c:v>
                </c:pt>
                <c:pt idx="1409">
                  <c:v>33382.456978472008</c:v>
                </c:pt>
                <c:pt idx="1410">
                  <c:v>32490.256516248766</c:v>
                </c:pt>
                <c:pt idx="1411">
                  <c:v>33515.15503944079</c:v>
                </c:pt>
                <c:pt idx="1412">
                  <c:v>33126.103348578457</c:v>
                </c:pt>
                <c:pt idx="1413">
                  <c:v>33107.396806252451</c:v>
                </c:pt>
                <c:pt idx="1414">
                  <c:v>33117.104962884048</c:v>
                </c:pt>
                <c:pt idx="1415">
                  <c:v>33799.856146414619</c:v>
                </c:pt>
                <c:pt idx="1416">
                  <c:v>33679.746967699706</c:v>
                </c:pt>
                <c:pt idx="1417">
                  <c:v>34239.278510630553</c:v>
                </c:pt>
                <c:pt idx="1418">
                  <c:v>35063.342613172957</c:v>
                </c:pt>
                <c:pt idx="1419">
                  <c:v>39138.33316675463</c:v>
                </c:pt>
                <c:pt idx="1420">
                  <c:v>40671.540677442041</c:v>
                </c:pt>
                <c:pt idx="1421">
                  <c:v>39355.121946489999</c:v>
                </c:pt>
                <c:pt idx="1422">
                  <c:v>38908.757967276753</c:v>
                </c:pt>
                <c:pt idx="1423">
                  <c:v>38595.062901821679</c:v>
                </c:pt>
                <c:pt idx="1424">
                  <c:v>38751.270333715693</c:v>
                </c:pt>
                <c:pt idx="1425">
                  <c:v>38385.491027894277</c:v>
                </c:pt>
                <c:pt idx="1426">
                  <c:v>37819.161799105066</c:v>
                </c:pt>
                <c:pt idx="1427">
                  <c:v>37372.983593759775</c:v>
                </c:pt>
                <c:pt idx="1428">
                  <c:v>37654.234785967019</c:v>
                </c:pt>
                <c:pt idx="1429">
                  <c:v>37081.456658728777</c:v>
                </c:pt>
                <c:pt idx="1430">
                  <c:v>36863.258795238668</c:v>
                </c:pt>
                <c:pt idx="1431">
                  <c:v>38659.875530964411</c:v>
                </c:pt>
                <c:pt idx="1432">
                  <c:v>38229.620355317122</c:v>
                </c:pt>
                <c:pt idx="1433">
                  <c:v>34309.907819038322</c:v>
                </c:pt>
                <c:pt idx="1434">
                  <c:v>34468.81128381897</c:v>
                </c:pt>
                <c:pt idx="1435">
                  <c:v>33656.899566848297</c:v>
                </c:pt>
                <c:pt idx="1436">
                  <c:v>32536.701882132136</c:v>
                </c:pt>
                <c:pt idx="1437">
                  <c:v>32386.735894762234</c:v>
                </c:pt>
                <c:pt idx="1438">
                  <c:v>32146.072747977902</c:v>
                </c:pt>
                <c:pt idx="1439">
                  <c:v>32794.442018419722</c:v>
                </c:pt>
                <c:pt idx="1440">
                  <c:v>33662.57077546994</c:v>
                </c:pt>
                <c:pt idx="1441">
                  <c:v>33786.846308107299</c:v>
                </c:pt>
                <c:pt idx="1442">
                  <c:v>33918.776276444281</c:v>
                </c:pt>
                <c:pt idx="1443">
                  <c:v>33534.199200620787</c:v>
                </c:pt>
                <c:pt idx="1444">
                  <c:v>32021.846856082921</c:v>
                </c:pt>
                <c:pt idx="1445">
                  <c:v>32511.806316735045</c:v>
                </c:pt>
                <c:pt idx="1446">
                  <c:v>35206.319652521219</c:v>
                </c:pt>
                <c:pt idx="1447">
                  <c:v>35683.018577512368</c:v>
                </c:pt>
                <c:pt idx="1448">
                  <c:v>35589.776064365949</c:v>
                </c:pt>
                <c:pt idx="1449">
                  <c:v>37158.745737038189</c:v>
                </c:pt>
                <c:pt idx="1450">
                  <c:v>38543.085772047394</c:v>
                </c:pt>
                <c:pt idx="1451">
                  <c:v>37310.917408917303</c:v>
                </c:pt>
                <c:pt idx="1452">
                  <c:v>38292.840327979866</c:v>
                </c:pt>
                <c:pt idx="1453">
                  <c:v>37216.606299953834</c:v>
                </c:pt>
                <c:pt idx="1454">
                  <c:v>36370.190525338847</c:v>
                </c:pt>
                <c:pt idx="1455">
                  <c:v>36465.447132214904</c:v>
                </c:pt>
                <c:pt idx="1456">
                  <c:v>37836.707514154943</c:v>
                </c:pt>
                <c:pt idx="1457">
                  <c:v>33049.320786507255</c:v>
                </c:pt>
                <c:pt idx="1458">
                  <c:v>32110.989463266487</c:v>
                </c:pt>
                <c:pt idx="1459">
                  <c:v>32497.421800608048</c:v>
                </c:pt>
                <c:pt idx="1460">
                  <c:v>33598.923190880792</c:v>
                </c:pt>
                <c:pt idx="1461">
                  <c:v>36435.696270208304</c:v>
                </c:pt>
                <c:pt idx="1462">
                  <c:v>36205.140701337157</c:v>
                </c:pt>
                <c:pt idx="1463">
                  <c:v>37125.939956644674</c:v>
                </c:pt>
                <c:pt idx="1464">
                  <c:v>37548.928218007088</c:v>
                </c:pt>
                <c:pt idx="1465">
                  <c:v>36828.956439532572</c:v>
                </c:pt>
                <c:pt idx="1466">
                  <c:v>34009.31161713849</c:v>
                </c:pt>
                <c:pt idx="1467">
                  <c:v>36183.06238003281</c:v>
                </c:pt>
                <c:pt idx="1468">
                  <c:v>36829.964421129735</c:v>
                </c:pt>
                <c:pt idx="1469">
                  <c:v>36756.138143528791</c:v>
                </c:pt>
                <c:pt idx="1470">
                  <c:v>37758.31451197077</c:v>
                </c:pt>
                <c:pt idx="1471">
                  <c:v>35955.619509627562</c:v>
                </c:pt>
                <c:pt idx="1472">
                  <c:v>36313.56165148443</c:v>
                </c:pt>
                <c:pt idx="1473">
                  <c:v>34693.989520495539</c:v>
                </c:pt>
                <c:pt idx="1474">
                  <c:v>34860.261282853069</c:v>
                </c:pt>
                <c:pt idx="1475">
                  <c:v>34159.332899534806</c:v>
                </c:pt>
                <c:pt idx="1476">
                  <c:v>33800.248598690458</c:v>
                </c:pt>
                <c:pt idx="1477">
                  <c:v>34569.455734223324</c:v>
                </c:pt>
                <c:pt idx="1478">
                  <c:v>34788.546607702105</c:v>
                </c:pt>
                <c:pt idx="1479">
                  <c:v>33670.198942965515</c:v>
                </c:pt>
                <c:pt idx="1480">
                  <c:v>33262.986924014534</c:v>
                </c:pt>
                <c:pt idx="1481">
                  <c:v>32424.672542026419</c:v>
                </c:pt>
                <c:pt idx="1482">
                  <c:v>32400.492838473743</c:v>
                </c:pt>
                <c:pt idx="1483">
                  <c:v>32545.345104397227</c:v>
                </c:pt>
                <c:pt idx="1484">
                  <c:v>34239.095169962311</c:v>
                </c:pt>
                <c:pt idx="1485">
                  <c:v>34454.388439868773</c:v>
                </c:pt>
                <c:pt idx="1486">
                  <c:v>34682.94514980277</c:v>
                </c:pt>
                <c:pt idx="1487">
                  <c:v>34414.744353965129</c:v>
                </c:pt>
                <c:pt idx="1488">
                  <c:v>33275.836010036401</c:v>
                </c:pt>
                <c:pt idx="1489">
                  <c:v>33841.140787174074</c:v>
                </c:pt>
                <c:pt idx="1490">
                  <c:v>33495.669851198159</c:v>
                </c:pt>
                <c:pt idx="1491">
                  <c:v>33931.703614175654</c:v>
                </c:pt>
                <c:pt idx="1492">
                  <c:v>34058.313166279593</c:v>
                </c:pt>
                <c:pt idx="1493">
                  <c:v>33266.484334294837</c:v>
                </c:pt>
                <c:pt idx="1494">
                  <c:v>31564.991168956247</c:v>
                </c:pt>
                <c:pt idx="1495">
                  <c:v>31765.12726621826</c:v>
                </c:pt>
                <c:pt idx="1496">
                  <c:v>30893.439949128446</c:v>
                </c:pt>
                <c:pt idx="1497">
                  <c:v>30286.484604719859</c:v>
                </c:pt>
                <c:pt idx="1498">
                  <c:v>30714.012697112346</c:v>
                </c:pt>
                <c:pt idx="1499">
                  <c:v>32756.203235623547</c:v>
                </c:pt>
                <c:pt idx="1500">
                  <c:v>32311.151412719639</c:v>
                </c:pt>
                <c:pt idx="1501">
                  <c:v>31468.699879037362</c:v>
                </c:pt>
                <c:pt idx="1502">
                  <c:v>32418.385038539385</c:v>
                </c:pt>
                <c:pt idx="1503">
                  <c:v>31931.11677124018</c:v>
                </c:pt>
                <c:pt idx="1504">
                  <c:v>32068.073848710243</c:v>
                </c:pt>
                <c:pt idx="1505">
                  <c:v>32634.29452291728</c:v>
                </c:pt>
                <c:pt idx="1506">
                  <c:v>31736.068442115567</c:v>
                </c:pt>
                <c:pt idx="1507">
                  <c:v>31206.75383751389</c:v>
                </c:pt>
                <c:pt idx="1508">
                  <c:v>31308.610318673389</c:v>
                </c:pt>
                <c:pt idx="1509">
                  <c:v>31987.82446436289</c:v>
                </c:pt>
                <c:pt idx="1510">
                  <c:v>32608.768405584164</c:v>
                </c:pt>
                <c:pt idx="1511">
                  <c:v>32829.993057980777</c:v>
                </c:pt>
                <c:pt idx="1512">
                  <c:v>32822.894479578514</c:v>
                </c:pt>
                <c:pt idx="1513">
                  <c:v>32030.497495568568</c:v>
                </c:pt>
                <c:pt idx="1514">
                  <c:v>33974.742092078472</c:v>
                </c:pt>
                <c:pt idx="1515">
                  <c:v>33002.260547166064</c:v>
                </c:pt>
                <c:pt idx="1516">
                  <c:v>32581.781829573913</c:v>
                </c:pt>
                <c:pt idx="1517">
                  <c:v>33549.169960279789</c:v>
                </c:pt>
                <c:pt idx="1518">
                  <c:v>34409.777474718961</c:v>
                </c:pt>
                <c:pt idx="1519">
                  <c:v>33660.592518152051</c:v>
                </c:pt>
                <c:pt idx="1520">
                  <c:v>33610.955910258497</c:v>
                </c:pt>
                <c:pt idx="1521">
                  <c:v>34320.262138110244</c:v>
                </c:pt>
                <c:pt idx="1522">
                  <c:v>32624.526434760752</c:v>
                </c:pt>
                <c:pt idx="1523">
                  <c:v>35424.411592153912</c:v>
                </c:pt>
                <c:pt idx="1524">
                  <c:v>35954.787688033059</c:v>
                </c:pt>
                <c:pt idx="1525">
                  <c:v>36503.530046767482</c:v>
                </c:pt>
                <c:pt idx="1526">
                  <c:v>38041.372514444112</c:v>
                </c:pt>
                <c:pt idx="1527">
                  <c:v>43052.73666203249</c:v>
                </c:pt>
                <c:pt idx="1528">
                  <c:v>41746.889754221207</c:v>
                </c:pt>
                <c:pt idx="1529">
                  <c:v>44491.139488181136</c:v>
                </c:pt>
                <c:pt idx="1530">
                  <c:v>44604.843451826302</c:v>
                </c:pt>
                <c:pt idx="1531">
                  <c:v>44212.969698062952</c:v>
                </c:pt>
                <c:pt idx="1532">
                  <c:v>43037.811813298962</c:v>
                </c:pt>
                <c:pt idx="1533">
                  <c:v>41331.418195654376</c:v>
                </c:pt>
                <c:pt idx="1534">
                  <c:v>43344.280001099767</c:v>
                </c:pt>
                <c:pt idx="1535">
                  <c:v>42531.46432577294</c:v>
                </c:pt>
                <c:pt idx="1536">
                  <c:v>45093.262209707376</c:v>
                </c:pt>
                <c:pt idx="1537">
                  <c:v>42707.794828419275</c:v>
                </c:pt>
                <c:pt idx="1538">
                  <c:v>44343.242038397118</c:v>
                </c:pt>
                <c:pt idx="1539">
                  <c:v>43975.711178569669</c:v>
                </c:pt>
                <c:pt idx="1540">
                  <c:v>42743.448168038056</c:v>
                </c:pt>
                <c:pt idx="1541">
                  <c:v>44483.176396275907</c:v>
                </c:pt>
                <c:pt idx="1542">
                  <c:v>43665.007368023922</c:v>
                </c:pt>
                <c:pt idx="1543">
                  <c:v>43831.185414590844</c:v>
                </c:pt>
                <c:pt idx="1544">
                  <c:v>44342.725736846245</c:v>
                </c:pt>
                <c:pt idx="1545">
                  <c:v>45227.960174212007</c:v>
                </c:pt>
                <c:pt idx="1546">
                  <c:v>44602.415879522392</c:v>
                </c:pt>
                <c:pt idx="1547">
                  <c:v>43941.328222574753</c:v>
                </c:pt>
                <c:pt idx="1548">
                  <c:v>40803.506567851837</c:v>
                </c:pt>
                <c:pt idx="1549">
                  <c:v>40717.770682834751</c:v>
                </c:pt>
                <c:pt idx="1550">
                  <c:v>43443.428825691328</c:v>
                </c:pt>
                <c:pt idx="1551">
                  <c:v>42520.724134595162</c:v>
                </c:pt>
                <c:pt idx="1552">
                  <c:v>43597.922512859514</c:v>
                </c:pt>
                <c:pt idx="1553">
                  <c:v>43358.750329682633</c:v>
                </c:pt>
                <c:pt idx="1554">
                  <c:v>43278.798276948335</c:v>
                </c:pt>
                <c:pt idx="1555">
                  <c:v>41273.175242346326</c:v>
                </c:pt>
                <c:pt idx="1556">
                  <c:v>41601.726124531226</c:v>
                </c:pt>
                <c:pt idx="1557">
                  <c:v>42869.634637034338</c:v>
                </c:pt>
                <c:pt idx="1558">
                  <c:v>43004.665045573194</c:v>
                </c:pt>
                <c:pt idx="1559">
                  <c:v>44509.58323063534</c:v>
                </c:pt>
                <c:pt idx="1560">
                  <c:v>45554.305030331212</c:v>
                </c:pt>
                <c:pt idx="1561">
                  <c:v>48725.883550740335</c:v>
                </c:pt>
                <c:pt idx="1562">
                  <c:v>57581.884894510105</c:v>
                </c:pt>
                <c:pt idx="1563">
                  <c:v>58494.916483551548</c:v>
                </c:pt>
                <c:pt idx="1564">
                  <c:v>57336.322545428979</c:v>
                </c:pt>
                <c:pt idx="1565">
                  <c:v>63469.819055524153</c:v>
                </c:pt>
                <c:pt idx="1566">
                  <c:v>63260.514616905202</c:v>
                </c:pt>
                <c:pt idx="1567">
                  <c:v>68255.853034884451</c:v>
                </c:pt>
                <c:pt idx="1568">
                  <c:v>62937.078555247193</c:v>
                </c:pt>
                <c:pt idx="1569">
                  <c:v>62937.415053529287</c:v>
                </c:pt>
                <c:pt idx="1570">
                  <c:v>62482.98813115029</c:v>
                </c:pt>
                <c:pt idx="1571">
                  <c:v>64782.274465599367</c:v>
                </c:pt>
                <c:pt idx="1572">
                  <c:v>61338.677412012883</c:v>
                </c:pt>
                <c:pt idx="1573">
                  <c:v>60970.258733207593</c:v>
                </c:pt>
                <c:pt idx="1574">
                  <c:v>60251.082150204602</c:v>
                </c:pt>
                <c:pt idx="1575">
                  <c:v>61548.775823811571</c:v>
                </c:pt>
                <c:pt idx="1576">
                  <c:v>62425.633778841926</c:v>
                </c:pt>
                <c:pt idx="1577">
                  <c:v>63845.418816833422</c:v>
                </c:pt>
                <c:pt idx="1578">
                  <c:v>64347.602778891211</c:v>
                </c:pt>
                <c:pt idx="1579">
                  <c:v>64930.99080772169</c:v>
                </c:pt>
                <c:pt idx="1580">
                  <c:v>67161.871710062114</c:v>
                </c:pt>
                <c:pt idx="1581">
                  <c:v>67256.024143782415</c:v>
                </c:pt>
                <c:pt idx="1582">
                  <c:v>67036.594036893861</c:v>
                </c:pt>
                <c:pt idx="1583">
                  <c:v>63986.065630018697</c:v>
                </c:pt>
                <c:pt idx="1584">
                  <c:v>64179.141784781874</c:v>
                </c:pt>
                <c:pt idx="1585">
                  <c:v>62966.122421378182</c:v>
                </c:pt>
                <c:pt idx="1586">
                  <c:v>59878.319156626079</c:v>
                </c:pt>
                <c:pt idx="1587">
                  <c:v>59962.141455476711</c:v>
                </c:pt>
                <c:pt idx="1588">
                  <c:v>59970.250515850472</c:v>
                </c:pt>
                <c:pt idx="1589">
                  <c:v>62066.833610577065</c:v>
                </c:pt>
                <c:pt idx="1590">
                  <c:v>64861.388005258363</c:v>
                </c:pt>
                <c:pt idx="1591">
                  <c:v>66991.784476267523</c:v>
                </c:pt>
                <c:pt idx="1592">
                  <c:v>63991.884019796322</c:v>
                </c:pt>
                <c:pt idx="1593">
                  <c:v>62891.714841421657</c:v>
                </c:pt>
                <c:pt idx="1594">
                  <c:v>62163.464601875741</c:v>
                </c:pt>
                <c:pt idx="1595">
                  <c:v>61091.332833024586</c:v>
                </c:pt>
                <c:pt idx="1596">
                  <c:v>62258.750495027249</c:v>
                </c:pt>
                <c:pt idx="1597">
                  <c:v>57722.627276740161</c:v>
                </c:pt>
                <c:pt idx="1598">
                  <c:v>55344.210154956396</c:v>
                </c:pt>
                <c:pt idx="1599">
                  <c:v>55757.254748276777</c:v>
                </c:pt>
                <c:pt idx="1600">
                  <c:v>55928.508456247815</c:v>
                </c:pt>
                <c:pt idx="1601">
                  <c:v>57080.765171952175</c:v>
                </c:pt>
                <c:pt idx="1602">
                  <c:v>57675.088723862871</c:v>
                </c:pt>
                <c:pt idx="1603">
                  <c:v>57346.58127110995</c:v>
                </c:pt>
                <c:pt idx="1604">
                  <c:v>60760.805700165452</c:v>
                </c:pt>
                <c:pt idx="1605">
                  <c:v>60921.5506143194</c:v>
                </c:pt>
                <c:pt idx="1606">
                  <c:v>56415.217294696464</c:v>
                </c:pt>
                <c:pt idx="1607">
                  <c:v>54308.235363508422</c:v>
                </c:pt>
                <c:pt idx="1608">
                  <c:v>54466.268644856442</c:v>
                </c:pt>
                <c:pt idx="1609">
                  <c:v>54766.295452564191</c:v>
                </c:pt>
                <c:pt idx="1610">
                  <c:v>55589.647770075535</c:v>
                </c:pt>
                <c:pt idx="1611">
                  <c:v>55650.115940110736</c:v>
                </c:pt>
                <c:pt idx="1612">
                  <c:v>56328.488044986312</c:v>
                </c:pt>
                <c:pt idx="1613">
                  <c:v>56746.711276732567</c:v>
                </c:pt>
                <c:pt idx="1614">
                  <c:v>57236.820887241913</c:v>
                </c:pt>
                <c:pt idx="1615">
                  <c:v>55544.102851426673</c:v>
                </c:pt>
                <c:pt idx="1616">
                  <c:v>56410.891692445795</c:v>
                </c:pt>
                <c:pt idx="1617">
                  <c:v>55874.931516888093</c:v>
                </c:pt>
                <c:pt idx="1618">
                  <c:v>54383.345409309375</c:v>
                </c:pt>
                <c:pt idx="1619">
                  <c:v>55933.920124909819</c:v>
                </c:pt>
                <c:pt idx="1620">
                  <c:v>54056.305893811535</c:v>
                </c:pt>
                <c:pt idx="1621">
                  <c:v>54100.708403082608</c:v>
                </c:pt>
                <c:pt idx="1622">
                  <c:v>53060.335744267111</c:v>
                </c:pt>
                <c:pt idx="1623">
                  <c:v>52978.491975316298</c:v>
                </c:pt>
                <c:pt idx="1624">
                  <c:v>53275.238351715772</c:v>
                </c:pt>
                <c:pt idx="1625">
                  <c:v>53740.490868811488</c:v>
                </c:pt>
                <c:pt idx="1626">
                  <c:v>54281.348452997452</c:v>
                </c:pt>
                <c:pt idx="1627">
                  <c:v>55472.146456130395</c:v>
                </c:pt>
                <c:pt idx="1628">
                  <c:v>55834.430913262651</c:v>
                </c:pt>
                <c:pt idx="1629">
                  <c:v>62150.485528765508</c:v>
                </c:pt>
                <c:pt idx="1630">
                  <c:v>61251.80541954955</c:v>
                </c:pt>
                <c:pt idx="1631">
                  <c:v>60182.69778061867</c:v>
                </c:pt>
                <c:pt idx="1632">
                  <c:v>60508.305635869845</c:v>
                </c:pt>
                <c:pt idx="1633">
                  <c:v>60144.931803792111</c:v>
                </c:pt>
                <c:pt idx="1634">
                  <c:v>60598.212576687132</c:v>
                </c:pt>
                <c:pt idx="1635">
                  <c:v>60061.461651152225</c:v>
                </c:pt>
                <c:pt idx="1636">
                  <c:v>63972.346009503308</c:v>
                </c:pt>
                <c:pt idx="1637">
                  <c:v>64621.883568673737</c:v>
                </c:pt>
                <c:pt idx="1638">
                  <c:v>66214.62865109586</c:v>
                </c:pt>
                <c:pt idx="1639">
                  <c:v>63831.444774018819</c:v>
                </c:pt>
                <c:pt idx="1640">
                  <c:v>65358.857066780714</c:v>
                </c:pt>
                <c:pt idx="1641">
                  <c:v>64581.853494193863</c:v>
                </c:pt>
                <c:pt idx="1642">
                  <c:v>64320.593449042295</c:v>
                </c:pt>
                <c:pt idx="1643">
                  <c:v>64899.586013316904</c:v>
                </c:pt>
                <c:pt idx="1644">
                  <c:v>65292.153257915634</c:v>
                </c:pt>
                <c:pt idx="1645">
                  <c:v>64742.401573759256</c:v>
                </c:pt>
                <c:pt idx="1646">
                  <c:v>65407.784989708314</c:v>
                </c:pt>
                <c:pt idx="1647">
                  <c:v>68910.346933689594</c:v>
                </c:pt>
                <c:pt idx="1648">
                  <c:v>67116.477107344341</c:v>
                </c:pt>
                <c:pt idx="1649">
                  <c:v>67022.922850306044</c:v>
                </c:pt>
                <c:pt idx="1650">
                  <c:v>60620.823310163534</c:v>
                </c:pt>
                <c:pt idx="1651">
                  <c:v>59813.706464128765</c:v>
                </c:pt>
                <c:pt idx="1652">
                  <c:v>59324.468153045185</c:v>
                </c:pt>
                <c:pt idx="1653">
                  <c:v>57817.578441063219</c:v>
                </c:pt>
                <c:pt idx="1654">
                  <c:v>64186.33163072561</c:v>
                </c:pt>
                <c:pt idx="1655">
                  <c:v>64017.700070632214</c:v>
                </c:pt>
                <c:pt idx="1656">
                  <c:v>65723.040349228468</c:v>
                </c:pt>
                <c:pt idx="1657">
                  <c:v>65386.448430092831</c:v>
                </c:pt>
                <c:pt idx="1658">
                  <c:v>64377.643318092785</c:v>
                </c:pt>
                <c:pt idx="1659">
                  <c:v>66690.124123059082</c:v>
                </c:pt>
                <c:pt idx="1660">
                  <c:v>66277.633651173892</c:v>
                </c:pt>
                <c:pt idx="1661">
                  <c:v>68602.249228909001</c:v>
                </c:pt>
                <c:pt idx="1662">
                  <c:v>70139.331782472</c:v>
                </c:pt>
                <c:pt idx="1663">
                  <c:v>66740.137513995331</c:v>
                </c:pt>
                <c:pt idx="1664">
                  <c:v>67126.67162240039</c:v>
                </c:pt>
                <c:pt idx="1665">
                  <c:v>68437.274606678344</c:v>
                </c:pt>
                <c:pt idx="1666">
                  <c:v>68848.901558625264</c:v>
                </c:pt>
                <c:pt idx="1667">
                  <c:v>67343.435407428275</c:v>
                </c:pt>
                <c:pt idx="1668">
                  <c:v>67868.265177482273</c:v>
                </c:pt>
                <c:pt idx="1669">
                  <c:v>66701.666949760911</c:v>
                </c:pt>
                <c:pt idx="1670">
                  <c:v>66093.29521796215</c:v>
                </c:pt>
                <c:pt idx="1671">
                  <c:v>66668.045859730366</c:v>
                </c:pt>
                <c:pt idx="1672">
                  <c:v>67053.534610967239</c:v>
                </c:pt>
                <c:pt idx="1673">
                  <c:v>67947.790510246094</c:v>
                </c:pt>
                <c:pt idx="1674">
                  <c:v>65966.792849978578</c:v>
                </c:pt>
                <c:pt idx="1675">
                  <c:v>63667.957243974903</c:v>
                </c:pt>
                <c:pt idx="1676">
                  <c:v>64235.080517646747</c:v>
                </c:pt>
                <c:pt idx="1677">
                  <c:v>64870.9414160776</c:v>
                </c:pt>
                <c:pt idx="1678">
                  <c:v>66301.15141280237</c:v>
                </c:pt>
                <c:pt idx="1679">
                  <c:v>66684.010791847206</c:v>
                </c:pt>
                <c:pt idx="1680">
                  <c:v>66611.766138193037</c:v>
                </c:pt>
                <c:pt idx="1681">
                  <c:v>67681.175661117159</c:v>
                </c:pt>
                <c:pt idx="1682">
                  <c:v>67936.382696519286</c:v>
                </c:pt>
                <c:pt idx="1683">
                  <c:v>67597.579090511077</c:v>
                </c:pt>
                <c:pt idx="1684">
                  <c:v>66831.420186375908</c:v>
                </c:pt>
                <c:pt idx="1685">
                  <c:v>67522.145317089729</c:v>
                </c:pt>
                <c:pt idx="1686">
                  <c:v>67902.929993862286</c:v>
                </c:pt>
                <c:pt idx="1687">
                  <c:v>67220.515942790662</c:v>
                </c:pt>
                <c:pt idx="1688">
                  <c:v>66234.103681338776</c:v>
                </c:pt>
                <c:pt idx="1689">
                  <c:v>66996.325131298188</c:v>
                </c:pt>
                <c:pt idx="1690">
                  <c:v>67709.134358381532</c:v>
                </c:pt>
                <c:pt idx="1691">
                  <c:v>68000.887210725487</c:v>
                </c:pt>
                <c:pt idx="1692">
                  <c:v>67566.398175137394</c:v>
                </c:pt>
                <c:pt idx="1693">
                  <c:v>67425.737095796416</c:v>
                </c:pt>
                <c:pt idx="1694">
                  <c:v>66164.588061340473</c:v>
                </c:pt>
                <c:pt idx="1695">
                  <c:v>66988.422708433325</c:v>
                </c:pt>
                <c:pt idx="1696">
                  <c:v>64485.206186813986</c:v>
                </c:pt>
                <c:pt idx="1697">
                  <c:v>62338.388837621867</c:v>
                </c:pt>
                <c:pt idx="1698">
                  <c:v>63801.943137812901</c:v>
                </c:pt>
                <c:pt idx="1699">
                  <c:v>62882.55222435965</c:v>
                </c:pt>
                <c:pt idx="1700">
                  <c:v>62224.314666962913</c:v>
                </c:pt>
                <c:pt idx="1701">
                  <c:v>62773.904238213196</c:v>
                </c:pt>
                <c:pt idx="1702">
                  <c:v>63192.810713310391</c:v>
                </c:pt>
                <c:pt idx="1703">
                  <c:v>63214.776206337447</c:v>
                </c:pt>
                <c:pt idx="1704">
                  <c:v>64255.544615065315</c:v>
                </c:pt>
                <c:pt idx="1705">
                  <c:v>64077.542960876424</c:v>
                </c:pt>
                <c:pt idx="1706">
                  <c:v>61227.331945481659</c:v>
                </c:pt>
                <c:pt idx="1707">
                  <c:v>61170.747099176522</c:v>
                </c:pt>
                <c:pt idx="1708">
                  <c:v>60039.801512514357</c:v>
                </c:pt>
                <c:pt idx="1709">
                  <c:v>59136.716518670124</c:v>
                </c:pt>
                <c:pt idx="1710">
                  <c:v>65128.339006321236</c:v>
                </c:pt>
                <c:pt idx="1711">
                  <c:v>75862.883691271287</c:v>
                </c:pt>
                <c:pt idx="1712">
                  <c:v>68629.054525881045</c:v>
                </c:pt>
                <c:pt idx="1713">
                  <c:v>70763.230607306556</c:v>
                </c:pt>
                <c:pt idx="1714">
                  <c:v>71850.138892285264</c:v>
                </c:pt>
                <c:pt idx="1715">
                  <c:v>73971.915422873528</c:v>
                </c:pt>
                <c:pt idx="1716">
                  <c:v>72682.883984690925</c:v>
                </c:pt>
                <c:pt idx="1717">
                  <c:v>71473.937451116231</c:v>
                </c:pt>
                <c:pt idx="1718">
                  <c:v>72494.00957993824</c:v>
                </c:pt>
                <c:pt idx="1719">
                  <c:v>72364.591354963617</c:v>
                </c:pt>
                <c:pt idx="1720">
                  <c:v>72330.403256691381</c:v>
                </c:pt>
                <c:pt idx="1721">
                  <c:v>72329.407130021747</c:v>
                </c:pt>
                <c:pt idx="1722">
                  <c:v>74197.372092913414</c:v>
                </c:pt>
                <c:pt idx="1723">
                  <c:v>76543.190263166805</c:v>
                </c:pt>
                <c:pt idx="1724">
                  <c:v>74441.039596387971</c:v>
                </c:pt>
                <c:pt idx="1725">
                  <c:v>72754.458837423343</c:v>
                </c:pt>
                <c:pt idx="1726">
                  <c:v>72772.692433449818</c:v>
                </c:pt>
                <c:pt idx="1727">
                  <c:v>73111.006387078916</c:v>
                </c:pt>
                <c:pt idx="1728">
                  <c:v>73393.392200428832</c:v>
                </c:pt>
                <c:pt idx="1729">
                  <c:v>73526.475068033775</c:v>
                </c:pt>
                <c:pt idx="1730">
                  <c:v>74505.45787697655</c:v>
                </c:pt>
                <c:pt idx="1731">
                  <c:v>73464.988847106375</c:v>
                </c:pt>
                <c:pt idx="1732">
                  <c:v>70378.444378244472</c:v>
                </c:pt>
                <c:pt idx="1733">
                  <c:v>71150.613025940533</c:v>
                </c:pt>
                <c:pt idx="1734">
                  <c:v>70670.371342933417</c:v>
                </c:pt>
                <c:pt idx="1735">
                  <c:v>71538.997646945965</c:v>
                </c:pt>
                <c:pt idx="1736">
                  <c:v>70616.82848806023</c:v>
                </c:pt>
                <c:pt idx="1737">
                  <c:v>71196.826840670619</c:v>
                </c:pt>
                <c:pt idx="1738">
                  <c:v>70686.003306708662</c:v>
                </c:pt>
                <c:pt idx="1739">
                  <c:v>71745.329416570763</c:v>
                </c:pt>
                <c:pt idx="1740">
                  <c:v>70131.402109150091</c:v>
                </c:pt>
                <c:pt idx="1741">
                  <c:v>70522.582345988907</c:v>
                </c:pt>
                <c:pt idx="1742">
                  <c:v>70526.988079876959</c:v>
                </c:pt>
                <c:pt idx="1743">
                  <c:v>70702.180155645547</c:v>
                </c:pt>
                <c:pt idx="1744">
                  <c:v>70189.553474276719</c:v>
                </c:pt>
                <c:pt idx="1745">
                  <c:v>67958.96881906371</c:v>
                </c:pt>
                <c:pt idx="1746">
                  <c:v>67850.368225185521</c:v>
                </c:pt>
                <c:pt idx="1747">
                  <c:v>69597.062691109502</c:v>
                </c:pt>
                <c:pt idx="1748">
                  <c:v>72627.559389194619</c:v>
                </c:pt>
                <c:pt idx="1749">
                  <c:v>72002.434537568668</c:v>
                </c:pt>
                <c:pt idx="1750">
                  <c:v>72167.231924334294</c:v>
                </c:pt>
                <c:pt idx="1751">
                  <c:v>73481.300615869899</c:v>
                </c:pt>
                <c:pt idx="1752">
                  <c:v>71495.131446854168</c:v>
                </c:pt>
                <c:pt idx="1753">
                  <c:v>71796.373008695664</c:v>
                </c:pt>
                <c:pt idx="1754">
                  <c:v>71810.201812105835</c:v>
                </c:pt>
                <c:pt idx="1755">
                  <c:v>71993.937662378128</c:v>
                </c:pt>
                <c:pt idx="1756">
                  <c:v>71747.545341100646</c:v>
                </c:pt>
                <c:pt idx="1757">
                  <c:v>71764.63812725863</c:v>
                </c:pt>
                <c:pt idx="1758">
                  <c:v>71394.434614262776</c:v>
                </c:pt>
                <c:pt idx="1759">
                  <c:v>72304.815834700756</c:v>
                </c:pt>
                <c:pt idx="1760">
                  <c:v>72999.797735596367</c:v>
                </c:pt>
                <c:pt idx="1761">
                  <c:v>72621.664816073317</c:v>
                </c:pt>
                <c:pt idx="1762">
                  <c:v>72735.314633418879</c:v>
                </c:pt>
                <c:pt idx="1763">
                  <c:v>73021.465027336482</c:v>
                </c:pt>
                <c:pt idx="1764">
                  <c:v>72694.73772357477</c:v>
                </c:pt>
                <c:pt idx="1765">
                  <c:v>72450.05107508252</c:v>
                </c:pt>
                <c:pt idx="1766">
                  <c:v>72440.014624622403</c:v>
                </c:pt>
                <c:pt idx="1767">
                  <c:v>71686.912509181464</c:v>
                </c:pt>
                <c:pt idx="1768">
                  <c:v>71765.746668857624</c:v>
                </c:pt>
                <c:pt idx="1769">
                  <c:v>71262.770635238834</c:v>
                </c:pt>
                <c:pt idx="1770">
                  <c:v>71292.548327667144</c:v>
                </c:pt>
                <c:pt idx="1771">
                  <c:v>70525.588067385717</c:v>
                </c:pt>
                <c:pt idx="1772">
                  <c:v>70318.546993013922</c:v>
                </c:pt>
                <c:pt idx="1773">
                  <c:v>69260.583204317445</c:v>
                </c:pt>
                <c:pt idx="1774">
                  <c:v>67320.558419607754</c:v>
                </c:pt>
                <c:pt idx="1775">
                  <c:v>64093.735803460302</c:v>
                </c:pt>
                <c:pt idx="1776">
                  <c:v>67235.912069979619</c:v>
                </c:pt>
                <c:pt idx="1777">
                  <c:v>70693.550005918572</c:v>
                </c:pt>
                <c:pt idx="1778">
                  <c:v>70412.124166951224</c:v>
                </c:pt>
                <c:pt idx="1779">
                  <c:v>71471.941085095488</c:v>
                </c:pt>
                <c:pt idx="1780">
                  <c:v>71300.427183715728</c:v>
                </c:pt>
                <c:pt idx="1781">
                  <c:v>69757.544263632677</c:v>
                </c:pt>
                <c:pt idx="1782">
                  <c:v>71087.148095493292</c:v>
                </c:pt>
                <c:pt idx="1783">
                  <c:v>76470.134156067317</c:v>
                </c:pt>
                <c:pt idx="1784">
                  <c:v>76862.618957139741</c:v>
                </c:pt>
                <c:pt idx="1785">
                  <c:v>76607.338529968096</c:v>
                </c:pt>
                <c:pt idx="1786">
                  <c:v>77310.97059941692</c:v>
                </c:pt>
                <c:pt idx="1787">
                  <c:v>76354.352151831423</c:v>
                </c:pt>
                <c:pt idx="1788">
                  <c:v>77798.422283334352</c:v>
                </c:pt>
                <c:pt idx="1789">
                  <c:v>77625.390261269684</c:v>
                </c:pt>
                <c:pt idx="1790">
                  <c:v>77843.021295455532</c:v>
                </c:pt>
                <c:pt idx="1791">
                  <c:v>77669.078400979895</c:v>
                </c:pt>
                <c:pt idx="1792">
                  <c:v>80097.059416381526</c:v>
                </c:pt>
                <c:pt idx="1793">
                  <c:v>77006.334381978042</c:v>
                </c:pt>
                <c:pt idx="1794">
                  <c:v>78014.973765033166</c:v>
                </c:pt>
                <c:pt idx="1795">
                  <c:v>80064.537897709204</c:v>
                </c:pt>
                <c:pt idx="1796">
                  <c:v>79242.323734761187</c:v>
                </c:pt>
                <c:pt idx="1797">
                  <c:v>79049.89350394487</c:v>
                </c:pt>
                <c:pt idx="1798">
                  <c:v>78695.462928040884</c:v>
                </c:pt>
                <c:pt idx="1799">
                  <c:v>77366.500080469457</c:v>
                </c:pt>
                <c:pt idx="1800">
                  <c:v>76791.672117131573</c:v>
                </c:pt>
                <c:pt idx="1801">
                  <c:v>78404.051228568351</c:v>
                </c:pt>
                <c:pt idx="1802">
                  <c:v>77468.011750267207</c:v>
                </c:pt>
                <c:pt idx="1803">
                  <c:v>73532.199534596366</c:v>
                </c:pt>
                <c:pt idx="1804">
                  <c:v>72954.773898086511</c:v>
                </c:pt>
                <c:pt idx="1805">
                  <c:v>73755.53195535444</c:v>
                </c:pt>
                <c:pt idx="1806">
                  <c:v>73488.983699099219</c:v>
                </c:pt>
                <c:pt idx="1807">
                  <c:v>73456.698332533444</c:v>
                </c:pt>
                <c:pt idx="1808">
                  <c:v>74893.414012718349</c:v>
                </c:pt>
                <c:pt idx="1809">
                  <c:v>82059.652101819738</c:v>
                </c:pt>
                <c:pt idx="1810">
                  <c:v>79339.415986565087</c:v>
                </c:pt>
                <c:pt idx="1811">
                  <c:v>82889.288188116217</c:v>
                </c:pt>
                <c:pt idx="1812">
                  <c:v>83098.384010451337</c:v>
                </c:pt>
                <c:pt idx="1813">
                  <c:v>81883.246478233035</c:v>
                </c:pt>
                <c:pt idx="1814">
                  <c:v>83807.683730457167</c:v>
                </c:pt>
                <c:pt idx="1815">
                  <c:v>82491.844192806413</c:v>
                </c:pt>
                <c:pt idx="1816">
                  <c:v>81581.140461935676</c:v>
                </c:pt>
                <c:pt idx="1817">
                  <c:v>80764.695157590337</c:v>
                </c:pt>
                <c:pt idx="1818">
                  <c:v>78217.929632598214</c:v>
                </c:pt>
                <c:pt idx="1819">
                  <c:v>78122.726597646659</c:v>
                </c:pt>
                <c:pt idx="1820">
                  <c:v>79464.677811077883</c:v>
                </c:pt>
                <c:pt idx="1821">
                  <c:v>79252.950579555574</c:v>
                </c:pt>
                <c:pt idx="1822">
                  <c:v>78070.435774055266</c:v>
                </c:pt>
                <c:pt idx="1823">
                  <c:v>79714.729155890396</c:v>
                </c:pt>
                <c:pt idx="1824">
                  <c:v>79162.639266810947</c:v>
                </c:pt>
                <c:pt idx="1825">
                  <c:v>75414.635447871275</c:v>
                </c:pt>
                <c:pt idx="1826">
                  <c:v>75388.422564045148</c:v>
                </c:pt>
                <c:pt idx="1827">
                  <c:v>75670.691803393012</c:v>
                </c:pt>
                <c:pt idx="1828">
                  <c:v>75602.41010858721</c:v>
                </c:pt>
                <c:pt idx="1829">
                  <c:v>74887.071641856965</c:v>
                </c:pt>
                <c:pt idx="1830">
                  <c:v>73225.505420229063</c:v>
                </c:pt>
                <c:pt idx="1831">
                  <c:v>68694.016383814233</c:v>
                </c:pt>
                <c:pt idx="1832">
                  <c:v>67980.398453860209</c:v>
                </c:pt>
                <c:pt idx="1833">
                  <c:v>69009.481862138811</c:v>
                </c:pt>
                <c:pt idx="1834">
                  <c:v>74209.483776158188</c:v>
                </c:pt>
                <c:pt idx="1835">
                  <c:v>81349.272829326888</c:v>
                </c:pt>
                <c:pt idx="1836">
                  <c:v>83228.132724988449</c:v>
                </c:pt>
                <c:pt idx="1837">
                  <c:v>81930.139539389216</c:v>
                </c:pt>
                <c:pt idx="1838">
                  <c:v>84335.922256775899</c:v>
                </c:pt>
                <c:pt idx="1839">
                  <c:v>92420.252264081268</c:v>
                </c:pt>
                <c:pt idx="1840">
                  <c:v>90775.14921788084</c:v>
                </c:pt>
                <c:pt idx="1841">
                  <c:v>94369.316807416151</c:v>
                </c:pt>
                <c:pt idx="1842">
                  <c:v>93506.147121990754</c:v>
                </c:pt>
                <c:pt idx="1843">
                  <c:v>94816.656369236705</c:v>
                </c:pt>
                <c:pt idx="1844">
                  <c:v>91933.913868666074</c:v>
                </c:pt>
                <c:pt idx="1845">
                  <c:v>95457.438242330187</c:v>
                </c:pt>
                <c:pt idx="1846">
                  <c:v>92620.441778398235</c:v>
                </c:pt>
                <c:pt idx="1847">
                  <c:v>92649.049919305005</c:v>
                </c:pt>
                <c:pt idx="1848">
                  <c:v>94353.05604807999</c:v>
                </c:pt>
                <c:pt idx="1849">
                  <c:v>91508.637660799563</c:v>
                </c:pt>
                <c:pt idx="1850">
                  <c:v>91967.987244038537</c:v>
                </c:pt>
                <c:pt idx="1851">
                  <c:v>95636.880107286706</c:v>
                </c:pt>
                <c:pt idx="1852">
                  <c:v>94557.091468132072</c:v>
                </c:pt>
                <c:pt idx="1853">
                  <c:v>96030.781820998382</c:v>
                </c:pt>
                <c:pt idx="1854">
                  <c:v>95988.173233775204</c:v>
                </c:pt>
                <c:pt idx="1855">
                  <c:v>95040.663510299171</c:v>
                </c:pt>
                <c:pt idx="1856">
                  <c:v>93786.122312303618</c:v>
                </c:pt>
                <c:pt idx="1857">
                  <c:v>95019.072460558222</c:v>
                </c:pt>
                <c:pt idx="1858">
                  <c:v>95034.38861146821</c:v>
                </c:pt>
                <c:pt idx="1859">
                  <c:v>94574.937820183579</c:v>
                </c:pt>
                <c:pt idx="1860">
                  <c:v>94144.837362140577</c:v>
                </c:pt>
                <c:pt idx="1861">
                  <c:v>94252.961290921492</c:v>
                </c:pt>
                <c:pt idx="1862">
                  <c:v>95553.079845479602</c:v>
                </c:pt>
                <c:pt idx="1863">
                  <c:v>99984.57533278162</c:v>
                </c:pt>
                <c:pt idx="1864">
                  <c:v>101884.18287780361</c:v>
                </c:pt>
                <c:pt idx="1865">
                  <c:v>100830.43844239901</c:v>
                </c:pt>
                <c:pt idx="1866">
                  <c:v>102469.23285375324</c:v>
                </c:pt>
                <c:pt idx="1867">
                  <c:v>102783.28141943859</c:v>
                </c:pt>
                <c:pt idx="1868">
                  <c:v>102203.56173389374</c:v>
                </c:pt>
                <c:pt idx="1869">
                  <c:v>102235.81336444432</c:v>
                </c:pt>
                <c:pt idx="1870">
                  <c:v>99286.003665615819</c:v>
                </c:pt>
                <c:pt idx="1871">
                  <c:v>102490.04797514413</c:v>
                </c:pt>
                <c:pt idx="1872">
                  <c:v>97149.940389915049</c:v>
                </c:pt>
                <c:pt idx="1873">
                  <c:v>95282.820627550143</c:v>
                </c:pt>
                <c:pt idx="1874">
                  <c:v>91973.958518732499</c:v>
                </c:pt>
                <c:pt idx="1875">
                  <c:v>93842.967497949736</c:v>
                </c:pt>
                <c:pt idx="1876">
                  <c:v>93079.690153591509</c:v>
                </c:pt>
                <c:pt idx="1877">
                  <c:v>92810.915320331755</c:v>
                </c:pt>
                <c:pt idx="1878">
                  <c:v>95475.588218518664</c:v>
                </c:pt>
                <c:pt idx="1879">
                  <c:v>95861.865592790564</c:v>
                </c:pt>
                <c:pt idx="1880">
                  <c:v>99429.381730301888</c:v>
                </c:pt>
                <c:pt idx="1881">
                  <c:v>98885.995733149277</c:v>
                </c:pt>
                <c:pt idx="1882">
                  <c:v>98611.890609484719</c:v>
                </c:pt>
                <c:pt idx="1883">
                  <c:v>98621.201749685511</c:v>
                </c:pt>
                <c:pt idx="1884">
                  <c:v>94691.124656602129</c:v>
                </c:pt>
                <c:pt idx="1885">
                  <c:v>96720.683332252549</c:v>
                </c:pt>
                <c:pt idx="1886">
                  <c:v>97922.697554550163</c:v>
                </c:pt>
                <c:pt idx="1887">
                  <c:v>97288.460468409408</c:v>
                </c:pt>
                <c:pt idx="1888">
                  <c:v>99540.170804285211</c:v>
                </c:pt>
                <c:pt idx="1889">
                  <c:v>97322.331427690558</c:v>
                </c:pt>
                <c:pt idx="1890">
                  <c:v>95911.828631331766</c:v>
                </c:pt>
                <c:pt idx="1891">
                  <c:v>93343.472056598679</c:v>
                </c:pt>
                <c:pt idx="1892">
                  <c:v>93206.773722926213</c:v>
                </c:pt>
                <c:pt idx="1893">
                  <c:v>93107.185005996027</c:v>
                </c:pt>
                <c:pt idx="1894">
                  <c:v>90981.377478922208</c:v>
                </c:pt>
                <c:pt idx="1895">
                  <c:v>90395.686518683389</c:v>
                </c:pt>
                <c:pt idx="1896">
                  <c:v>90329.125360653823</c:v>
                </c:pt>
                <c:pt idx="1897">
                  <c:v>90809.323801298917</c:v>
                </c:pt>
                <c:pt idx="1898">
                  <c:v>91634.236845464548</c:v>
                </c:pt>
                <c:pt idx="1899">
                  <c:v>91201.403770188699</c:v>
                </c:pt>
                <c:pt idx="1900">
                  <c:v>92455.607608032064</c:v>
                </c:pt>
                <c:pt idx="1901">
                  <c:v>90484.311030666999</c:v>
                </c:pt>
                <c:pt idx="1902">
                  <c:v>90683.286048436043</c:v>
                </c:pt>
                <c:pt idx="1903">
                  <c:v>91432.799098584408</c:v>
                </c:pt>
                <c:pt idx="1904">
                  <c:v>90236.35131879813</c:v>
                </c:pt>
                <c:pt idx="1905">
                  <c:v>90578.73813726849</c:v>
                </c:pt>
                <c:pt idx="1906">
                  <c:v>91828.11772493535</c:v>
                </c:pt>
                <c:pt idx="1907">
                  <c:v>88823.588209419599</c:v>
                </c:pt>
                <c:pt idx="1908">
                  <c:v>89312.018237778437</c:v>
                </c:pt>
                <c:pt idx="1909">
                  <c:v>90095.132359086158</c:v>
                </c:pt>
                <c:pt idx="1910">
                  <c:v>90595.60614487862</c:v>
                </c:pt>
                <c:pt idx="1911">
                  <c:v>94680.126715640319</c:v>
                </c:pt>
                <c:pt idx="1912">
                  <c:v>93571.561255502806</c:v>
                </c:pt>
                <c:pt idx="1913">
                  <c:v>93429.86999157774</c:v>
                </c:pt>
                <c:pt idx="1914">
                  <c:v>91796.878174841375</c:v>
                </c:pt>
                <c:pt idx="1915">
                  <c:v>90473.009465568219</c:v>
                </c:pt>
                <c:pt idx="1916">
                  <c:v>91905.643087911492</c:v>
                </c:pt>
                <c:pt idx="1917">
                  <c:v>91320.761792037971</c:v>
                </c:pt>
                <c:pt idx="1918">
                  <c:v>91475.913726035913</c:v>
                </c:pt>
                <c:pt idx="1919">
                  <c:v>86796.694678971588</c:v>
                </c:pt>
                <c:pt idx="1920">
                  <c:v>81353.331987243539</c:v>
                </c:pt>
                <c:pt idx="1921">
                  <c:v>78062.595731416281</c:v>
                </c:pt>
                <c:pt idx="1922">
                  <c:v>76972.652990111688</c:v>
                </c:pt>
                <c:pt idx="1923">
                  <c:v>76296.935681515533</c:v>
                </c:pt>
                <c:pt idx="1924">
                  <c:v>77551.103854073779</c:v>
                </c:pt>
                <c:pt idx="1925">
                  <c:v>77298.817592102379</c:v>
                </c:pt>
                <c:pt idx="1926">
                  <c:v>77359.570048508802</c:v>
                </c:pt>
                <c:pt idx="1927">
                  <c:v>77272.886643142934</c:v>
                </c:pt>
                <c:pt idx="1928">
                  <c:v>79750.338674853745</c:v>
                </c:pt>
                <c:pt idx="1929">
                  <c:v>78286.42863016254</c:v>
                </c:pt>
                <c:pt idx="1930">
                  <c:v>76068.110093943047</c:v>
                </c:pt>
                <c:pt idx="1931">
                  <c:v>75574.730028744947</c:v>
                </c:pt>
                <c:pt idx="1932">
                  <c:v>76082.636404860357</c:v>
                </c:pt>
                <c:pt idx="1933">
                  <c:v>74653.115475879647</c:v>
                </c:pt>
                <c:pt idx="1934">
                  <c:v>78093.655059227225</c:v>
                </c:pt>
                <c:pt idx="1935">
                  <c:v>82744.571392896658</c:v>
                </c:pt>
                <c:pt idx="1936">
                  <c:v>82443.954302393089</c:v>
                </c:pt>
                <c:pt idx="1937">
                  <c:v>84660.801889681839</c:v>
                </c:pt>
                <c:pt idx="1938">
                  <c:v>84216.455787383878</c:v>
                </c:pt>
                <c:pt idx="1939">
                  <c:v>84037.773866195334</c:v>
                </c:pt>
                <c:pt idx="1940">
                  <c:v>83500.73496550406</c:v>
                </c:pt>
                <c:pt idx="1941">
                  <c:v>84671.671223779151</c:v>
                </c:pt>
                <c:pt idx="1942">
                  <c:v>82974.979206045769</c:v>
                </c:pt>
                <c:pt idx="1943">
                  <c:v>83995.427602643627</c:v>
                </c:pt>
                <c:pt idx="1944">
                  <c:v>84063.540257177287</c:v>
                </c:pt>
                <c:pt idx="1945">
                  <c:v>84377.757808873692</c:v>
                </c:pt>
                <c:pt idx="1946">
                  <c:v>84463.636583099404</c:v>
                </c:pt>
                <c:pt idx="1947">
                  <c:v>85951.052538745978</c:v>
                </c:pt>
                <c:pt idx="1948">
                  <c:v>84876.009187380143</c:v>
                </c:pt>
                <c:pt idx="1949">
                  <c:v>84154.053671322676</c:v>
                </c:pt>
                <c:pt idx="1950">
                  <c:v>82472.948389033394</c:v>
                </c:pt>
                <c:pt idx="1951">
                  <c:v>83712.355934693071</c:v>
                </c:pt>
                <c:pt idx="1952">
                  <c:v>83546.639970422635</c:v>
                </c:pt>
                <c:pt idx="1953">
                  <c:v>83204.780102062519</c:v>
                </c:pt>
                <c:pt idx="1954">
                  <c:v>83896.831155781198</c:v>
                </c:pt>
                <c:pt idx="1955">
                  <c:v>84477.623264285518</c:v>
                </c:pt>
                <c:pt idx="1956">
                  <c:v>83809.738547290821</c:v>
                </c:pt>
                <c:pt idx="1957">
                  <c:v>86773.232143066198</c:v>
                </c:pt>
                <c:pt idx="1958">
                  <c:v>83622.173566256242</c:v>
                </c:pt>
                <c:pt idx="1959">
                  <c:v>83560.130083045966</c:v>
                </c:pt>
                <c:pt idx="1960">
                  <c:v>83401.421252939792</c:v>
                </c:pt>
                <c:pt idx="1961">
                  <c:v>83142.12970171991</c:v>
                </c:pt>
                <c:pt idx="1962">
                  <c:v>82372.807062197753</c:v>
                </c:pt>
                <c:pt idx="1963">
                  <c:v>82510.963471231604</c:v>
                </c:pt>
                <c:pt idx="1964">
                  <c:v>82209.684289310942</c:v>
                </c:pt>
                <c:pt idx="1965">
                  <c:v>82490.300701589775</c:v>
                </c:pt>
                <c:pt idx="1966">
                  <c:v>82193.132003883584</c:v>
                </c:pt>
                <c:pt idx="1967">
                  <c:v>82992.46945431405</c:v>
                </c:pt>
                <c:pt idx="1968">
                  <c:v>80489.625961982601</c:v>
                </c:pt>
                <c:pt idx="1969">
                  <c:v>80634.210175190747</c:v>
                </c:pt>
                <c:pt idx="1970">
                  <c:v>80973.669962163898</c:v>
                </c:pt>
                <c:pt idx="1971">
                  <c:v>80617.299256912447</c:v>
                </c:pt>
                <c:pt idx="1972">
                  <c:v>80869.335389686661</c:v>
                </c:pt>
                <c:pt idx="1973">
                  <c:v>80976.263153547523</c:v>
                </c:pt>
                <c:pt idx="1974">
                  <c:v>80778.159884124179</c:v>
                </c:pt>
                <c:pt idx="1975">
                  <c:v>80643.424280745327</c:v>
                </c:pt>
                <c:pt idx="1976">
                  <c:v>81950.337563806344</c:v>
                </c:pt>
                <c:pt idx="1977">
                  <c:v>80515.861334385001</c:v>
                </c:pt>
                <c:pt idx="1978">
                  <c:v>80536.910324020151</c:v>
                </c:pt>
                <c:pt idx="1979">
                  <c:v>80317.17873497172</c:v>
                </c:pt>
                <c:pt idx="1980">
                  <c:v>80201.698956973371</c:v>
                </c:pt>
                <c:pt idx="1981">
                  <c:v>80246.638411908687</c:v>
                </c:pt>
                <c:pt idx="1982">
                  <c:v>80584.967126044299</c:v>
                </c:pt>
                <c:pt idx="1983">
                  <c:v>82128.081522153981</c:v>
                </c:pt>
                <c:pt idx="1984">
                  <c:v>81608.256998307188</c:v>
                </c:pt>
                <c:pt idx="1985">
                  <c:v>81259.996912915143</c:v>
                </c:pt>
                <c:pt idx="1986">
                  <c:v>81178.007925764861</c:v>
                </c:pt>
                <c:pt idx="1987">
                  <c:v>81189.429002709745</c:v>
                </c:pt>
                <c:pt idx="1988">
                  <c:v>80840.920633036309</c:v>
                </c:pt>
                <c:pt idx="1989">
                  <c:v>81191.525625530558</c:v>
                </c:pt>
                <c:pt idx="1990">
                  <c:v>80554.455746573149</c:v>
                </c:pt>
                <c:pt idx="1991">
                  <c:v>79259.266999023195</c:v>
                </c:pt>
                <c:pt idx="1992">
                  <c:v>73446.380228351816</c:v>
                </c:pt>
                <c:pt idx="1993">
                  <c:v>74451.137985899346</c:v>
                </c:pt>
                <c:pt idx="1994">
                  <c:v>74319.892945811953</c:v>
                </c:pt>
                <c:pt idx="1995">
                  <c:v>74064.554781602477</c:v>
                </c:pt>
                <c:pt idx="1996">
                  <c:v>74243.345525787998</c:v>
                </c:pt>
                <c:pt idx="1997">
                  <c:v>74445.423283873999</c:v>
                </c:pt>
                <c:pt idx="1998">
                  <c:v>73384.424648111162</c:v>
                </c:pt>
                <c:pt idx="1999">
                  <c:v>74092.675494684736</c:v>
                </c:pt>
                <c:pt idx="2000">
                  <c:v>74433.96794876983</c:v>
                </c:pt>
                <c:pt idx="2001">
                  <c:v>74555.958157362606</c:v>
                </c:pt>
                <c:pt idx="2002">
                  <c:v>74314.881676017409</c:v>
                </c:pt>
                <c:pt idx="2003">
                  <c:v>74263.01489604215</c:v>
                </c:pt>
                <c:pt idx="2004">
                  <c:v>69985.789937799185</c:v>
                </c:pt>
                <c:pt idx="2005">
                  <c:v>71053.137714871729</c:v>
                </c:pt>
                <c:pt idx="2006">
                  <c:v>74776.084184231207</c:v>
                </c:pt>
                <c:pt idx="2007">
                  <c:v>75169.393164695328</c:v>
                </c:pt>
                <c:pt idx="2008">
                  <c:v>74982.090850759108</c:v>
                </c:pt>
                <c:pt idx="2009">
                  <c:v>74688.470390275281</c:v>
                </c:pt>
                <c:pt idx="2010">
                  <c:v>75108.357737066006</c:v>
                </c:pt>
                <c:pt idx="2011">
                  <c:v>75207.135095033809</c:v>
                </c:pt>
                <c:pt idx="2012">
                  <c:v>75300.998219508241</c:v>
                </c:pt>
                <c:pt idx="2013">
                  <c:v>73881.1635530231</c:v>
                </c:pt>
                <c:pt idx="2014">
                  <c:v>74863.470372421289</c:v>
                </c:pt>
                <c:pt idx="2015">
                  <c:v>74889.165155549097</c:v>
                </c:pt>
                <c:pt idx="2016">
                  <c:v>75063.045572029849</c:v>
                </c:pt>
                <c:pt idx="2017">
                  <c:v>77088.858710678513</c:v>
                </c:pt>
                <c:pt idx="2018">
                  <c:v>75067.431979157293</c:v>
                </c:pt>
                <c:pt idx="2019">
                  <c:v>73974.141906972087</c:v>
                </c:pt>
                <c:pt idx="2020">
                  <c:v>73135.380448567026</c:v>
                </c:pt>
                <c:pt idx="2021">
                  <c:v>72922.930416715113</c:v>
                </c:pt>
                <c:pt idx="2022">
                  <c:v>73033.661528348137</c:v>
                </c:pt>
                <c:pt idx="2023">
                  <c:v>73122.202162382455</c:v>
                </c:pt>
                <c:pt idx="2024">
                  <c:v>72480.120477661549</c:v>
                </c:pt>
                <c:pt idx="2025">
                  <c:v>71287.446319315655</c:v>
                </c:pt>
                <c:pt idx="2026">
                  <c:v>71511.518860262571</c:v>
                </c:pt>
                <c:pt idx="2027">
                  <c:v>73010.543068397194</c:v>
                </c:pt>
                <c:pt idx="2028">
                  <c:v>72977.416563066348</c:v>
                </c:pt>
                <c:pt idx="2029">
                  <c:v>72988.894816391286</c:v>
                </c:pt>
                <c:pt idx="2030">
                  <c:v>73899.796828780367</c:v>
                </c:pt>
                <c:pt idx="2031">
                  <c:v>73741.264395546736</c:v>
                </c:pt>
                <c:pt idx="2032">
                  <c:v>73975.0728723465</c:v>
                </c:pt>
                <c:pt idx="2033">
                  <c:v>73550.626951461396</c:v>
                </c:pt>
                <c:pt idx="2034">
                  <c:v>71785.720463848163</c:v>
                </c:pt>
                <c:pt idx="2035">
                  <c:v>72091.010990636714</c:v>
                </c:pt>
                <c:pt idx="2036">
                  <c:v>71942.350766567499</c:v>
                </c:pt>
                <c:pt idx="2037">
                  <c:v>69295.171864699179</c:v>
                </c:pt>
                <c:pt idx="2038">
                  <c:v>70550.446219431527</c:v>
                </c:pt>
                <c:pt idx="2039">
                  <c:v>70725.494616681201</c:v>
                </c:pt>
                <c:pt idx="2040">
                  <c:v>69829.006643776927</c:v>
                </c:pt>
                <c:pt idx="2041">
                  <c:v>70766.959137926257</c:v>
                </c:pt>
                <c:pt idx="2042">
                  <c:v>69447.699645256318</c:v>
                </c:pt>
                <c:pt idx="2043">
                  <c:v>69384.155877099183</c:v>
                </c:pt>
                <c:pt idx="2044">
                  <c:v>69482.626175925558</c:v>
                </c:pt>
                <c:pt idx="2045">
                  <c:v>70305.962753500993</c:v>
                </c:pt>
                <c:pt idx="2046">
                  <c:v>70819.33007539298</c:v>
                </c:pt>
                <c:pt idx="2047">
                  <c:v>72175.345782504766</c:v>
                </c:pt>
                <c:pt idx="2048">
                  <c:v>72487.921136601013</c:v>
                </c:pt>
                <c:pt idx="2049">
                  <c:v>72211.67258895922</c:v>
                </c:pt>
                <c:pt idx="2050">
                  <c:v>72237.273767064442</c:v>
                </c:pt>
                <c:pt idx="2051">
                  <c:v>71434.751192161144</c:v>
                </c:pt>
                <c:pt idx="2052">
                  <c:v>68059.539040146366</c:v>
                </c:pt>
                <c:pt idx="2053">
                  <c:v>67266.637785480911</c:v>
                </c:pt>
                <c:pt idx="2054">
                  <c:v>67086.815745113272</c:v>
                </c:pt>
                <c:pt idx="2055">
                  <c:v>68019.469354824018</c:v>
                </c:pt>
                <c:pt idx="2056">
                  <c:v>70282.536010395328</c:v>
                </c:pt>
                <c:pt idx="2057">
                  <c:v>70852.868699618251</c:v>
                </c:pt>
                <c:pt idx="2058">
                  <c:v>71048.680711959038</c:v>
                </c:pt>
                <c:pt idx="2059">
                  <c:v>78338.99455588765</c:v>
                </c:pt>
                <c:pt idx="2060">
                  <c:v>80359.037326314501</c:v>
                </c:pt>
                <c:pt idx="2061">
                  <c:v>81717.166323595156</c:v>
                </c:pt>
                <c:pt idx="2062">
                  <c:v>80901.346109101534</c:v>
                </c:pt>
                <c:pt idx="2063">
                  <c:v>80286.288876048508</c:v>
                </c:pt>
                <c:pt idx="2064">
                  <c:v>80733.960713601889</c:v>
                </c:pt>
                <c:pt idx="2065">
                  <c:v>81787.853844140147</c:v>
                </c:pt>
                <c:pt idx="2066">
                  <c:v>81666.661701007382</c:v>
                </c:pt>
                <c:pt idx="2067">
                  <c:v>82057.622437962651</c:v>
                </c:pt>
                <c:pt idx="2068">
                  <c:v>83909.284881300424</c:v>
                </c:pt>
                <c:pt idx="2069">
                  <c:v>82772.599229212312</c:v>
                </c:pt>
                <c:pt idx="2070">
                  <c:v>82240.050251540742</c:v>
                </c:pt>
                <c:pt idx="2071">
                  <c:v>83058.00246229746</c:v>
                </c:pt>
                <c:pt idx="2072">
                  <c:v>82939.108137359348</c:v>
                </c:pt>
                <c:pt idx="2073">
                  <c:v>83020.147684203985</c:v>
                </c:pt>
                <c:pt idx="2074">
                  <c:v>83856.43506282325</c:v>
                </c:pt>
                <c:pt idx="2075">
                  <c:v>84390.855459436862</c:v>
                </c:pt>
                <c:pt idx="2076">
                  <c:v>86940.651923545869</c:v>
                </c:pt>
                <c:pt idx="2077">
                  <c:v>88363.261963361205</c:v>
                </c:pt>
                <c:pt idx="2078">
                  <c:v>87956.690275990666</c:v>
                </c:pt>
                <c:pt idx="2079">
                  <c:v>87800.651838380116</c:v>
                </c:pt>
                <c:pt idx="2080">
                  <c:v>86376.478334638523</c:v>
                </c:pt>
                <c:pt idx="2081">
                  <c:v>84216.67136474271</c:v>
                </c:pt>
                <c:pt idx="2082">
                  <c:v>89681.71214130109</c:v>
                </c:pt>
                <c:pt idx="2083">
                  <c:v>85667.186866757111</c:v>
                </c:pt>
                <c:pt idx="2084">
                  <c:v>86734.156241042278</c:v>
                </c:pt>
                <c:pt idx="2085">
                  <c:v>86625.613942403812</c:v>
                </c:pt>
                <c:pt idx="2086">
                  <c:v>88501.202121582872</c:v>
                </c:pt>
                <c:pt idx="2087">
                  <c:v>88711.843352375785</c:v>
                </c:pt>
                <c:pt idx="2088">
                  <c:v>84667.849151706469</c:v>
                </c:pt>
                <c:pt idx="2089">
                  <c:v>88616.045653621113</c:v>
                </c:pt>
                <c:pt idx="2090">
                  <c:v>88345.850660545999</c:v>
                </c:pt>
                <c:pt idx="2091">
                  <c:v>89339.100341823127</c:v>
                </c:pt>
                <c:pt idx="2092">
                  <c:v>89498.052507659886</c:v>
                </c:pt>
                <c:pt idx="2093">
                  <c:v>88708.645357981164</c:v>
                </c:pt>
                <c:pt idx="2094">
                  <c:v>88223.663585823771</c:v>
                </c:pt>
                <c:pt idx="2095">
                  <c:v>89588.543904604216</c:v>
                </c:pt>
                <c:pt idx="2096">
                  <c:v>89673.27891163819</c:v>
                </c:pt>
                <c:pt idx="2097">
                  <c:v>89363.713054238062</c:v>
                </c:pt>
                <c:pt idx="2098">
                  <c:v>91634.431207509086</c:v>
                </c:pt>
                <c:pt idx="2099">
                  <c:v>93453.33197493742</c:v>
                </c:pt>
                <c:pt idx="2100">
                  <c:v>94689.676607901129</c:v>
                </c:pt>
                <c:pt idx="2101">
                  <c:v>99472.075869866661</c:v>
                </c:pt>
                <c:pt idx="2102">
                  <c:v>104404.61504644821</c:v>
                </c:pt>
                <c:pt idx="2103">
                  <c:v>103668.76838066768</c:v>
                </c:pt>
                <c:pt idx="2104">
                  <c:v>102509.08085778561</c:v>
                </c:pt>
                <c:pt idx="2105">
                  <c:v>104635.98401868778</c:v>
                </c:pt>
                <c:pt idx="2106">
                  <c:v>103552.47982894001</c:v>
                </c:pt>
                <c:pt idx="2107">
                  <c:v>103732.30186930766</c:v>
                </c:pt>
                <c:pt idx="2108">
                  <c:v>97724.549599556995</c:v>
                </c:pt>
                <c:pt idx="2109">
                  <c:v>98290.689362795849</c:v>
                </c:pt>
                <c:pt idx="2110">
                  <c:v>101551.79084681254</c:v>
                </c:pt>
                <c:pt idx="2111">
                  <c:v>101914.77505502666</c:v>
                </c:pt>
                <c:pt idx="2112">
                  <c:v>99351.736525239146</c:v>
                </c:pt>
                <c:pt idx="2113">
                  <c:v>100151.77996738593</c:v>
                </c:pt>
                <c:pt idx="2114">
                  <c:v>98011.776873889452</c:v>
                </c:pt>
                <c:pt idx="2115">
                  <c:v>101051.41132386622</c:v>
                </c:pt>
                <c:pt idx="2116">
                  <c:v>100146.94744252293</c:v>
                </c:pt>
                <c:pt idx="2117">
                  <c:v>103446.66174774885</c:v>
                </c:pt>
                <c:pt idx="2118">
                  <c:v>103903.54854692824</c:v>
                </c:pt>
                <c:pt idx="2119">
                  <c:v>104157.58774609865</c:v>
                </c:pt>
                <c:pt idx="2120">
                  <c:v>103525.3797875515</c:v>
                </c:pt>
                <c:pt idx="2121">
                  <c:v>101841.90816052388</c:v>
                </c:pt>
                <c:pt idx="2122">
                  <c:v>103226.82924417732</c:v>
                </c:pt>
                <c:pt idx="2123">
                  <c:v>100698.75545310442</c:v>
                </c:pt>
                <c:pt idx="2124">
                  <c:v>102877.93990014694</c:v>
                </c:pt>
                <c:pt idx="2125">
                  <c:v>100828.6414032211</c:v>
                </c:pt>
                <c:pt idx="2126">
                  <c:v>99651.755777150131</c:v>
                </c:pt>
                <c:pt idx="2127">
                  <c:v>99825.466094896925</c:v>
                </c:pt>
                <c:pt idx="2128">
                  <c:v>100164.927277675</c:v>
                </c:pt>
                <c:pt idx="2129">
                  <c:v>104656.26167203455</c:v>
                </c:pt>
                <c:pt idx="2130">
                  <c:v>106474.0490636366</c:v>
                </c:pt>
                <c:pt idx="2131">
                  <c:v>101495.41139007764</c:v>
                </c:pt>
                <c:pt idx="2132">
                  <c:v>104588.86690127364</c:v>
                </c:pt>
                <c:pt idx="2133">
                  <c:v>104574.67728170044</c:v>
                </c:pt>
                <c:pt idx="2134">
                  <c:v>104155.8821490882</c:v>
                </c:pt>
                <c:pt idx="2135">
                  <c:v>104062.78497893341</c:v>
                </c:pt>
                <c:pt idx="2136">
                  <c:v>111221.60203112435</c:v>
                </c:pt>
                <c:pt idx="2137">
                  <c:v>109229.27521211765</c:v>
                </c:pt>
                <c:pt idx="2138">
                  <c:v>110517.92482006906</c:v>
                </c:pt>
                <c:pt idx="2139">
                  <c:v>109772.12883839414</c:v>
                </c:pt>
                <c:pt idx="2140">
                  <c:v>101347.35609402998</c:v>
                </c:pt>
                <c:pt idx="2141">
                  <c:v>101501.9495119511</c:v>
                </c:pt>
                <c:pt idx="2142">
                  <c:v>98859.126944229414</c:v>
                </c:pt>
                <c:pt idx="2143">
                  <c:v>100703.8959329832</c:v>
                </c:pt>
                <c:pt idx="2144">
                  <c:v>102188.83133022275</c:v>
                </c:pt>
                <c:pt idx="2145">
                  <c:v>101331.65038822524</c:v>
                </c:pt>
                <c:pt idx="2146">
                  <c:v>97900.083958551128</c:v>
                </c:pt>
                <c:pt idx="2147">
                  <c:v>98685.440315329994</c:v>
                </c:pt>
                <c:pt idx="2148">
                  <c:v>98773.11273943758</c:v>
                </c:pt>
                <c:pt idx="2149">
                  <c:v>98499.009086546794</c:v>
                </c:pt>
                <c:pt idx="2150">
                  <c:v>93732.078641912289</c:v>
                </c:pt>
                <c:pt idx="2151">
                  <c:v>94512.815673454475</c:v>
                </c:pt>
                <c:pt idx="2152">
                  <c:v>94956.460406955346</c:v>
                </c:pt>
                <c:pt idx="2153">
                  <c:v>94663.216165391525</c:v>
                </c:pt>
                <c:pt idx="2154">
                  <c:v>99075.074476832699</c:v>
                </c:pt>
                <c:pt idx="2155">
                  <c:v>99778.917509819556</c:v>
                </c:pt>
                <c:pt idx="2156">
                  <c:v>99566.736503947744</c:v>
                </c:pt>
                <c:pt idx="2157">
                  <c:v>102579.10509060437</c:v>
                </c:pt>
                <c:pt idx="2158">
                  <c:v>101722.51636979106</c:v>
                </c:pt>
                <c:pt idx="2159">
                  <c:v>100867.11209134613</c:v>
                </c:pt>
                <c:pt idx="2160">
                  <c:v>102058.51898085345</c:v>
                </c:pt>
                <c:pt idx="2161">
                  <c:v>102335.82062813887</c:v>
                </c:pt>
                <c:pt idx="2162">
                  <c:v>101888.31461251706</c:v>
                </c:pt>
                <c:pt idx="2163">
                  <c:v>100873.934479388</c:v>
                </c:pt>
                <c:pt idx="2164">
                  <c:v>101171.98755696745</c:v>
                </c:pt>
                <c:pt idx="2165">
                  <c:v>102096.444825489</c:v>
                </c:pt>
                <c:pt idx="2166">
                  <c:v>105059.09052152099</c:v>
                </c:pt>
                <c:pt idx="2167">
                  <c:v>107283.59173357779</c:v>
                </c:pt>
                <c:pt idx="2168">
                  <c:v>111652.09945433619</c:v>
                </c:pt>
                <c:pt idx="2169">
                  <c:v>113116.82826477116</c:v>
                </c:pt>
                <c:pt idx="2170">
                  <c:v>114417.10909678008</c:v>
                </c:pt>
                <c:pt idx="2171">
                  <c:v>118248.25900385129</c:v>
                </c:pt>
                <c:pt idx="2172">
                  <c:v>117732.60017435283</c:v>
                </c:pt>
                <c:pt idx="2173">
                  <c:v>122696.78765101754</c:v>
                </c:pt>
                <c:pt idx="2174">
                  <c:v>122897.74014323711</c:v>
                </c:pt>
                <c:pt idx="2175">
                  <c:v>123476.00859632822</c:v>
                </c:pt>
                <c:pt idx="2176">
                  <c:v>122335.4616621192</c:v>
                </c:pt>
                <c:pt idx="2177">
                  <c:v>123508.13067335871</c:v>
                </c:pt>
                <c:pt idx="2178">
                  <c:v>122648.36764699814</c:v>
                </c:pt>
                <c:pt idx="2179">
                  <c:v>123795.12105921748</c:v>
                </c:pt>
                <c:pt idx="2180">
                  <c:v>122825.22858144481</c:v>
                </c:pt>
                <c:pt idx="2181">
                  <c:v>121496.35531066316</c:v>
                </c:pt>
                <c:pt idx="2182">
                  <c:v>120207.04241498545</c:v>
                </c:pt>
                <c:pt idx="2183">
                  <c:v>122159.16926000931</c:v>
                </c:pt>
                <c:pt idx="2184">
                  <c:v>122539.68321527545</c:v>
                </c:pt>
                <c:pt idx="2185">
                  <c:v>129048.47829569876</c:v>
                </c:pt>
                <c:pt idx="2186">
                  <c:v>135114.88415153167</c:v>
                </c:pt>
                <c:pt idx="2187">
                  <c:v>147894.44877402839</c:v>
                </c:pt>
                <c:pt idx="2188">
                  <c:v>144812.24546533203</c:v>
                </c:pt>
                <c:pt idx="2189">
                  <c:v>147789.74406866354</c:v>
                </c:pt>
                <c:pt idx="2190">
                  <c:v>146840.72146542175</c:v>
                </c:pt>
                <c:pt idx="2191">
                  <c:v>149509.72020948466</c:v>
                </c:pt>
                <c:pt idx="2192">
                  <c:v>161666.22076851813</c:v>
                </c:pt>
                <c:pt idx="2193">
                  <c:v>150954.83465429925</c:v>
                </c:pt>
                <c:pt idx="2194">
                  <c:v>156521.78485223313</c:v>
                </c:pt>
                <c:pt idx="2195">
                  <c:v>158296.38747508402</c:v>
                </c:pt>
                <c:pt idx="2196">
                  <c:v>161378.35389530676</c:v>
                </c:pt>
                <c:pt idx="2197">
                  <c:v>161826.26262133379</c:v>
                </c:pt>
                <c:pt idx="2198">
                  <c:v>163348.53164202473</c:v>
                </c:pt>
                <c:pt idx="2199">
                  <c:v>170744.71094483926</c:v>
                </c:pt>
                <c:pt idx="2200">
                  <c:v>169261.57589999962</c:v>
                </c:pt>
                <c:pt idx="2201">
                  <c:v>173100.11672744955</c:v>
                </c:pt>
                <c:pt idx="2202">
                  <c:v>169112.17033965205</c:v>
                </c:pt>
                <c:pt idx="2203">
                  <c:v>164637.13387228144</c:v>
                </c:pt>
                <c:pt idx="2204">
                  <c:v>154689.66570797371</c:v>
                </c:pt>
                <c:pt idx="2205">
                  <c:v>162016.27086606951</c:v>
                </c:pt>
                <c:pt idx="2206">
                  <c:v>160160.27336366349</c:v>
                </c:pt>
                <c:pt idx="2207">
                  <c:v>146722.56149475204</c:v>
                </c:pt>
                <c:pt idx="2208">
                  <c:v>160706.34867318196</c:v>
                </c:pt>
                <c:pt idx="2209">
                  <c:v>155164.95874155773</c:v>
                </c:pt>
                <c:pt idx="2210">
                  <c:v>151126.88675273032</c:v>
                </c:pt>
                <c:pt idx="2211">
                  <c:v>151584.95799427808</c:v>
                </c:pt>
                <c:pt idx="2212">
                  <c:v>159212.7194689585</c:v>
                </c:pt>
                <c:pt idx="2213">
                  <c:v>165537.68909380902</c:v>
                </c:pt>
                <c:pt idx="2214">
                  <c:v>165793.50495653204</c:v>
                </c:pt>
                <c:pt idx="2215">
                  <c:v>164566.39897404172</c:v>
                </c:pt>
                <c:pt idx="2216">
                  <c:v>167671.08299888996</c:v>
                </c:pt>
                <c:pt idx="2217">
                  <c:v>165467.87806061664</c:v>
                </c:pt>
                <c:pt idx="2218">
                  <c:v>164832.16415265907</c:v>
                </c:pt>
                <c:pt idx="2219">
                  <c:v>168854.12772527648</c:v>
                </c:pt>
                <c:pt idx="2220">
                  <c:v>164992.34813855894</c:v>
                </c:pt>
                <c:pt idx="2221">
                  <c:v>155076.6467185712</c:v>
                </c:pt>
                <c:pt idx="2222">
                  <c:v>156259.40717878935</c:v>
                </c:pt>
                <c:pt idx="2223">
                  <c:v>162239.68038559359</c:v>
                </c:pt>
                <c:pt idx="2224">
                  <c:v>160659.23155576776</c:v>
                </c:pt>
                <c:pt idx="2225">
                  <c:v>163206.68282398739</c:v>
                </c:pt>
                <c:pt idx="2226">
                  <c:v>164306.7692068925</c:v>
                </c:pt>
                <c:pt idx="2227">
                  <c:v>169659.52484692837</c:v>
                </c:pt>
                <c:pt idx="2228">
                  <c:v>163798.90400817801</c:v>
                </c:pt>
                <c:pt idx="2229">
                  <c:v>167316.88735304921</c:v>
                </c:pt>
                <c:pt idx="2230">
                  <c:v>165836.68972528318</c:v>
                </c:pt>
                <c:pt idx="2231">
                  <c:v>158991.29981261332</c:v>
                </c:pt>
                <c:pt idx="2232">
                  <c:v>151429.79604402013</c:v>
                </c:pt>
                <c:pt idx="2233">
                  <c:v>155545.33056373967</c:v>
                </c:pt>
                <c:pt idx="2234">
                  <c:v>150234.64631662873</c:v>
                </c:pt>
                <c:pt idx="2235">
                  <c:v>151119.18787733582</c:v>
                </c:pt>
                <c:pt idx="2236">
                  <c:v>145159.0265019467</c:v>
                </c:pt>
                <c:pt idx="2237">
                  <c:v>150353.30375309315</c:v>
                </c:pt>
                <c:pt idx="2238">
                  <c:v>151177.50981955492</c:v>
                </c:pt>
                <c:pt idx="2239">
                  <c:v>153836.77244734974</c:v>
                </c:pt>
                <c:pt idx="2240">
                  <c:v>153838.09902280234</c:v>
                </c:pt>
                <c:pt idx="2241">
                  <c:v>158287.26726884753</c:v>
                </c:pt>
                <c:pt idx="2242">
                  <c:v>157327.11090734293</c:v>
                </c:pt>
                <c:pt idx="2243">
                  <c:v>152294.62848371736</c:v>
                </c:pt>
                <c:pt idx="2244">
                  <c:v>152789.13317251651</c:v>
                </c:pt>
                <c:pt idx="2245">
                  <c:v>151063.8033521903</c:v>
                </c:pt>
                <c:pt idx="2246">
                  <c:v>150334.11578672536</c:v>
                </c:pt>
                <c:pt idx="2247">
                  <c:v>149520.73552351061</c:v>
                </c:pt>
                <c:pt idx="2248">
                  <c:v>151291.19259807214</c:v>
                </c:pt>
                <c:pt idx="2249">
                  <c:v>143724.97474885281</c:v>
                </c:pt>
                <c:pt idx="2250">
                  <c:v>138259.88659459967</c:v>
                </c:pt>
                <c:pt idx="2251">
                  <c:v>139907.77757288111</c:v>
                </c:pt>
                <c:pt idx="2252">
                  <c:v>148960.23370594525</c:v>
                </c:pt>
                <c:pt idx="2253">
                  <c:v>151352.87835661747</c:v>
                </c:pt>
                <c:pt idx="2254">
                  <c:v>151637.0497696395</c:v>
                </c:pt>
                <c:pt idx="2255">
                  <c:v>149631.05448570166</c:v>
                </c:pt>
                <c:pt idx="2256">
                  <c:v>147610.13522792223</c:v>
                </c:pt>
                <c:pt idx="2257">
                  <c:v>144959.23476324818</c:v>
                </c:pt>
                <c:pt idx="2258">
                  <c:v>149415.05957540369</c:v>
                </c:pt>
                <c:pt idx="2259">
                  <c:v>144028.1683063111</c:v>
                </c:pt>
                <c:pt idx="2260">
                  <c:v>144089.75930946693</c:v>
                </c:pt>
                <c:pt idx="2261">
                  <c:v>145648.48546625665</c:v>
                </c:pt>
                <c:pt idx="2262">
                  <c:v>149097.79484260912</c:v>
                </c:pt>
                <c:pt idx="2263">
                  <c:v>145869.97618914393</c:v>
                </c:pt>
                <c:pt idx="2264">
                  <c:v>156835.56732446479</c:v>
                </c:pt>
                <c:pt idx="2265">
                  <c:v>154534.69326849477</c:v>
                </c:pt>
                <c:pt idx="2266">
                  <c:v>158772.13059676811</c:v>
                </c:pt>
                <c:pt idx="2267">
                  <c:v>158514.39593740835</c:v>
                </c:pt>
                <c:pt idx="2268">
                  <c:v>156995.49073304361</c:v>
                </c:pt>
                <c:pt idx="2269">
                  <c:v>169248.80761126854</c:v>
                </c:pt>
                <c:pt idx="2270">
                  <c:v>166173.33193522456</c:v>
                </c:pt>
                <c:pt idx="2271">
                  <c:v>163847.75041145011</c:v>
                </c:pt>
                <c:pt idx="2272">
                  <c:v>161012.26644808752</c:v>
                </c:pt>
                <c:pt idx="2273">
                  <c:v>162387.02501622026</c:v>
                </c:pt>
                <c:pt idx="2274">
                  <c:v>164141.37367457181</c:v>
                </c:pt>
                <c:pt idx="2275">
                  <c:v>162286.77381416043</c:v>
                </c:pt>
                <c:pt idx="2276">
                  <c:v>164486.89920227593</c:v>
                </c:pt>
                <c:pt idx="2277">
                  <c:v>162027.90209012703</c:v>
                </c:pt>
                <c:pt idx="2278">
                  <c:v>160260.78514304431</c:v>
                </c:pt>
                <c:pt idx="2279">
                  <c:v>161918.41223759385</c:v>
                </c:pt>
                <c:pt idx="2280">
                  <c:v>159994.49880978483</c:v>
                </c:pt>
                <c:pt idx="2281">
                  <c:v>160531.85662347203</c:v>
                </c:pt>
                <c:pt idx="2282">
                  <c:v>160528.9665840932</c:v>
                </c:pt>
                <c:pt idx="2283">
                  <c:v>163002.72184815214</c:v>
                </c:pt>
                <c:pt idx="2284">
                  <c:v>167096.01254019351</c:v>
                </c:pt>
                <c:pt idx="2285">
                  <c:v>168446.65586170598</c:v>
                </c:pt>
                <c:pt idx="2286">
                  <c:v>167714.81261113056</c:v>
                </c:pt>
                <c:pt idx="2287">
                  <c:v>164295.42224900343</c:v>
                </c:pt>
                <c:pt idx="2288">
                  <c:v>164188.49079198597</c:v>
                </c:pt>
                <c:pt idx="2289">
                  <c:v>164988.41578989589</c:v>
                </c:pt>
                <c:pt idx="2290">
                  <c:v>164732.24459446239</c:v>
                </c:pt>
                <c:pt idx="2291">
                  <c:v>159459.67570276596</c:v>
                </c:pt>
                <c:pt idx="2292">
                  <c:v>161709.52398150612</c:v>
                </c:pt>
                <c:pt idx="2293">
                  <c:v>158177.56421668798</c:v>
                </c:pt>
                <c:pt idx="2294">
                  <c:v>156450.59986589343</c:v>
                </c:pt>
                <c:pt idx="2295">
                  <c:v>156887.09056748924</c:v>
                </c:pt>
                <c:pt idx="2296">
                  <c:v>157949.81963809562</c:v>
                </c:pt>
                <c:pt idx="2297">
                  <c:v>157541.09226561463</c:v>
                </c:pt>
                <c:pt idx="2298">
                  <c:v>154392.82076160994</c:v>
                </c:pt>
                <c:pt idx="2299">
                  <c:v>153631.35782385958</c:v>
                </c:pt>
                <c:pt idx="2300">
                  <c:v>153878.56059249968</c:v>
                </c:pt>
                <c:pt idx="2301">
                  <c:v>155621.24532610676</c:v>
                </c:pt>
                <c:pt idx="2302">
                  <c:v>155334.39876608041</c:v>
                </c:pt>
                <c:pt idx="2303">
                  <c:v>157919.61885229644</c:v>
                </c:pt>
                <c:pt idx="2304">
                  <c:v>165559.03702152387</c:v>
                </c:pt>
                <c:pt idx="2305">
                  <c:v>161506.95841472122</c:v>
                </c:pt>
                <c:pt idx="2306">
                  <c:v>164003.98138321957</c:v>
                </c:pt>
                <c:pt idx="2307">
                  <c:v>161767.4886741997</c:v>
                </c:pt>
                <c:pt idx="2308">
                  <c:v>165190.4269100111</c:v>
                </c:pt>
                <c:pt idx="2309">
                  <c:v>163676.73542566746</c:v>
                </c:pt>
                <c:pt idx="2310">
                  <c:v>159021.52387425295</c:v>
                </c:pt>
                <c:pt idx="2311">
                  <c:v>158697.96937725818</c:v>
                </c:pt>
                <c:pt idx="2312">
                  <c:v>160650.60241517198</c:v>
                </c:pt>
                <c:pt idx="2313">
                  <c:v>165791.99653686976</c:v>
                </c:pt>
                <c:pt idx="2314">
                  <c:v>174971.05937141547</c:v>
                </c:pt>
                <c:pt idx="2315">
                  <c:v>183568.70151831312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F1-4A33-8CD6-5856A793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charts!$B$86</c:f>
          <c:strCache>
            <c:ptCount val="1"/>
            <c:pt idx="0">
              <c:v>Asset Return (white) vs 109 EMA Trading Return (green) with 0% buffer (lin scale)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9098025910188"/>
          <c:y val="9.6577708975143617E-2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994.70256187581424</c:v>
                </c:pt>
                <c:pt idx="2">
                  <c:v>930.65392965696924</c:v>
                </c:pt>
                <c:pt idx="3">
                  <c:v>860.61658706035621</c:v>
                </c:pt>
                <c:pt idx="4">
                  <c:v>805.179331306991</c:v>
                </c:pt>
                <c:pt idx="5">
                  <c:v>801.30264871906229</c:v>
                </c:pt>
                <c:pt idx="6">
                  <c:v>761.6343899261833</c:v>
                </c:pt>
                <c:pt idx="7">
                  <c:v>827.92618323925331</c:v>
                </c:pt>
                <c:pt idx="8">
                  <c:v>792.99522362136361</c:v>
                </c:pt>
                <c:pt idx="9">
                  <c:v>794.61571862787684</c:v>
                </c:pt>
                <c:pt idx="10">
                  <c:v>709.5093356491534</c:v>
                </c:pt>
                <c:pt idx="11">
                  <c:v>715.67346938775529</c:v>
                </c:pt>
                <c:pt idx="12">
                  <c:v>717.325227963526</c:v>
                </c:pt>
                <c:pt idx="13">
                  <c:v>679.53104646113775</c:v>
                </c:pt>
                <c:pt idx="14">
                  <c:v>711.24533217542353</c:v>
                </c:pt>
                <c:pt idx="15">
                  <c:v>746.85193226226693</c:v>
                </c:pt>
                <c:pt idx="16">
                  <c:v>773.77160225792466</c:v>
                </c:pt>
                <c:pt idx="17">
                  <c:v>771.60225792444669</c:v>
                </c:pt>
                <c:pt idx="18">
                  <c:v>757.52496743378231</c:v>
                </c:pt>
                <c:pt idx="19">
                  <c:v>772.73382544507194</c:v>
                </c:pt>
                <c:pt idx="20">
                  <c:v>742.23708206686956</c:v>
                </c:pt>
                <c:pt idx="21">
                  <c:v>735.57533651758592</c:v>
                </c:pt>
                <c:pt idx="22">
                  <c:v>706.40295267042995</c:v>
                </c:pt>
                <c:pt idx="23">
                  <c:v>676.98740772904921</c:v>
                </c:pt>
                <c:pt idx="24">
                  <c:v>690.34303082935321</c:v>
                </c:pt>
                <c:pt idx="25">
                  <c:v>615.73078593139405</c:v>
                </c:pt>
                <c:pt idx="26">
                  <c:v>594.02778983934013</c:v>
                </c:pt>
                <c:pt idx="27">
                  <c:v>601.29483282674789</c:v>
                </c:pt>
                <c:pt idx="28">
                  <c:v>591.66391663048216</c:v>
                </c:pt>
                <c:pt idx="29">
                  <c:v>612.76595744680867</c:v>
                </c:pt>
                <c:pt idx="30">
                  <c:v>643.09248805905349</c:v>
                </c:pt>
                <c:pt idx="31">
                  <c:v>590.19539730785948</c:v>
                </c:pt>
                <c:pt idx="32">
                  <c:v>587.99478940512392</c:v>
                </c:pt>
                <c:pt idx="33">
                  <c:v>573.28614850195413</c:v>
                </c:pt>
                <c:pt idx="34">
                  <c:v>598.85366912722543</c:v>
                </c:pt>
                <c:pt idx="35">
                  <c:v>609.46591402518459</c:v>
                </c:pt>
                <c:pt idx="36">
                  <c:v>589.033434650456</c:v>
                </c:pt>
                <c:pt idx="37">
                  <c:v>594.34650455927056</c:v>
                </c:pt>
                <c:pt idx="38">
                  <c:v>603.88970907511941</c:v>
                </c:pt>
                <c:pt idx="39">
                  <c:v>688.05905340859749</c:v>
                </c:pt>
                <c:pt idx="40">
                  <c:v>684.0998697351281</c:v>
                </c:pt>
                <c:pt idx="41">
                  <c:v>694.66000868432479</c:v>
                </c:pt>
                <c:pt idx="42">
                  <c:v>725.57533651758581</c:v>
                </c:pt>
                <c:pt idx="43">
                  <c:v>700.3838471558837</c:v>
                </c:pt>
                <c:pt idx="44">
                  <c:v>684.76074685193237</c:v>
                </c:pt>
                <c:pt idx="45">
                  <c:v>709.7698653929657</c:v>
                </c:pt>
                <c:pt idx="46">
                  <c:v>718.88840642640025</c:v>
                </c:pt>
                <c:pt idx="47">
                  <c:v>769.16891011723828</c:v>
                </c:pt>
                <c:pt idx="48">
                  <c:v>774.23447676943101</c:v>
                </c:pt>
                <c:pt idx="49">
                  <c:v>763.09335649153275</c:v>
                </c:pt>
                <c:pt idx="50">
                  <c:v>775.85844550586194</c:v>
                </c:pt>
                <c:pt idx="51">
                  <c:v>835.43117672600965</c:v>
                </c:pt>
                <c:pt idx="52">
                  <c:v>770.29874077290503</c:v>
                </c:pt>
                <c:pt idx="53">
                  <c:v>804.68953538862365</c:v>
                </c:pt>
                <c:pt idx="54">
                  <c:v>774.23795049934881</c:v>
                </c:pt>
                <c:pt idx="55">
                  <c:v>811.81068171949642</c:v>
                </c:pt>
                <c:pt idx="56">
                  <c:v>817.97655232305692</c:v>
                </c:pt>
                <c:pt idx="57">
                  <c:v>802.95353886235353</c:v>
                </c:pt>
                <c:pt idx="58">
                  <c:v>787.79678679982635</c:v>
                </c:pt>
                <c:pt idx="59">
                  <c:v>803.11246200607923</c:v>
                </c:pt>
                <c:pt idx="60">
                  <c:v>846.72166739036061</c:v>
                </c:pt>
                <c:pt idx="61">
                  <c:v>843.59444203213218</c:v>
                </c:pt>
                <c:pt idx="62">
                  <c:v>856.62179765523251</c:v>
                </c:pt>
                <c:pt idx="63">
                  <c:v>838.81980026052997</c:v>
                </c:pt>
                <c:pt idx="64">
                  <c:v>813.28701693443361</c:v>
                </c:pt>
                <c:pt idx="65">
                  <c:v>797.8775510204083</c:v>
                </c:pt>
                <c:pt idx="66">
                  <c:v>808.51063829787256</c:v>
                </c:pt>
                <c:pt idx="67">
                  <c:v>781.78028658271842</c:v>
                </c:pt>
                <c:pt idx="68">
                  <c:v>729.48328267477223</c:v>
                </c:pt>
                <c:pt idx="69">
                  <c:v>735.20972644376934</c:v>
                </c:pt>
                <c:pt idx="70">
                  <c:v>753.77420755536286</c:v>
                </c:pt>
                <c:pt idx="71">
                  <c:v>752.35258358662657</c:v>
                </c:pt>
                <c:pt idx="72">
                  <c:v>734.86756404689584</c:v>
                </c:pt>
                <c:pt idx="73">
                  <c:v>723.40425531914946</c:v>
                </c:pt>
                <c:pt idx="74">
                  <c:v>698.34650455927101</c:v>
                </c:pt>
                <c:pt idx="75">
                  <c:v>715.57186278766881</c:v>
                </c:pt>
                <c:pt idx="76">
                  <c:v>715.02301346070396</c:v>
                </c:pt>
                <c:pt idx="77">
                  <c:v>740.51063829787279</c:v>
                </c:pt>
                <c:pt idx="78">
                  <c:v>727.85410334346545</c:v>
                </c:pt>
                <c:pt idx="79">
                  <c:v>692.7581415544945</c:v>
                </c:pt>
                <c:pt idx="80">
                  <c:v>651.49370386452483</c:v>
                </c:pt>
                <c:pt idx="81">
                  <c:v>657.83847155883666</c:v>
                </c:pt>
                <c:pt idx="82">
                  <c:v>647.59009986973547</c:v>
                </c:pt>
                <c:pt idx="83">
                  <c:v>636.90490664350875</c:v>
                </c:pt>
                <c:pt idx="84">
                  <c:v>637.34172818063416</c:v>
                </c:pt>
                <c:pt idx="85">
                  <c:v>616.50021710812007</c:v>
                </c:pt>
                <c:pt idx="86">
                  <c:v>647.9626574033872</c:v>
                </c:pt>
                <c:pt idx="87">
                  <c:v>640.55232305688264</c:v>
                </c:pt>
                <c:pt idx="88">
                  <c:v>650.02257924446417</c:v>
                </c:pt>
                <c:pt idx="89">
                  <c:v>653.14893617021323</c:v>
                </c:pt>
                <c:pt idx="90">
                  <c:v>663.4850195397313</c:v>
                </c:pt>
                <c:pt idx="91">
                  <c:v>669.93139383412995</c:v>
                </c:pt>
                <c:pt idx="92">
                  <c:v>650.19539730785982</c:v>
                </c:pt>
                <c:pt idx="93">
                  <c:v>662.17976552323114</c:v>
                </c:pt>
                <c:pt idx="94">
                  <c:v>665.11854103343535</c:v>
                </c:pt>
                <c:pt idx="95">
                  <c:v>667.91836734693948</c:v>
                </c:pt>
                <c:pt idx="96">
                  <c:v>660.30742509769925</c:v>
                </c:pt>
                <c:pt idx="97">
                  <c:v>650.60616587060417</c:v>
                </c:pt>
                <c:pt idx="98">
                  <c:v>587.49370386452506</c:v>
                </c:pt>
                <c:pt idx="99">
                  <c:v>596.78679982631411</c:v>
                </c:pt>
                <c:pt idx="100">
                  <c:v>567.08640903169839</c:v>
                </c:pt>
                <c:pt idx="101">
                  <c:v>546.48545375597109</c:v>
                </c:pt>
                <c:pt idx="102">
                  <c:v>576.29005644811173</c:v>
                </c:pt>
                <c:pt idx="103">
                  <c:v>554.8328267477209</c:v>
                </c:pt>
                <c:pt idx="104">
                  <c:v>563.08988276161585</c:v>
                </c:pt>
                <c:pt idx="105">
                  <c:v>560.10508033000497</c:v>
                </c:pt>
                <c:pt idx="106">
                  <c:v>582.93182805036975</c:v>
                </c:pt>
                <c:pt idx="107">
                  <c:v>585.42857142857201</c:v>
                </c:pt>
                <c:pt idx="108">
                  <c:v>587.19148936170268</c:v>
                </c:pt>
                <c:pt idx="109">
                  <c:v>583.48588797221066</c:v>
                </c:pt>
                <c:pt idx="110">
                  <c:v>524.96743378202382</c:v>
                </c:pt>
                <c:pt idx="111">
                  <c:v>534.08423795049964</c:v>
                </c:pt>
                <c:pt idx="112">
                  <c:v>532.95440729483323</c:v>
                </c:pt>
                <c:pt idx="113">
                  <c:v>542.94398610508074</c:v>
                </c:pt>
                <c:pt idx="114">
                  <c:v>527.20625271385188</c:v>
                </c:pt>
                <c:pt idx="115">
                  <c:v>532.67303517151583</c:v>
                </c:pt>
                <c:pt idx="116">
                  <c:v>508.3786365610078</c:v>
                </c:pt>
                <c:pt idx="117">
                  <c:v>538.24750325662228</c:v>
                </c:pt>
                <c:pt idx="118">
                  <c:v>554.93443334780773</c:v>
                </c:pt>
                <c:pt idx="119">
                  <c:v>552.04602692140747</c:v>
                </c:pt>
                <c:pt idx="120">
                  <c:v>574.49326964828538</c:v>
                </c:pt>
                <c:pt idx="121">
                  <c:v>565.68475900998749</c:v>
                </c:pt>
                <c:pt idx="122">
                  <c:v>572.0347372991755</c:v>
                </c:pt>
                <c:pt idx="123">
                  <c:v>567.0169344333483</c:v>
                </c:pt>
                <c:pt idx="124">
                  <c:v>574.01476335214977</c:v>
                </c:pt>
                <c:pt idx="125">
                  <c:v>586.79808944854574</c:v>
                </c:pt>
                <c:pt idx="126">
                  <c:v>582.90056448111204</c:v>
                </c:pt>
                <c:pt idx="127">
                  <c:v>578.56013894919715</c:v>
                </c:pt>
                <c:pt idx="128">
                  <c:v>546.84411636995264</c:v>
                </c:pt>
                <c:pt idx="129">
                  <c:v>553.89231437255785</c:v>
                </c:pt>
                <c:pt idx="130">
                  <c:v>542.81980026052997</c:v>
                </c:pt>
                <c:pt idx="131">
                  <c:v>539.69344333478091</c:v>
                </c:pt>
                <c:pt idx="132">
                  <c:v>542.94311767260115</c:v>
                </c:pt>
                <c:pt idx="133">
                  <c:v>551.71602257924474</c:v>
                </c:pt>
                <c:pt idx="134">
                  <c:v>583.87755102040842</c:v>
                </c:pt>
                <c:pt idx="135">
                  <c:v>635.47025618758164</c:v>
                </c:pt>
                <c:pt idx="136">
                  <c:v>641.06817194963116</c:v>
                </c:pt>
                <c:pt idx="137">
                  <c:v>648.3899261832396</c:v>
                </c:pt>
                <c:pt idx="138">
                  <c:v>637.21493703864553</c:v>
                </c:pt>
                <c:pt idx="139">
                  <c:v>642.53408597481575</c:v>
                </c:pt>
                <c:pt idx="140">
                  <c:v>642.18758141554531</c:v>
                </c:pt>
                <c:pt idx="141">
                  <c:v>670.51758575770771</c:v>
                </c:pt>
                <c:pt idx="142">
                  <c:v>729.24359531046491</c:v>
                </c:pt>
                <c:pt idx="143">
                  <c:v>709.99913156752098</c:v>
                </c:pt>
                <c:pt idx="144">
                  <c:v>687.79852366478542</c:v>
                </c:pt>
                <c:pt idx="145">
                  <c:v>711.12201476335258</c:v>
                </c:pt>
                <c:pt idx="146">
                  <c:v>714.28918801563236</c:v>
                </c:pt>
                <c:pt idx="147">
                  <c:v>713.06990881459024</c:v>
                </c:pt>
                <c:pt idx="148">
                  <c:v>709.84976118106874</c:v>
                </c:pt>
                <c:pt idx="149">
                  <c:v>671.37907077724765</c:v>
                </c:pt>
                <c:pt idx="150">
                  <c:v>660.40642640034787</c:v>
                </c:pt>
                <c:pt idx="151">
                  <c:v>653.55709943551938</c:v>
                </c:pt>
                <c:pt idx="152">
                  <c:v>644.27095093356536</c:v>
                </c:pt>
                <c:pt idx="153">
                  <c:v>608.75727312201525</c:v>
                </c:pt>
                <c:pt idx="154">
                  <c:v>610.00347372991803</c:v>
                </c:pt>
                <c:pt idx="155">
                  <c:v>602.24229266174609</c:v>
                </c:pt>
                <c:pt idx="156">
                  <c:v>583.59183673469443</c:v>
                </c:pt>
                <c:pt idx="157">
                  <c:v>545.80981328701739</c:v>
                </c:pt>
                <c:pt idx="158">
                  <c:v>567.06817194963139</c:v>
                </c:pt>
                <c:pt idx="159">
                  <c:v>533.56578376031314</c:v>
                </c:pt>
                <c:pt idx="160">
                  <c:v>541.23751628310947</c:v>
                </c:pt>
                <c:pt idx="161">
                  <c:v>547.83586626139856</c:v>
                </c:pt>
                <c:pt idx="162">
                  <c:v>542.45332175423403</c:v>
                </c:pt>
                <c:pt idx="163">
                  <c:v>537.39296569691737</c:v>
                </c:pt>
                <c:pt idx="164">
                  <c:v>544.26052974381275</c:v>
                </c:pt>
                <c:pt idx="165">
                  <c:v>548.13287016934464</c:v>
                </c:pt>
                <c:pt idx="166">
                  <c:v>571.81849761181104</c:v>
                </c:pt>
                <c:pt idx="167">
                  <c:v>554.75119409465958</c:v>
                </c:pt>
                <c:pt idx="168">
                  <c:v>562.52974381241893</c:v>
                </c:pt>
                <c:pt idx="169">
                  <c:v>543.19062092922309</c:v>
                </c:pt>
                <c:pt idx="170">
                  <c:v>562.74424663482455</c:v>
                </c:pt>
                <c:pt idx="171">
                  <c:v>552.4003473729922</c:v>
                </c:pt>
                <c:pt idx="172">
                  <c:v>566.65306122449022</c:v>
                </c:pt>
                <c:pt idx="173">
                  <c:v>580.25531914893656</c:v>
                </c:pt>
                <c:pt idx="174">
                  <c:v>584.77116804168509</c:v>
                </c:pt>
                <c:pt idx="175">
                  <c:v>581.84976118106852</c:v>
                </c:pt>
                <c:pt idx="176">
                  <c:v>599.96873643074287</c:v>
                </c:pt>
                <c:pt idx="177">
                  <c:v>614.51237516283129</c:v>
                </c:pt>
                <c:pt idx="178">
                  <c:v>610.61398176291823</c:v>
                </c:pt>
                <c:pt idx="179">
                  <c:v>606.58619192357821</c:v>
                </c:pt>
                <c:pt idx="180">
                  <c:v>608.87624837168937</c:v>
                </c:pt>
                <c:pt idx="181">
                  <c:v>625.27225358228429</c:v>
                </c:pt>
                <c:pt idx="182">
                  <c:v>634.13026487190643</c:v>
                </c:pt>
                <c:pt idx="183">
                  <c:v>630.74424663482432</c:v>
                </c:pt>
                <c:pt idx="184">
                  <c:v>639.08467216673921</c:v>
                </c:pt>
                <c:pt idx="185">
                  <c:v>581.84976118106829</c:v>
                </c:pt>
                <c:pt idx="186">
                  <c:v>565.87147199305264</c:v>
                </c:pt>
                <c:pt idx="187">
                  <c:v>555.40946591402519</c:v>
                </c:pt>
                <c:pt idx="188">
                  <c:v>537.12983065566652</c:v>
                </c:pt>
                <c:pt idx="189">
                  <c:v>542.84064264003473</c:v>
                </c:pt>
                <c:pt idx="190">
                  <c:v>548.15458098132865</c:v>
                </c:pt>
                <c:pt idx="191">
                  <c:v>546.67042987407729</c:v>
                </c:pt>
                <c:pt idx="192">
                  <c:v>550.46634824142427</c:v>
                </c:pt>
                <c:pt idx="193">
                  <c:v>563.38514980460275</c:v>
                </c:pt>
                <c:pt idx="194">
                  <c:v>562.45158488927495</c:v>
                </c:pt>
                <c:pt idx="195">
                  <c:v>565.78028658271819</c:v>
                </c:pt>
                <c:pt idx="196">
                  <c:v>564.9153278332609</c:v>
                </c:pt>
                <c:pt idx="197">
                  <c:v>542.65653495440722</c:v>
                </c:pt>
                <c:pt idx="198">
                  <c:v>550.27789839339982</c:v>
                </c:pt>
                <c:pt idx="199">
                  <c:v>555.09248805905338</c:v>
                </c:pt>
                <c:pt idx="200">
                  <c:v>563.78636561007374</c:v>
                </c:pt>
                <c:pt idx="201">
                  <c:v>586.97524967433776</c:v>
                </c:pt>
                <c:pt idx="202">
                  <c:v>583.85149804602679</c:v>
                </c:pt>
                <c:pt idx="203">
                  <c:v>582.54450716456779</c:v>
                </c:pt>
                <c:pt idx="204">
                  <c:v>571.54928354320441</c:v>
                </c:pt>
                <c:pt idx="205">
                  <c:v>559.9253148067736</c:v>
                </c:pt>
                <c:pt idx="206">
                  <c:v>561.45201910551441</c:v>
                </c:pt>
                <c:pt idx="207">
                  <c:v>580.90577507598766</c:v>
                </c:pt>
                <c:pt idx="208">
                  <c:v>576.16847590099849</c:v>
                </c:pt>
                <c:pt idx="209">
                  <c:v>572.85106382978711</c:v>
                </c:pt>
                <c:pt idx="210">
                  <c:v>575.47286148501939</c:v>
                </c:pt>
                <c:pt idx="211">
                  <c:v>574.17368649587479</c:v>
                </c:pt>
                <c:pt idx="212">
                  <c:v>566.7207989578809</c:v>
                </c:pt>
                <c:pt idx="213">
                  <c:v>565.34954407294822</c:v>
                </c:pt>
                <c:pt idx="214">
                  <c:v>572.626139817629</c:v>
                </c:pt>
                <c:pt idx="215">
                  <c:v>576.26139817629155</c:v>
                </c:pt>
                <c:pt idx="216">
                  <c:v>572.66782457663896</c:v>
                </c:pt>
                <c:pt idx="217">
                  <c:v>574.49066435084649</c:v>
                </c:pt>
                <c:pt idx="218">
                  <c:v>579.5058619192356</c:v>
                </c:pt>
                <c:pt idx="219">
                  <c:v>578.08163265306098</c:v>
                </c:pt>
                <c:pt idx="220">
                  <c:v>575.85757707338234</c:v>
                </c:pt>
                <c:pt idx="221">
                  <c:v>543.00303951367766</c:v>
                </c:pt>
                <c:pt idx="222">
                  <c:v>546.93964394268335</c:v>
                </c:pt>
                <c:pt idx="223">
                  <c:v>549.97221016065987</c:v>
                </c:pt>
                <c:pt idx="224">
                  <c:v>550.528875379939</c:v>
                </c:pt>
                <c:pt idx="225">
                  <c:v>586.40903169778528</c:v>
                </c:pt>
                <c:pt idx="226">
                  <c:v>586.996960486322</c:v>
                </c:pt>
                <c:pt idx="227">
                  <c:v>585.4007815892312</c:v>
                </c:pt>
                <c:pt idx="228">
                  <c:v>574.81198436821512</c:v>
                </c:pt>
                <c:pt idx="229">
                  <c:v>566.9891445940076</c:v>
                </c:pt>
                <c:pt idx="230">
                  <c:v>572.15805471124588</c:v>
                </c:pt>
                <c:pt idx="231">
                  <c:v>572.30655666521898</c:v>
                </c:pt>
                <c:pt idx="232">
                  <c:v>571.53278332609614</c:v>
                </c:pt>
                <c:pt idx="233">
                  <c:v>569.12809379070757</c:v>
                </c:pt>
                <c:pt idx="234">
                  <c:v>570.16934433347785</c:v>
                </c:pt>
                <c:pt idx="235">
                  <c:v>566.92053842813698</c:v>
                </c:pt>
                <c:pt idx="236">
                  <c:v>567.83586626139788</c:v>
                </c:pt>
                <c:pt idx="237">
                  <c:v>564.96743378202314</c:v>
                </c:pt>
                <c:pt idx="238">
                  <c:v>563.60660008684295</c:v>
                </c:pt>
                <c:pt idx="239">
                  <c:v>550.97698653929626</c:v>
                </c:pt>
                <c:pt idx="240">
                  <c:v>549.79331306990855</c:v>
                </c:pt>
                <c:pt idx="241">
                  <c:v>553.35909683022123</c:v>
                </c:pt>
                <c:pt idx="242">
                  <c:v>556.66521927920087</c:v>
                </c:pt>
                <c:pt idx="243">
                  <c:v>558.74772036474144</c:v>
                </c:pt>
                <c:pt idx="244">
                  <c:v>554.67564046895347</c:v>
                </c:pt>
                <c:pt idx="245">
                  <c:v>563.25227963525833</c:v>
                </c:pt>
                <c:pt idx="246">
                  <c:v>561.78810247503247</c:v>
                </c:pt>
                <c:pt idx="247">
                  <c:v>566.14068606165858</c:v>
                </c:pt>
                <c:pt idx="248">
                  <c:v>571.29483282674767</c:v>
                </c:pt>
                <c:pt idx="249">
                  <c:v>562.73035171515414</c:v>
                </c:pt>
                <c:pt idx="250">
                  <c:v>557.53278332609636</c:v>
                </c:pt>
                <c:pt idx="251">
                  <c:v>558.66695614415983</c:v>
                </c:pt>
                <c:pt idx="252">
                  <c:v>560.12244897959192</c:v>
                </c:pt>
                <c:pt idx="253">
                  <c:v>560.40555796786805</c:v>
                </c:pt>
                <c:pt idx="254">
                  <c:v>560.80416847590106</c:v>
                </c:pt>
                <c:pt idx="255">
                  <c:v>514.32132001736875</c:v>
                </c:pt>
                <c:pt idx="256">
                  <c:v>499.64394268345643</c:v>
                </c:pt>
                <c:pt idx="257">
                  <c:v>491.18019973947031</c:v>
                </c:pt>
                <c:pt idx="258">
                  <c:v>488.77898393399926</c:v>
                </c:pt>
                <c:pt idx="259">
                  <c:v>491.70646982197144</c:v>
                </c:pt>
                <c:pt idx="260">
                  <c:v>426.40295267042995</c:v>
                </c:pt>
                <c:pt idx="261">
                  <c:v>395.90620929222757</c:v>
                </c:pt>
                <c:pt idx="262">
                  <c:v>404.78245766391666</c:v>
                </c:pt>
                <c:pt idx="263">
                  <c:v>379.50499348675646</c:v>
                </c:pt>
                <c:pt idx="264">
                  <c:v>383.9001302648719</c:v>
                </c:pt>
                <c:pt idx="265">
                  <c:v>341.50586191923577</c:v>
                </c:pt>
                <c:pt idx="266">
                  <c:v>354.82240555796784</c:v>
                </c:pt>
                <c:pt idx="267">
                  <c:v>335.40599218410762</c:v>
                </c:pt>
                <c:pt idx="268">
                  <c:v>336.53582283977414</c:v>
                </c:pt>
                <c:pt idx="269">
                  <c:v>370.37342596613109</c:v>
                </c:pt>
                <c:pt idx="270">
                  <c:v>373.06469821971336</c:v>
                </c:pt>
                <c:pt idx="271">
                  <c:v>350.96135475466781</c:v>
                </c:pt>
                <c:pt idx="272">
                  <c:v>363.8749457229701</c:v>
                </c:pt>
                <c:pt idx="273">
                  <c:v>361.355623100304</c:v>
                </c:pt>
                <c:pt idx="274">
                  <c:v>337.30004342162403</c:v>
                </c:pt>
                <c:pt idx="275">
                  <c:v>343.17325227963534</c:v>
                </c:pt>
                <c:pt idx="276">
                  <c:v>327.3851498046028</c:v>
                </c:pt>
                <c:pt idx="277">
                  <c:v>304.711246200608</c:v>
                </c:pt>
                <c:pt idx="278">
                  <c:v>295.57533651758587</c:v>
                </c:pt>
                <c:pt idx="279">
                  <c:v>296.21623968736441</c:v>
                </c:pt>
                <c:pt idx="280">
                  <c:v>307.89144594007826</c:v>
                </c:pt>
                <c:pt idx="281">
                  <c:v>298.12244897959198</c:v>
                </c:pt>
                <c:pt idx="282">
                  <c:v>293.56404689535401</c:v>
                </c:pt>
                <c:pt idx="283">
                  <c:v>299.17498914459418</c:v>
                </c:pt>
                <c:pt idx="284">
                  <c:v>286.76161528441179</c:v>
                </c:pt>
                <c:pt idx="285">
                  <c:v>279.99739470256202</c:v>
                </c:pt>
                <c:pt idx="286">
                  <c:v>278.91619626574044</c:v>
                </c:pt>
                <c:pt idx="287">
                  <c:v>280.38818931828058</c:v>
                </c:pt>
                <c:pt idx="288">
                  <c:v>304.73990447242738</c:v>
                </c:pt>
                <c:pt idx="289">
                  <c:v>317.23664785062977</c:v>
                </c:pt>
                <c:pt idx="290">
                  <c:v>318.03907946157204</c:v>
                </c:pt>
                <c:pt idx="291">
                  <c:v>351.68215371254905</c:v>
                </c:pt>
                <c:pt idx="292">
                  <c:v>333.36170212765978</c:v>
                </c:pt>
                <c:pt idx="293">
                  <c:v>342.93617021276623</c:v>
                </c:pt>
                <c:pt idx="294">
                  <c:v>341.26877985236678</c:v>
                </c:pt>
                <c:pt idx="295">
                  <c:v>348.06860616587096</c:v>
                </c:pt>
                <c:pt idx="296">
                  <c:v>325.29656969170679</c:v>
                </c:pt>
                <c:pt idx="297">
                  <c:v>328.07121146330906</c:v>
                </c:pt>
                <c:pt idx="298">
                  <c:v>309.84889274858909</c:v>
                </c:pt>
                <c:pt idx="299">
                  <c:v>333.41380807642241</c:v>
                </c:pt>
                <c:pt idx="300">
                  <c:v>320.91359096830257</c:v>
                </c:pt>
                <c:pt idx="301">
                  <c:v>330.17021276595779</c:v>
                </c:pt>
                <c:pt idx="302">
                  <c:v>321.57186278766858</c:v>
                </c:pt>
                <c:pt idx="303">
                  <c:v>329.75597047329603</c:v>
                </c:pt>
                <c:pt idx="304">
                  <c:v>335.08988276161563</c:v>
                </c:pt>
                <c:pt idx="305">
                  <c:v>327.11940946591437</c:v>
                </c:pt>
                <c:pt idx="306">
                  <c:v>329.3104646113768</c:v>
                </c:pt>
                <c:pt idx="307">
                  <c:v>327.48241424229298</c:v>
                </c:pt>
                <c:pt idx="308">
                  <c:v>346.29613547546711</c:v>
                </c:pt>
                <c:pt idx="309">
                  <c:v>345.24099001302682</c:v>
                </c:pt>
                <c:pt idx="310">
                  <c:v>343.47633521493736</c:v>
                </c:pt>
                <c:pt idx="311">
                  <c:v>344.4767694311771</c:v>
                </c:pt>
                <c:pt idx="312">
                  <c:v>311.40946591402553</c:v>
                </c:pt>
                <c:pt idx="313">
                  <c:v>312.74945722970074</c:v>
                </c:pt>
                <c:pt idx="314">
                  <c:v>311.17064698219747</c:v>
                </c:pt>
                <c:pt idx="315">
                  <c:v>301.93747286148533</c:v>
                </c:pt>
                <c:pt idx="316">
                  <c:v>314.90143291359129</c:v>
                </c:pt>
                <c:pt idx="317">
                  <c:v>308.55927051671762</c:v>
                </c:pt>
                <c:pt idx="318">
                  <c:v>311.92705167173284</c:v>
                </c:pt>
                <c:pt idx="319">
                  <c:v>314.04342162396904</c:v>
                </c:pt>
                <c:pt idx="320">
                  <c:v>312.19018671298335</c:v>
                </c:pt>
                <c:pt idx="321">
                  <c:v>318.3065566652196</c:v>
                </c:pt>
                <c:pt idx="322">
                  <c:v>307.36257056013926</c:v>
                </c:pt>
                <c:pt idx="323">
                  <c:v>306.28745115067335</c:v>
                </c:pt>
                <c:pt idx="324">
                  <c:v>310.11115935736024</c:v>
                </c:pt>
                <c:pt idx="325">
                  <c:v>308.53842813721263</c:v>
                </c:pt>
                <c:pt idx="326">
                  <c:v>309.99739470256219</c:v>
                </c:pt>
                <c:pt idx="327">
                  <c:v>309.62136343899294</c:v>
                </c:pt>
                <c:pt idx="328">
                  <c:v>309.61788970907543</c:v>
                </c:pt>
                <c:pt idx="329">
                  <c:v>308.36647850629646</c:v>
                </c:pt>
                <c:pt idx="330">
                  <c:v>298.23273990447274</c:v>
                </c:pt>
                <c:pt idx="331">
                  <c:v>296.2257924446377</c:v>
                </c:pt>
                <c:pt idx="332">
                  <c:v>300.31958315241019</c:v>
                </c:pt>
                <c:pt idx="333">
                  <c:v>298.22839774207586</c:v>
                </c:pt>
                <c:pt idx="334">
                  <c:v>300.65740338688698</c:v>
                </c:pt>
                <c:pt idx="335">
                  <c:v>304.36561007381704</c:v>
                </c:pt>
                <c:pt idx="336">
                  <c:v>300.31350412505458</c:v>
                </c:pt>
                <c:pt idx="337">
                  <c:v>300.75727312201502</c:v>
                </c:pt>
                <c:pt idx="338">
                  <c:v>301.48415110725171</c:v>
                </c:pt>
                <c:pt idx="339">
                  <c:v>295.73339122883226</c:v>
                </c:pt>
                <c:pt idx="340">
                  <c:v>295.12809379070808</c:v>
                </c:pt>
                <c:pt idx="341">
                  <c:v>317.76291793313106</c:v>
                </c:pt>
                <c:pt idx="342">
                  <c:v>318.29613547546711</c:v>
                </c:pt>
                <c:pt idx="343">
                  <c:v>319.58836300477674</c:v>
                </c:pt>
                <c:pt idx="344">
                  <c:v>315.33217542336121</c:v>
                </c:pt>
                <c:pt idx="345">
                  <c:v>315.36778115501556</c:v>
                </c:pt>
                <c:pt idx="346">
                  <c:v>313.45201910551492</c:v>
                </c:pt>
                <c:pt idx="347">
                  <c:v>311.81589231437289</c:v>
                </c:pt>
                <c:pt idx="348">
                  <c:v>312.8501953973082</c:v>
                </c:pt>
                <c:pt idx="349">
                  <c:v>314.23447676943152</c:v>
                </c:pt>
                <c:pt idx="350">
                  <c:v>318.50455927051706</c:v>
                </c:pt>
                <c:pt idx="351">
                  <c:v>338.56708640903207</c:v>
                </c:pt>
                <c:pt idx="352">
                  <c:v>339.36517585757747</c:v>
                </c:pt>
                <c:pt idx="353">
                  <c:v>344.74511506730391</c:v>
                </c:pt>
                <c:pt idx="354">
                  <c:v>341.92878853669168</c:v>
                </c:pt>
                <c:pt idx="355">
                  <c:v>344.0729483282679</c:v>
                </c:pt>
                <c:pt idx="356">
                  <c:v>357.59965262700871</c:v>
                </c:pt>
                <c:pt idx="357">
                  <c:v>325.10290924880627</c:v>
                </c:pt>
                <c:pt idx="358">
                  <c:v>332.42900564481147</c:v>
                </c:pt>
                <c:pt idx="359">
                  <c:v>330.80590534086008</c:v>
                </c:pt>
                <c:pt idx="360">
                  <c:v>331.57359965262737</c:v>
                </c:pt>
                <c:pt idx="361">
                  <c:v>331.19322622666124</c:v>
                </c:pt>
                <c:pt idx="362">
                  <c:v>332.00173686495907</c:v>
                </c:pt>
                <c:pt idx="363">
                  <c:v>331.73512809379105</c:v>
                </c:pt>
                <c:pt idx="364">
                  <c:v>330.67737733391266</c:v>
                </c:pt>
                <c:pt idx="365">
                  <c:v>322.64871906209333</c:v>
                </c:pt>
                <c:pt idx="366">
                  <c:v>335.0178028658276</c:v>
                </c:pt>
                <c:pt idx="367">
                  <c:v>335.37472861485065</c:v>
                </c:pt>
                <c:pt idx="368">
                  <c:v>336.39947894051278</c:v>
                </c:pt>
                <c:pt idx="369">
                  <c:v>335.63960052105989</c:v>
                </c:pt>
                <c:pt idx="370">
                  <c:v>342.42640034737343</c:v>
                </c:pt>
                <c:pt idx="371">
                  <c:v>340.14937038645292</c:v>
                </c:pt>
                <c:pt idx="372">
                  <c:v>336.22318714719978</c:v>
                </c:pt>
                <c:pt idx="373">
                  <c:v>337.18888406426447</c:v>
                </c:pt>
                <c:pt idx="374">
                  <c:v>335.73599652627058</c:v>
                </c:pt>
                <c:pt idx="375">
                  <c:v>336.70169344333527</c:v>
                </c:pt>
                <c:pt idx="376">
                  <c:v>340.75206252713906</c:v>
                </c:pt>
                <c:pt idx="377">
                  <c:v>347.89231437255808</c:v>
                </c:pt>
                <c:pt idx="378">
                  <c:v>345.73512809379122</c:v>
                </c:pt>
                <c:pt idx="379">
                  <c:v>346.31437255753423</c:v>
                </c:pt>
                <c:pt idx="380">
                  <c:v>348.72166739036095</c:v>
                </c:pt>
                <c:pt idx="381">
                  <c:v>351.11072514112078</c:v>
                </c:pt>
                <c:pt idx="382">
                  <c:v>345.69170646982246</c:v>
                </c:pt>
                <c:pt idx="383">
                  <c:v>346.23795049934915</c:v>
                </c:pt>
                <c:pt idx="384">
                  <c:v>347.89491966999617</c:v>
                </c:pt>
                <c:pt idx="385">
                  <c:v>346.69387755102088</c:v>
                </c:pt>
                <c:pt idx="386">
                  <c:v>341.82544507164619</c:v>
                </c:pt>
                <c:pt idx="387">
                  <c:v>342.90490664350904</c:v>
                </c:pt>
                <c:pt idx="388">
                  <c:v>350.67737733391283</c:v>
                </c:pt>
                <c:pt idx="389">
                  <c:v>349.7881024750331</c:v>
                </c:pt>
                <c:pt idx="390">
                  <c:v>356.33955709943609</c:v>
                </c:pt>
                <c:pt idx="391">
                  <c:v>356.66261398176351</c:v>
                </c:pt>
                <c:pt idx="392">
                  <c:v>356.40034737299231</c:v>
                </c:pt>
                <c:pt idx="393">
                  <c:v>359.92705167173318</c:v>
                </c:pt>
                <c:pt idx="394">
                  <c:v>421.82283977420826</c:v>
                </c:pt>
                <c:pt idx="395">
                  <c:v>428.3630047763794</c:v>
                </c:pt>
                <c:pt idx="396">
                  <c:v>425.41554494138154</c:v>
                </c:pt>
                <c:pt idx="397">
                  <c:v>434.64611376465558</c:v>
                </c:pt>
                <c:pt idx="398">
                  <c:v>438.02778983934081</c:v>
                </c:pt>
                <c:pt idx="399">
                  <c:v>449.00303951367863</c:v>
                </c:pt>
                <c:pt idx="400">
                  <c:v>454.78940512375237</c:v>
                </c:pt>
                <c:pt idx="401">
                  <c:v>447.242726877986</c:v>
                </c:pt>
                <c:pt idx="402">
                  <c:v>460.98567086409111</c:v>
                </c:pt>
                <c:pt idx="403">
                  <c:v>435.72470690403895</c:v>
                </c:pt>
                <c:pt idx="404">
                  <c:v>438.38558402084311</c:v>
                </c:pt>
                <c:pt idx="405">
                  <c:v>438.14329135909753</c:v>
                </c:pt>
                <c:pt idx="406">
                  <c:v>445.61875814155513</c:v>
                </c:pt>
                <c:pt idx="407">
                  <c:v>436.38297872340485</c:v>
                </c:pt>
                <c:pt idx="408">
                  <c:v>449.30264871906274</c:v>
                </c:pt>
                <c:pt idx="409">
                  <c:v>451.82978723404318</c:v>
                </c:pt>
                <c:pt idx="410">
                  <c:v>456.66000868432548</c:v>
                </c:pt>
                <c:pt idx="411">
                  <c:v>456.68085106383052</c:v>
                </c:pt>
                <c:pt idx="412">
                  <c:v>459.55102040816394</c:v>
                </c:pt>
                <c:pt idx="413">
                  <c:v>456.46026921406934</c:v>
                </c:pt>
                <c:pt idx="414">
                  <c:v>465.23143725575414</c:v>
                </c:pt>
                <c:pt idx="415">
                  <c:v>477.05688232739982</c:v>
                </c:pt>
                <c:pt idx="416">
                  <c:v>470.25618758141627</c:v>
                </c:pt>
                <c:pt idx="417">
                  <c:v>453.31306990881529</c:v>
                </c:pt>
                <c:pt idx="418">
                  <c:v>461.49370386452529</c:v>
                </c:pt>
                <c:pt idx="419">
                  <c:v>459.89491966999634</c:v>
                </c:pt>
                <c:pt idx="420">
                  <c:v>460.92227529309667</c:v>
                </c:pt>
                <c:pt idx="421">
                  <c:v>454.89709075119475</c:v>
                </c:pt>
                <c:pt idx="422">
                  <c:v>462.07642205818564</c:v>
                </c:pt>
                <c:pt idx="423">
                  <c:v>467.49457229700454</c:v>
                </c:pt>
                <c:pt idx="424">
                  <c:v>477.0186712983072</c:v>
                </c:pt>
                <c:pt idx="425">
                  <c:v>501.3191489361709</c:v>
                </c:pt>
                <c:pt idx="426">
                  <c:v>506.24837168910187</c:v>
                </c:pt>
                <c:pt idx="427">
                  <c:v>501.57359965262771</c:v>
                </c:pt>
                <c:pt idx="428">
                  <c:v>499.15675206252786</c:v>
                </c:pt>
                <c:pt idx="429">
                  <c:v>507.71515414676577</c:v>
                </c:pt>
                <c:pt idx="430">
                  <c:v>519.95570994355251</c:v>
                </c:pt>
                <c:pt idx="431">
                  <c:v>539.22535822839848</c:v>
                </c:pt>
                <c:pt idx="432">
                  <c:v>553.4806773773347</c:v>
                </c:pt>
                <c:pt idx="433">
                  <c:v>614.5219279201051</c:v>
                </c:pt>
                <c:pt idx="434">
                  <c:v>605.06382978723491</c:v>
                </c:pt>
                <c:pt idx="435">
                  <c:v>676.5705601389501</c:v>
                </c:pt>
                <c:pt idx="436">
                  <c:v>690.1919235779427</c:v>
                </c:pt>
                <c:pt idx="437">
                  <c:v>709.49804602692222</c:v>
                </c:pt>
                <c:pt idx="438">
                  <c:v>683.16022579244543</c:v>
                </c:pt>
                <c:pt idx="439">
                  <c:v>638.75466782457738</c:v>
                </c:pt>
                <c:pt idx="440">
                  <c:v>630.26052974381309</c:v>
                </c:pt>
                <c:pt idx="441">
                  <c:v>707.64046895353954</c:v>
                </c:pt>
                <c:pt idx="442">
                  <c:v>689.37472861485082</c:v>
                </c:pt>
                <c:pt idx="443">
                  <c:v>686.48458532349173</c:v>
                </c:pt>
                <c:pt idx="444">
                  <c:v>662.47763786365681</c:v>
                </c:pt>
                <c:pt idx="445">
                  <c:v>681.85062961354834</c:v>
                </c:pt>
                <c:pt idx="446">
                  <c:v>691.69518019974021</c:v>
                </c:pt>
                <c:pt idx="447">
                  <c:v>696.95267042987484</c:v>
                </c:pt>
                <c:pt idx="448">
                  <c:v>748.10508033000519</c:v>
                </c:pt>
                <c:pt idx="449">
                  <c:v>760.42726877985319</c:v>
                </c:pt>
                <c:pt idx="450">
                  <c:v>756.89448545375672</c:v>
                </c:pt>
                <c:pt idx="451">
                  <c:v>750.81893182805118</c:v>
                </c:pt>
                <c:pt idx="452">
                  <c:v>718.15371254885019</c:v>
                </c:pt>
                <c:pt idx="453">
                  <c:v>742.94398610508108</c:v>
                </c:pt>
                <c:pt idx="454">
                  <c:v>741.99478940512449</c:v>
                </c:pt>
                <c:pt idx="455">
                  <c:v>757.79244463743032</c:v>
                </c:pt>
                <c:pt idx="456">
                  <c:v>704.80416847590175</c:v>
                </c:pt>
                <c:pt idx="457">
                  <c:v>667.56665219279273</c:v>
                </c:pt>
                <c:pt idx="458">
                  <c:v>675.33651758575854</c:v>
                </c:pt>
                <c:pt idx="459">
                  <c:v>676.22231871472081</c:v>
                </c:pt>
                <c:pt idx="460">
                  <c:v>693.05514546244115</c:v>
                </c:pt>
                <c:pt idx="461">
                  <c:v>685.50759878419535</c:v>
                </c:pt>
                <c:pt idx="462">
                  <c:v>662.45158488927564</c:v>
                </c:pt>
                <c:pt idx="463">
                  <c:v>693.2479374728623</c:v>
                </c:pt>
                <c:pt idx="464">
                  <c:v>684.75032566218056</c:v>
                </c:pt>
                <c:pt idx="465">
                  <c:v>705.83065566652272</c:v>
                </c:pt>
                <c:pt idx="466">
                  <c:v>713.72470690403895</c:v>
                </c:pt>
                <c:pt idx="467">
                  <c:v>751.194094659141</c:v>
                </c:pt>
                <c:pt idx="468">
                  <c:v>764.97611810681792</c:v>
                </c:pt>
                <c:pt idx="469">
                  <c:v>777.53625705601451</c:v>
                </c:pt>
                <c:pt idx="470">
                  <c:v>808.85453755970536</c:v>
                </c:pt>
                <c:pt idx="471">
                  <c:v>788.67129830655722</c:v>
                </c:pt>
                <c:pt idx="472">
                  <c:v>803.7768128528013</c:v>
                </c:pt>
                <c:pt idx="473">
                  <c:v>826.49761181068232</c:v>
                </c:pt>
                <c:pt idx="474">
                  <c:v>882.31524099001376</c:v>
                </c:pt>
                <c:pt idx="475">
                  <c:v>931.78462874511581</c:v>
                </c:pt>
                <c:pt idx="476">
                  <c:v>947.11854103343546</c:v>
                </c:pt>
                <c:pt idx="477">
                  <c:v>960.19018671298386</c:v>
                </c:pt>
                <c:pt idx="478">
                  <c:v>1026.5618758141563</c:v>
                </c:pt>
                <c:pt idx="479">
                  <c:v>1137.108119843683</c:v>
                </c:pt>
                <c:pt idx="480">
                  <c:v>983.93313069908891</c:v>
                </c:pt>
                <c:pt idx="481">
                  <c:v>1076.9109856708649</c:v>
                </c:pt>
                <c:pt idx="482">
                  <c:v>1033.706469821972</c:v>
                </c:pt>
                <c:pt idx="483">
                  <c:v>942.60529743812481</c:v>
                </c:pt>
                <c:pt idx="484">
                  <c:v>922.70343030829417</c:v>
                </c:pt>
                <c:pt idx="485">
                  <c:v>941.6283108988282</c:v>
                </c:pt>
                <c:pt idx="486">
                  <c:v>1036.9083803734266</c:v>
                </c:pt>
                <c:pt idx="487">
                  <c:v>967.92618323925376</c:v>
                </c:pt>
                <c:pt idx="488">
                  <c:v>952.73382544507217</c:v>
                </c:pt>
                <c:pt idx="489">
                  <c:v>977.55015197568446</c:v>
                </c:pt>
                <c:pt idx="490">
                  <c:v>990.55492835432096</c:v>
                </c:pt>
                <c:pt idx="491">
                  <c:v>1062.839774207556</c:v>
                </c:pt>
                <c:pt idx="492">
                  <c:v>1089.310464611377</c:v>
                </c:pt>
                <c:pt idx="493">
                  <c:v>1051.5301780286588</c:v>
                </c:pt>
                <c:pt idx="494">
                  <c:v>985.05340859748196</c:v>
                </c:pt>
                <c:pt idx="495">
                  <c:v>1021.0351715154151</c:v>
                </c:pt>
                <c:pt idx="496">
                  <c:v>986.17108119843726</c:v>
                </c:pt>
                <c:pt idx="497">
                  <c:v>883.55883630047799</c:v>
                </c:pt>
                <c:pt idx="498">
                  <c:v>941.2696482848462</c:v>
                </c:pt>
                <c:pt idx="499">
                  <c:v>819.76465479808985</c:v>
                </c:pt>
                <c:pt idx="500">
                  <c:v>839.59357359965293</c:v>
                </c:pt>
                <c:pt idx="501">
                  <c:v>922.89709075119436</c:v>
                </c:pt>
                <c:pt idx="502">
                  <c:v>912.22666087711707</c:v>
                </c:pt>
                <c:pt idx="503">
                  <c:v>932.71645679548442</c:v>
                </c:pt>
                <c:pt idx="504">
                  <c:v>919.62223187147231</c:v>
                </c:pt>
                <c:pt idx="505">
                  <c:v>897.98610508033028</c:v>
                </c:pt>
                <c:pt idx="506">
                  <c:v>856.70082501085562</c:v>
                </c:pt>
                <c:pt idx="507">
                  <c:v>847.87494572297032</c:v>
                </c:pt>
                <c:pt idx="508">
                  <c:v>858.00000000000034</c:v>
                </c:pt>
                <c:pt idx="509">
                  <c:v>853.14806773773364</c:v>
                </c:pt>
                <c:pt idx="510">
                  <c:v>822.97177594442064</c:v>
                </c:pt>
                <c:pt idx="511">
                  <c:v>828.61832392531517</c:v>
                </c:pt>
                <c:pt idx="512">
                  <c:v>825.67433782023465</c:v>
                </c:pt>
                <c:pt idx="513">
                  <c:v>831.45549283543221</c:v>
                </c:pt>
                <c:pt idx="514">
                  <c:v>875.42596613113358</c:v>
                </c:pt>
                <c:pt idx="515">
                  <c:v>900.9978289188017</c:v>
                </c:pt>
                <c:pt idx="516">
                  <c:v>913.91663048198018</c:v>
                </c:pt>
                <c:pt idx="517">
                  <c:v>939.37125488493291</c:v>
                </c:pt>
                <c:pt idx="518">
                  <c:v>949.12983065566652</c:v>
                </c:pt>
                <c:pt idx="519">
                  <c:v>1027.2514112027791</c:v>
                </c:pt>
                <c:pt idx="520">
                  <c:v>997.10725141120304</c:v>
                </c:pt>
                <c:pt idx="521">
                  <c:v>1039.950499348676</c:v>
                </c:pt>
                <c:pt idx="522">
                  <c:v>1042.099001302649</c:v>
                </c:pt>
                <c:pt idx="523">
                  <c:v>1031.6969170646985</c:v>
                </c:pt>
                <c:pt idx="524">
                  <c:v>982.13721233174147</c:v>
                </c:pt>
                <c:pt idx="525">
                  <c:v>1003.0369083803737</c:v>
                </c:pt>
                <c:pt idx="526">
                  <c:v>989.67260095527604</c:v>
                </c:pt>
                <c:pt idx="527">
                  <c:v>945.95831524099026</c:v>
                </c:pt>
                <c:pt idx="528">
                  <c:v>872.8067737733395</c:v>
                </c:pt>
                <c:pt idx="529">
                  <c:v>893.95831524099026</c:v>
                </c:pt>
                <c:pt idx="530">
                  <c:v>897.22448979591866</c:v>
                </c:pt>
                <c:pt idx="531">
                  <c:v>887.19235779418182</c:v>
                </c:pt>
                <c:pt idx="532">
                  <c:v>895.07425097698683</c:v>
                </c:pt>
                <c:pt idx="533">
                  <c:v>947.94094659140296</c:v>
                </c:pt>
                <c:pt idx="534">
                  <c:v>934.47763786365647</c:v>
                </c:pt>
                <c:pt idx="535">
                  <c:v>880.81372123317442</c:v>
                </c:pt>
                <c:pt idx="536">
                  <c:v>877.10638297872367</c:v>
                </c:pt>
                <c:pt idx="537">
                  <c:v>902.26226660877148</c:v>
                </c:pt>
                <c:pt idx="538">
                  <c:v>880.09986973512844</c:v>
                </c:pt>
                <c:pt idx="539">
                  <c:v>880.82414242292703</c:v>
                </c:pt>
                <c:pt idx="540">
                  <c:v>900.75987841945323</c:v>
                </c:pt>
                <c:pt idx="541">
                  <c:v>884.50282240555828</c:v>
                </c:pt>
                <c:pt idx="542">
                  <c:v>844.2032132001741</c:v>
                </c:pt>
                <c:pt idx="543">
                  <c:v>824.87537993921023</c:v>
                </c:pt>
                <c:pt idx="544">
                  <c:v>832.35258358662668</c:v>
                </c:pt>
                <c:pt idx="545">
                  <c:v>832.60703430308331</c:v>
                </c:pt>
                <c:pt idx="546">
                  <c:v>844.54884932696518</c:v>
                </c:pt>
                <c:pt idx="547">
                  <c:v>897.95918367346985</c:v>
                </c:pt>
                <c:pt idx="548">
                  <c:v>921.86539296569742</c:v>
                </c:pt>
                <c:pt idx="549">
                  <c:v>917.674337820235</c:v>
                </c:pt>
                <c:pt idx="550">
                  <c:v>917.45462440295319</c:v>
                </c:pt>
                <c:pt idx="551">
                  <c:v>894.37516283109039</c:v>
                </c:pt>
                <c:pt idx="552">
                  <c:v>908.02257924446417</c:v>
                </c:pt>
                <c:pt idx="553">
                  <c:v>901.53538862353503</c:v>
                </c:pt>
                <c:pt idx="554">
                  <c:v>894.75640468953588</c:v>
                </c:pt>
                <c:pt idx="555">
                  <c:v>876.95614415979196</c:v>
                </c:pt>
                <c:pt idx="556">
                  <c:v>882.18237082066923</c:v>
                </c:pt>
                <c:pt idx="557">
                  <c:v>904.47329570125987</c:v>
                </c:pt>
                <c:pt idx="558">
                  <c:v>898.13808076422117</c:v>
                </c:pt>
                <c:pt idx="559">
                  <c:v>897.52670429874149</c:v>
                </c:pt>
                <c:pt idx="560">
                  <c:v>894.66000868432548</c:v>
                </c:pt>
                <c:pt idx="561">
                  <c:v>890.25705601389552</c:v>
                </c:pt>
                <c:pt idx="562">
                  <c:v>884.74337820234541</c:v>
                </c:pt>
                <c:pt idx="563">
                  <c:v>882.06600086843309</c:v>
                </c:pt>
                <c:pt idx="564">
                  <c:v>889.64741641337469</c:v>
                </c:pt>
                <c:pt idx="565">
                  <c:v>883.07338254450792</c:v>
                </c:pt>
                <c:pt idx="566">
                  <c:v>867.25054277030029</c:v>
                </c:pt>
                <c:pt idx="567">
                  <c:v>870.93964394268426</c:v>
                </c:pt>
                <c:pt idx="568">
                  <c:v>842.57490230134681</c:v>
                </c:pt>
                <c:pt idx="569">
                  <c:v>737.57186278766892</c:v>
                </c:pt>
                <c:pt idx="570">
                  <c:v>732.09292227529374</c:v>
                </c:pt>
                <c:pt idx="571">
                  <c:v>700.28050369083871</c:v>
                </c:pt>
                <c:pt idx="572">
                  <c:v>710.19626574033953</c:v>
                </c:pt>
                <c:pt idx="573">
                  <c:v>712.01128962223265</c:v>
                </c:pt>
                <c:pt idx="574">
                  <c:v>698.55145462440373</c:v>
                </c:pt>
                <c:pt idx="575">
                  <c:v>719.87320885801205</c:v>
                </c:pt>
                <c:pt idx="576">
                  <c:v>720.14242292661834</c:v>
                </c:pt>
                <c:pt idx="577">
                  <c:v>726.00434216239785</c:v>
                </c:pt>
                <c:pt idx="578">
                  <c:v>714.19539730786016</c:v>
                </c:pt>
                <c:pt idx="579">
                  <c:v>706.65479808944951</c:v>
                </c:pt>
                <c:pt idx="580">
                  <c:v>705.70473295701345</c:v>
                </c:pt>
                <c:pt idx="581">
                  <c:v>682.08858011289715</c:v>
                </c:pt>
                <c:pt idx="582">
                  <c:v>711.25401650021809</c:v>
                </c:pt>
                <c:pt idx="583">
                  <c:v>709.36951801997498</c:v>
                </c:pt>
                <c:pt idx="584">
                  <c:v>743.44246634824242</c:v>
                </c:pt>
                <c:pt idx="585">
                  <c:v>743.20712114633193</c:v>
                </c:pt>
                <c:pt idx="586">
                  <c:v>717.19496309162059</c:v>
                </c:pt>
                <c:pt idx="587">
                  <c:v>720.80677377334018</c:v>
                </c:pt>
                <c:pt idx="588">
                  <c:v>718.62874511506834</c:v>
                </c:pt>
                <c:pt idx="589">
                  <c:v>724.98480243161214</c:v>
                </c:pt>
                <c:pt idx="590">
                  <c:v>708.57924446374409</c:v>
                </c:pt>
                <c:pt idx="591">
                  <c:v>694.0286582718204</c:v>
                </c:pt>
                <c:pt idx="592">
                  <c:v>700.8753799392108</c:v>
                </c:pt>
                <c:pt idx="593">
                  <c:v>690.14415979157729</c:v>
                </c:pt>
                <c:pt idx="594">
                  <c:v>690.2310030395148</c:v>
                </c:pt>
                <c:pt idx="595">
                  <c:v>714.14242292661868</c:v>
                </c:pt>
                <c:pt idx="596">
                  <c:v>711.87755102040944</c:v>
                </c:pt>
                <c:pt idx="597">
                  <c:v>696.48284845853357</c:v>
                </c:pt>
                <c:pt idx="598">
                  <c:v>648.42553191489469</c:v>
                </c:pt>
                <c:pt idx="599">
                  <c:v>643.71775944420426</c:v>
                </c:pt>
                <c:pt idx="600">
                  <c:v>751.63004776378762</c:v>
                </c:pt>
                <c:pt idx="601">
                  <c:v>801.56317846287573</c:v>
                </c:pt>
                <c:pt idx="602">
                  <c:v>827.610073816762</c:v>
                </c:pt>
                <c:pt idx="603">
                  <c:v>799.40425531915002</c:v>
                </c:pt>
                <c:pt idx="604">
                  <c:v>816.98827616152971</c:v>
                </c:pt>
                <c:pt idx="605">
                  <c:v>795.02561875814274</c:v>
                </c:pt>
                <c:pt idx="606">
                  <c:v>793.82110290925004</c:v>
                </c:pt>
                <c:pt idx="607">
                  <c:v>801.70299609205506</c:v>
                </c:pt>
                <c:pt idx="608">
                  <c:v>806.73208858011412</c:v>
                </c:pt>
                <c:pt idx="609">
                  <c:v>798.49848024316213</c:v>
                </c:pt>
                <c:pt idx="610">
                  <c:v>815.74902301346185</c:v>
                </c:pt>
                <c:pt idx="611">
                  <c:v>808.39426834563722</c:v>
                </c:pt>
                <c:pt idx="612">
                  <c:v>811.03343465045702</c:v>
                </c:pt>
                <c:pt idx="613">
                  <c:v>800.36474164133858</c:v>
                </c:pt>
                <c:pt idx="614">
                  <c:v>761.9392097264448</c:v>
                </c:pt>
                <c:pt idx="615">
                  <c:v>765.03777681285385</c:v>
                </c:pt>
                <c:pt idx="616">
                  <c:v>785.01693443334875</c:v>
                </c:pt>
                <c:pt idx="617">
                  <c:v>758.42553191489458</c:v>
                </c:pt>
                <c:pt idx="618">
                  <c:v>766.12592270951041</c:v>
                </c:pt>
                <c:pt idx="619">
                  <c:v>762.2336083369529</c:v>
                </c:pt>
                <c:pt idx="620">
                  <c:v>750.9057750759888</c:v>
                </c:pt>
                <c:pt idx="621">
                  <c:v>735.71254884932785</c:v>
                </c:pt>
                <c:pt idx="622">
                  <c:v>737.38775510204187</c:v>
                </c:pt>
                <c:pt idx="623">
                  <c:v>738.37603126357021</c:v>
                </c:pt>
                <c:pt idx="624">
                  <c:v>711.00043421624071</c:v>
                </c:pt>
                <c:pt idx="625">
                  <c:v>706.35171515414777</c:v>
                </c:pt>
                <c:pt idx="626">
                  <c:v>703.25749023013566</c:v>
                </c:pt>
                <c:pt idx="627">
                  <c:v>662.41771602258018</c:v>
                </c:pt>
                <c:pt idx="628">
                  <c:v>631.19669995657921</c:v>
                </c:pt>
                <c:pt idx="629">
                  <c:v>634.96048632218935</c:v>
                </c:pt>
                <c:pt idx="630">
                  <c:v>599.50325662179853</c:v>
                </c:pt>
                <c:pt idx="631">
                  <c:v>617.41815023881975</c:v>
                </c:pt>
                <c:pt idx="632">
                  <c:v>621.46244029526781</c:v>
                </c:pt>
                <c:pt idx="633">
                  <c:v>652.06426400347448</c:v>
                </c:pt>
                <c:pt idx="634">
                  <c:v>644.33260963960117</c:v>
                </c:pt>
                <c:pt idx="635">
                  <c:v>672.13894919670065</c:v>
                </c:pt>
                <c:pt idx="636">
                  <c:v>654.96222318714786</c:v>
                </c:pt>
                <c:pt idx="637">
                  <c:v>641.84889274858938</c:v>
                </c:pt>
                <c:pt idx="638">
                  <c:v>633.45896656535001</c:v>
                </c:pt>
                <c:pt idx="639">
                  <c:v>633.32262266608814</c:v>
                </c:pt>
                <c:pt idx="640">
                  <c:v>624.77811550152012</c:v>
                </c:pt>
                <c:pt idx="641">
                  <c:v>641.68475900998737</c:v>
                </c:pt>
                <c:pt idx="642">
                  <c:v>653.70994355188918</c:v>
                </c:pt>
                <c:pt idx="643">
                  <c:v>650.30047763786399</c:v>
                </c:pt>
                <c:pt idx="644">
                  <c:v>652.20234476769463</c:v>
                </c:pt>
                <c:pt idx="645">
                  <c:v>637.31133304385617</c:v>
                </c:pt>
                <c:pt idx="646">
                  <c:v>627.3669127225362</c:v>
                </c:pt>
                <c:pt idx="647">
                  <c:v>626.13981762917967</c:v>
                </c:pt>
                <c:pt idx="648">
                  <c:v>625.10464611376494</c:v>
                </c:pt>
                <c:pt idx="649">
                  <c:v>630.34997828918824</c:v>
                </c:pt>
                <c:pt idx="650">
                  <c:v>613.46504559270545</c:v>
                </c:pt>
                <c:pt idx="651">
                  <c:v>618.20147633521515</c:v>
                </c:pt>
                <c:pt idx="652">
                  <c:v>598.4993486756407</c:v>
                </c:pt>
                <c:pt idx="653">
                  <c:v>575.23404255319167</c:v>
                </c:pt>
                <c:pt idx="654">
                  <c:v>632.03039513677834</c:v>
                </c:pt>
                <c:pt idx="655">
                  <c:v>620.95527572731237</c:v>
                </c:pt>
                <c:pt idx="656">
                  <c:v>624.21450282240573</c:v>
                </c:pt>
                <c:pt idx="657">
                  <c:v>619.43117672600977</c:v>
                </c:pt>
                <c:pt idx="658">
                  <c:v>651.44941380807654</c:v>
                </c:pt>
                <c:pt idx="659">
                  <c:v>635.43986105080342</c:v>
                </c:pt>
                <c:pt idx="660">
                  <c:v>630.11463308727764</c:v>
                </c:pt>
                <c:pt idx="661">
                  <c:v>625.67346938775529</c:v>
                </c:pt>
                <c:pt idx="662">
                  <c:v>625.44507164567972</c:v>
                </c:pt>
                <c:pt idx="663">
                  <c:v>630.02518454190192</c:v>
                </c:pt>
                <c:pt idx="664">
                  <c:v>635.35735996526284</c:v>
                </c:pt>
                <c:pt idx="665">
                  <c:v>641.61875814155451</c:v>
                </c:pt>
                <c:pt idx="666">
                  <c:v>629.2661745549284</c:v>
                </c:pt>
                <c:pt idx="667">
                  <c:v>624.85714285714289</c:v>
                </c:pt>
                <c:pt idx="668">
                  <c:v>625.34520191055151</c:v>
                </c:pt>
                <c:pt idx="669">
                  <c:v>604.92488059053414</c:v>
                </c:pt>
                <c:pt idx="670">
                  <c:v>637.86018237082067</c:v>
                </c:pt>
                <c:pt idx="671">
                  <c:v>638.65479808944849</c:v>
                </c:pt>
                <c:pt idx="672">
                  <c:v>639.05775075987833</c:v>
                </c:pt>
                <c:pt idx="673">
                  <c:v>673.72991749891446</c:v>
                </c:pt>
                <c:pt idx="674">
                  <c:v>707.36257056013892</c:v>
                </c:pt>
                <c:pt idx="675">
                  <c:v>699.60746851932254</c:v>
                </c:pt>
                <c:pt idx="676">
                  <c:v>678.91966999565773</c:v>
                </c:pt>
                <c:pt idx="677">
                  <c:v>711.85584020842373</c:v>
                </c:pt>
                <c:pt idx="678">
                  <c:v>696.48371689101168</c:v>
                </c:pt>
                <c:pt idx="679">
                  <c:v>710.81024750325651</c:v>
                </c:pt>
                <c:pt idx="680">
                  <c:v>704.32826747720355</c:v>
                </c:pt>
                <c:pt idx="681">
                  <c:v>765.08988276161529</c:v>
                </c:pt>
                <c:pt idx="682">
                  <c:v>766.07989578810236</c:v>
                </c:pt>
                <c:pt idx="683">
                  <c:v>757.27399044724257</c:v>
                </c:pt>
                <c:pt idx="684">
                  <c:v>774.05818497611801</c:v>
                </c:pt>
                <c:pt idx="685">
                  <c:v>774.2909248805903</c:v>
                </c:pt>
                <c:pt idx="686">
                  <c:v>755.68389057750744</c:v>
                </c:pt>
                <c:pt idx="687">
                  <c:v>750.52974381241847</c:v>
                </c:pt>
                <c:pt idx="688">
                  <c:v>758.66521927920087</c:v>
                </c:pt>
                <c:pt idx="689">
                  <c:v>754.00434216239671</c:v>
                </c:pt>
                <c:pt idx="690">
                  <c:v>729.87581415544923</c:v>
                </c:pt>
                <c:pt idx="691">
                  <c:v>732.87016934433336</c:v>
                </c:pt>
                <c:pt idx="692">
                  <c:v>724.32305688232725</c:v>
                </c:pt>
                <c:pt idx="693">
                  <c:v>748.15458098132854</c:v>
                </c:pt>
                <c:pt idx="694">
                  <c:v>773.56231003039488</c:v>
                </c:pt>
                <c:pt idx="695">
                  <c:v>814.08684324793705</c:v>
                </c:pt>
                <c:pt idx="696">
                  <c:v>807.77507598784166</c:v>
                </c:pt>
                <c:pt idx="697">
                  <c:v>826.15805471124577</c:v>
                </c:pt>
                <c:pt idx="698">
                  <c:v>812.23534520191015</c:v>
                </c:pt>
                <c:pt idx="699">
                  <c:v>814.99001302648696</c:v>
                </c:pt>
                <c:pt idx="700">
                  <c:v>810.37863656100717</c:v>
                </c:pt>
                <c:pt idx="701">
                  <c:v>806.9683022145025</c:v>
                </c:pt>
                <c:pt idx="702">
                  <c:v>798.69908814589633</c:v>
                </c:pt>
                <c:pt idx="703">
                  <c:v>834.74077290490629</c:v>
                </c:pt>
                <c:pt idx="704">
                  <c:v>848.63221884498432</c:v>
                </c:pt>
                <c:pt idx="705">
                  <c:v>852.25618758141491</c:v>
                </c:pt>
                <c:pt idx="706">
                  <c:v>859.31828050369018</c:v>
                </c:pt>
                <c:pt idx="707">
                  <c:v>881.61094224923943</c:v>
                </c:pt>
                <c:pt idx="708">
                  <c:v>855.56491532783264</c:v>
                </c:pt>
                <c:pt idx="709">
                  <c:v>887.80547112461932</c:v>
                </c:pt>
                <c:pt idx="710">
                  <c:v>896.78332609639529</c:v>
                </c:pt>
                <c:pt idx="711">
                  <c:v>888.37429439860978</c:v>
                </c:pt>
                <c:pt idx="712">
                  <c:v>898.33782023447611</c:v>
                </c:pt>
                <c:pt idx="713">
                  <c:v>860.15805471124543</c:v>
                </c:pt>
                <c:pt idx="714">
                  <c:v>861.24793747286083</c:v>
                </c:pt>
                <c:pt idx="715">
                  <c:v>842.90056448111091</c:v>
                </c:pt>
                <c:pt idx="716">
                  <c:v>882.73643074250901</c:v>
                </c:pt>
                <c:pt idx="717">
                  <c:v>833.15588363004724</c:v>
                </c:pt>
                <c:pt idx="718">
                  <c:v>833.3842813721227</c:v>
                </c:pt>
                <c:pt idx="719">
                  <c:v>840.38645245332111</c:v>
                </c:pt>
                <c:pt idx="720">
                  <c:v>838.11202778983875</c:v>
                </c:pt>
                <c:pt idx="721">
                  <c:v>862.90924880590455</c:v>
                </c:pt>
                <c:pt idx="722">
                  <c:v>838.56969170646903</c:v>
                </c:pt>
                <c:pt idx="723">
                  <c:v>809.01780286582652</c:v>
                </c:pt>
                <c:pt idx="724">
                  <c:v>762.93964394268278</c:v>
                </c:pt>
                <c:pt idx="725">
                  <c:v>766.23621363438906</c:v>
                </c:pt>
                <c:pt idx="726">
                  <c:v>754.92053842813641</c:v>
                </c:pt>
                <c:pt idx="727">
                  <c:v>740.21797655232228</c:v>
                </c:pt>
                <c:pt idx="728">
                  <c:v>740.93617021276509</c:v>
                </c:pt>
                <c:pt idx="729">
                  <c:v>774.22839774207478</c:v>
                </c:pt>
                <c:pt idx="730">
                  <c:v>760.75293095961706</c:v>
                </c:pt>
                <c:pt idx="731">
                  <c:v>759.95397307859241</c:v>
                </c:pt>
                <c:pt idx="732">
                  <c:v>786.33782023447588</c:v>
                </c:pt>
                <c:pt idx="733">
                  <c:v>793.04211897524863</c:v>
                </c:pt>
                <c:pt idx="734">
                  <c:v>771.74641771602171</c:v>
                </c:pt>
                <c:pt idx="735">
                  <c:v>697.63873208857933</c:v>
                </c:pt>
                <c:pt idx="736">
                  <c:v>688.65566652192717</c:v>
                </c:pt>
                <c:pt idx="737">
                  <c:v>685.58923143725508</c:v>
                </c:pt>
                <c:pt idx="738">
                  <c:v>689.05948762483649</c:v>
                </c:pt>
                <c:pt idx="739">
                  <c:v>416.84759009986931</c:v>
                </c:pt>
                <c:pt idx="740">
                  <c:v>484.46374294398566</c:v>
                </c:pt>
                <c:pt idx="741">
                  <c:v>449.15848892748545</c:v>
                </c:pt>
                <c:pt idx="742">
                  <c:v>465.59270516717282</c:v>
                </c:pt>
                <c:pt idx="743">
                  <c:v>436.73208858011247</c:v>
                </c:pt>
                <c:pt idx="744">
                  <c:v>461.3669127225354</c:v>
                </c:pt>
                <c:pt idx="745">
                  <c:v>468.34910985670814</c:v>
                </c:pt>
                <c:pt idx="746">
                  <c:v>535.16022579244407</c:v>
                </c:pt>
                <c:pt idx="747">
                  <c:v>539.1541467650884</c:v>
                </c:pt>
                <c:pt idx="748">
                  <c:v>537.29743812418519</c:v>
                </c:pt>
                <c:pt idx="749">
                  <c:v>505.09683022144964</c:v>
                </c:pt>
                <c:pt idx="750">
                  <c:v>561.6422058184969</c:v>
                </c:pt>
                <c:pt idx="751">
                  <c:v>585.73339122883124</c:v>
                </c:pt>
                <c:pt idx="752">
                  <c:v>579.88970907511862</c:v>
                </c:pt>
                <c:pt idx="753">
                  <c:v>585.09422492401131</c:v>
                </c:pt>
                <c:pt idx="754">
                  <c:v>552.24576639166219</c:v>
                </c:pt>
                <c:pt idx="755">
                  <c:v>541.61094224923932</c:v>
                </c:pt>
                <c:pt idx="756">
                  <c:v>510.76161528441088</c:v>
                </c:pt>
                <c:pt idx="757">
                  <c:v>555.30872774641682</c:v>
                </c:pt>
                <c:pt idx="758">
                  <c:v>556.70343030829258</c:v>
                </c:pt>
                <c:pt idx="759">
                  <c:v>576.89274858879628</c:v>
                </c:pt>
                <c:pt idx="760">
                  <c:v>590.02084237950407</c:v>
                </c:pt>
                <c:pt idx="761">
                  <c:v>584.81111593573519</c:v>
                </c:pt>
                <c:pt idx="762">
                  <c:v>595.4832826747712</c:v>
                </c:pt>
                <c:pt idx="763">
                  <c:v>588.17021276595665</c:v>
                </c:pt>
                <c:pt idx="764">
                  <c:v>636.55232305688151</c:v>
                </c:pt>
                <c:pt idx="765">
                  <c:v>625.0386452453314</c:v>
                </c:pt>
                <c:pt idx="766">
                  <c:v>639.27746417715946</c:v>
                </c:pt>
                <c:pt idx="767">
                  <c:v>632.52627008250033</c:v>
                </c:pt>
                <c:pt idx="768">
                  <c:v>595.65089014329067</c:v>
                </c:pt>
                <c:pt idx="769">
                  <c:v>597.20625271385074</c:v>
                </c:pt>
                <c:pt idx="770">
                  <c:v>599.54754667824511</c:v>
                </c:pt>
                <c:pt idx="771">
                  <c:v>593.82631350412441</c:v>
                </c:pt>
                <c:pt idx="772">
                  <c:v>596.50021710811916</c:v>
                </c:pt>
                <c:pt idx="773">
                  <c:v>575.00998697351213</c:v>
                </c:pt>
                <c:pt idx="774">
                  <c:v>616.75553625705527</c:v>
                </c:pt>
                <c:pt idx="775">
                  <c:v>610.29526704298667</c:v>
                </c:pt>
                <c:pt idx="776">
                  <c:v>629.49196699956508</c:v>
                </c:pt>
                <c:pt idx="777">
                  <c:v>618.38818931827973</c:v>
                </c:pt>
                <c:pt idx="778">
                  <c:v>592.86409031697713</c:v>
                </c:pt>
                <c:pt idx="779">
                  <c:v>594.12679114198806</c:v>
                </c:pt>
                <c:pt idx="780">
                  <c:v>618.77029960920481</c:v>
                </c:pt>
                <c:pt idx="781">
                  <c:v>649.79504993486694</c:v>
                </c:pt>
                <c:pt idx="782">
                  <c:v>651.75857577073316</c:v>
                </c:pt>
                <c:pt idx="783">
                  <c:v>654.68258792878794</c:v>
                </c:pt>
                <c:pt idx="784">
                  <c:v>668.09379070777186</c:v>
                </c:pt>
                <c:pt idx="785">
                  <c:v>675.17325227963454</c:v>
                </c:pt>
                <c:pt idx="786">
                  <c:v>672.07815892314295</c:v>
                </c:pt>
                <c:pt idx="787">
                  <c:v>762.35953104646023</c:v>
                </c:pt>
                <c:pt idx="788">
                  <c:v>748.58879722101517</c:v>
                </c:pt>
                <c:pt idx="789">
                  <c:v>766.5618758141544</c:v>
                </c:pt>
                <c:pt idx="790">
                  <c:v>779.16196265740246</c:v>
                </c:pt>
                <c:pt idx="791">
                  <c:v>772.39774207555274</c:v>
                </c:pt>
                <c:pt idx="792">
                  <c:v>770.46982197134082</c:v>
                </c:pt>
                <c:pt idx="793">
                  <c:v>783.48501953972993</c:v>
                </c:pt>
                <c:pt idx="794">
                  <c:v>794.00086843247857</c:v>
                </c:pt>
                <c:pt idx="795">
                  <c:v>867.25141120277806</c:v>
                </c:pt>
                <c:pt idx="796">
                  <c:v>851.06469821971257</c:v>
                </c:pt>
                <c:pt idx="797">
                  <c:v>828.43247937472779</c:v>
                </c:pt>
                <c:pt idx="798">
                  <c:v>757.51367781154954</c:v>
                </c:pt>
                <c:pt idx="799">
                  <c:v>743.51020408163208</c:v>
                </c:pt>
                <c:pt idx="800">
                  <c:v>765.15762049500597</c:v>
                </c:pt>
                <c:pt idx="801">
                  <c:v>808.4559270516711</c:v>
                </c:pt>
                <c:pt idx="802">
                  <c:v>850.36734693877463</c:v>
                </c:pt>
                <c:pt idx="803">
                  <c:v>809.06817194963014</c:v>
                </c:pt>
                <c:pt idx="804">
                  <c:v>814.69995657837535</c:v>
                </c:pt>
                <c:pt idx="805">
                  <c:v>840.64611376465405</c:v>
                </c:pt>
                <c:pt idx="806">
                  <c:v>845.32609639600446</c:v>
                </c:pt>
                <c:pt idx="807">
                  <c:v>848.93877551020341</c:v>
                </c:pt>
                <c:pt idx="808">
                  <c:v>826.00347372991689</c:v>
                </c:pt>
                <c:pt idx="809">
                  <c:v>787.55102040816257</c:v>
                </c:pt>
                <c:pt idx="810">
                  <c:v>796.35258358662543</c:v>
                </c:pt>
                <c:pt idx="811">
                  <c:v>797.14719930525337</c:v>
                </c:pt>
                <c:pt idx="812">
                  <c:v>757.30264871906149</c:v>
                </c:pt>
                <c:pt idx="813">
                  <c:v>772.93530178028595</c:v>
                </c:pt>
                <c:pt idx="814">
                  <c:v>767.79678679982567</c:v>
                </c:pt>
                <c:pt idx="815">
                  <c:v>799.31133304385514</c:v>
                </c:pt>
                <c:pt idx="816">
                  <c:v>831.6013894919663</c:v>
                </c:pt>
                <c:pt idx="817">
                  <c:v>818.67737733391164</c:v>
                </c:pt>
                <c:pt idx="818">
                  <c:v>842.18150238818851</c:v>
                </c:pt>
                <c:pt idx="819">
                  <c:v>820.51845419018605</c:v>
                </c:pt>
                <c:pt idx="820">
                  <c:v>885.86799826313427</c:v>
                </c:pt>
                <c:pt idx="821">
                  <c:v>826.57750759878354</c:v>
                </c:pt>
                <c:pt idx="822">
                  <c:v>839.44767694311702</c:v>
                </c:pt>
                <c:pt idx="823">
                  <c:v>850.11376465479748</c:v>
                </c:pt>
                <c:pt idx="824">
                  <c:v>835.5327833260958</c:v>
                </c:pt>
                <c:pt idx="825">
                  <c:v>839.45288753799321</c:v>
                </c:pt>
                <c:pt idx="826">
                  <c:v>846.46026921406792</c:v>
                </c:pt>
                <c:pt idx="827">
                  <c:v>849.50151975683832</c:v>
                </c:pt>
                <c:pt idx="828">
                  <c:v>848.66956144159735</c:v>
                </c:pt>
                <c:pt idx="829">
                  <c:v>858.44550586191872</c:v>
                </c:pt>
                <c:pt idx="830">
                  <c:v>805.94007815892257</c:v>
                </c:pt>
                <c:pt idx="831">
                  <c:v>821.98263135041191</c:v>
                </c:pt>
                <c:pt idx="832">
                  <c:v>822.69561441597853</c:v>
                </c:pt>
                <c:pt idx="833">
                  <c:v>811.29830655666467</c:v>
                </c:pt>
                <c:pt idx="834">
                  <c:v>818.58619192357742</c:v>
                </c:pt>
                <c:pt idx="835">
                  <c:v>827.23317412071162</c:v>
                </c:pt>
                <c:pt idx="836">
                  <c:v>821.98349978289139</c:v>
                </c:pt>
                <c:pt idx="837">
                  <c:v>815.13851498045983</c:v>
                </c:pt>
                <c:pt idx="838">
                  <c:v>808.5306122448975</c:v>
                </c:pt>
                <c:pt idx="839">
                  <c:v>812.76161528441128</c:v>
                </c:pt>
                <c:pt idx="840">
                  <c:v>807.18106817194928</c:v>
                </c:pt>
                <c:pt idx="841">
                  <c:v>841.13677811550122</c:v>
                </c:pt>
                <c:pt idx="842">
                  <c:v>835.85670864090275</c:v>
                </c:pt>
                <c:pt idx="843">
                  <c:v>807.33738601823666</c:v>
                </c:pt>
                <c:pt idx="844">
                  <c:v>803.25575336517545</c:v>
                </c:pt>
                <c:pt idx="845">
                  <c:v>795.67607468519282</c:v>
                </c:pt>
                <c:pt idx="846">
                  <c:v>782.63135041250507</c:v>
                </c:pt>
                <c:pt idx="847">
                  <c:v>791.69344333478045</c:v>
                </c:pt>
                <c:pt idx="848">
                  <c:v>798.31176726009517</c:v>
                </c:pt>
                <c:pt idx="849">
                  <c:v>793.62136343899226</c:v>
                </c:pt>
                <c:pt idx="850">
                  <c:v>801.73686495874915</c:v>
                </c:pt>
                <c:pt idx="851">
                  <c:v>789.10464611376449</c:v>
                </c:pt>
                <c:pt idx="852">
                  <c:v>786.64871906209271</c:v>
                </c:pt>
                <c:pt idx="853">
                  <c:v>793.35301780286545</c:v>
                </c:pt>
                <c:pt idx="854">
                  <c:v>787.61702127659544</c:v>
                </c:pt>
                <c:pt idx="855">
                  <c:v>811.48067737733356</c:v>
                </c:pt>
                <c:pt idx="856">
                  <c:v>803.94181502388142</c:v>
                </c:pt>
                <c:pt idx="857">
                  <c:v>819.45809813286974</c:v>
                </c:pt>
                <c:pt idx="858">
                  <c:v>801.7742075553623</c:v>
                </c:pt>
                <c:pt idx="859">
                  <c:v>806.62961354754646</c:v>
                </c:pt>
                <c:pt idx="860">
                  <c:v>801.91315675206226</c:v>
                </c:pt>
                <c:pt idx="861">
                  <c:v>807.88102475032531</c:v>
                </c:pt>
                <c:pt idx="862">
                  <c:v>802.65914025184509</c:v>
                </c:pt>
                <c:pt idx="863">
                  <c:v>803.80807642205787</c:v>
                </c:pt>
                <c:pt idx="864">
                  <c:v>798.74945722970006</c:v>
                </c:pt>
                <c:pt idx="865">
                  <c:v>793.20191055145426</c:v>
                </c:pt>
                <c:pt idx="866">
                  <c:v>794.99088145896621</c:v>
                </c:pt>
                <c:pt idx="867">
                  <c:v>796.37689969604833</c:v>
                </c:pt>
                <c:pt idx="868">
                  <c:v>799.73860182370777</c:v>
                </c:pt>
                <c:pt idx="869">
                  <c:v>795.55188884064228</c:v>
                </c:pt>
                <c:pt idx="870">
                  <c:v>815.45809813286974</c:v>
                </c:pt>
                <c:pt idx="871">
                  <c:v>826.58792878853626</c:v>
                </c:pt>
                <c:pt idx="872">
                  <c:v>833.97915762049468</c:v>
                </c:pt>
                <c:pt idx="873">
                  <c:v>828.29353017802816</c:v>
                </c:pt>
                <c:pt idx="874">
                  <c:v>842.41597915762009</c:v>
                </c:pt>
                <c:pt idx="875">
                  <c:v>862.48719062092891</c:v>
                </c:pt>
                <c:pt idx="876">
                  <c:v>957.87755102040774</c:v>
                </c:pt>
                <c:pt idx="877">
                  <c:v>947.13590968302185</c:v>
                </c:pt>
                <c:pt idx="878">
                  <c:v>964.00607902735544</c:v>
                </c:pt>
                <c:pt idx="879">
                  <c:v>963.92618323925296</c:v>
                </c:pt>
                <c:pt idx="880">
                  <c:v>984.4081632653058</c:v>
                </c:pt>
                <c:pt idx="881">
                  <c:v>1024.8519322622665</c:v>
                </c:pt>
                <c:pt idx="882">
                  <c:v>961.47199305254003</c:v>
                </c:pt>
                <c:pt idx="883">
                  <c:v>974.3647416413371</c:v>
                </c:pt>
                <c:pt idx="884">
                  <c:v>971.94702561875783</c:v>
                </c:pt>
                <c:pt idx="885">
                  <c:v>1019.966131133304</c:v>
                </c:pt>
                <c:pt idx="886">
                  <c:v>1021.4902301346066</c:v>
                </c:pt>
                <c:pt idx="887">
                  <c:v>1006.8805905340856</c:v>
                </c:pt>
                <c:pt idx="888">
                  <c:v>1021.3990447242724</c:v>
                </c:pt>
                <c:pt idx="889">
                  <c:v>1014.4750325662177</c:v>
                </c:pt>
                <c:pt idx="890">
                  <c:v>1032.8198002605295</c:v>
                </c:pt>
                <c:pt idx="891">
                  <c:v>989.32522796352555</c:v>
                </c:pt>
                <c:pt idx="892">
                  <c:v>1004.2839774207554</c:v>
                </c:pt>
                <c:pt idx="893">
                  <c:v>1023.0134607034302</c:v>
                </c:pt>
                <c:pt idx="894">
                  <c:v>1021.3234910985669</c:v>
                </c:pt>
                <c:pt idx="895">
                  <c:v>1029.3009118541031</c:v>
                </c:pt>
                <c:pt idx="896">
                  <c:v>1034.3899261832389</c:v>
                </c:pt>
                <c:pt idx="897">
                  <c:v>1066.5332175423357</c:v>
                </c:pt>
                <c:pt idx="898">
                  <c:v>1037.3434650455924</c:v>
                </c:pt>
                <c:pt idx="899">
                  <c:v>1020.8067737733388</c:v>
                </c:pt>
                <c:pt idx="900">
                  <c:v>1029.400781589231</c:v>
                </c:pt>
                <c:pt idx="901">
                  <c:v>1001.419018671298</c:v>
                </c:pt>
                <c:pt idx="902">
                  <c:v>1012.849326964828</c:v>
                </c:pt>
                <c:pt idx="903">
                  <c:v>1011.5614415979153</c:v>
                </c:pt>
                <c:pt idx="904">
                  <c:v>1020.2518454190184</c:v>
                </c:pt>
                <c:pt idx="905">
                  <c:v>982.92835432045138</c:v>
                </c:pt>
                <c:pt idx="906">
                  <c:v>995.34780720798949</c:v>
                </c:pt>
                <c:pt idx="907">
                  <c:v>983.96699956578357</c:v>
                </c:pt>
                <c:pt idx="908">
                  <c:v>1001.0343030829351</c:v>
                </c:pt>
                <c:pt idx="909">
                  <c:v>995.73078593139371</c:v>
                </c:pt>
                <c:pt idx="910">
                  <c:v>1017.0351715154146</c:v>
                </c:pt>
                <c:pt idx="911">
                  <c:v>1011.6812852800695</c:v>
                </c:pt>
                <c:pt idx="912">
                  <c:v>1035.3425966131131</c:v>
                </c:pt>
                <c:pt idx="913">
                  <c:v>989.01780286582698</c:v>
                </c:pt>
                <c:pt idx="914">
                  <c:v>880.6643508467215</c:v>
                </c:pt>
                <c:pt idx="915">
                  <c:v>907.18627876682569</c:v>
                </c:pt>
                <c:pt idx="916">
                  <c:v>882.90838037342587</c:v>
                </c:pt>
                <c:pt idx="917">
                  <c:v>890.68171949630903</c:v>
                </c:pt>
                <c:pt idx="918">
                  <c:v>900.86322188449822</c:v>
                </c:pt>
                <c:pt idx="919">
                  <c:v>879.4311767260092</c:v>
                </c:pt>
                <c:pt idx="920">
                  <c:v>887.46851932262234</c:v>
                </c:pt>
                <c:pt idx="921">
                  <c:v>897.68736430742467</c:v>
                </c:pt>
                <c:pt idx="922">
                  <c:v>902.11810681719442</c:v>
                </c:pt>
                <c:pt idx="923">
                  <c:v>906.72340425531866</c:v>
                </c:pt>
                <c:pt idx="924">
                  <c:v>897.33651758575718</c:v>
                </c:pt>
                <c:pt idx="925">
                  <c:v>926.77116804168429</c:v>
                </c:pt>
                <c:pt idx="926">
                  <c:v>936.63135041250484</c:v>
                </c:pt>
                <c:pt idx="927">
                  <c:v>951.28180633955662</c:v>
                </c:pt>
                <c:pt idx="928">
                  <c:v>950.06426400347323</c:v>
                </c:pt>
                <c:pt idx="929">
                  <c:v>949.49109856708583</c:v>
                </c:pt>
                <c:pt idx="930">
                  <c:v>962.2796352583581</c:v>
                </c:pt>
                <c:pt idx="931">
                  <c:v>948.35258358662566</c:v>
                </c:pt>
                <c:pt idx="932">
                  <c:v>904.66521927920041</c:v>
                </c:pt>
                <c:pt idx="933">
                  <c:v>914.4255319148931</c:v>
                </c:pt>
                <c:pt idx="934">
                  <c:v>889.40165002171022</c:v>
                </c:pt>
                <c:pt idx="935">
                  <c:v>932.3768996960481</c:v>
                </c:pt>
                <c:pt idx="936">
                  <c:v>928.06513243595259</c:v>
                </c:pt>
                <c:pt idx="937">
                  <c:v>931.70646982197093</c:v>
                </c:pt>
                <c:pt idx="938">
                  <c:v>935.67086409031651</c:v>
                </c:pt>
                <c:pt idx="939">
                  <c:v>928.88580112896182</c:v>
                </c:pt>
                <c:pt idx="940">
                  <c:v>941.42249240121544</c:v>
                </c:pt>
                <c:pt idx="941">
                  <c:v>935.87407729049028</c:v>
                </c:pt>
                <c:pt idx="942">
                  <c:v>922.19973947025574</c:v>
                </c:pt>
                <c:pt idx="943">
                  <c:v>917.9678679982627</c:v>
                </c:pt>
                <c:pt idx="944">
                  <c:v>915.50673035171462</c:v>
                </c:pt>
                <c:pt idx="945">
                  <c:v>926.32479374728553</c:v>
                </c:pt>
                <c:pt idx="946">
                  <c:v>937.2305688232733</c:v>
                </c:pt>
                <c:pt idx="947">
                  <c:v>920.50890143291304</c:v>
                </c:pt>
                <c:pt idx="948">
                  <c:v>926.30395136778054</c:v>
                </c:pt>
                <c:pt idx="949">
                  <c:v>948.81198436821467</c:v>
                </c:pt>
                <c:pt idx="950">
                  <c:v>959.67346938775427</c:v>
                </c:pt>
                <c:pt idx="951">
                  <c:v>980.73990447242636</c:v>
                </c:pt>
                <c:pt idx="952">
                  <c:v>987.32262266608689</c:v>
                </c:pt>
                <c:pt idx="953">
                  <c:v>1001.1506730351706</c:v>
                </c:pt>
                <c:pt idx="954">
                  <c:v>991.79852366478406</c:v>
                </c:pt>
                <c:pt idx="955">
                  <c:v>991.56665219279103</c:v>
                </c:pt>
                <c:pt idx="956">
                  <c:v>999.14198871037695</c:v>
                </c:pt>
                <c:pt idx="957">
                  <c:v>983.00651324359433</c:v>
                </c:pt>
                <c:pt idx="958">
                  <c:v>986.55666521927822</c:v>
                </c:pt>
                <c:pt idx="959">
                  <c:v>998.97003907946043</c:v>
                </c:pt>
                <c:pt idx="960">
                  <c:v>1020.535822839773</c:v>
                </c:pt>
                <c:pt idx="961">
                  <c:v>1034.3022145028212</c:v>
                </c:pt>
                <c:pt idx="962">
                  <c:v>1109.9400781589218</c:v>
                </c:pt>
                <c:pt idx="963">
                  <c:v>1126.2283977420743</c:v>
                </c:pt>
                <c:pt idx="964">
                  <c:v>1122.2813721233163</c:v>
                </c:pt>
                <c:pt idx="965">
                  <c:v>1138.6652192791998</c:v>
                </c:pt>
                <c:pt idx="966">
                  <c:v>1131.4659140251833</c:v>
                </c:pt>
                <c:pt idx="967">
                  <c:v>1133.4945722970028</c:v>
                </c:pt>
                <c:pt idx="968">
                  <c:v>1184.2092922275281</c:v>
                </c:pt>
                <c:pt idx="969">
                  <c:v>1152.0972644376886</c:v>
                </c:pt>
                <c:pt idx="970">
                  <c:v>1168.5366912722523</c:v>
                </c:pt>
                <c:pt idx="971">
                  <c:v>1177.6031263569246</c:v>
                </c:pt>
                <c:pt idx="972">
                  <c:v>1197.6552323056869</c:v>
                </c:pt>
                <c:pt idx="973">
                  <c:v>1195.0933564915315</c:v>
                </c:pt>
                <c:pt idx="974">
                  <c:v>1176.6712983065554</c:v>
                </c:pt>
                <c:pt idx="975">
                  <c:v>1217.8488927485873</c:v>
                </c:pt>
                <c:pt idx="976">
                  <c:v>1228.3117672600938</c:v>
                </c:pt>
                <c:pt idx="977">
                  <c:v>1353.8879722101588</c:v>
                </c:pt>
                <c:pt idx="978">
                  <c:v>1353.0108554059902</c:v>
                </c:pt>
                <c:pt idx="979">
                  <c:v>1286.8693009118522</c:v>
                </c:pt>
                <c:pt idx="980">
                  <c:v>1343.9079461571844</c:v>
                </c:pt>
                <c:pt idx="981">
                  <c:v>1331.1689101172365</c:v>
                </c:pt>
                <c:pt idx="982">
                  <c:v>1328.4594007815874</c:v>
                </c:pt>
                <c:pt idx="983">
                  <c:v>1362.0703430308276</c:v>
                </c:pt>
                <c:pt idx="984">
                  <c:v>1414.838037342595</c:v>
                </c:pt>
                <c:pt idx="985">
                  <c:v>1417.3425966131117</c:v>
                </c:pt>
                <c:pt idx="986">
                  <c:v>1395.610073816759</c:v>
                </c:pt>
                <c:pt idx="987">
                  <c:v>1385.7577073382527</c:v>
                </c:pt>
                <c:pt idx="988">
                  <c:v>1451.4607034303065</c:v>
                </c:pt>
                <c:pt idx="989">
                  <c:v>1533.5979157620475</c:v>
                </c:pt>
                <c:pt idx="990">
                  <c:v>1543.7359965262679</c:v>
                </c:pt>
                <c:pt idx="991">
                  <c:v>1546.0547112461984</c:v>
                </c:pt>
                <c:pt idx="992">
                  <c:v>1620.1189752496718</c:v>
                </c:pt>
                <c:pt idx="993">
                  <c:v>1624.2987407729026</c:v>
                </c:pt>
                <c:pt idx="994">
                  <c:v>1599.1689101172362</c:v>
                </c:pt>
                <c:pt idx="995">
                  <c:v>1595.1367781154995</c:v>
                </c:pt>
                <c:pt idx="996">
                  <c:v>1663.9174989144574</c:v>
                </c:pt>
                <c:pt idx="997">
                  <c:v>1625.6283108988259</c:v>
                </c:pt>
                <c:pt idx="998">
                  <c:v>1489.3156752062512</c:v>
                </c:pt>
                <c:pt idx="999">
                  <c:v>1488.4515848892731</c:v>
                </c:pt>
                <c:pt idx="1000">
                  <c:v>1538.8493269648266</c:v>
                </c:pt>
                <c:pt idx="1001">
                  <c:v>1579.243595310463</c:v>
                </c:pt>
                <c:pt idx="1002">
                  <c:v>1710.4533217542314</c:v>
                </c:pt>
                <c:pt idx="1003">
                  <c:v>1629.6100738167586</c:v>
                </c:pt>
                <c:pt idx="1004">
                  <c:v>1667.7455492835409</c:v>
                </c:pt>
                <c:pt idx="1005">
                  <c:v>1686.6608771168019</c:v>
                </c:pt>
                <c:pt idx="1006">
                  <c:v>1619.6717325227939</c:v>
                </c:pt>
                <c:pt idx="1007">
                  <c:v>1662.8449848024291</c:v>
                </c:pt>
                <c:pt idx="1008">
                  <c:v>1681.2331741207095</c:v>
                </c:pt>
                <c:pt idx="1009">
                  <c:v>1664.5158488927459</c:v>
                </c:pt>
                <c:pt idx="1010">
                  <c:v>1591.3252279635233</c:v>
                </c:pt>
                <c:pt idx="1011">
                  <c:v>1610.184976118104</c:v>
                </c:pt>
                <c:pt idx="1012">
                  <c:v>1585.2913590968276</c:v>
                </c:pt>
                <c:pt idx="1013">
                  <c:v>1566.3508467216645</c:v>
                </c:pt>
                <c:pt idx="1014">
                  <c:v>1633.4077290490634</c:v>
                </c:pt>
                <c:pt idx="1015">
                  <c:v>1665.21841076856</c:v>
                </c:pt>
                <c:pt idx="1016">
                  <c:v>1673.7420755536227</c:v>
                </c:pt>
                <c:pt idx="1017">
                  <c:v>1687.0542770299578</c:v>
                </c:pt>
                <c:pt idx="1018">
                  <c:v>1852.8458532349077</c:v>
                </c:pt>
                <c:pt idx="1019">
                  <c:v>1979.7794181502352</c:v>
                </c:pt>
                <c:pt idx="1020">
                  <c:v>2006.7207989578772</c:v>
                </c:pt>
                <c:pt idx="1021">
                  <c:v>2068.745983499779</c:v>
                </c:pt>
                <c:pt idx="1022">
                  <c:v>2036.9535388623494</c:v>
                </c:pt>
                <c:pt idx="1023">
                  <c:v>1973.0534085974775</c:v>
                </c:pt>
                <c:pt idx="1024">
                  <c:v>2067.8063395570953</c:v>
                </c:pt>
                <c:pt idx="1025">
                  <c:v>2017.6083369517978</c:v>
                </c:pt>
                <c:pt idx="1026">
                  <c:v>2060.7207989578769</c:v>
                </c:pt>
                <c:pt idx="1027">
                  <c:v>2146.1111593573555</c:v>
                </c:pt>
                <c:pt idx="1028">
                  <c:v>2300.7720364741594</c:v>
                </c:pt>
                <c:pt idx="1029">
                  <c:v>2282.3847155883586</c:v>
                </c:pt>
                <c:pt idx="1030">
                  <c:v>2351.6639166304772</c:v>
                </c:pt>
                <c:pt idx="1031">
                  <c:v>2378.2023447676897</c:v>
                </c:pt>
                <c:pt idx="1032">
                  <c:v>2507.64567954841</c:v>
                </c:pt>
                <c:pt idx="1033">
                  <c:v>2511.8219713417229</c:v>
                </c:pt>
                <c:pt idx="1034">
                  <c:v>2547.2592270950877</c:v>
                </c:pt>
                <c:pt idx="1035">
                  <c:v>2794.4706904038153</c:v>
                </c:pt>
                <c:pt idx="1036">
                  <c:v>2865.8315240989959</c:v>
                </c:pt>
                <c:pt idx="1037">
                  <c:v>2778.003473729912</c:v>
                </c:pt>
                <c:pt idx="1038">
                  <c:v>2948.287451150667</c:v>
                </c:pt>
                <c:pt idx="1039">
                  <c:v>3193.1706469821906</c:v>
                </c:pt>
                <c:pt idx="1040">
                  <c:v>3424.4272687798448</c:v>
                </c:pt>
                <c:pt idx="1041">
                  <c:v>3524.343030829345</c:v>
                </c:pt>
                <c:pt idx="1042">
                  <c:v>3481.3912288319507</c:v>
                </c:pt>
                <c:pt idx="1043">
                  <c:v>3313.0716456795408</c:v>
                </c:pt>
                <c:pt idx="1044">
                  <c:v>3074.639166304813</c:v>
                </c:pt>
                <c:pt idx="1045">
                  <c:v>2957.1202778983866</c:v>
                </c:pt>
                <c:pt idx="1046">
                  <c:v>3245.4520191055071</c:v>
                </c:pt>
                <c:pt idx="1047">
                  <c:v>3399.4355188883992</c:v>
                </c:pt>
                <c:pt idx="1048">
                  <c:v>3190.8137212331676</c:v>
                </c:pt>
                <c:pt idx="1049">
                  <c:v>3125.920972644371</c:v>
                </c:pt>
                <c:pt idx="1050">
                  <c:v>3111.4728614850137</c:v>
                </c:pt>
                <c:pt idx="1051">
                  <c:v>3181.1784628745054</c:v>
                </c:pt>
                <c:pt idx="1052">
                  <c:v>3116.9335649153218</c:v>
                </c:pt>
                <c:pt idx="1053">
                  <c:v>3080.1762917933074</c:v>
                </c:pt>
                <c:pt idx="1054">
                  <c:v>2679.1254884932646</c:v>
                </c:pt>
                <c:pt idx="1055">
                  <c:v>2861.065566652187</c:v>
                </c:pt>
                <c:pt idx="1056">
                  <c:v>2785.757707338249</c:v>
                </c:pt>
                <c:pt idx="1057">
                  <c:v>2801.5544941380754</c:v>
                </c:pt>
                <c:pt idx="1058">
                  <c:v>2801.0594876248315</c:v>
                </c:pt>
                <c:pt idx="1059">
                  <c:v>2819.6066000868377</c:v>
                </c:pt>
                <c:pt idx="1060">
                  <c:v>2637.0950933564864</c:v>
                </c:pt>
                <c:pt idx="1061">
                  <c:v>2897.5128093790649</c:v>
                </c:pt>
                <c:pt idx="1062">
                  <c:v>2974.5722970039014</c:v>
                </c:pt>
                <c:pt idx="1063">
                  <c:v>2975.4997828918736</c:v>
                </c:pt>
                <c:pt idx="1064">
                  <c:v>2873.901867129825</c:v>
                </c:pt>
                <c:pt idx="1065">
                  <c:v>2911.5388623534463</c:v>
                </c:pt>
                <c:pt idx="1066">
                  <c:v>3080.0034737299111</c:v>
                </c:pt>
                <c:pt idx="1067">
                  <c:v>3266.9448545375535</c:v>
                </c:pt>
                <c:pt idx="1068">
                  <c:v>3207.6995223621302</c:v>
                </c:pt>
                <c:pt idx="1069">
                  <c:v>3325.2488059053339</c:v>
                </c:pt>
                <c:pt idx="1070">
                  <c:v>3403.1211463308659</c:v>
                </c:pt>
                <c:pt idx="1071">
                  <c:v>3369.1437255753299</c:v>
                </c:pt>
                <c:pt idx="1072">
                  <c:v>4027.3443334780645</c:v>
                </c:pt>
                <c:pt idx="1073">
                  <c:v>4031.300043421616</c:v>
                </c:pt>
                <c:pt idx="1074">
                  <c:v>3891.235779418143</c:v>
                </c:pt>
                <c:pt idx="1075">
                  <c:v>4165.8280503690758</c:v>
                </c:pt>
                <c:pt idx="1076">
                  <c:v>4106.6087711680339</c:v>
                </c:pt>
                <c:pt idx="1077">
                  <c:v>4094.9795918367272</c:v>
                </c:pt>
                <c:pt idx="1078">
                  <c:v>4218.6530612244824</c:v>
                </c:pt>
                <c:pt idx="1079">
                  <c:v>4160.7555362570483</c:v>
                </c:pt>
                <c:pt idx="1080">
                  <c:v>4266.9083803734175</c:v>
                </c:pt>
                <c:pt idx="1081">
                  <c:v>4526.2448979591745</c:v>
                </c:pt>
                <c:pt idx="1082">
                  <c:v>4476.9952236213539</c:v>
                </c:pt>
                <c:pt idx="1083">
                  <c:v>4855.0586191923476</c:v>
                </c:pt>
                <c:pt idx="1084">
                  <c:v>4849.4303082935203</c:v>
                </c:pt>
                <c:pt idx="1085">
                  <c:v>4985.5466782457552</c:v>
                </c:pt>
                <c:pt idx="1086">
                  <c:v>4697.1489361702024</c:v>
                </c:pt>
                <c:pt idx="1087">
                  <c:v>4245.8532349109764</c:v>
                </c:pt>
                <c:pt idx="1088">
                  <c:v>4314.0425531914798</c:v>
                </c:pt>
                <c:pt idx="1089">
                  <c:v>4088.0356057316458</c:v>
                </c:pt>
                <c:pt idx="1090">
                  <c:v>4018.8336951801912</c:v>
                </c:pt>
                <c:pt idx="1091">
                  <c:v>4004.0321320017279</c:v>
                </c:pt>
                <c:pt idx="1092">
                  <c:v>3919.7273122014676</c:v>
                </c:pt>
                <c:pt idx="1093">
                  <c:v>4306.2987407728951</c:v>
                </c:pt>
                <c:pt idx="1094">
                  <c:v>4206.7433782023354</c:v>
                </c:pt>
                <c:pt idx="1095">
                  <c:v>4372.5028224055486</c:v>
                </c:pt>
                <c:pt idx="1096">
                  <c:v>4200.9630916196174</c:v>
                </c:pt>
                <c:pt idx="1097">
                  <c:v>4233.756838905766</c:v>
                </c:pt>
                <c:pt idx="1098">
                  <c:v>4245.0890143291272</c:v>
                </c:pt>
                <c:pt idx="1099">
                  <c:v>4426.5523230568733</c:v>
                </c:pt>
                <c:pt idx="1100">
                  <c:v>4548.4298740772811</c:v>
                </c:pt>
                <c:pt idx="1101">
                  <c:v>4766.3482414242189</c:v>
                </c:pt>
                <c:pt idx="1102">
                  <c:v>4850.3334780720688</c:v>
                </c:pt>
                <c:pt idx="1103">
                  <c:v>5017.2088580112786</c:v>
                </c:pt>
                <c:pt idx="1104">
                  <c:v>4969.3200173686382</c:v>
                </c:pt>
                <c:pt idx="1105">
                  <c:v>5313.7985236647719</c:v>
                </c:pt>
                <c:pt idx="1106">
                  <c:v>5120.9995657837471</c:v>
                </c:pt>
                <c:pt idx="1107">
                  <c:v>4828.9361702127535</c:v>
                </c:pt>
                <c:pt idx="1108">
                  <c:v>4941.4459400781461</c:v>
                </c:pt>
                <c:pt idx="1109">
                  <c:v>5116.1936604428874</c:v>
                </c:pt>
                <c:pt idx="1110">
                  <c:v>5006.3534520190924</c:v>
                </c:pt>
                <c:pt idx="1111">
                  <c:v>5039.5145462440169</c:v>
                </c:pt>
                <c:pt idx="1112">
                  <c:v>5045.7907077724576</c:v>
                </c:pt>
                <c:pt idx="1113">
                  <c:v>4980.5957446808379</c:v>
                </c:pt>
                <c:pt idx="1114">
                  <c:v>4696.7650890143168</c:v>
                </c:pt>
                <c:pt idx="1115">
                  <c:v>4719.1393834129267</c:v>
                </c:pt>
                <c:pt idx="1116">
                  <c:v>4542.2188449847899</c:v>
                </c:pt>
                <c:pt idx="1117">
                  <c:v>4454.5184541901745</c:v>
                </c:pt>
                <c:pt idx="1118">
                  <c:v>4778.6009552757132</c:v>
                </c:pt>
                <c:pt idx="1119">
                  <c:v>4847.3417281806196</c:v>
                </c:pt>
                <c:pt idx="1120">
                  <c:v>4843.91055145461</c:v>
                </c:pt>
                <c:pt idx="1121">
                  <c:v>5005.2514112027638</c:v>
                </c:pt>
                <c:pt idx="1122">
                  <c:v>5101.7429439860889</c:v>
                </c:pt>
                <c:pt idx="1123">
                  <c:v>5101.2201476335058</c:v>
                </c:pt>
                <c:pt idx="1124">
                  <c:v>5099.4737299174831</c:v>
                </c:pt>
                <c:pt idx="1125">
                  <c:v>5119.4103343464885</c:v>
                </c:pt>
                <c:pt idx="1126">
                  <c:v>4954.5757707338098</c:v>
                </c:pt>
                <c:pt idx="1127">
                  <c:v>5054.4515848892588</c:v>
                </c:pt>
                <c:pt idx="1128">
                  <c:v>5135.0403821102745</c:v>
                </c:pt>
                <c:pt idx="1129">
                  <c:v>5036.1398176291632</c:v>
                </c:pt>
                <c:pt idx="1130">
                  <c:v>4859.1793313069747</c:v>
                </c:pt>
                <c:pt idx="1131">
                  <c:v>5043.640468953522</c:v>
                </c:pt>
                <c:pt idx="1132">
                  <c:v>5049.2870169344169</c:v>
                </c:pt>
                <c:pt idx="1133">
                  <c:v>5190.5453755970302</c:v>
                </c:pt>
                <c:pt idx="1134">
                  <c:v>5210.8059053408424</c:v>
                </c:pt>
                <c:pt idx="1135">
                  <c:v>5198.4368215371078</c:v>
                </c:pt>
                <c:pt idx="1136">
                  <c:v>5521.0594876248188</c:v>
                </c:pt>
                <c:pt idx="1137">
                  <c:v>5467.6100738167424</c:v>
                </c:pt>
                <c:pt idx="1138">
                  <c:v>5485.0178028658092</c:v>
                </c:pt>
                <c:pt idx="1139">
                  <c:v>5326.5132435952928</c:v>
                </c:pt>
                <c:pt idx="1140">
                  <c:v>5211.1732522796183</c:v>
                </c:pt>
                <c:pt idx="1141">
                  <c:v>4876.249240121565</c:v>
                </c:pt>
                <c:pt idx="1142">
                  <c:v>4831.3625705601235</c:v>
                </c:pt>
                <c:pt idx="1143">
                  <c:v>4900.1302648718902</c:v>
                </c:pt>
                <c:pt idx="1144">
                  <c:v>4671.0924880590374</c:v>
                </c:pt>
                <c:pt idx="1145">
                  <c:v>4489.0108554059771</c:v>
                </c:pt>
                <c:pt idx="1146">
                  <c:v>4439.8732088579964</c:v>
                </c:pt>
                <c:pt idx="1147">
                  <c:v>4346.3169778549573</c:v>
                </c:pt>
                <c:pt idx="1148">
                  <c:v>4261.1176726009408</c:v>
                </c:pt>
                <c:pt idx="1149">
                  <c:v>4689.6561007381515</c:v>
                </c:pt>
                <c:pt idx="1150">
                  <c:v>4777.4181502388028</c:v>
                </c:pt>
                <c:pt idx="1151">
                  <c:v>4763.0238818931666</c:v>
                </c:pt>
                <c:pt idx="1152">
                  <c:v>4650.8901432913435</c:v>
                </c:pt>
                <c:pt idx="1153">
                  <c:v>5010.3577941814856</c:v>
                </c:pt>
                <c:pt idx="1154">
                  <c:v>5019.5718627876522</c:v>
                </c:pt>
                <c:pt idx="1155">
                  <c:v>4913.435518888391</c:v>
                </c:pt>
                <c:pt idx="1156">
                  <c:v>4964.7755102040664</c:v>
                </c:pt>
                <c:pt idx="1157">
                  <c:v>4620.0616587060222</c:v>
                </c:pt>
                <c:pt idx="1158">
                  <c:v>4987.9383412939496</c:v>
                </c:pt>
                <c:pt idx="1159">
                  <c:v>4897.4103343464894</c:v>
                </c:pt>
                <c:pt idx="1160">
                  <c:v>4977.3990447242568</c:v>
                </c:pt>
                <c:pt idx="1161">
                  <c:v>5111.7716022579079</c:v>
                </c:pt>
                <c:pt idx="1162">
                  <c:v>5057.8237082066698</c:v>
                </c:pt>
                <c:pt idx="1163">
                  <c:v>4847.2548849326804</c:v>
                </c:pt>
                <c:pt idx="1164">
                  <c:v>4921.4085974815289</c:v>
                </c:pt>
                <c:pt idx="1165">
                  <c:v>4310.1450282240403</c:v>
                </c:pt>
                <c:pt idx="1166">
                  <c:v>4313.588363004761</c:v>
                </c:pt>
                <c:pt idx="1167">
                  <c:v>4328.3933999131414</c:v>
                </c:pt>
                <c:pt idx="1168">
                  <c:v>4061.0499348675498</c:v>
                </c:pt>
                <c:pt idx="1169">
                  <c:v>4032.2622666087573</c:v>
                </c:pt>
                <c:pt idx="1170">
                  <c:v>3780.9848024315979</c:v>
                </c:pt>
                <c:pt idx="1171">
                  <c:v>3721.214068606153</c:v>
                </c:pt>
                <c:pt idx="1172">
                  <c:v>3186.2865827181822</c:v>
                </c:pt>
                <c:pt idx="1173">
                  <c:v>3519.4650455926931</c:v>
                </c:pt>
                <c:pt idx="1174">
                  <c:v>3235.0855405992074</c:v>
                </c:pt>
                <c:pt idx="1175">
                  <c:v>3252.2561875814049</c:v>
                </c:pt>
                <c:pt idx="1176">
                  <c:v>3009.5744680850962</c:v>
                </c:pt>
                <c:pt idx="1177">
                  <c:v>3369.1958315240877</c:v>
                </c:pt>
                <c:pt idx="1178">
                  <c:v>3328.2431610942135</c:v>
                </c:pt>
                <c:pt idx="1179">
                  <c:v>3407.8949196699841</c:v>
                </c:pt>
                <c:pt idx="1180">
                  <c:v>3346.0686061658594</c:v>
                </c:pt>
                <c:pt idx="1181">
                  <c:v>3097.133304385573</c:v>
                </c:pt>
                <c:pt idx="1182">
                  <c:v>3005.2236213634283</c:v>
                </c:pt>
                <c:pt idx="1183">
                  <c:v>3095.203647416402</c:v>
                </c:pt>
                <c:pt idx="1184">
                  <c:v>3235.241858445494</c:v>
                </c:pt>
                <c:pt idx="1185">
                  <c:v>3186.5471124619944</c:v>
                </c:pt>
                <c:pt idx="1186">
                  <c:v>3262.5861919235663</c:v>
                </c:pt>
                <c:pt idx="1187">
                  <c:v>3408.3187147199183</c:v>
                </c:pt>
                <c:pt idx="1188">
                  <c:v>3198.3499782891763</c:v>
                </c:pt>
                <c:pt idx="1189">
                  <c:v>3084.0816326530498</c:v>
                </c:pt>
                <c:pt idx="1190">
                  <c:v>3108.6678245766275</c:v>
                </c:pt>
                <c:pt idx="1191">
                  <c:v>2913.8332609639497</c:v>
                </c:pt>
                <c:pt idx="1192">
                  <c:v>2898.8979591836628</c:v>
                </c:pt>
                <c:pt idx="1193">
                  <c:v>3246.8996960486206</c:v>
                </c:pt>
                <c:pt idx="1194">
                  <c:v>3185.0386452453208</c:v>
                </c:pt>
                <c:pt idx="1195">
                  <c:v>3242.0303951367664</c:v>
                </c:pt>
                <c:pt idx="1196">
                  <c:v>3086.9396439426723</c:v>
                </c:pt>
                <c:pt idx="1197">
                  <c:v>3388.6730351715028</c:v>
                </c:pt>
                <c:pt idx="1198">
                  <c:v>3518.5662179765395</c:v>
                </c:pt>
                <c:pt idx="1199">
                  <c:v>3486.2388189318153</c:v>
                </c:pt>
                <c:pt idx="1200">
                  <c:v>3330.3525835866144</c:v>
                </c:pt>
                <c:pt idx="1201">
                  <c:v>3308.1172383847038</c:v>
                </c:pt>
                <c:pt idx="1202">
                  <c:v>3110.7112462005966</c:v>
                </c:pt>
                <c:pt idx="1203">
                  <c:v>3081.5214937038536</c:v>
                </c:pt>
                <c:pt idx="1204">
                  <c:v>3091.6335214936935</c:v>
                </c:pt>
                <c:pt idx="1205">
                  <c:v>2745.0221450282147</c:v>
                </c:pt>
                <c:pt idx="1206">
                  <c:v>2823.2357794181412</c:v>
                </c:pt>
                <c:pt idx="1207">
                  <c:v>2924.7129830655572</c:v>
                </c:pt>
                <c:pt idx="1208">
                  <c:v>3010.2553191489264</c:v>
                </c:pt>
                <c:pt idx="1209">
                  <c:v>2742.8962223187064</c:v>
                </c:pt>
                <c:pt idx="1210">
                  <c:v>2803.6170212765874</c:v>
                </c:pt>
                <c:pt idx="1211">
                  <c:v>3013.4902301345974</c:v>
                </c:pt>
                <c:pt idx="1212">
                  <c:v>2995.648284845844</c:v>
                </c:pt>
                <c:pt idx="1213">
                  <c:v>3118.6912722535731</c:v>
                </c:pt>
                <c:pt idx="1214">
                  <c:v>3043.4216239687271</c:v>
                </c:pt>
                <c:pt idx="1215">
                  <c:v>2909.6561007381588</c:v>
                </c:pt>
                <c:pt idx="1216">
                  <c:v>2934.1337386018145</c:v>
                </c:pt>
                <c:pt idx="1217">
                  <c:v>3010.7798523664683</c:v>
                </c:pt>
                <c:pt idx="1218">
                  <c:v>3064.3951367781056</c:v>
                </c:pt>
                <c:pt idx="1219">
                  <c:v>2925.7611810681624</c:v>
                </c:pt>
                <c:pt idx="1220">
                  <c:v>2971.7768128527914</c:v>
                </c:pt>
                <c:pt idx="1221">
                  <c:v>2940.6964828484497</c:v>
                </c:pt>
                <c:pt idx="1222">
                  <c:v>2855.0334346504469</c:v>
                </c:pt>
                <c:pt idx="1223">
                  <c:v>2936.6747720364647</c:v>
                </c:pt>
                <c:pt idx="1224">
                  <c:v>2909.4980460269126</c:v>
                </c:pt>
                <c:pt idx="1225">
                  <c:v>2975.1619626573943</c:v>
                </c:pt>
                <c:pt idx="1226">
                  <c:v>2873.3504125054187</c:v>
                </c:pt>
                <c:pt idx="1227">
                  <c:v>2842.3595310464525</c:v>
                </c:pt>
                <c:pt idx="1228">
                  <c:v>2850.1971341728095</c:v>
                </c:pt>
                <c:pt idx="1229">
                  <c:v>2768.5627442466266</c:v>
                </c:pt>
                <c:pt idx="1230">
                  <c:v>2725.4772036474083</c:v>
                </c:pt>
                <c:pt idx="1231">
                  <c:v>2737.3052540164917</c:v>
                </c:pt>
                <c:pt idx="1232">
                  <c:v>2759.753365175849</c:v>
                </c:pt>
                <c:pt idx="1233">
                  <c:v>2678.2153712548766</c:v>
                </c:pt>
                <c:pt idx="1234">
                  <c:v>2587.0907511940864</c:v>
                </c:pt>
                <c:pt idx="1235">
                  <c:v>2791.5336517585665</c:v>
                </c:pt>
                <c:pt idx="1236">
                  <c:v>2803.9800260529655</c:v>
                </c:pt>
                <c:pt idx="1237">
                  <c:v>2920.8936170212669</c:v>
                </c:pt>
                <c:pt idx="1238">
                  <c:v>2975.0881458966464</c:v>
                </c:pt>
                <c:pt idx="1239">
                  <c:v>3072.6026921406756</c:v>
                </c:pt>
                <c:pt idx="1240">
                  <c:v>3233.8341293964281</c:v>
                </c:pt>
                <c:pt idx="1241">
                  <c:v>3426.6495874945608</c:v>
                </c:pt>
                <c:pt idx="1242">
                  <c:v>3475.4285714285588</c:v>
                </c:pt>
                <c:pt idx="1243">
                  <c:v>3475.1610942249117</c:v>
                </c:pt>
                <c:pt idx="1244">
                  <c:v>3665.3382544507035</c:v>
                </c:pt>
                <c:pt idx="1245">
                  <c:v>3600.6799826313377</c:v>
                </c:pt>
                <c:pt idx="1246">
                  <c:v>3460.3074250976865</c:v>
                </c:pt>
                <c:pt idx="1247">
                  <c:v>3399.723838471547</c:v>
                </c:pt>
                <c:pt idx="1248">
                  <c:v>3318.0243161094113</c:v>
                </c:pt>
                <c:pt idx="1249">
                  <c:v>3449.6899696048508</c:v>
                </c:pt>
                <c:pt idx="1250">
                  <c:v>3548.6287451150542</c:v>
                </c:pt>
                <c:pt idx="1251">
                  <c:v>3720.0929222752793</c:v>
                </c:pt>
                <c:pt idx="1252">
                  <c:v>3870.8241424229118</c:v>
                </c:pt>
                <c:pt idx="1253">
                  <c:v>3803.2453321754092</c:v>
                </c:pt>
                <c:pt idx="1254">
                  <c:v>4016.7954841510923</c:v>
                </c:pt>
                <c:pt idx="1255">
                  <c:v>3958.7485887972061</c:v>
                </c:pt>
                <c:pt idx="1256">
                  <c:v>3952.3230568823124</c:v>
                </c:pt>
                <c:pt idx="1257">
                  <c:v>3855.7533651758426</c:v>
                </c:pt>
                <c:pt idx="1258">
                  <c:v>4151.1072514111866</c:v>
                </c:pt>
                <c:pt idx="1259">
                  <c:v>4087.5822839774046</c:v>
                </c:pt>
                <c:pt idx="1260">
                  <c:v>4079.3590968302051</c:v>
                </c:pt>
                <c:pt idx="1261">
                  <c:v>3986.217108119828</c:v>
                </c:pt>
                <c:pt idx="1262">
                  <c:v>3881.5414676508744</c:v>
                </c:pt>
                <c:pt idx="1263">
                  <c:v>3882.3525835866112</c:v>
                </c:pt>
                <c:pt idx="1264">
                  <c:v>4060.8441163699367</c:v>
                </c:pt>
                <c:pt idx="1265">
                  <c:v>4283.3234910985502</c:v>
                </c:pt>
                <c:pt idx="1266">
                  <c:v>4239.8497611810517</c:v>
                </c:pt>
                <c:pt idx="1267">
                  <c:v>4276.0937907077559</c:v>
                </c:pt>
                <c:pt idx="1268">
                  <c:v>4297.7724706903873</c:v>
                </c:pt>
                <c:pt idx="1269">
                  <c:v>4140.165870603545</c:v>
                </c:pt>
                <c:pt idx="1270">
                  <c:v>4253.0021710811825</c:v>
                </c:pt>
                <c:pt idx="1271">
                  <c:v>4068.0738167607319</c:v>
                </c:pt>
                <c:pt idx="1272">
                  <c:v>4261.3894919669838</c:v>
                </c:pt>
                <c:pt idx="1273">
                  <c:v>4246.2310030394974</c:v>
                </c:pt>
                <c:pt idx="1274">
                  <c:v>4235.1567520625113</c:v>
                </c:pt>
                <c:pt idx="1275">
                  <c:v>4080.1485019539577</c:v>
                </c:pt>
                <c:pt idx="1276">
                  <c:v>4090.3942683456203</c:v>
                </c:pt>
                <c:pt idx="1277">
                  <c:v>4238.8640903169617</c:v>
                </c:pt>
                <c:pt idx="1278">
                  <c:v>4276.7381676074529</c:v>
                </c:pt>
                <c:pt idx="1279">
                  <c:v>4342.0877116804004</c:v>
                </c:pt>
                <c:pt idx="1280">
                  <c:v>4334.8363004776211</c:v>
                </c:pt>
                <c:pt idx="1281">
                  <c:v>4494.7355623100129</c:v>
                </c:pt>
                <c:pt idx="1282">
                  <c:v>4573.5041250542599</c:v>
                </c:pt>
                <c:pt idx="1283">
                  <c:v>4069.7985236647701</c:v>
                </c:pt>
                <c:pt idx="1284">
                  <c:v>3998.9848024315957</c:v>
                </c:pt>
                <c:pt idx="1285">
                  <c:v>4029.1046461137494</c:v>
                </c:pt>
                <c:pt idx="1286">
                  <c:v>3894.9986973512664</c:v>
                </c:pt>
                <c:pt idx="1287">
                  <c:v>3923.0299609205235</c:v>
                </c:pt>
                <c:pt idx="1288">
                  <c:v>3996.9813287016782</c:v>
                </c:pt>
                <c:pt idx="1289">
                  <c:v>3902.7989578810102</c:v>
                </c:pt>
                <c:pt idx="1290">
                  <c:v>4091.3174120711956</c:v>
                </c:pt>
                <c:pt idx="1291">
                  <c:v>4179.0195397307707</c:v>
                </c:pt>
                <c:pt idx="1292">
                  <c:v>4145.7073382544349</c:v>
                </c:pt>
                <c:pt idx="1293">
                  <c:v>4107.6838905774921</c:v>
                </c:pt>
                <c:pt idx="1294">
                  <c:v>4193.898393399897</c:v>
                </c:pt>
                <c:pt idx="1295">
                  <c:v>4102.6270082500932</c:v>
                </c:pt>
                <c:pt idx="1296">
                  <c:v>3735.6161528441025</c:v>
                </c:pt>
                <c:pt idx="1297">
                  <c:v>3537.5058619192223</c:v>
                </c:pt>
                <c:pt idx="1298">
                  <c:v>3781.4685193226087</c:v>
                </c:pt>
                <c:pt idx="1299">
                  <c:v>3896.2448979591691</c:v>
                </c:pt>
                <c:pt idx="1300">
                  <c:v>3717.8089448545234</c:v>
                </c:pt>
                <c:pt idx="1301">
                  <c:v>3705.6569691706327</c:v>
                </c:pt>
                <c:pt idx="1302">
                  <c:v>3748.2327399044584</c:v>
                </c:pt>
                <c:pt idx="1303">
                  <c:v>3660.212765957433</c:v>
                </c:pt>
                <c:pt idx="1304">
                  <c:v>3562.8779852366342</c:v>
                </c:pt>
                <c:pt idx="1305">
                  <c:v>3606.1033434650321</c:v>
                </c:pt>
                <c:pt idx="1306">
                  <c:v>3805.82718193659</c:v>
                </c:pt>
                <c:pt idx="1307">
                  <c:v>4180.7737733391077</c:v>
                </c:pt>
                <c:pt idx="1308">
                  <c:v>4136.7694311767109</c:v>
                </c:pt>
                <c:pt idx="1309">
                  <c:v>4185.8454190186558</c:v>
                </c:pt>
                <c:pt idx="1310">
                  <c:v>4274.8536691272093</c:v>
                </c:pt>
                <c:pt idx="1311">
                  <c:v>4469.9947894051065</c:v>
                </c:pt>
                <c:pt idx="1312">
                  <c:v>4803.7342596612934</c:v>
                </c:pt>
                <c:pt idx="1313">
                  <c:v>4670.8831958315068</c:v>
                </c:pt>
                <c:pt idx="1314">
                  <c:v>4685.3174120711938</c:v>
                </c:pt>
                <c:pt idx="1315">
                  <c:v>4772.0121580546929</c:v>
                </c:pt>
                <c:pt idx="1316">
                  <c:v>4746.7650890143113</c:v>
                </c:pt>
                <c:pt idx="1317">
                  <c:v>4990.9986973512623</c:v>
                </c:pt>
                <c:pt idx="1318">
                  <c:v>4862.9552757272941</c:v>
                </c:pt>
                <c:pt idx="1319">
                  <c:v>4981.9366044289873</c:v>
                </c:pt>
                <c:pt idx="1320">
                  <c:v>4980.2813721232988</c:v>
                </c:pt>
                <c:pt idx="1321">
                  <c:v>5355.8332609639401</c:v>
                </c:pt>
                <c:pt idx="1322">
                  <c:v>5286.6322188449649</c:v>
                </c:pt>
                <c:pt idx="1323">
                  <c:v>5343.32001736863</c:v>
                </c:pt>
                <c:pt idx="1324">
                  <c:v>5385.135909683002</c:v>
                </c:pt>
                <c:pt idx="1325">
                  <c:v>5582.3352149370176</c:v>
                </c:pt>
                <c:pt idx="1326">
                  <c:v>5731.7768128527796</c:v>
                </c:pt>
                <c:pt idx="1327">
                  <c:v>5401.0551454624201</c:v>
                </c:pt>
                <c:pt idx="1328">
                  <c:v>5270.3621363438797</c:v>
                </c:pt>
                <c:pt idx="1329">
                  <c:v>5322.3404255318956</c:v>
                </c:pt>
                <c:pt idx="1330">
                  <c:v>5284.6044290056261</c:v>
                </c:pt>
                <c:pt idx="1331">
                  <c:v>5477.9661311332848</c:v>
                </c:pt>
                <c:pt idx="1332">
                  <c:v>5239.1498046026727</c:v>
                </c:pt>
                <c:pt idx="1333">
                  <c:v>5072.8128528006764</c:v>
                </c:pt>
                <c:pt idx="1334">
                  <c:v>5260.6070343030633</c:v>
                </c:pt>
                <c:pt idx="1335">
                  <c:v>5406.3143725575137</c:v>
                </c:pt>
                <c:pt idx="1336">
                  <c:v>5372.0529743812222</c:v>
                </c:pt>
                <c:pt idx="1337">
                  <c:v>5323.4737299174794</c:v>
                </c:pt>
                <c:pt idx="1338">
                  <c:v>5289.718627876663</c:v>
                </c:pt>
                <c:pt idx="1339">
                  <c:v>5490.2292661745341</c:v>
                </c:pt>
                <c:pt idx="1340">
                  <c:v>5462.1346070342834</c:v>
                </c:pt>
                <c:pt idx="1341">
                  <c:v>5331.7420755536068</c:v>
                </c:pt>
                <c:pt idx="1342">
                  <c:v>5291.9774207555174</c:v>
                </c:pt>
                <c:pt idx="1343">
                  <c:v>5338.3074250976788</c:v>
                </c:pt>
                <c:pt idx="1344">
                  <c:v>5494.8840642639825</c:v>
                </c:pt>
                <c:pt idx="1345">
                  <c:v>5864.1623968736212</c:v>
                </c:pt>
                <c:pt idx="1346">
                  <c:v>5813.9522362136131</c:v>
                </c:pt>
                <c:pt idx="1347">
                  <c:v>5634.6009552757059</c:v>
                </c:pt>
                <c:pt idx="1348">
                  <c:v>5625.2071211463099</c:v>
                </c:pt>
                <c:pt idx="1349">
                  <c:v>5568.5827181936393</c:v>
                </c:pt>
                <c:pt idx="1350">
                  <c:v>5590.9683022144809</c:v>
                </c:pt>
                <c:pt idx="1351">
                  <c:v>5689.8914459400557</c:v>
                </c:pt>
                <c:pt idx="1352">
                  <c:v>5523.815892314351</c:v>
                </c:pt>
                <c:pt idx="1353">
                  <c:v>5215.7073382544313</c:v>
                </c:pt>
                <c:pt idx="1354">
                  <c:v>5240.5445071645481</c:v>
                </c:pt>
                <c:pt idx="1355">
                  <c:v>4940.6530612244715</c:v>
                </c:pt>
                <c:pt idx="1356">
                  <c:v>5041.4450716456604</c:v>
                </c:pt>
                <c:pt idx="1357">
                  <c:v>5185.1940946591212</c:v>
                </c:pt>
                <c:pt idx="1358">
                  <c:v>5090.9266174554741</c:v>
                </c:pt>
                <c:pt idx="1359">
                  <c:v>4884.687798523647</c:v>
                </c:pt>
                <c:pt idx="1360">
                  <c:v>4997.0707772470505</c:v>
                </c:pt>
                <c:pt idx="1361">
                  <c:v>4962.0746851932081</c:v>
                </c:pt>
                <c:pt idx="1362">
                  <c:v>5120.3091619626384</c:v>
                </c:pt>
                <c:pt idx="1363">
                  <c:v>4665.7863656100562</c:v>
                </c:pt>
                <c:pt idx="1364">
                  <c:v>4752.1519756838725</c:v>
                </c:pt>
                <c:pt idx="1365">
                  <c:v>4973.9366044289864</c:v>
                </c:pt>
                <c:pt idx="1366">
                  <c:v>5017.4772036473969</c:v>
                </c:pt>
                <c:pt idx="1367">
                  <c:v>4945.7716022579052</c:v>
                </c:pt>
                <c:pt idx="1368">
                  <c:v>4966.050369083785</c:v>
                </c:pt>
                <c:pt idx="1369">
                  <c:v>4904.9361702127471</c:v>
                </c:pt>
                <c:pt idx="1370">
                  <c:v>4654.8892748588623</c:v>
                </c:pt>
                <c:pt idx="1371">
                  <c:v>4268.5601389491803</c:v>
                </c:pt>
                <c:pt idx="1372">
                  <c:v>4289.7377333912127</c:v>
                </c:pt>
                <c:pt idx="1373">
                  <c:v>4380.540165002154</c:v>
                </c:pt>
                <c:pt idx="1374">
                  <c:v>4393.308727746401</c:v>
                </c:pt>
                <c:pt idx="1375">
                  <c:v>4383.082066869285</c:v>
                </c:pt>
                <c:pt idx="1376">
                  <c:v>4129.0134607034151</c:v>
                </c:pt>
                <c:pt idx="1377">
                  <c:v>4093.8376031263419</c:v>
                </c:pt>
                <c:pt idx="1378">
                  <c:v>4289.187147199289</c:v>
                </c:pt>
                <c:pt idx="1379">
                  <c:v>4346.8432479374569</c:v>
                </c:pt>
                <c:pt idx="1380">
                  <c:v>4055.8184976117959</c:v>
                </c:pt>
                <c:pt idx="1381">
                  <c:v>4198.2874511506579</c:v>
                </c:pt>
                <c:pt idx="1382">
                  <c:v>4243.5935735996372</c:v>
                </c:pt>
                <c:pt idx="1383">
                  <c:v>4136.5505861919082</c:v>
                </c:pt>
                <c:pt idx="1384">
                  <c:v>4006.1832392531333</c:v>
                </c:pt>
                <c:pt idx="1385">
                  <c:v>4067.2583586625992</c:v>
                </c:pt>
                <c:pt idx="1386">
                  <c:v>4053.9496309161818</c:v>
                </c:pt>
                <c:pt idx="1387">
                  <c:v>4074.1780286582575</c:v>
                </c:pt>
                <c:pt idx="1388">
                  <c:v>4245.7559704732803</c:v>
                </c:pt>
                <c:pt idx="1389">
                  <c:v>4219.5536257055865</c:v>
                </c:pt>
                <c:pt idx="1390">
                  <c:v>4415.0073816760587</c:v>
                </c:pt>
                <c:pt idx="1391">
                  <c:v>4413.3738601823552</c:v>
                </c:pt>
                <c:pt idx="1392">
                  <c:v>4376.8701693443181</c:v>
                </c:pt>
                <c:pt idx="1393">
                  <c:v>4409.5084672166586</c:v>
                </c:pt>
                <c:pt idx="1394">
                  <c:v>4403.0777247068891</c:v>
                </c:pt>
                <c:pt idx="1395">
                  <c:v>4128.8528006947317</c:v>
                </c:pt>
                <c:pt idx="1396">
                  <c:v>4035.1419887103643</c:v>
                </c:pt>
                <c:pt idx="1397">
                  <c:v>4092.1293964394135</c:v>
                </c:pt>
                <c:pt idx="1398">
                  <c:v>4013.6283108988146</c:v>
                </c:pt>
                <c:pt idx="1399">
                  <c:v>4144.3899261832257</c:v>
                </c:pt>
                <c:pt idx="1400">
                  <c:v>4106.4854537559568</c:v>
                </c:pt>
                <c:pt idx="1401">
                  <c:v>4033.5301780286445</c:v>
                </c:pt>
                <c:pt idx="1402">
                  <c:v>3980.2006079027219</c:v>
                </c:pt>
                <c:pt idx="1403">
                  <c:v>3773.4372557533516</c:v>
                </c:pt>
                <c:pt idx="1404">
                  <c:v>3741.4077290490527</c:v>
                </c:pt>
                <c:pt idx="1405">
                  <c:v>3609.7681285279941</c:v>
                </c:pt>
                <c:pt idx="1406">
                  <c:v>3619.6039947893919</c:v>
                </c:pt>
                <c:pt idx="1407">
                  <c:v>3635.6595744680726</c:v>
                </c:pt>
                <c:pt idx="1408">
                  <c:v>3632.0008684324666</c:v>
                </c:pt>
                <c:pt idx="1409">
                  <c:v>3710.7503256621671</c:v>
                </c:pt>
                <c:pt idx="1410">
                  <c:v>3812.6495874945595</c:v>
                </c:pt>
                <c:pt idx="1411">
                  <c:v>3696.0581849761056</c:v>
                </c:pt>
                <c:pt idx="1412">
                  <c:v>3739.4667824576509</c:v>
                </c:pt>
                <c:pt idx="1413">
                  <c:v>3741.5796786799697</c:v>
                </c:pt>
                <c:pt idx="1414">
                  <c:v>3740.4828484585196</c:v>
                </c:pt>
                <c:pt idx="1415">
                  <c:v>3664.9257490230007</c:v>
                </c:pt>
                <c:pt idx="1416">
                  <c:v>3677.99565783759</c:v>
                </c:pt>
                <c:pt idx="1417">
                  <c:v>3617.8905775075855</c:v>
                </c:pt>
                <c:pt idx="1418">
                  <c:v>3532.8623534520061</c:v>
                </c:pt>
                <c:pt idx="1419">
                  <c:v>3165.0290924880469</c:v>
                </c:pt>
                <c:pt idx="1420">
                  <c:v>3045.7160225792327</c:v>
                </c:pt>
                <c:pt idx="1421">
                  <c:v>3147.5944420321198</c:v>
                </c:pt>
                <c:pt idx="1422">
                  <c:v>3183.7038645245207</c:v>
                </c:pt>
                <c:pt idx="1423">
                  <c:v>3209.5805471124495</c:v>
                </c:pt>
                <c:pt idx="1424">
                  <c:v>3196.6426400347245</c:v>
                </c:pt>
                <c:pt idx="1425">
                  <c:v>3227.1037776812723</c:v>
                </c:pt>
                <c:pt idx="1426">
                  <c:v>3275.4285714285579</c:v>
                </c:pt>
                <c:pt idx="1427">
                  <c:v>3314.5323491098434</c:v>
                </c:pt>
                <c:pt idx="1428">
                  <c:v>3289.775075987829</c:v>
                </c:pt>
                <c:pt idx="1429">
                  <c:v>3340.5905340859617</c:v>
                </c:pt>
                <c:pt idx="1430">
                  <c:v>3360.3638732088448</c:v>
                </c:pt>
                <c:pt idx="1431">
                  <c:v>3204.1997394702439</c:v>
                </c:pt>
                <c:pt idx="1432">
                  <c:v>3240.2613981762793</c:v>
                </c:pt>
                <c:pt idx="1433">
                  <c:v>3610.4429005644674</c:v>
                </c:pt>
                <c:pt idx="1434">
                  <c:v>3593.7985236647714</c:v>
                </c:pt>
                <c:pt idx="1435">
                  <c:v>3680.4924012157921</c:v>
                </c:pt>
                <c:pt idx="1436">
                  <c:v>3807.2071211463171</c:v>
                </c:pt>
                <c:pt idx="1437">
                  <c:v>3824.8363004776238</c:v>
                </c:pt>
                <c:pt idx="1438">
                  <c:v>3853.4711246200468</c:v>
                </c:pt>
                <c:pt idx="1439">
                  <c:v>3777.2852800694609</c:v>
                </c:pt>
                <c:pt idx="1440">
                  <c:v>3679.8723404255188</c:v>
                </c:pt>
                <c:pt idx="1441">
                  <c:v>3666.3369518019845</c:v>
                </c:pt>
                <c:pt idx="1442">
                  <c:v>3652.0764220581723</c:v>
                </c:pt>
                <c:pt idx="1443">
                  <c:v>3693.9591836734567</c:v>
                </c:pt>
                <c:pt idx="1444">
                  <c:v>3868.4203213200039</c:v>
                </c:pt>
                <c:pt idx="1445">
                  <c:v>3810.1224489795782</c:v>
                </c:pt>
                <c:pt idx="1446">
                  <c:v>3518.5149804602565</c:v>
                </c:pt>
                <c:pt idx="1447">
                  <c:v>3471.5102040816205</c:v>
                </c:pt>
                <c:pt idx="1448">
                  <c:v>3480.6052974381114</c:v>
                </c:pt>
                <c:pt idx="1449">
                  <c:v>3333.6422058184858</c:v>
                </c:pt>
                <c:pt idx="1450">
                  <c:v>3213.9088145896544</c:v>
                </c:pt>
                <c:pt idx="1451">
                  <c:v>3320.0460269213954</c:v>
                </c:pt>
                <c:pt idx="1452">
                  <c:v>3234.9118541033322</c:v>
                </c:pt>
                <c:pt idx="1453">
                  <c:v>3328.4594007815772</c:v>
                </c:pt>
                <c:pt idx="1454">
                  <c:v>3405.9201042118852</c:v>
                </c:pt>
                <c:pt idx="1455">
                  <c:v>3397.0230134606913</c:v>
                </c:pt>
                <c:pt idx="1456">
                  <c:v>3273.9096830221333</c:v>
                </c:pt>
                <c:pt idx="1457">
                  <c:v>3748.1545809813151</c:v>
                </c:pt>
                <c:pt idx="1458">
                  <c:v>3857.6812852800549</c:v>
                </c:pt>
                <c:pt idx="1459">
                  <c:v>3811.8089448545238</c:v>
                </c:pt>
                <c:pt idx="1460">
                  <c:v>3686.8432479374596</c:v>
                </c:pt>
                <c:pt idx="1461">
                  <c:v>3399.7967867998145</c:v>
                </c:pt>
                <c:pt idx="1462">
                  <c:v>3421.4468085106259</c:v>
                </c:pt>
                <c:pt idx="1463">
                  <c:v>3336.5879287885246</c:v>
                </c:pt>
                <c:pt idx="1464">
                  <c:v>3299.0013026487072</c:v>
                </c:pt>
                <c:pt idx="1465">
                  <c:v>3363.4937038645121</c:v>
                </c:pt>
                <c:pt idx="1466">
                  <c:v>3642.3543204515713</c:v>
                </c:pt>
                <c:pt idx="1467">
                  <c:v>3423.5345201910427</c:v>
                </c:pt>
                <c:pt idx="1468">
                  <c:v>3363.4016500216985</c:v>
                </c:pt>
                <c:pt idx="1469">
                  <c:v>3370.1571862787546</c:v>
                </c:pt>
                <c:pt idx="1470">
                  <c:v>3280.7069040381984</c:v>
                </c:pt>
                <c:pt idx="1471">
                  <c:v>3445.1906209292106</c:v>
                </c:pt>
                <c:pt idx="1472">
                  <c:v>3411.2314372557412</c:v>
                </c:pt>
                <c:pt idx="1473">
                  <c:v>3570.4732957012461</c:v>
                </c:pt>
                <c:pt idx="1474">
                  <c:v>3553.443334780708</c:v>
                </c:pt>
                <c:pt idx="1475">
                  <c:v>3626.3577941814897</c:v>
                </c:pt>
                <c:pt idx="1476">
                  <c:v>3664.8831958315104</c:v>
                </c:pt>
                <c:pt idx="1477">
                  <c:v>3583.335649153265</c:v>
                </c:pt>
                <c:pt idx="1478">
                  <c:v>3560.7685627442333</c:v>
                </c:pt>
                <c:pt idx="1479">
                  <c:v>3679.0386452453185</c:v>
                </c:pt>
                <c:pt idx="1480">
                  <c:v>3724.0781589231306</c:v>
                </c:pt>
                <c:pt idx="1481">
                  <c:v>3820.3612679114062</c:v>
                </c:pt>
                <c:pt idx="1482">
                  <c:v>3848.2987407728911</c:v>
                </c:pt>
                <c:pt idx="1483">
                  <c:v>3865.5032566217833</c:v>
                </c:pt>
                <c:pt idx="1484">
                  <c:v>4066.6747720364592</c:v>
                </c:pt>
                <c:pt idx="1485">
                  <c:v>4092.2457663916475</c:v>
                </c:pt>
                <c:pt idx="1486">
                  <c:v>4119.3920972644228</c:v>
                </c:pt>
                <c:pt idx="1487">
                  <c:v>4087.5371254884781</c:v>
                </c:pt>
                <c:pt idx="1488">
                  <c:v>3952.2657403386738</c:v>
                </c:pt>
                <c:pt idx="1489">
                  <c:v>4019.4085974815307</c:v>
                </c:pt>
                <c:pt idx="1490">
                  <c:v>3978.3760312635545</c:v>
                </c:pt>
                <c:pt idx="1491">
                  <c:v>4030.1650021710661</c:v>
                </c:pt>
                <c:pt idx="1492">
                  <c:v>4045.202778983919</c:v>
                </c:pt>
                <c:pt idx="1493">
                  <c:v>3951.1550151975539</c:v>
                </c:pt>
                <c:pt idx="1494">
                  <c:v>3749.0638297872201</c:v>
                </c:pt>
                <c:pt idx="1495">
                  <c:v>3772.8345636126655</c:v>
                </c:pt>
                <c:pt idx="1496">
                  <c:v>3669.3017802865697</c:v>
                </c:pt>
                <c:pt idx="1497">
                  <c:v>3712.8936170212637</c:v>
                </c:pt>
                <c:pt idx="1498">
                  <c:v>3661.2114633087149</c:v>
                </c:pt>
                <c:pt idx="1499">
                  <c:v>3432.9526704298619</c:v>
                </c:pt>
                <c:pt idx="1500">
                  <c:v>3480.2379504993364</c:v>
                </c:pt>
                <c:pt idx="1501">
                  <c:v>3573.4077290490536</c:v>
                </c:pt>
                <c:pt idx="1502">
                  <c:v>3468.7260095527445</c:v>
                </c:pt>
                <c:pt idx="1503">
                  <c:v>3521.6587060355932</c:v>
                </c:pt>
                <c:pt idx="1504">
                  <c:v>3506.6183239253019</c:v>
                </c:pt>
                <c:pt idx="1505">
                  <c:v>3445.7768128527882</c:v>
                </c:pt>
                <c:pt idx="1506">
                  <c:v>3543.3026487190486</c:v>
                </c:pt>
                <c:pt idx="1507">
                  <c:v>3603.402518454177</c:v>
                </c:pt>
                <c:pt idx="1508">
                  <c:v>3591.6795484150975</c:v>
                </c:pt>
                <c:pt idx="1509">
                  <c:v>3515.4155449413679</c:v>
                </c:pt>
                <c:pt idx="1510">
                  <c:v>3448.4741641337259</c:v>
                </c:pt>
                <c:pt idx="1511">
                  <c:v>3425.2366478506169</c:v>
                </c:pt>
                <c:pt idx="1512">
                  <c:v>3425.9774207555233</c:v>
                </c:pt>
                <c:pt idx="1513">
                  <c:v>3510.7320885800996</c:v>
                </c:pt>
                <c:pt idx="1514">
                  <c:v>3309.8263135041125</c:v>
                </c:pt>
                <c:pt idx="1515">
                  <c:v>3407.3573599652495</c:v>
                </c:pt>
                <c:pt idx="1516">
                  <c:v>3451.3304385583883</c:v>
                </c:pt>
                <c:pt idx="1517">
                  <c:v>3351.8115501519624</c:v>
                </c:pt>
                <c:pt idx="1518">
                  <c:v>3267.9808944854408</c:v>
                </c:pt>
                <c:pt idx="1519">
                  <c:v>3340.7164567954705</c:v>
                </c:pt>
                <c:pt idx="1520">
                  <c:v>3345.6500217107987</c:v>
                </c:pt>
                <c:pt idx="1521">
                  <c:v>3276.5045592705033</c:v>
                </c:pt>
                <c:pt idx="1522">
                  <c:v>3446.8085106382841</c:v>
                </c:pt>
                <c:pt idx="1523">
                  <c:v>3174.3786365609949</c:v>
                </c:pt>
                <c:pt idx="1524">
                  <c:v>3127.5527572731094</c:v>
                </c:pt>
                <c:pt idx="1525">
                  <c:v>3080.5375597047205</c:v>
                </c:pt>
                <c:pt idx="1526">
                  <c:v>2956.0052105948644</c:v>
                </c:pt>
                <c:pt idx="1527">
                  <c:v>2611.9244463742839</c:v>
                </c:pt>
                <c:pt idx="1528">
                  <c:v>2693.6257056013783</c:v>
                </c:pt>
                <c:pt idx="1529">
                  <c:v>2527.4806773773234</c:v>
                </c:pt>
                <c:pt idx="1530">
                  <c:v>2521.0377768128424</c:v>
                </c:pt>
                <c:pt idx="1531">
                  <c:v>2543.3825445071539</c:v>
                </c:pt>
                <c:pt idx="1532">
                  <c:v>2612.8302214502714</c:v>
                </c:pt>
                <c:pt idx="1533">
                  <c:v>2720.702561875803</c:v>
                </c:pt>
                <c:pt idx="1534">
                  <c:v>2594.3560573165328</c:v>
                </c:pt>
                <c:pt idx="1535">
                  <c:v>2643.936604428995</c:v>
                </c:pt>
                <c:pt idx="1536">
                  <c:v>2493.7316543638631</c:v>
                </c:pt>
                <c:pt idx="1537">
                  <c:v>2633.0204081632542</c:v>
                </c:pt>
                <c:pt idx="1538">
                  <c:v>2535.9105514546136</c:v>
                </c:pt>
                <c:pt idx="1539">
                  <c:v>2557.1046461137539</c:v>
                </c:pt>
                <c:pt idx="1540">
                  <c:v>2630.824142422915</c:v>
                </c:pt>
                <c:pt idx="1541">
                  <c:v>2527.9331306990771</c:v>
                </c:pt>
                <c:pt idx="1542">
                  <c:v>2575.3000434216124</c:v>
                </c:pt>
                <c:pt idx="1543">
                  <c:v>2565.5362570560023</c:v>
                </c:pt>
                <c:pt idx="1544">
                  <c:v>2535.9400781589115</c:v>
                </c:pt>
                <c:pt idx="1545">
                  <c:v>2486.3048198002493</c:v>
                </c:pt>
                <c:pt idx="1546">
                  <c:v>2521.1749891445825</c:v>
                </c:pt>
                <c:pt idx="1547">
                  <c:v>2559.1055145462324</c:v>
                </c:pt>
                <c:pt idx="1548">
                  <c:v>2755.9027355622975</c:v>
                </c:pt>
                <c:pt idx="1549">
                  <c:v>2761.7056013894794</c:v>
                </c:pt>
                <c:pt idx="1550">
                  <c:v>2588.435084672155</c:v>
                </c:pt>
                <c:pt idx="1551">
                  <c:v>2644.6044290056325</c:v>
                </c:pt>
                <c:pt idx="1552">
                  <c:v>2579.2627008249988</c:v>
                </c:pt>
                <c:pt idx="1553">
                  <c:v>2593.4902301345951</c:v>
                </c:pt>
                <c:pt idx="1554">
                  <c:v>2598.2813721233051</c:v>
                </c:pt>
                <c:pt idx="1555">
                  <c:v>2724.5419018671168</c:v>
                </c:pt>
                <c:pt idx="1556">
                  <c:v>2703.0247503256496</c:v>
                </c:pt>
                <c:pt idx="1557">
                  <c:v>2623.0803300043299</c:v>
                </c:pt>
                <c:pt idx="1558">
                  <c:v>2614.8441163699399</c:v>
                </c:pt>
                <c:pt idx="1559">
                  <c:v>2526.4333478071962</c:v>
                </c:pt>
                <c:pt idx="1560">
                  <c:v>2468.4932696482733</c:v>
                </c:pt>
                <c:pt idx="1561">
                  <c:v>2307.8184976117996</c:v>
                </c:pt>
                <c:pt idx="1562">
                  <c:v>1952.8797221015973</c:v>
                </c:pt>
                <c:pt idx="1563">
                  <c:v>1922.3977420755446</c:v>
                </c:pt>
                <c:pt idx="1564">
                  <c:v>1961.2435953104555</c:v>
                </c:pt>
                <c:pt idx="1565">
                  <c:v>1771.7160225792361</c:v>
                </c:pt>
                <c:pt idx="1566">
                  <c:v>1777.5779418150155</c:v>
                </c:pt>
                <c:pt idx="1567">
                  <c:v>1647.485019539723</c:v>
                </c:pt>
                <c:pt idx="1568">
                  <c:v>1786.7129830655581</c:v>
                </c:pt>
                <c:pt idx="1569">
                  <c:v>1786.7034303082849</c:v>
                </c:pt>
                <c:pt idx="1570">
                  <c:v>1799.697785497169</c:v>
                </c:pt>
                <c:pt idx="1571">
                  <c:v>1735.82197134172</c:v>
                </c:pt>
                <c:pt idx="1572">
                  <c:v>1833.2722535822754</c:v>
                </c:pt>
                <c:pt idx="1573">
                  <c:v>1844.3499782891793</c:v>
                </c:pt>
                <c:pt idx="1574">
                  <c:v>1866.3647416413285</c:v>
                </c:pt>
                <c:pt idx="1575">
                  <c:v>1827.0143291359009</c:v>
                </c:pt>
                <c:pt idx="1576">
                  <c:v>1801.3512809378985</c:v>
                </c:pt>
                <c:pt idx="1577">
                  <c:v>1761.2930959617806</c:v>
                </c:pt>
                <c:pt idx="1578">
                  <c:v>1747.5475466782373</c:v>
                </c:pt>
                <c:pt idx="1579">
                  <c:v>1731.8462874511422</c:v>
                </c:pt>
                <c:pt idx="1580">
                  <c:v>1674.3204515848811</c:v>
                </c:pt>
                <c:pt idx="1581">
                  <c:v>1671.976552323049</c:v>
                </c:pt>
                <c:pt idx="1582">
                  <c:v>1677.4494138080686</c:v>
                </c:pt>
                <c:pt idx="1583">
                  <c:v>1757.421623968728</c:v>
                </c:pt>
                <c:pt idx="1584">
                  <c:v>1752.134607034295</c:v>
                </c:pt>
                <c:pt idx="1585">
                  <c:v>1785.8888406426315</c:v>
                </c:pt>
                <c:pt idx="1586">
                  <c:v>1877.983499782883</c:v>
                </c:pt>
                <c:pt idx="1587">
                  <c:v>1875.3582283977332</c:v>
                </c:pt>
                <c:pt idx="1588">
                  <c:v>1875.104646113756</c:v>
                </c:pt>
                <c:pt idx="1589">
                  <c:v>1811.764654798081</c:v>
                </c:pt>
                <c:pt idx="1590">
                  <c:v>1733.7047329570044</c:v>
                </c:pt>
                <c:pt idx="1591">
                  <c:v>1678.5714285714205</c:v>
                </c:pt>
                <c:pt idx="1592">
                  <c:v>1757.2618323925228</c:v>
                </c:pt>
                <c:pt idx="1593">
                  <c:v>1788.0017368649501</c:v>
                </c:pt>
                <c:pt idx="1594">
                  <c:v>1808.9483282674685</c:v>
                </c:pt>
                <c:pt idx="1595">
                  <c:v>1840.6947459834907</c:v>
                </c:pt>
                <c:pt idx="1596">
                  <c:v>1806.1797655232217</c:v>
                </c:pt>
                <c:pt idx="1597">
                  <c:v>1948.1181068171857</c:v>
                </c:pt>
                <c:pt idx="1598">
                  <c:v>2031.8384715588261</c:v>
                </c:pt>
                <c:pt idx="1599">
                  <c:v>2016.7867998263034</c:v>
                </c:pt>
                <c:pt idx="1600">
                  <c:v>2010.6113764654697</c:v>
                </c:pt>
                <c:pt idx="1601">
                  <c:v>1970.0243161094129</c:v>
                </c:pt>
                <c:pt idx="1602">
                  <c:v>1949.7238384715492</c:v>
                </c:pt>
                <c:pt idx="1603">
                  <c:v>1960.8927485887875</c:v>
                </c:pt>
                <c:pt idx="1604">
                  <c:v>1850.7077724706814</c:v>
                </c:pt>
                <c:pt idx="1605">
                  <c:v>1845.8245766391569</c:v>
                </c:pt>
                <c:pt idx="1606">
                  <c:v>1993.2653061224391</c:v>
                </c:pt>
                <c:pt idx="1607">
                  <c:v>2070.5974815457994</c:v>
                </c:pt>
                <c:pt idx="1608">
                  <c:v>2064.5896656534851</c:v>
                </c:pt>
                <c:pt idx="1609">
                  <c:v>2053.2792010421085</c:v>
                </c:pt>
                <c:pt idx="1610">
                  <c:v>2022.867564046885</c:v>
                </c:pt>
                <c:pt idx="1611">
                  <c:v>2020.6695614415876</c:v>
                </c:pt>
                <c:pt idx="1612">
                  <c:v>1996.3343465045491</c:v>
                </c:pt>
                <c:pt idx="1613">
                  <c:v>1981.6213634389824</c:v>
                </c:pt>
                <c:pt idx="1614">
                  <c:v>1964.6530612244796</c:v>
                </c:pt>
                <c:pt idx="1615">
                  <c:v>2024.5262700824903</c:v>
                </c:pt>
                <c:pt idx="1616">
                  <c:v>1993.4181502388085</c:v>
                </c:pt>
                <c:pt idx="1617">
                  <c:v>2012.539296569681</c:v>
                </c:pt>
                <c:pt idx="1618">
                  <c:v>2067.7377333912177</c:v>
                </c:pt>
                <c:pt idx="1619">
                  <c:v>2010.4168475900892</c:v>
                </c:pt>
                <c:pt idx="1620">
                  <c:v>2080.2475032566103</c:v>
                </c:pt>
                <c:pt idx="1621">
                  <c:v>2078.5401650021599</c:v>
                </c:pt>
                <c:pt idx="1622">
                  <c:v>2119.2948328267366</c:v>
                </c:pt>
                <c:pt idx="1623">
                  <c:v>2122.5688232739794</c:v>
                </c:pt>
                <c:pt idx="1624">
                  <c:v>2110.7459834997721</c:v>
                </c:pt>
                <c:pt idx="1625">
                  <c:v>2092.472427268769</c:v>
                </c:pt>
                <c:pt idx="1626">
                  <c:v>2071.6231003039406</c:v>
                </c:pt>
                <c:pt idx="1627">
                  <c:v>2027.1524099001197</c:v>
                </c:pt>
                <c:pt idx="1628">
                  <c:v>2013.9991315675102</c:v>
                </c:pt>
                <c:pt idx="1629">
                  <c:v>1809.3260963959958</c:v>
                </c:pt>
                <c:pt idx="1630">
                  <c:v>1835.8723404255225</c:v>
                </c:pt>
                <c:pt idx="1631">
                  <c:v>1868.4854537559611</c:v>
                </c:pt>
                <c:pt idx="1632">
                  <c:v>1858.4307425097606</c:v>
                </c:pt>
                <c:pt idx="1633">
                  <c:v>1869.6587060355962</c:v>
                </c:pt>
                <c:pt idx="1634">
                  <c:v>1855.6734693877461</c:v>
                </c:pt>
                <c:pt idx="1635">
                  <c:v>1872.2570560138856</c:v>
                </c:pt>
                <c:pt idx="1636">
                  <c:v>1757.7985236647762</c:v>
                </c:pt>
                <c:pt idx="1637">
                  <c:v>1740.1302648718972</c:v>
                </c:pt>
                <c:pt idx="1638">
                  <c:v>1698.2726877985151</c:v>
                </c:pt>
                <c:pt idx="1639">
                  <c:v>1761.6786799826225</c:v>
                </c:pt>
                <c:pt idx="1640">
                  <c:v>1720.5089014329048</c:v>
                </c:pt>
                <c:pt idx="1641">
                  <c:v>1741.2088580112809</c:v>
                </c:pt>
                <c:pt idx="1642">
                  <c:v>1748.2813721233083</c:v>
                </c:pt>
                <c:pt idx="1643">
                  <c:v>1732.6843247937384</c:v>
                </c:pt>
                <c:pt idx="1644">
                  <c:v>1722.2666087711593</c:v>
                </c:pt>
                <c:pt idx="1645">
                  <c:v>1736.8910117238295</c:v>
                </c:pt>
                <c:pt idx="1646">
                  <c:v>1719.2218844984714</c:v>
                </c:pt>
                <c:pt idx="1647">
                  <c:v>1631.8376031263485</c:v>
                </c:pt>
                <c:pt idx="1648">
                  <c:v>1675.4528875379851</c:v>
                </c:pt>
                <c:pt idx="1649">
                  <c:v>1677.7915762049411</c:v>
                </c:pt>
                <c:pt idx="1650">
                  <c:v>1854.9813287016834</c:v>
                </c:pt>
                <c:pt idx="1651">
                  <c:v>1880.0121580547011</c:v>
                </c:pt>
                <c:pt idx="1652">
                  <c:v>1895.5162831089779</c:v>
                </c:pt>
                <c:pt idx="1653">
                  <c:v>1944.9188015631678</c:v>
                </c:pt>
                <c:pt idx="1654">
                  <c:v>1751.9383412939546</c:v>
                </c:pt>
                <c:pt idx="1655">
                  <c:v>1756.5531914893518</c:v>
                </c:pt>
                <c:pt idx="1656">
                  <c:v>1710.9752496743283</c:v>
                </c:pt>
                <c:pt idx="1657">
                  <c:v>1719.7828918801467</c:v>
                </c:pt>
                <c:pt idx="1658">
                  <c:v>1746.7320885801032</c:v>
                </c:pt>
                <c:pt idx="1659">
                  <c:v>1686.1641337385927</c:v>
                </c:pt>
                <c:pt idx="1660">
                  <c:v>1696.6582718193567</c:v>
                </c:pt>
                <c:pt idx="1661">
                  <c:v>1639.1663048197911</c:v>
                </c:pt>
                <c:pt idx="1662">
                  <c:v>1603.2444637429351</c:v>
                </c:pt>
                <c:pt idx="1663">
                  <c:v>1684.9005644811023</c:v>
                </c:pt>
                <c:pt idx="1664">
                  <c:v>1675.1984368215276</c:v>
                </c:pt>
                <c:pt idx="1665">
                  <c:v>1643.1176726009458</c:v>
                </c:pt>
                <c:pt idx="1666">
                  <c:v>1633.2939643942591</c:v>
                </c:pt>
                <c:pt idx="1667">
                  <c:v>1669.80633955709</c:v>
                </c:pt>
                <c:pt idx="1668">
                  <c:v>1656.8936170212673</c:v>
                </c:pt>
                <c:pt idx="1669">
                  <c:v>1685.8723404255225</c:v>
                </c:pt>
                <c:pt idx="1670">
                  <c:v>1701.3903603994695</c:v>
                </c:pt>
                <c:pt idx="1671">
                  <c:v>1686.7225358228307</c:v>
                </c:pt>
                <c:pt idx="1672">
                  <c:v>1677.0256187581326</c:v>
                </c:pt>
                <c:pt idx="1673">
                  <c:v>1654.9544072948238</c:v>
                </c:pt>
                <c:pt idx="1674">
                  <c:v>1704.6530612244808</c:v>
                </c:pt>
                <c:pt idx="1675">
                  <c:v>1766.2023447676847</c:v>
                </c:pt>
                <c:pt idx="1676">
                  <c:v>1750.608771168032</c:v>
                </c:pt>
                <c:pt idx="1677">
                  <c:v>1733.449413808067</c:v>
                </c:pt>
                <c:pt idx="1678">
                  <c:v>1696.0564481111503</c:v>
                </c:pt>
                <c:pt idx="1679">
                  <c:v>1686.3187147199214</c:v>
                </c:pt>
                <c:pt idx="1680">
                  <c:v>1688.1476335214847</c:v>
                </c:pt>
                <c:pt idx="1681">
                  <c:v>1661.4737299174901</c:v>
                </c:pt>
                <c:pt idx="1682">
                  <c:v>1655.232305688224</c:v>
                </c:pt>
                <c:pt idx="1683">
                  <c:v>1663.5284411636906</c:v>
                </c:pt>
                <c:pt idx="1684">
                  <c:v>1682.5992184107595</c:v>
                </c:pt>
                <c:pt idx="1685">
                  <c:v>1665.3868866695523</c:v>
                </c:pt>
                <c:pt idx="1686">
                  <c:v>1656.0477637863564</c:v>
                </c:pt>
                <c:pt idx="1687">
                  <c:v>1672.8597481545719</c:v>
                </c:pt>
                <c:pt idx="1688">
                  <c:v>1697.7733391228742</c:v>
                </c:pt>
                <c:pt idx="1689">
                  <c:v>1678.4576639166214</c:v>
                </c:pt>
                <c:pt idx="1690">
                  <c:v>1660.7876682587842</c:v>
                </c:pt>
                <c:pt idx="1691">
                  <c:v>1653.6621797655143</c:v>
                </c:pt>
                <c:pt idx="1692">
                  <c:v>1664.296135475458</c:v>
                </c:pt>
                <c:pt idx="1693">
                  <c:v>1667.7681285279982</c:v>
                </c:pt>
                <c:pt idx="1694">
                  <c:v>1699.5570994355103</c:v>
                </c:pt>
                <c:pt idx="1695">
                  <c:v>1678.6556665219193</c:v>
                </c:pt>
                <c:pt idx="1696">
                  <c:v>1743.8184976118016</c:v>
                </c:pt>
                <c:pt idx="1697">
                  <c:v>1803.8723404255227</c:v>
                </c:pt>
                <c:pt idx="1698">
                  <c:v>1762.4932696482761</c:v>
                </c:pt>
                <c:pt idx="1699">
                  <c:v>1788.262266608762</c:v>
                </c:pt>
                <c:pt idx="1700">
                  <c:v>1807.1793313069813</c:v>
                </c:pt>
                <c:pt idx="1701">
                  <c:v>1791.3573599652532</c:v>
                </c:pt>
                <c:pt idx="1702">
                  <c:v>1779.4824142422833</c:v>
                </c:pt>
                <c:pt idx="1703">
                  <c:v>1778.8640903169683</c:v>
                </c:pt>
                <c:pt idx="1704">
                  <c:v>1750.0512375162739</c:v>
                </c:pt>
                <c:pt idx="1705">
                  <c:v>1754.9127225358134</c:v>
                </c:pt>
                <c:pt idx="1706">
                  <c:v>1836.6061658705937</c:v>
                </c:pt>
                <c:pt idx="1707">
                  <c:v>1849.7064698219615</c:v>
                </c:pt>
                <c:pt idx="1708">
                  <c:v>1815.5084672166645</c:v>
                </c:pt>
                <c:pt idx="1709">
                  <c:v>1788.2006079027262</c:v>
                </c:pt>
                <c:pt idx="1710">
                  <c:v>1610.7016934433263</c:v>
                </c:pt>
                <c:pt idx="1711">
                  <c:v>1382.7885366912651</c:v>
                </c:pt>
                <c:pt idx="1712">
                  <c:v>1528.5410334346427</c:v>
                </c:pt>
                <c:pt idx="1713">
                  <c:v>1482.4411636995148</c:v>
                </c:pt>
                <c:pt idx="1714">
                  <c:v>1460.0156317846215</c:v>
                </c:pt>
                <c:pt idx="1715">
                  <c:v>1418.1372123317342</c:v>
                </c:pt>
                <c:pt idx="1716">
                  <c:v>1443.2878853669054</c:v>
                </c:pt>
                <c:pt idx="1717">
                  <c:v>1467.7003907946084</c:v>
                </c:pt>
                <c:pt idx="1718">
                  <c:v>1447.0481980025979</c:v>
                </c:pt>
                <c:pt idx="1719">
                  <c:v>1449.636126791135</c:v>
                </c:pt>
                <c:pt idx="1720">
                  <c:v>1450.3213200173616</c:v>
                </c:pt>
                <c:pt idx="1721">
                  <c:v>1450.341293964387</c:v>
                </c:pt>
                <c:pt idx="1722">
                  <c:v>1413.8280503690767</c:v>
                </c:pt>
                <c:pt idx="1723">
                  <c:v>1370.4984802431543</c:v>
                </c:pt>
                <c:pt idx="1724">
                  <c:v>1409.2001736864888</c:v>
                </c:pt>
                <c:pt idx="1725">
                  <c:v>1441.8679982631277</c:v>
                </c:pt>
                <c:pt idx="1726">
                  <c:v>1441.5067303517078</c:v>
                </c:pt>
                <c:pt idx="1727">
                  <c:v>1434.8363004776304</c:v>
                </c:pt>
                <c:pt idx="1728">
                  <c:v>1429.3156752062455</c:v>
                </c:pt>
                <c:pt idx="1729">
                  <c:v>1426.7286148501883</c:v>
                </c:pt>
                <c:pt idx="1730">
                  <c:v>1407.9817629179261</c:v>
                </c:pt>
                <c:pt idx="1731">
                  <c:v>1427.9227095093283</c:v>
                </c:pt>
                <c:pt idx="1732">
                  <c:v>1490.5462440295191</c:v>
                </c:pt>
                <c:pt idx="1733">
                  <c:v>1474.369952236206</c:v>
                </c:pt>
                <c:pt idx="1734">
                  <c:v>1484.3890577507523</c:v>
                </c:pt>
                <c:pt idx="1735">
                  <c:v>1466.3656100738092</c:v>
                </c:pt>
                <c:pt idx="1736">
                  <c:v>1485.5145462440219</c:v>
                </c:pt>
                <c:pt idx="1737">
                  <c:v>1473.4129396439348</c:v>
                </c:pt>
                <c:pt idx="1738">
                  <c:v>1484.0607902735485</c:v>
                </c:pt>
                <c:pt idx="1739">
                  <c:v>1462.1485019539655</c:v>
                </c:pt>
                <c:pt idx="1740">
                  <c:v>1495.7967867998186</c:v>
                </c:pt>
                <c:pt idx="1741">
                  <c:v>1487.4997828918727</c:v>
                </c:pt>
                <c:pt idx="1742">
                  <c:v>1487.4068606165795</c:v>
                </c:pt>
                <c:pt idx="1743">
                  <c:v>1483.721233174113</c:v>
                </c:pt>
                <c:pt idx="1744">
                  <c:v>1494.5575336517509</c:v>
                </c:pt>
                <c:pt idx="1745">
                  <c:v>1543.6126791141908</c:v>
                </c:pt>
                <c:pt idx="1746">
                  <c:v>1546.083369518012</c:v>
                </c:pt>
                <c:pt idx="1747">
                  <c:v>1507.2809379070698</c:v>
                </c:pt>
                <c:pt idx="1748">
                  <c:v>1444.3873208857935</c:v>
                </c:pt>
                <c:pt idx="1749">
                  <c:v>1456.9274858879646</c:v>
                </c:pt>
                <c:pt idx="1750">
                  <c:v>1453.6005210594799</c:v>
                </c:pt>
                <c:pt idx="1751">
                  <c:v>1427.6057316543565</c:v>
                </c:pt>
                <c:pt idx="1752">
                  <c:v>1467.2653061224414</c:v>
                </c:pt>
                <c:pt idx="1753">
                  <c:v>1461.1089882761537</c:v>
                </c:pt>
                <c:pt idx="1754">
                  <c:v>1460.8276161528365</c:v>
                </c:pt>
                <c:pt idx="1755">
                  <c:v>1457.0994355188809</c:v>
                </c:pt>
                <c:pt idx="1756">
                  <c:v>1462.1033434650381</c:v>
                </c:pt>
                <c:pt idx="1757">
                  <c:v>1461.7551020408089</c:v>
                </c:pt>
                <c:pt idx="1758">
                  <c:v>1469.3347807207913</c:v>
                </c:pt>
                <c:pt idx="1759">
                  <c:v>1450.8345636126717</c:v>
                </c:pt>
                <c:pt idx="1760">
                  <c:v>1437.0221450282168</c:v>
                </c:pt>
                <c:pt idx="1761">
                  <c:v>1444.5045592705096</c:v>
                </c:pt>
                <c:pt idx="1762">
                  <c:v>1442.2475032566147</c:v>
                </c:pt>
                <c:pt idx="1763">
                  <c:v>1436.5957446808441</c:v>
                </c:pt>
                <c:pt idx="1764">
                  <c:v>1443.0525401649952</c:v>
                </c:pt>
                <c:pt idx="1765">
                  <c:v>1447.9261832392463</c:v>
                </c:pt>
                <c:pt idx="1766">
                  <c:v>1448.1267911419818</c:v>
                </c:pt>
                <c:pt idx="1767">
                  <c:v>1463.3399913156684</c:v>
                </c:pt>
                <c:pt idx="1768">
                  <c:v>1461.7325227963456</c:v>
                </c:pt>
                <c:pt idx="1769">
                  <c:v>1472.0495006513174</c:v>
                </c:pt>
                <c:pt idx="1770">
                  <c:v>1471.4346504559201</c:v>
                </c:pt>
                <c:pt idx="1771">
                  <c:v>1487.436387320879</c:v>
                </c:pt>
                <c:pt idx="1772">
                  <c:v>1491.8158923143656</c:v>
                </c:pt>
                <c:pt idx="1773">
                  <c:v>1514.6035605731583</c:v>
                </c:pt>
                <c:pt idx="1774">
                  <c:v>1558.2509769865319</c:v>
                </c:pt>
                <c:pt idx="1775">
                  <c:v>1636.701693443327</c:v>
                </c:pt>
                <c:pt idx="1776">
                  <c:v>1730.7867998263055</c:v>
                </c:pt>
                <c:pt idx="1777">
                  <c:v>1819.7933130699003</c:v>
                </c:pt>
                <c:pt idx="1778">
                  <c:v>1812.5488493269563</c:v>
                </c:pt>
                <c:pt idx="1779">
                  <c:v>1839.8306556665134</c:v>
                </c:pt>
                <c:pt idx="1780">
                  <c:v>1835.4155449413722</c:v>
                </c:pt>
                <c:pt idx="1781">
                  <c:v>1795.6986539296486</c:v>
                </c:pt>
                <c:pt idx="1782">
                  <c:v>1829.9253148067653</c:v>
                </c:pt>
                <c:pt idx="1783">
                  <c:v>1968.4941380807552</c:v>
                </c:pt>
                <c:pt idx="1784">
                  <c:v>1978.597481545801</c:v>
                </c:pt>
                <c:pt idx="1785">
                  <c:v>1972.0260529743725</c:v>
                </c:pt>
                <c:pt idx="1786">
                  <c:v>1990.1389491966911</c:v>
                </c:pt>
                <c:pt idx="1787">
                  <c:v>1965.5136778115414</c:v>
                </c:pt>
                <c:pt idx="1788">
                  <c:v>2002.6869300911762</c:v>
                </c:pt>
                <c:pt idx="1789">
                  <c:v>1998.2327399044634</c:v>
                </c:pt>
                <c:pt idx="1790">
                  <c:v>2003.8349978289098</c:v>
                </c:pt>
                <c:pt idx="1791">
                  <c:v>1999.3573599652536</c:v>
                </c:pt>
                <c:pt idx="1792">
                  <c:v>2061.8584455058526</c:v>
                </c:pt>
                <c:pt idx="1793">
                  <c:v>1982.2970039079376</c:v>
                </c:pt>
                <c:pt idx="1794">
                  <c:v>2008.2613981762829</c:v>
                </c:pt>
                <c:pt idx="1795">
                  <c:v>2061.0212765957353</c:v>
                </c:pt>
                <c:pt idx="1796">
                  <c:v>2039.8558402084145</c:v>
                </c:pt>
                <c:pt idx="1797">
                  <c:v>2034.9023013460614</c:v>
                </c:pt>
                <c:pt idx="1798">
                  <c:v>2025.7785497177506</c:v>
                </c:pt>
                <c:pt idx="1799">
                  <c:v>1991.568389057742</c:v>
                </c:pt>
                <c:pt idx="1800">
                  <c:v>1976.7711680416762</c:v>
                </c:pt>
                <c:pt idx="1801">
                  <c:v>2018.2770299609117</c:v>
                </c:pt>
                <c:pt idx="1802">
                  <c:v>1994.1815023881807</c:v>
                </c:pt>
                <c:pt idx="1803">
                  <c:v>1892.8658271819281</c:v>
                </c:pt>
                <c:pt idx="1804">
                  <c:v>1878.0017368649503</c:v>
                </c:pt>
                <c:pt idx="1805">
                  <c:v>1898.6148501953887</c:v>
                </c:pt>
                <c:pt idx="1806">
                  <c:v>1891.753365175849</c:v>
                </c:pt>
                <c:pt idx="1807">
                  <c:v>1890.9222752930875</c:v>
                </c:pt>
                <c:pt idx="1808">
                  <c:v>1927.9062092922186</c:v>
                </c:pt>
                <c:pt idx="1809">
                  <c:v>2112.379504993477</c:v>
                </c:pt>
                <c:pt idx="1810">
                  <c:v>2042.355188884055</c:v>
                </c:pt>
                <c:pt idx="1811">
                  <c:v>2133.7359965262604</c:v>
                </c:pt>
                <c:pt idx="1812">
                  <c:v>2139.1185410334247</c:v>
                </c:pt>
                <c:pt idx="1813">
                  <c:v>2107.8384715588263</c:v>
                </c:pt>
                <c:pt idx="1814">
                  <c:v>2157.3773339122781</c:v>
                </c:pt>
                <c:pt idx="1815">
                  <c:v>2123.5049934867461</c:v>
                </c:pt>
                <c:pt idx="1816">
                  <c:v>2100.0616587060254</c:v>
                </c:pt>
                <c:pt idx="1817">
                  <c:v>2079.0447242726777</c:v>
                </c:pt>
                <c:pt idx="1818">
                  <c:v>2013.4858879722003</c:v>
                </c:pt>
                <c:pt idx="1819">
                  <c:v>2011.0351715154047</c:v>
                </c:pt>
                <c:pt idx="1820">
                  <c:v>2045.5796786799724</c:v>
                </c:pt>
                <c:pt idx="1821">
                  <c:v>2040.1293964394167</c:v>
                </c:pt>
                <c:pt idx="1822">
                  <c:v>2009.689101172374</c:v>
                </c:pt>
                <c:pt idx="1823">
                  <c:v>2052.0165002170979</c:v>
                </c:pt>
                <c:pt idx="1824">
                  <c:v>2037.8046026921304</c:v>
                </c:pt>
                <c:pt idx="1825">
                  <c:v>1941.3234910985573</c:v>
                </c:pt>
                <c:pt idx="1826">
                  <c:v>1940.6487190620833</c:v>
                </c:pt>
                <c:pt idx="1827">
                  <c:v>1947.9148936170116</c:v>
                </c:pt>
                <c:pt idx="1828">
                  <c:v>1946.1571862787569</c:v>
                </c:pt>
                <c:pt idx="1829">
                  <c:v>1927.7429439860953</c:v>
                </c:pt>
                <c:pt idx="1830">
                  <c:v>1884.9709075119313</c:v>
                </c:pt>
                <c:pt idx="1831">
                  <c:v>1768.3213200173598</c:v>
                </c:pt>
                <c:pt idx="1832">
                  <c:v>1749.951367781146</c:v>
                </c:pt>
                <c:pt idx="1833">
                  <c:v>1776.4420321319926</c:v>
                </c:pt>
                <c:pt idx="1834">
                  <c:v>1910.3004776378541</c:v>
                </c:pt>
                <c:pt idx="1835">
                  <c:v>2094.0929222752825</c:v>
                </c:pt>
                <c:pt idx="1836">
                  <c:v>2142.4585323490987</c:v>
                </c:pt>
                <c:pt idx="1837">
                  <c:v>2109.0455927051562</c:v>
                </c:pt>
                <c:pt idx="1838">
                  <c:v>2170.9752496743263</c:v>
                </c:pt>
                <c:pt idx="1839">
                  <c:v>2379.0820668692886</c:v>
                </c:pt>
                <c:pt idx="1840">
                  <c:v>2336.7338254450597</c:v>
                </c:pt>
                <c:pt idx="1841">
                  <c:v>2429.2548849326836</c:v>
                </c:pt>
                <c:pt idx="1842">
                  <c:v>2407.035171515402</c:v>
                </c:pt>
                <c:pt idx="1843">
                  <c:v>2440.7702996091925</c:v>
                </c:pt>
                <c:pt idx="1844">
                  <c:v>2366.5627442466221</c:v>
                </c:pt>
                <c:pt idx="1845">
                  <c:v>2457.265306122436</c:v>
                </c:pt>
                <c:pt idx="1846">
                  <c:v>2384.2353452018983</c:v>
                </c:pt>
                <c:pt idx="1847">
                  <c:v>2384.9717759444079</c:v>
                </c:pt>
                <c:pt idx="1848">
                  <c:v>2428.8363004776252</c:v>
                </c:pt>
                <c:pt idx="1849">
                  <c:v>2355.6152844116245</c:v>
                </c:pt>
                <c:pt idx="1850">
                  <c:v>2367.439861050791</c:v>
                </c:pt>
                <c:pt idx="1851">
                  <c:v>2461.8844984802299</c:v>
                </c:pt>
                <c:pt idx="1852">
                  <c:v>2434.0885801128834</c:v>
                </c:pt>
                <c:pt idx="1853">
                  <c:v>2472.0243161094095</c:v>
                </c:pt>
                <c:pt idx="1854">
                  <c:v>2470.9274858879589</c:v>
                </c:pt>
                <c:pt idx="1855">
                  <c:v>2446.5366912722402</c:v>
                </c:pt>
                <c:pt idx="1856">
                  <c:v>2414.2422926617323</c:v>
                </c:pt>
                <c:pt idx="1857">
                  <c:v>2445.9808944854408</c:v>
                </c:pt>
                <c:pt idx="1858">
                  <c:v>2446.375162831077</c:v>
                </c:pt>
                <c:pt idx="1859">
                  <c:v>2434.5479808944724</c:v>
                </c:pt>
                <c:pt idx="1860">
                  <c:v>2423.4763352149243</c:v>
                </c:pt>
                <c:pt idx="1861">
                  <c:v>2426.2596613113205</c:v>
                </c:pt>
                <c:pt idx="1862">
                  <c:v>2459.7273122014635</c:v>
                </c:pt>
                <c:pt idx="1863">
                  <c:v>2573.8028658271687</c:v>
                </c:pt>
                <c:pt idx="1864">
                  <c:v>2622.7025618758003</c:v>
                </c:pt>
                <c:pt idx="1865">
                  <c:v>2595.5770733825307</c:v>
                </c:pt>
                <c:pt idx="1866">
                  <c:v>2637.7629179331166</c:v>
                </c:pt>
                <c:pt idx="1867">
                  <c:v>2645.8471558836159</c:v>
                </c:pt>
                <c:pt idx="1868">
                  <c:v>2630.9240121580406</c:v>
                </c:pt>
                <c:pt idx="1869">
                  <c:v>2631.7542336083229</c:v>
                </c:pt>
                <c:pt idx="1870">
                  <c:v>2555.8202344767556</c:v>
                </c:pt>
                <c:pt idx="1871">
                  <c:v>2638.2987407728901</c:v>
                </c:pt>
                <c:pt idx="1872">
                  <c:v>2500.8336951801857</c:v>
                </c:pt>
                <c:pt idx="1873">
                  <c:v>2452.7702996091916</c:v>
                </c:pt>
                <c:pt idx="1874">
                  <c:v>2367.5935735996391</c:v>
                </c:pt>
                <c:pt idx="1875">
                  <c:v>2415.705601389478</c:v>
                </c:pt>
                <c:pt idx="1876">
                  <c:v>2396.0573165436249</c:v>
                </c:pt>
                <c:pt idx="1877">
                  <c:v>2389.1385149804469</c:v>
                </c:pt>
                <c:pt idx="1878">
                  <c:v>2457.7325227963388</c:v>
                </c:pt>
                <c:pt idx="1879">
                  <c:v>2467.6760746851792</c:v>
                </c:pt>
                <c:pt idx="1880">
                  <c:v>2559.5110725140976</c:v>
                </c:pt>
                <c:pt idx="1881">
                  <c:v>2545.5232305688091</c:v>
                </c:pt>
                <c:pt idx="1882">
                  <c:v>2538.4672166738897</c:v>
                </c:pt>
                <c:pt idx="1883">
                  <c:v>2538.7069040381971</c:v>
                </c:pt>
                <c:pt idx="1884">
                  <c:v>2437.5388623534386</c:v>
                </c:pt>
                <c:pt idx="1885">
                  <c:v>2489.7837603126218</c:v>
                </c:pt>
                <c:pt idx="1886">
                  <c:v>2520.7260095527431</c:v>
                </c:pt>
                <c:pt idx="1887">
                  <c:v>2504.3994789404983</c:v>
                </c:pt>
                <c:pt idx="1888">
                  <c:v>2562.3630047763645</c:v>
                </c:pt>
                <c:pt idx="1889">
                  <c:v>2505.2713851497906</c:v>
                </c:pt>
                <c:pt idx="1890">
                  <c:v>2468.9622231871331</c:v>
                </c:pt>
                <c:pt idx="1891">
                  <c:v>2402.847590099856</c:v>
                </c:pt>
                <c:pt idx="1892">
                  <c:v>2399.3287016934296</c:v>
                </c:pt>
                <c:pt idx="1893">
                  <c:v>2396.7650890143154</c:v>
                </c:pt>
                <c:pt idx="1894">
                  <c:v>2342.0425531914757</c:v>
                </c:pt>
                <c:pt idx="1895">
                  <c:v>2326.965696917051</c:v>
                </c:pt>
                <c:pt idx="1896">
                  <c:v>2325.2522796352446</c:v>
                </c:pt>
                <c:pt idx="1897">
                  <c:v>2337.6135475466644</c:v>
                </c:pt>
                <c:pt idx="1898">
                  <c:v>2358.8484585323349</c:v>
                </c:pt>
                <c:pt idx="1899">
                  <c:v>2347.7064698219574</c:v>
                </c:pt>
                <c:pt idx="1900">
                  <c:v>2379.9921841076716</c:v>
                </c:pt>
                <c:pt idx="1901">
                  <c:v>2329.2470690403679</c:v>
                </c:pt>
                <c:pt idx="1902">
                  <c:v>2334.3690838037201</c:v>
                </c:pt>
                <c:pt idx="1903">
                  <c:v>2353.6630481979887</c:v>
                </c:pt>
                <c:pt idx="1904">
                  <c:v>2322.8640903169639</c:v>
                </c:pt>
                <c:pt idx="1905">
                  <c:v>2331.6778115501384</c:v>
                </c:pt>
                <c:pt idx="1906">
                  <c:v>2363.839339991302</c:v>
                </c:pt>
                <c:pt idx="1907">
                  <c:v>2286.496743378189</c:v>
                </c:pt>
                <c:pt idx="1908">
                  <c:v>2299.0699088145766</c:v>
                </c:pt>
                <c:pt idx="1909">
                  <c:v>2319.2288319583017</c:v>
                </c:pt>
                <c:pt idx="1910">
                  <c:v>2332.1120277898258</c:v>
                </c:pt>
                <c:pt idx="1911">
                  <c:v>2437.2557533651616</c:v>
                </c:pt>
                <c:pt idx="1912">
                  <c:v>2408.7190620929082</c:v>
                </c:pt>
                <c:pt idx="1913">
                  <c:v>2405.0716456795344</c:v>
                </c:pt>
                <c:pt idx="1914">
                  <c:v>2363.0351715154006</c:v>
                </c:pt>
                <c:pt idx="1915">
                  <c:v>2328.956144159778</c:v>
                </c:pt>
                <c:pt idx="1916">
                  <c:v>2365.8349978289052</c:v>
                </c:pt>
                <c:pt idx="1917">
                  <c:v>2350.7789839339857</c:v>
                </c:pt>
                <c:pt idx="1918">
                  <c:v>2354.7729049066302</c:v>
                </c:pt>
                <c:pt idx="1919">
                  <c:v>2234.3204515848765</c:v>
                </c:pt>
                <c:pt idx="1920">
                  <c:v>2364.7485887972075</c:v>
                </c:pt>
                <c:pt idx="1921">
                  <c:v>2287.3938341293833</c:v>
                </c:pt>
                <c:pt idx="1922">
                  <c:v>2301.2253582283843</c:v>
                </c:pt>
                <c:pt idx="1923">
                  <c:v>2299.4190186712849</c:v>
                </c:pt>
                <c:pt idx="1924">
                  <c:v>2244.1346070342897</c:v>
                </c:pt>
                <c:pt idx="1925">
                  <c:v>2251.4589665653366</c:v>
                </c:pt>
                <c:pt idx="1926">
                  <c:v>2249.6908380373297</c:v>
                </c:pt>
                <c:pt idx="1927">
                  <c:v>2252.2145028223927</c:v>
                </c:pt>
                <c:pt idx="1928">
                  <c:v>2182.2492401215682</c:v>
                </c:pt>
                <c:pt idx="1929">
                  <c:v>2223.0560138949072</c:v>
                </c:pt>
                <c:pt idx="1930">
                  <c:v>2287.8853669127097</c:v>
                </c:pt>
                <c:pt idx="1931">
                  <c:v>2302.821537125476</c:v>
                </c:pt>
                <c:pt idx="1932">
                  <c:v>2287.4485453755847</c:v>
                </c:pt>
                <c:pt idx="1933">
                  <c:v>2331.2505427702868</c:v>
                </c:pt>
                <c:pt idx="1934">
                  <c:v>2458.3577941814892</c:v>
                </c:pt>
                <c:pt idx="1935">
                  <c:v>2604.7668258792737</c:v>
                </c:pt>
                <c:pt idx="1936">
                  <c:v>2595.3035171515271</c:v>
                </c:pt>
                <c:pt idx="1937">
                  <c:v>2665.0890143291213</c:v>
                </c:pt>
                <c:pt idx="1938">
                  <c:v>2651.1011723838328</c:v>
                </c:pt>
                <c:pt idx="1939">
                  <c:v>2645.4763352149225</c:v>
                </c:pt>
                <c:pt idx="1940">
                  <c:v>2628.570560138935</c:v>
                </c:pt>
                <c:pt idx="1941">
                  <c:v>2665.4311767259951</c:v>
                </c:pt>
                <c:pt idx="1942">
                  <c:v>2612.0199739470113</c:v>
                </c:pt>
                <c:pt idx="1943">
                  <c:v>2644.1432913590825</c:v>
                </c:pt>
                <c:pt idx="1944">
                  <c:v>2646.2874511506584</c:v>
                </c:pt>
                <c:pt idx="1945">
                  <c:v>2656.1788970907369</c:v>
                </c:pt>
                <c:pt idx="1946">
                  <c:v>2658.8823273990306</c:v>
                </c:pt>
                <c:pt idx="1947">
                  <c:v>2705.7056013894776</c:v>
                </c:pt>
                <c:pt idx="1948">
                  <c:v>2671.8636561007238</c:v>
                </c:pt>
                <c:pt idx="1949">
                  <c:v>2649.1367781154877</c:v>
                </c:pt>
                <c:pt idx="1950">
                  <c:v>2596.2162396873505</c:v>
                </c:pt>
                <c:pt idx="1951">
                  <c:v>2635.2323056882187</c:v>
                </c:pt>
                <c:pt idx="1952">
                  <c:v>2630.0156317846145</c:v>
                </c:pt>
                <c:pt idx="1953">
                  <c:v>2619.2540165002029</c:v>
                </c:pt>
                <c:pt idx="1954">
                  <c:v>2641.0395136777975</c:v>
                </c:pt>
                <c:pt idx="1955">
                  <c:v>2659.3226226660736</c:v>
                </c:pt>
                <c:pt idx="1956">
                  <c:v>2638.2978723404117</c:v>
                </c:pt>
                <c:pt idx="1957">
                  <c:v>2731.5874945722821</c:v>
                </c:pt>
                <c:pt idx="1958">
                  <c:v>2632.3933999131423</c:v>
                </c:pt>
                <c:pt idx="1959">
                  <c:v>2630.4402952670289</c:v>
                </c:pt>
                <c:pt idx="1960">
                  <c:v>2625.444203213186</c:v>
                </c:pt>
                <c:pt idx="1961">
                  <c:v>2617.281806339543</c:v>
                </c:pt>
                <c:pt idx="1962">
                  <c:v>2593.0638297872201</c:v>
                </c:pt>
                <c:pt idx="1963">
                  <c:v>2597.4129396439284</c:v>
                </c:pt>
                <c:pt idx="1964">
                  <c:v>2587.9287885366771</c:v>
                </c:pt>
                <c:pt idx="1965">
                  <c:v>2596.7624837168773</c:v>
                </c:pt>
                <c:pt idx="1966">
                  <c:v>2587.4077290490527</c:v>
                </c:pt>
                <c:pt idx="1967">
                  <c:v>2612.5705601389354</c:v>
                </c:pt>
                <c:pt idx="1968">
                  <c:v>2533.7820234476635</c:v>
                </c:pt>
                <c:pt idx="1969">
                  <c:v>2538.3334780720666</c:v>
                </c:pt>
                <c:pt idx="1970">
                  <c:v>2549.0195397307725</c:v>
                </c:pt>
                <c:pt idx="1971">
                  <c:v>2537.8011289622095</c:v>
                </c:pt>
                <c:pt idx="1972">
                  <c:v>2545.7351280937769</c:v>
                </c:pt>
                <c:pt idx="1973">
                  <c:v>2549.1011723838333</c:v>
                </c:pt>
                <c:pt idx="1974">
                  <c:v>2542.8649587494433</c:v>
                </c:pt>
                <c:pt idx="1975">
                  <c:v>2538.6235345201771</c:v>
                </c:pt>
                <c:pt idx="1976">
                  <c:v>2579.7646547980758</c:v>
                </c:pt>
                <c:pt idx="1977">
                  <c:v>2534.6079027355486</c:v>
                </c:pt>
                <c:pt idx="1978">
                  <c:v>2535.2705167173112</c:v>
                </c:pt>
                <c:pt idx="1979">
                  <c:v>2528.3534520190919</c:v>
                </c:pt>
                <c:pt idx="1980">
                  <c:v>2524.7181936604293</c:v>
                </c:pt>
                <c:pt idx="1981">
                  <c:v>2526.1328701693301</c:v>
                </c:pt>
                <c:pt idx="1982">
                  <c:v>2536.7833260963816</c:v>
                </c:pt>
                <c:pt idx="1983">
                  <c:v>2585.3599652626858</c:v>
                </c:pt>
                <c:pt idx="1984">
                  <c:v>2568.9960920538283</c:v>
                </c:pt>
                <c:pt idx="1985">
                  <c:v>2558.0330004342018</c:v>
                </c:pt>
                <c:pt idx="1986">
                  <c:v>2555.4520191054999</c:v>
                </c:pt>
                <c:pt idx="1987">
                  <c:v>2555.811550151961</c:v>
                </c:pt>
                <c:pt idx="1988">
                  <c:v>2544.8406426400202</c:v>
                </c:pt>
                <c:pt idx="1989">
                  <c:v>2555.8775510203936</c:v>
                </c:pt>
                <c:pt idx="1990">
                  <c:v>2535.8228397741932</c:v>
                </c:pt>
                <c:pt idx="1991">
                  <c:v>2495.0508033000292</c:v>
                </c:pt>
                <c:pt idx="1992">
                  <c:v>2312.0633955709814</c:v>
                </c:pt>
                <c:pt idx="1993">
                  <c:v>2262.6139817629055</c:v>
                </c:pt>
                <c:pt idx="1994">
                  <c:v>2266.6096396005087</c:v>
                </c:pt>
                <c:pt idx="1995">
                  <c:v>2274.4237950499223</c:v>
                </c:pt>
                <c:pt idx="1996">
                  <c:v>2268.9465914025059</c:v>
                </c:pt>
                <c:pt idx="1997">
                  <c:v>2262.7876682587807</c:v>
                </c:pt>
                <c:pt idx="1998">
                  <c:v>2295.5032566217851</c:v>
                </c:pt>
                <c:pt idx="1999">
                  <c:v>2273.5605731654236</c:v>
                </c:pt>
                <c:pt idx="2000">
                  <c:v>2263.1359096830092</c:v>
                </c:pt>
                <c:pt idx="2001">
                  <c:v>2259.4329135909552</c:v>
                </c:pt>
                <c:pt idx="2002">
                  <c:v>2266.7624837168778</c:v>
                </c:pt>
                <c:pt idx="2003">
                  <c:v>2268.3456361267777</c:v>
                </c:pt>
                <c:pt idx="2004">
                  <c:v>2406.9769865392827</c:v>
                </c:pt>
                <c:pt idx="2005">
                  <c:v>2370.8198002605163</c:v>
                </c:pt>
                <c:pt idx="2006">
                  <c:v>2252.7815892314243</c:v>
                </c:pt>
                <c:pt idx="2007">
                  <c:v>2240.9943551888709</c:v>
                </c:pt>
                <c:pt idx="2008">
                  <c:v>2246.5922709509205</c:v>
                </c:pt>
                <c:pt idx="2009">
                  <c:v>2255.4242292661615</c:v>
                </c:pt>
                <c:pt idx="2010">
                  <c:v>2242.81545809812</c:v>
                </c:pt>
                <c:pt idx="2011">
                  <c:v>2239.8697351280807</c:v>
                </c:pt>
                <c:pt idx="2012">
                  <c:v>2237.0777247068913</c:v>
                </c:pt>
                <c:pt idx="2013">
                  <c:v>2280.0694745983369</c:v>
                </c:pt>
                <c:pt idx="2014">
                  <c:v>2250.1519756838775</c:v>
                </c:pt>
                <c:pt idx="2015">
                  <c:v>2249.3799392097135</c:v>
                </c:pt>
                <c:pt idx="2016">
                  <c:v>2244.1693443334652</c:v>
                </c:pt>
                <c:pt idx="2017">
                  <c:v>2185.1949630916074</c:v>
                </c:pt>
                <c:pt idx="2018">
                  <c:v>2244.0382110290798</c:v>
                </c:pt>
                <c:pt idx="2019">
                  <c:v>2277.2036474164006</c:v>
                </c:pt>
                <c:pt idx="2020">
                  <c:v>2303.3200173686369</c:v>
                </c:pt>
                <c:pt idx="2021">
                  <c:v>2310.0303951367655</c:v>
                </c:pt>
                <c:pt idx="2022">
                  <c:v>2306.528006947447</c:v>
                </c:pt>
                <c:pt idx="2023">
                  <c:v>2303.7351280937778</c:v>
                </c:pt>
                <c:pt idx="2024">
                  <c:v>2324.1432913590838</c:v>
                </c:pt>
                <c:pt idx="2025">
                  <c:v>2363.0273556230873</c:v>
                </c:pt>
                <c:pt idx="2026">
                  <c:v>2355.6231003039384</c:v>
                </c:pt>
                <c:pt idx="2027">
                  <c:v>2307.2583586626015</c:v>
                </c:pt>
                <c:pt idx="2028">
                  <c:v>2308.3056882327269</c:v>
                </c:pt>
                <c:pt idx="2029">
                  <c:v>2307.9426834563483</c:v>
                </c:pt>
                <c:pt idx="2030">
                  <c:v>2279.4945722969915</c:v>
                </c:pt>
                <c:pt idx="2031">
                  <c:v>2284.3951367781033</c:v>
                </c:pt>
                <c:pt idx="2032">
                  <c:v>2277.1749891445816</c:v>
                </c:pt>
                <c:pt idx="2033">
                  <c:v>2290.3161094224802</c:v>
                </c:pt>
                <c:pt idx="2034">
                  <c:v>2346.6252713851368</c:v>
                </c:pt>
                <c:pt idx="2035">
                  <c:v>2336.687798523652</c:v>
                </c:pt>
                <c:pt idx="2036">
                  <c:v>2341.5162831089756</c:v>
                </c:pt>
                <c:pt idx="2037">
                  <c:v>2430.965696917051</c:v>
                </c:pt>
                <c:pt idx="2038">
                  <c:v>2387.7125488493134</c:v>
                </c:pt>
                <c:pt idx="2039">
                  <c:v>2381.8028658271683</c:v>
                </c:pt>
                <c:pt idx="2040">
                  <c:v>2412.3812418584316</c:v>
                </c:pt>
                <c:pt idx="2041">
                  <c:v>2380.407294832813</c:v>
                </c:pt>
                <c:pt idx="2042">
                  <c:v>2425.6265740338549</c:v>
                </c:pt>
                <c:pt idx="2043">
                  <c:v>2427.8480243160952</c:v>
                </c:pt>
                <c:pt idx="2044">
                  <c:v>2424.4072948328126</c:v>
                </c:pt>
                <c:pt idx="2045">
                  <c:v>2396.0156317846145</c:v>
                </c:pt>
                <c:pt idx="2046">
                  <c:v>2378.64698219712</c:v>
                </c:pt>
                <c:pt idx="2047">
                  <c:v>2333.9574468084966</c:v>
                </c:pt>
                <c:pt idx="2048">
                  <c:v>2323.8931828050227</c:v>
                </c:pt>
                <c:pt idx="2049">
                  <c:v>2332.7833260963816</c:v>
                </c:pt>
                <c:pt idx="2050">
                  <c:v>2331.9565783760168</c:v>
                </c:pt>
                <c:pt idx="2051">
                  <c:v>2358.1545809813142</c:v>
                </c:pt>
                <c:pt idx="2052">
                  <c:v>2475.1003039513521</c:v>
                </c:pt>
                <c:pt idx="2053">
                  <c:v>2465.9930525401496</c:v>
                </c:pt>
                <c:pt idx="2054">
                  <c:v>2459.400781589216</c:v>
                </c:pt>
                <c:pt idx="2055">
                  <c:v>2493.5918367346781</c:v>
                </c:pt>
                <c:pt idx="2056">
                  <c:v>2576.555796786784</c:v>
                </c:pt>
                <c:pt idx="2057">
                  <c:v>2597.4641771602096</c:v>
                </c:pt>
                <c:pt idx="2058">
                  <c:v>2604.6426400347214</c:v>
                </c:pt>
                <c:pt idx="2059">
                  <c:v>2871.9053408597306</c:v>
                </c:pt>
                <c:pt idx="2060">
                  <c:v>2945.9600521059315</c:v>
                </c:pt>
                <c:pt idx="2061">
                  <c:v>2995.7490230134431</c:v>
                </c:pt>
                <c:pt idx="2062">
                  <c:v>2965.8410768562571</c:v>
                </c:pt>
                <c:pt idx="2063">
                  <c:v>2943.2930959617711</c:v>
                </c:pt>
                <c:pt idx="2064">
                  <c:v>2959.704732956995</c:v>
                </c:pt>
                <c:pt idx="2065">
                  <c:v>2998.3404255318969</c:v>
                </c:pt>
                <c:pt idx="2066">
                  <c:v>2993.8975249674158</c:v>
                </c:pt>
                <c:pt idx="2067">
                  <c:v>3008.2301346070158</c:v>
                </c:pt>
                <c:pt idx="2068">
                  <c:v>3076.1120277898208</c:v>
                </c:pt>
                <c:pt idx="2069">
                  <c:v>3034.4411636995037</c:v>
                </c:pt>
                <c:pt idx="2070">
                  <c:v>3014.9179331306809</c:v>
                </c:pt>
                <c:pt idx="2071">
                  <c:v>3044.9040382110111</c:v>
                </c:pt>
                <c:pt idx="2072">
                  <c:v>3040.5453755970293</c:v>
                </c:pt>
                <c:pt idx="2073">
                  <c:v>3043.5162831089701</c:v>
                </c:pt>
                <c:pt idx="2074">
                  <c:v>3074.1745549283364</c:v>
                </c:pt>
                <c:pt idx="2075">
                  <c:v>3093.7663916630299</c:v>
                </c:pt>
                <c:pt idx="2076">
                  <c:v>3187.2418584454867</c:v>
                </c:pt>
                <c:pt idx="2077">
                  <c:v>3239.3947025618563</c:v>
                </c:pt>
                <c:pt idx="2078">
                  <c:v>3224.4897959183481</c:v>
                </c:pt>
                <c:pt idx="2079">
                  <c:v>3218.7694311767063</c:v>
                </c:pt>
                <c:pt idx="2080">
                  <c:v>3166.5592705166982</c:v>
                </c:pt>
                <c:pt idx="2081">
                  <c:v>3087.3808076421874</c:v>
                </c:pt>
                <c:pt idx="2082">
                  <c:v>3287.729049066415</c:v>
                </c:pt>
                <c:pt idx="2083">
                  <c:v>3140.5566652192606</c:v>
                </c:pt>
                <c:pt idx="2084">
                  <c:v>3179.6717325227769</c:v>
                </c:pt>
                <c:pt idx="2085">
                  <c:v>3175.6925749022816</c:v>
                </c:pt>
                <c:pt idx="2086">
                  <c:v>3244.4515848892552</c:v>
                </c:pt>
                <c:pt idx="2087">
                  <c:v>3252.1736864958552</c:v>
                </c:pt>
                <c:pt idx="2088">
                  <c:v>3103.9209726443582</c:v>
                </c:pt>
                <c:pt idx="2089">
                  <c:v>3248.6617455492637</c:v>
                </c:pt>
                <c:pt idx="2090">
                  <c:v>3238.7564046895159</c:v>
                </c:pt>
                <c:pt idx="2091">
                  <c:v>3275.1689101172187</c:v>
                </c:pt>
                <c:pt idx="2092">
                  <c:v>3280.9960920538228</c:v>
                </c:pt>
                <c:pt idx="2093">
                  <c:v>3252.0564481111396</c:v>
                </c:pt>
                <c:pt idx="2094">
                  <c:v>3234.2770299609006</c:v>
                </c:pt>
                <c:pt idx="2095">
                  <c:v>3284.3135041250343</c:v>
                </c:pt>
                <c:pt idx="2096">
                  <c:v>3287.419887103757</c:v>
                </c:pt>
                <c:pt idx="2097">
                  <c:v>3276.0712114632879</c:v>
                </c:pt>
                <c:pt idx="2098">
                  <c:v>3359.3156752062309</c:v>
                </c:pt>
                <c:pt idx="2099">
                  <c:v>3425.9965262700603</c:v>
                </c:pt>
                <c:pt idx="2100">
                  <c:v>3471.3208858011067</c:v>
                </c:pt>
                <c:pt idx="2101">
                  <c:v>3646.6435084671925</c:v>
                </c:pt>
                <c:pt idx="2102">
                  <c:v>3827.4702561875556</c:v>
                </c:pt>
                <c:pt idx="2103">
                  <c:v>3800.4941380807386</c:v>
                </c:pt>
                <c:pt idx="2104">
                  <c:v>3757.9800260529487</c:v>
                </c:pt>
                <c:pt idx="2105">
                  <c:v>3835.9522362136076</c:v>
                </c:pt>
                <c:pt idx="2106">
                  <c:v>3796.2310030394874</c:v>
                </c:pt>
                <c:pt idx="2107">
                  <c:v>3802.8232739904215</c:v>
                </c:pt>
                <c:pt idx="2108">
                  <c:v>3582.5792444637186</c:v>
                </c:pt>
                <c:pt idx="2109">
                  <c:v>3603.3339122882949</c:v>
                </c:pt>
                <c:pt idx="2110">
                  <c:v>3722.8858011289367</c:v>
                </c:pt>
                <c:pt idx="2111">
                  <c:v>3736.1927920103958</c:v>
                </c:pt>
                <c:pt idx="2112">
                  <c:v>3642.2318714719681</c:v>
                </c:pt>
                <c:pt idx="2113">
                  <c:v>3671.5614415978903</c:v>
                </c:pt>
                <c:pt idx="2114">
                  <c:v>3593.1089882761366</c:v>
                </c:pt>
                <c:pt idx="2115">
                  <c:v>3704.5419018671046</c:v>
                </c:pt>
                <c:pt idx="2116">
                  <c:v>3671.384281372098</c:v>
                </c:pt>
                <c:pt idx="2117">
                  <c:v>3792.3517151541205</c:v>
                </c:pt>
                <c:pt idx="2118">
                  <c:v>3809.101172383821</c:v>
                </c:pt>
                <c:pt idx="2119">
                  <c:v>3818.4142422926357</c:v>
                </c:pt>
                <c:pt idx="2120">
                  <c:v>3795.2375162830836</c:v>
                </c:pt>
                <c:pt idx="2121">
                  <c:v>3733.521493703839</c:v>
                </c:pt>
                <c:pt idx="2122">
                  <c:v>3784.2926617455237</c:v>
                </c:pt>
                <c:pt idx="2123">
                  <c:v>3691.6135475466535</c:v>
                </c:pt>
                <c:pt idx="2124">
                  <c:v>3771.502388189293</c:v>
                </c:pt>
                <c:pt idx="2125">
                  <c:v>3696.3751628310652</c:v>
                </c:pt>
                <c:pt idx="2126">
                  <c:v>3653.2305688232491</c:v>
                </c:pt>
                <c:pt idx="2127">
                  <c:v>3659.5987841945039</c:v>
                </c:pt>
                <c:pt idx="2128">
                  <c:v>3672.0434216239441</c:v>
                </c:pt>
                <c:pt idx="2129">
                  <c:v>3836.6956144159535</c:v>
                </c:pt>
                <c:pt idx="2130">
                  <c:v>3903.3356491532522</c:v>
                </c:pt>
                <c:pt idx="2131">
                  <c:v>3720.8189318280251</c:v>
                </c:pt>
                <c:pt idx="2132">
                  <c:v>3834.2249240121314</c:v>
                </c:pt>
                <c:pt idx="2133">
                  <c:v>3833.7047329569864</c:v>
                </c:pt>
                <c:pt idx="2134">
                  <c:v>3818.3517151541205</c:v>
                </c:pt>
                <c:pt idx="2135">
                  <c:v>3814.9387755101775</c:v>
                </c:pt>
                <c:pt idx="2136">
                  <c:v>4077.3808076421774</c:v>
                </c:pt>
                <c:pt idx="2137">
                  <c:v>4004.3421623968457</c:v>
                </c:pt>
                <c:pt idx="2138">
                  <c:v>4051.5840208423515</c:v>
                </c:pt>
                <c:pt idx="2139">
                  <c:v>4024.2431610941976</c:v>
                </c:pt>
                <c:pt idx="2140">
                  <c:v>3715.3912288319329</c:v>
                </c:pt>
                <c:pt idx="2141">
                  <c:v>3721.0586191923321</c:v>
                </c:pt>
                <c:pt idx="2142">
                  <c:v>3624.1728180633704</c:v>
                </c:pt>
                <c:pt idx="2143">
                  <c:v>3691.8019973946771</c:v>
                </c:pt>
                <c:pt idx="2144">
                  <c:v>3746.2396873642815</c:v>
                </c:pt>
                <c:pt idx="2145">
                  <c:v>3714.8154580981072</c:v>
                </c:pt>
                <c:pt idx="2146">
                  <c:v>3589.0143291358854</c:v>
                </c:pt>
                <c:pt idx="2147">
                  <c:v>3617.8054711245959</c:v>
                </c:pt>
                <c:pt idx="2148">
                  <c:v>3621.0195397307621</c:v>
                </c:pt>
                <c:pt idx="2149">
                  <c:v>3610.9709075119172</c:v>
                </c:pt>
                <c:pt idx="2150">
                  <c:v>3436.215371254862</c:v>
                </c:pt>
                <c:pt idx="2151">
                  <c:v>3464.8371689100945</c:v>
                </c:pt>
                <c:pt idx="2152">
                  <c:v>3481.1011723838242</c:v>
                </c:pt>
                <c:pt idx="2153">
                  <c:v>3470.3508467216448</c:v>
                </c:pt>
                <c:pt idx="2154">
                  <c:v>3632.0894485453523</c:v>
                </c:pt>
                <c:pt idx="2155">
                  <c:v>3657.8923143725337</c:v>
                </c:pt>
                <c:pt idx="2156">
                  <c:v>3650.1137646547745</c:v>
                </c:pt>
                <c:pt idx="2157">
                  <c:v>3760.5471124619817</c:v>
                </c:pt>
                <c:pt idx="2158">
                  <c:v>3729.144594007792</c:v>
                </c:pt>
                <c:pt idx="2159">
                  <c:v>3697.785497177571</c:v>
                </c:pt>
                <c:pt idx="2160">
                  <c:v>3741.4624402952431</c:v>
                </c:pt>
                <c:pt idx="2161">
                  <c:v>3751.6283108988036</c:v>
                </c:pt>
                <c:pt idx="2162">
                  <c:v>3735.2227529309357</c:v>
                </c:pt>
                <c:pt idx="2163">
                  <c:v>3698.0356057316308</c:v>
                </c:pt>
                <c:pt idx="2164">
                  <c:v>3708.9622231871231</c:v>
                </c:pt>
                <c:pt idx="2165">
                  <c:v>3742.8528006947213</c:v>
                </c:pt>
                <c:pt idx="2166">
                  <c:v>3851.4633087277211</c:v>
                </c:pt>
                <c:pt idx="2167">
                  <c:v>3933.0134607034042</c:v>
                </c:pt>
                <c:pt idx="2168">
                  <c:v>4093.1628310898554</c:v>
                </c:pt>
                <c:pt idx="2169">
                  <c:v>4146.859748154553</c:v>
                </c:pt>
                <c:pt idx="2170">
                  <c:v>4194.5280069474311</c:v>
                </c:pt>
                <c:pt idx="2171">
                  <c:v>4334.9778549717457</c:v>
                </c:pt>
                <c:pt idx="2172">
                  <c:v>4316.0738167607169</c:v>
                </c:pt>
                <c:pt idx="2173">
                  <c:v>4498.0607902735255</c:v>
                </c:pt>
                <c:pt idx="2174">
                  <c:v>4505.4277029960613</c:v>
                </c:pt>
                <c:pt idx="2175">
                  <c:v>4526.6270082500778</c:v>
                </c:pt>
                <c:pt idx="2176">
                  <c:v>4484.8145896656233</c:v>
                </c:pt>
                <c:pt idx="2177">
                  <c:v>4527.8046026921102</c:v>
                </c:pt>
                <c:pt idx="2178">
                  <c:v>4496.2857142856847</c:v>
                </c:pt>
                <c:pt idx="2179">
                  <c:v>4538.3256621797354</c:v>
                </c:pt>
                <c:pt idx="2180">
                  <c:v>4502.7694311766963</c:v>
                </c:pt>
                <c:pt idx="2181">
                  <c:v>4454.0529743812122</c:v>
                </c:pt>
                <c:pt idx="2182">
                  <c:v>4406.7867998262846</c:v>
                </c:pt>
                <c:pt idx="2183">
                  <c:v>4478.3517151541173</c:v>
                </c:pt>
                <c:pt idx="2184">
                  <c:v>4492.3013460703132</c:v>
                </c:pt>
                <c:pt idx="2185">
                  <c:v>4730.9135909682709</c:v>
                </c:pt>
                <c:pt idx="2186">
                  <c:v>4953.3078593139053</c:v>
                </c:pt>
                <c:pt idx="2187">
                  <c:v>5421.8063395570634</c:v>
                </c:pt>
                <c:pt idx="2188">
                  <c:v>5308.81285280066</c:v>
                </c:pt>
                <c:pt idx="2189">
                  <c:v>5417.967867998228</c:v>
                </c:pt>
                <c:pt idx="2190">
                  <c:v>5383.1767260095176</c:v>
                </c:pt>
                <c:pt idx="2191">
                  <c:v>5481.0221450281888</c:v>
                </c:pt>
                <c:pt idx="2192">
                  <c:v>5926.6791141988342</c:v>
                </c:pt>
                <c:pt idx="2193">
                  <c:v>5533.9999999999654</c:v>
                </c:pt>
                <c:pt idx="2194">
                  <c:v>5738.0842379504629</c:v>
                </c:pt>
                <c:pt idx="2195">
                  <c:v>5803.1411202778618</c:v>
                </c:pt>
                <c:pt idx="2196">
                  <c:v>5916.1259227094724</c:v>
                </c:pt>
                <c:pt idx="2197">
                  <c:v>5932.5462440294896</c:v>
                </c:pt>
                <c:pt idx="2198">
                  <c:v>5988.3525835865885</c:v>
                </c:pt>
                <c:pt idx="2199">
                  <c:v>6259.4963091619229</c:v>
                </c:pt>
                <c:pt idx="2200">
                  <c:v>6205.1246200607502</c:v>
                </c:pt>
                <c:pt idx="2201">
                  <c:v>6345.8454190186303</c:v>
                </c:pt>
                <c:pt idx="2202">
                  <c:v>6199.6474164133342</c:v>
                </c:pt>
                <c:pt idx="2203">
                  <c:v>6035.5927051671351</c:v>
                </c:pt>
                <c:pt idx="2204">
                  <c:v>5670.9188015631426</c:v>
                </c:pt>
                <c:pt idx="2205">
                  <c:v>5939.5119409465533</c:v>
                </c:pt>
                <c:pt idx="2206">
                  <c:v>5871.4711246200241</c:v>
                </c:pt>
                <c:pt idx="2207">
                  <c:v>5378.8449848023974</c:v>
                </c:pt>
                <c:pt idx="2208">
                  <c:v>5891.4902301345692</c:v>
                </c:pt>
                <c:pt idx="2209">
                  <c:v>5688.3430308293164</c:v>
                </c:pt>
                <c:pt idx="2210">
                  <c:v>5540.3074250976633</c:v>
                </c:pt>
                <c:pt idx="2211">
                  <c:v>5557.1003039513325</c:v>
                </c:pt>
                <c:pt idx="2212">
                  <c:v>5836.7338254450342</c:v>
                </c:pt>
                <c:pt idx="2213">
                  <c:v>6068.6070343030424</c:v>
                </c:pt>
                <c:pt idx="2214">
                  <c:v>6077.9852366478108</c:v>
                </c:pt>
                <c:pt idx="2215">
                  <c:v>6032.9995657837208</c:v>
                </c:pt>
                <c:pt idx="2216">
                  <c:v>6146.8171949630514</c:v>
                </c:pt>
                <c:pt idx="2217">
                  <c:v>6066.047763786325</c:v>
                </c:pt>
                <c:pt idx="2218">
                  <c:v>6042.7425097698251</c:v>
                </c:pt>
                <c:pt idx="2219">
                  <c:v>6190.1875814155037</c:v>
                </c:pt>
                <c:pt idx="2220">
                  <c:v>6048.6148501953576</c:v>
                </c:pt>
                <c:pt idx="2221">
                  <c:v>5685.1055145462069</c:v>
                </c:pt>
                <c:pt idx="2222">
                  <c:v>5728.4654798089077</c:v>
                </c:pt>
                <c:pt idx="2223">
                  <c:v>5947.702127659536</c:v>
                </c:pt>
                <c:pt idx="2224">
                  <c:v>5889.7629179330925</c:v>
                </c:pt>
                <c:pt idx="2225">
                  <c:v>5983.1524099000908</c:v>
                </c:pt>
                <c:pt idx="2226">
                  <c:v>6023.4815458097737</c:v>
                </c:pt>
                <c:pt idx="2227">
                  <c:v>6219.7134172817659</c:v>
                </c:pt>
                <c:pt idx="2228">
                  <c:v>6004.8632218844596</c:v>
                </c:pt>
                <c:pt idx="2229">
                  <c:v>6133.8323925314407</c:v>
                </c:pt>
                <c:pt idx="2230">
                  <c:v>6079.5683890577111</c:v>
                </c:pt>
                <c:pt idx="2231">
                  <c:v>5828.616587060319</c:v>
                </c:pt>
                <c:pt idx="2232">
                  <c:v>5551.4120712114272</c:v>
                </c:pt>
                <c:pt idx="2233">
                  <c:v>5702.2874511506352</c:v>
                </c:pt>
                <c:pt idx="2234">
                  <c:v>5507.5979157620131</c:v>
                </c:pt>
                <c:pt idx="2235">
                  <c:v>5540.0251845418652</c:v>
                </c:pt>
                <c:pt idx="2236">
                  <c:v>5321.5258358662268</c:v>
                </c:pt>
                <c:pt idx="2237">
                  <c:v>5511.9478940512017</c:v>
                </c:pt>
                <c:pt idx="2238">
                  <c:v>5542.1632653060869</c:v>
                </c:pt>
                <c:pt idx="2239">
                  <c:v>5639.6517585757347</c:v>
                </c:pt>
                <c:pt idx="2240">
                  <c:v>5639.70039079458</c:v>
                </c:pt>
                <c:pt idx="2241">
                  <c:v>5802.8067737733027</c:v>
                </c:pt>
                <c:pt idx="2242">
                  <c:v>5767.6074685192852</c:v>
                </c:pt>
                <c:pt idx="2243">
                  <c:v>5583.1168041684396</c:v>
                </c:pt>
                <c:pt idx="2244">
                  <c:v>5601.2453321753865</c:v>
                </c:pt>
                <c:pt idx="2245">
                  <c:v>5537.9947894050874</c:v>
                </c:pt>
                <c:pt idx="2246">
                  <c:v>5511.244463742908</c:v>
                </c:pt>
                <c:pt idx="2247">
                  <c:v>5481.425966131098</c:v>
                </c:pt>
                <c:pt idx="2248">
                  <c:v>5546.3308727746062</c:v>
                </c:pt>
                <c:pt idx="2249">
                  <c:v>5268.9535388623199</c:v>
                </c:pt>
                <c:pt idx="2250">
                  <c:v>5068.6035605731331</c:v>
                </c:pt>
                <c:pt idx="2251">
                  <c:v>5129.0151975683566</c:v>
                </c:pt>
                <c:pt idx="2252">
                  <c:v>5460.8779852366142</c:v>
                </c:pt>
                <c:pt idx="2253">
                  <c:v>5548.5922709508995</c:v>
                </c:pt>
                <c:pt idx="2254">
                  <c:v>5559.0099869734786</c:v>
                </c:pt>
                <c:pt idx="2255">
                  <c:v>5485.4702561875474</c:v>
                </c:pt>
                <c:pt idx="2256">
                  <c:v>5411.3834129396109</c:v>
                </c:pt>
                <c:pt idx="2257">
                  <c:v>5314.2014763351817</c:v>
                </c:pt>
                <c:pt idx="2258">
                  <c:v>5477.5518888406086</c:v>
                </c:pt>
                <c:pt idx="2259">
                  <c:v>5280.068606165838</c:v>
                </c:pt>
                <c:pt idx="2260">
                  <c:v>5282.3265306122121</c:v>
                </c:pt>
                <c:pt idx="2261">
                  <c:v>5339.469387755069</c:v>
                </c:pt>
                <c:pt idx="2262">
                  <c:v>5465.9209726443432</c:v>
                </c:pt>
                <c:pt idx="2263">
                  <c:v>5347.5892314372222</c:v>
                </c:pt>
                <c:pt idx="2264">
                  <c:v>5749.5874945722608</c:v>
                </c:pt>
                <c:pt idx="2265">
                  <c:v>5665.2375162830731</c:v>
                </c:pt>
                <c:pt idx="2266">
                  <c:v>5820.5818497611444</c:v>
                </c:pt>
                <c:pt idx="2267">
                  <c:v>5811.1333043855475</c:v>
                </c:pt>
                <c:pt idx="2268">
                  <c:v>5755.4502822405193</c:v>
                </c:pt>
                <c:pt idx="2269">
                  <c:v>6204.6565349543671</c:v>
                </c:pt>
                <c:pt idx="2270">
                  <c:v>6091.909683022106</c:v>
                </c:pt>
                <c:pt idx="2271">
                  <c:v>6006.6539296569308</c:v>
                </c:pt>
                <c:pt idx="2272">
                  <c:v>5902.7051671732142</c:v>
                </c:pt>
                <c:pt idx="2273">
                  <c:v>5953.1037776812473</c:v>
                </c:pt>
                <c:pt idx="2274">
                  <c:v>6017.418150238781</c:v>
                </c:pt>
                <c:pt idx="2275">
                  <c:v>5949.4285714285334</c:v>
                </c:pt>
                <c:pt idx="2276">
                  <c:v>6030.0851063829396</c:v>
                </c:pt>
                <c:pt idx="2277">
                  <c:v>5939.9383412939269</c:v>
                </c:pt>
                <c:pt idx="2278">
                  <c:v>5875.155883630011</c:v>
                </c:pt>
                <c:pt idx="2279">
                  <c:v>5935.9244463742571</c:v>
                </c:pt>
                <c:pt idx="2280">
                  <c:v>5865.3938341293588</c:v>
                </c:pt>
                <c:pt idx="2281">
                  <c:v>5885.0933564914958</c:v>
                </c:pt>
                <c:pt idx="2282">
                  <c:v>5884.9874077290124</c:v>
                </c:pt>
                <c:pt idx="2283">
                  <c:v>5975.6752062526757</c:v>
                </c:pt>
                <c:pt idx="2284">
                  <c:v>6125.7351280937519</c:v>
                </c:pt>
                <c:pt idx="2285">
                  <c:v>6175.2496743377806</c:v>
                </c:pt>
                <c:pt idx="2286">
                  <c:v>6148.4203213199771</c:v>
                </c:pt>
                <c:pt idx="2287">
                  <c:v>6023.0655666521543</c:v>
                </c:pt>
                <c:pt idx="2288">
                  <c:v>6019.1454624402568</c:v>
                </c:pt>
                <c:pt idx="2289">
                  <c:v>6048.4706904037821</c:v>
                </c:pt>
                <c:pt idx="2290">
                  <c:v>6039.0794615718241</c:v>
                </c:pt>
                <c:pt idx="2291">
                  <c:v>5845.7872340425165</c:v>
                </c:pt>
                <c:pt idx="2292">
                  <c:v>5928.2666087711304</c:v>
                </c:pt>
                <c:pt idx="2293">
                  <c:v>5798.7850629613176</c:v>
                </c:pt>
                <c:pt idx="2294">
                  <c:v>5735.4745983499424</c:v>
                </c:pt>
                <c:pt idx="2295">
                  <c:v>5751.4763352149002</c:v>
                </c:pt>
                <c:pt idx="2296">
                  <c:v>5790.4359531046093</c:v>
                </c:pt>
                <c:pt idx="2297">
                  <c:v>5775.452019105478</c:v>
                </c:pt>
                <c:pt idx="2298">
                  <c:v>5660.0364741640979</c:v>
                </c:pt>
                <c:pt idx="2299">
                  <c:v>5642.5853234910628</c:v>
                </c:pt>
                <c:pt idx="2300">
                  <c:v>5633.5206252713488</c:v>
                </c:pt>
                <c:pt idx="2301">
                  <c:v>5570.4350846721309</c:v>
                </c:pt>
                <c:pt idx="2302">
                  <c:v>5580.7216673903249</c:v>
                </c:pt>
                <c:pt idx="2303">
                  <c:v>5489.3625705601044</c:v>
                </c:pt>
                <c:pt idx="2304">
                  <c:v>5236.066000868399</c:v>
                </c:pt>
                <c:pt idx="2305">
                  <c:v>5367.4346504558926</c:v>
                </c:pt>
                <c:pt idx="2306">
                  <c:v>5285.7134172817723</c:v>
                </c:pt>
                <c:pt idx="2307">
                  <c:v>5358.7902735561966</c:v>
                </c:pt>
                <c:pt idx="2308">
                  <c:v>5247.7498914459056</c:v>
                </c:pt>
                <c:pt idx="2309">
                  <c:v>5296.2813721232833</c:v>
                </c:pt>
                <c:pt idx="2310">
                  <c:v>5451.3252279634908</c:v>
                </c:pt>
                <c:pt idx="2311">
                  <c:v>5462.4394268345277</c:v>
                </c:pt>
                <c:pt idx="2312">
                  <c:v>5396.0460269213718</c:v>
                </c:pt>
                <c:pt idx="2313">
                  <c:v>5228.7086409031363</c:v>
                </c:pt>
                <c:pt idx="2314">
                  <c:v>4954.4081632652742</c:v>
                </c:pt>
                <c:pt idx="2315">
                  <c:v>4722.3630047763481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39-468E-B652-7F5D8835D813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FF0000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data!$P$202:$P$101635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986.74494138080763</c:v>
                </c:pt>
                <c:pt idx="2">
                  <c:v>923.20869821971337</c:v>
                </c:pt>
                <c:pt idx="3">
                  <c:v>853.73165436387319</c:v>
                </c:pt>
                <c:pt idx="4">
                  <c:v>798.73789665653499</c:v>
                </c:pt>
                <c:pt idx="5">
                  <c:v>794.89222752930971</c:v>
                </c:pt>
                <c:pt idx="6">
                  <c:v>755.54131480677381</c:v>
                </c:pt>
                <c:pt idx="7">
                  <c:v>821.30277377333925</c:v>
                </c:pt>
                <c:pt idx="8">
                  <c:v>786.65126183239272</c:v>
                </c:pt>
                <c:pt idx="9">
                  <c:v>788.2587928788538</c:v>
                </c:pt>
                <c:pt idx="10">
                  <c:v>703.83326096396024</c:v>
                </c:pt>
                <c:pt idx="11">
                  <c:v>709.94808163265327</c:v>
                </c:pt>
                <c:pt idx="12">
                  <c:v>711.58662613981778</c:v>
                </c:pt>
                <c:pt idx="13">
                  <c:v>674.09479808944866</c:v>
                </c:pt>
                <c:pt idx="14">
                  <c:v>705.55536951802014</c:v>
                </c:pt>
                <c:pt idx="15">
                  <c:v>740.87711680416874</c:v>
                </c:pt>
                <c:pt idx="16">
                  <c:v>767.58142943986127</c:v>
                </c:pt>
                <c:pt idx="17">
                  <c:v>765.42943986105115</c:v>
                </c:pt>
                <c:pt idx="18">
                  <c:v>751.46476769431206</c:v>
                </c:pt>
                <c:pt idx="19">
                  <c:v>766.55195484151136</c:v>
                </c:pt>
                <c:pt idx="20">
                  <c:v>736.29918541033464</c:v>
                </c:pt>
                <c:pt idx="21">
                  <c:v>729.69073382544525</c:v>
                </c:pt>
                <c:pt idx="22">
                  <c:v>700.75172904906663</c:v>
                </c:pt>
                <c:pt idx="23">
                  <c:v>671.57150846721686</c:v>
                </c:pt>
                <c:pt idx="24">
                  <c:v>684.82028658271838</c:v>
                </c:pt>
                <c:pt idx="25">
                  <c:v>610.80493964394282</c:v>
                </c:pt>
                <c:pt idx="26">
                  <c:v>589.27556752062537</c:v>
                </c:pt>
                <c:pt idx="27">
                  <c:v>596.48447416413387</c:v>
                </c:pt>
                <c:pt idx="28">
                  <c:v>586.93060529743832</c:v>
                </c:pt>
                <c:pt idx="29">
                  <c:v>607.86382978723429</c:v>
                </c:pt>
                <c:pt idx="30">
                  <c:v>637.94774815458118</c:v>
                </c:pt>
                <c:pt idx="31">
                  <c:v>585.47383412939666</c:v>
                </c:pt>
                <c:pt idx="32">
                  <c:v>583.290831089883</c:v>
                </c:pt>
                <c:pt idx="33">
                  <c:v>568.69985931393853</c:v>
                </c:pt>
                <c:pt idx="34">
                  <c:v>594.06283977420765</c:v>
                </c:pt>
                <c:pt idx="35">
                  <c:v>604.59018671298315</c:v>
                </c:pt>
                <c:pt idx="36">
                  <c:v>584.32116717325243</c:v>
                </c:pt>
                <c:pt idx="37">
                  <c:v>589.59173252279641</c:v>
                </c:pt>
                <c:pt idx="38">
                  <c:v>599.05859140251846</c:v>
                </c:pt>
                <c:pt idx="39">
                  <c:v>682.55458098132874</c:v>
                </c:pt>
                <c:pt idx="40">
                  <c:v>678.62707077724713</c:v>
                </c:pt>
                <c:pt idx="41">
                  <c:v>689.10272861485032</c:v>
                </c:pt>
                <c:pt idx="42">
                  <c:v>719.77073382544518</c:v>
                </c:pt>
                <c:pt idx="43">
                  <c:v>694.78077637863669</c:v>
                </c:pt>
                <c:pt idx="44">
                  <c:v>679.282660877117</c:v>
                </c:pt>
                <c:pt idx="45">
                  <c:v>704.09170646982204</c:v>
                </c:pt>
                <c:pt idx="46">
                  <c:v>713.13729917498915</c:v>
                </c:pt>
                <c:pt idx="47">
                  <c:v>763.01555883630044</c:v>
                </c:pt>
                <c:pt idx="48">
                  <c:v>768.04060095527564</c:v>
                </c:pt>
                <c:pt idx="49">
                  <c:v>756.98860963960055</c:v>
                </c:pt>
                <c:pt idx="50">
                  <c:v>769.65157794181505</c:v>
                </c:pt>
                <c:pt idx="51">
                  <c:v>828.7477273122015</c:v>
                </c:pt>
                <c:pt idx="52">
                  <c:v>764.13635084672171</c:v>
                </c:pt>
                <c:pt idx="53">
                  <c:v>798.25201910551459</c:v>
                </c:pt>
                <c:pt idx="54">
                  <c:v>768.04404689535397</c:v>
                </c:pt>
                <c:pt idx="55">
                  <c:v>805.31619626574047</c:v>
                </c:pt>
                <c:pt idx="56">
                  <c:v>811.43273990447256</c:v>
                </c:pt>
                <c:pt idx="57">
                  <c:v>796.5299105514548</c:v>
                </c:pt>
                <c:pt idx="58">
                  <c:v>781.49441250542782</c:v>
                </c:pt>
                <c:pt idx="59">
                  <c:v>796.68756231003067</c:v>
                </c:pt>
                <c:pt idx="60">
                  <c:v>839.94789405123788</c:v>
                </c:pt>
                <c:pt idx="61">
                  <c:v>836.84568649587527</c:v>
                </c:pt>
                <c:pt idx="62">
                  <c:v>849.76882327399073</c:v>
                </c:pt>
                <c:pt idx="63">
                  <c:v>832.10924185844578</c:v>
                </c:pt>
                <c:pt idx="64">
                  <c:v>806.7807207989581</c:v>
                </c:pt>
                <c:pt idx="65">
                  <c:v>791.49453061224506</c:v>
                </c:pt>
                <c:pt idx="66">
                  <c:v>802.04255319148956</c:v>
                </c:pt>
                <c:pt idx="67">
                  <c:v>775.52604429005669</c:v>
                </c:pt>
                <c:pt idx="68">
                  <c:v>723.647416413374</c:v>
                </c:pt>
                <c:pt idx="69">
                  <c:v>729.32804863221907</c:v>
                </c:pt>
                <c:pt idx="70">
                  <c:v>747.74401389491982</c:v>
                </c:pt>
                <c:pt idx="71">
                  <c:v>746.33376291793331</c:v>
                </c:pt>
                <c:pt idx="72">
                  <c:v>728.98862353452034</c:v>
                </c:pt>
                <c:pt idx="73">
                  <c:v>717.61702127659589</c:v>
                </c:pt>
                <c:pt idx="74">
                  <c:v>692.75973252279641</c:v>
                </c:pt>
                <c:pt idx="75">
                  <c:v>709.847287885367</c:v>
                </c:pt>
                <c:pt idx="76">
                  <c:v>709.30282935301784</c:v>
                </c:pt>
                <c:pt idx="77">
                  <c:v>734.58655319148932</c:v>
                </c:pt>
                <c:pt idx="78">
                  <c:v>722.03127051671731</c:v>
                </c:pt>
                <c:pt idx="79">
                  <c:v>687.21607642205822</c:v>
                </c:pt>
                <c:pt idx="80">
                  <c:v>646.28175423360835</c:v>
                </c:pt>
                <c:pt idx="81">
                  <c:v>652.57576378636566</c:v>
                </c:pt>
                <c:pt idx="82">
                  <c:v>642.40937907077728</c:v>
                </c:pt>
                <c:pt idx="83">
                  <c:v>631.80966739036046</c:v>
                </c:pt>
                <c:pt idx="84">
                  <c:v>632.2429943551889</c:v>
                </c:pt>
                <c:pt idx="85">
                  <c:v>611.56821537125484</c:v>
                </c:pt>
                <c:pt idx="86">
                  <c:v>642.77895614415979</c:v>
                </c:pt>
                <c:pt idx="87">
                  <c:v>635.42790447242726</c:v>
                </c:pt>
                <c:pt idx="88">
                  <c:v>644.82239861050812</c:v>
                </c:pt>
                <c:pt idx="89">
                  <c:v>647.9237446808512</c:v>
                </c:pt>
                <c:pt idx="90">
                  <c:v>658.17713938341308</c:v>
                </c:pt>
                <c:pt idx="91">
                  <c:v>664.57194268345654</c:v>
                </c:pt>
                <c:pt idx="92">
                  <c:v>644.99383412939665</c:v>
                </c:pt>
                <c:pt idx="93">
                  <c:v>656.88232739904504</c:v>
                </c:pt>
                <c:pt idx="94">
                  <c:v>659.79759270516752</c:v>
                </c:pt>
                <c:pt idx="95">
                  <c:v>662.57502040816371</c:v>
                </c:pt>
                <c:pt idx="96">
                  <c:v>655.02496569691743</c:v>
                </c:pt>
                <c:pt idx="97">
                  <c:v>645.40131654363915</c:v>
                </c:pt>
                <c:pt idx="98">
                  <c:v>582.79375423360875</c:v>
                </c:pt>
                <c:pt idx="99">
                  <c:v>569.12880793032571</c:v>
                </c:pt>
                <c:pt idx="100">
                  <c:v>536.4784381342763</c:v>
                </c:pt>
                <c:pt idx="101">
                  <c:v>552.2485399789424</c:v>
                </c:pt>
                <c:pt idx="102">
                  <c:v>523.68731783529927</c:v>
                </c:pt>
                <c:pt idx="103">
                  <c:v>543.94004717693019</c:v>
                </c:pt>
                <c:pt idx="104">
                  <c:v>535.96380115433567</c:v>
                </c:pt>
                <c:pt idx="105">
                  <c:v>538.81995460325345</c:v>
                </c:pt>
                <c:pt idx="106">
                  <c:v>517.72056256703047</c:v>
                </c:pt>
                <c:pt idx="107">
                  <c:v>515.51258118478574</c:v>
                </c:pt>
                <c:pt idx="108">
                  <c:v>513.96486397397757</c:v>
                </c:pt>
                <c:pt idx="109">
                  <c:v>506.63560435015495</c:v>
                </c:pt>
                <c:pt idx="110">
                  <c:v>558.60571305550695</c:v>
                </c:pt>
                <c:pt idx="111">
                  <c:v>549.0703279393656</c:v>
                </c:pt>
                <c:pt idx="112">
                  <c:v>550.23432335835741</c:v>
                </c:pt>
                <c:pt idx="113">
                  <c:v>540.11061027199912</c:v>
                </c:pt>
                <c:pt idx="114">
                  <c:v>556.23355407715951</c:v>
                </c:pt>
                <c:pt idx="115">
                  <c:v>550.52497182310572</c:v>
                </c:pt>
                <c:pt idx="116">
                  <c:v>576.83345953018943</c:v>
                </c:pt>
                <c:pt idx="117">
                  <c:v>544.82334967546183</c:v>
                </c:pt>
                <c:pt idx="118">
                  <c:v>528.44046081193767</c:v>
                </c:pt>
                <c:pt idx="119">
                  <c:v>531.20535857144353</c:v>
                </c:pt>
                <c:pt idx="120">
                  <c:v>510.4495094577166</c:v>
                </c:pt>
                <c:pt idx="121">
                  <c:v>518.39792924940639</c:v>
                </c:pt>
                <c:pt idx="122">
                  <c:v>512.64335635155078</c:v>
                </c:pt>
                <c:pt idx="123">
                  <c:v>517.1799815322762</c:v>
                </c:pt>
                <c:pt idx="124">
                  <c:v>510.87502691777001</c:v>
                </c:pt>
                <c:pt idx="125">
                  <c:v>499.74567564511631</c:v>
                </c:pt>
                <c:pt idx="126">
                  <c:v>492.45494376209564</c:v>
                </c:pt>
                <c:pt idx="127">
                  <c:v>488.78799927538807</c:v>
                </c:pt>
                <c:pt idx="128">
                  <c:v>461.99318543004085</c:v>
                </c:pt>
                <c:pt idx="129">
                  <c:v>452.46547516602175</c:v>
                </c:pt>
                <c:pt idx="130">
                  <c:v>461.69492913320676</c:v>
                </c:pt>
                <c:pt idx="131">
                  <c:v>464.36945326742608</c:v>
                </c:pt>
                <c:pt idx="132">
                  <c:v>461.5900654339095</c:v>
                </c:pt>
                <c:pt idx="133">
                  <c:v>454.25026455052762</c:v>
                </c:pt>
                <c:pt idx="134">
                  <c:v>429.22895181600649</c:v>
                </c:pt>
                <c:pt idx="135">
                  <c:v>463.41931393830544</c:v>
                </c:pt>
                <c:pt idx="136">
                  <c:v>467.50161717228656</c:v>
                </c:pt>
                <c:pt idx="137">
                  <c:v>472.84103674499767</c:v>
                </c:pt>
                <c:pt idx="138">
                  <c:v>464.69162966853628</c:v>
                </c:pt>
                <c:pt idx="139">
                  <c:v>468.57064104119132</c:v>
                </c:pt>
                <c:pt idx="140">
                  <c:v>468.31795115748696</c:v>
                </c:pt>
                <c:pt idx="141">
                  <c:v>488.97772405524267</c:v>
                </c:pt>
                <c:pt idx="142">
                  <c:v>531.80390953329231</c:v>
                </c:pt>
                <c:pt idx="143">
                  <c:v>517.76980471402101</c:v>
                </c:pt>
                <c:pt idx="144">
                  <c:v>501.57991953352229</c:v>
                </c:pt>
                <c:pt idx="145">
                  <c:v>518.58867193113826</c:v>
                </c:pt>
                <c:pt idx="146">
                  <c:v>520.89834613131359</c:v>
                </c:pt>
                <c:pt idx="147">
                  <c:v>520.00918172850413</c:v>
                </c:pt>
                <c:pt idx="148">
                  <c:v>517.66087574159724</c:v>
                </c:pt>
                <c:pt idx="149">
                  <c:v>489.60596557061808</c:v>
                </c:pt>
                <c:pt idx="150">
                  <c:v>481.60411925331243</c:v>
                </c:pt>
                <c:pt idx="151">
                  <c:v>476.60921922129114</c:v>
                </c:pt>
                <c:pt idx="152">
                  <c:v>469.83725699960934</c:v>
                </c:pt>
                <c:pt idx="153">
                  <c:v>443.93876049783682</c:v>
                </c:pt>
                <c:pt idx="154">
                  <c:v>444.84755744800174</c:v>
                </c:pt>
                <c:pt idx="155">
                  <c:v>439.18768403781093</c:v>
                </c:pt>
                <c:pt idx="156">
                  <c:v>449.59747900151768</c:v>
                </c:pt>
                <c:pt idx="157">
                  <c:v>480.71949637851054</c:v>
                </c:pt>
                <c:pt idx="158">
                  <c:v>462.698193163783</c:v>
                </c:pt>
                <c:pt idx="159">
                  <c:v>491.75083288258617</c:v>
                </c:pt>
                <c:pt idx="160">
                  <c:v>484.78054581962476</c:v>
                </c:pt>
                <c:pt idx="161">
                  <c:v>478.94165884456561</c:v>
                </c:pt>
                <c:pt idx="162">
                  <c:v>483.69400285589802</c:v>
                </c:pt>
                <c:pt idx="163">
                  <c:v>488.24870310967839</c:v>
                </c:pt>
                <c:pt idx="164">
                  <c:v>482.08790500624502</c:v>
                </c:pt>
                <c:pt idx="165">
                  <c:v>478.68214595618309</c:v>
                </c:pt>
                <c:pt idx="166">
                  <c:v>458.85437364760804</c:v>
                </c:pt>
                <c:pt idx="167">
                  <c:v>472.9713452712507</c:v>
                </c:pt>
                <c:pt idx="168">
                  <c:v>466.43119132430706</c:v>
                </c:pt>
                <c:pt idx="169">
                  <c:v>483.03746134816208</c:v>
                </c:pt>
                <c:pt idx="170">
                  <c:v>466.25340042267567</c:v>
                </c:pt>
                <c:pt idx="171">
                  <c:v>474.98416648282523</c:v>
                </c:pt>
                <c:pt idx="172">
                  <c:v>463.03715009462644</c:v>
                </c:pt>
                <c:pt idx="173">
                  <c:v>452.18270286021669</c:v>
                </c:pt>
                <c:pt idx="174">
                  <c:v>448.69075785740523</c:v>
                </c:pt>
                <c:pt idx="175">
                  <c:v>450.94358727446837</c:v>
                </c:pt>
                <c:pt idx="176">
                  <c:v>437.32515151157651</c:v>
                </c:pt>
                <c:pt idx="177">
                  <c:v>444.3427926248408</c:v>
                </c:pt>
                <c:pt idx="178">
                  <c:v>441.52393481158907</c:v>
                </c:pt>
                <c:pt idx="179">
                  <c:v>438.61151277152186</c:v>
                </c:pt>
                <c:pt idx="180">
                  <c:v>440.26741120180583</c:v>
                </c:pt>
                <c:pt idx="181">
                  <c:v>452.12306625063491</c:v>
                </c:pt>
                <c:pt idx="182">
                  <c:v>458.52813412659123</c:v>
                </c:pt>
                <c:pt idx="183">
                  <c:v>456.07976553361533</c:v>
                </c:pt>
                <c:pt idx="184">
                  <c:v>462.11057650230998</c:v>
                </c:pt>
                <c:pt idx="185">
                  <c:v>420.72504675399807</c:v>
                </c:pt>
                <c:pt idx="186">
                  <c:v>429.14405452811957</c:v>
                </c:pt>
                <c:pt idx="187">
                  <c:v>437.22765407546075</c:v>
                </c:pt>
                <c:pt idx="188">
                  <c:v>452.10741234844858</c:v>
                </c:pt>
                <c:pt idx="189">
                  <c:v>447.35113541217407</c:v>
                </c:pt>
                <c:pt idx="190">
                  <c:v>443.01440918025537</c:v>
                </c:pt>
                <c:pt idx="191">
                  <c:v>444.21714539934197</c:v>
                </c:pt>
                <c:pt idx="192">
                  <c:v>441.15390270212947</c:v>
                </c:pt>
                <c:pt idx="193">
                  <c:v>431.03794609623174</c:v>
                </c:pt>
                <c:pt idx="194">
                  <c:v>431.75338883736941</c:v>
                </c:pt>
                <c:pt idx="195">
                  <c:v>429.213218614661</c:v>
                </c:pt>
                <c:pt idx="196">
                  <c:v>429.87039980719015</c:v>
                </c:pt>
                <c:pt idx="197">
                  <c:v>447.50290872899313</c:v>
                </c:pt>
                <c:pt idx="198">
                  <c:v>441.30498161364363</c:v>
                </c:pt>
                <c:pt idx="199">
                  <c:v>437.47732685414985</c:v>
                </c:pt>
                <c:pt idx="200">
                  <c:v>430.73120005326126</c:v>
                </c:pt>
                <c:pt idx="201">
                  <c:v>413.71485078395563</c:v>
                </c:pt>
                <c:pt idx="202">
                  <c:v>408.22104721432515</c:v>
                </c:pt>
                <c:pt idx="203">
                  <c:v>405.86383234682091</c:v>
                </c:pt>
                <c:pt idx="204">
                  <c:v>413.67166926477148</c:v>
                </c:pt>
                <c:pt idx="205">
                  <c:v>422.25943342460454</c:v>
                </c:pt>
                <c:pt idx="206">
                  <c:v>421.11122258867192</c:v>
                </c:pt>
                <c:pt idx="207">
                  <c:v>407.00877204994885</c:v>
                </c:pt>
                <c:pt idx="208">
                  <c:v>410.3552278188634</c:v>
                </c:pt>
                <c:pt idx="209">
                  <c:v>412.73161755121362</c:v>
                </c:pt>
                <c:pt idx="210">
                  <c:v>410.85125296834934</c:v>
                </c:pt>
                <c:pt idx="211">
                  <c:v>411.78088050905529</c:v>
                </c:pt>
                <c:pt idx="212">
                  <c:v>417.19616895157139</c:v>
                </c:pt>
                <c:pt idx="213">
                  <c:v>418.20807793893624</c:v>
                </c:pt>
                <c:pt idx="214">
                  <c:v>412.89373598226132</c:v>
                </c:pt>
                <c:pt idx="215">
                  <c:v>410.28905794948122</c:v>
                </c:pt>
                <c:pt idx="216">
                  <c:v>412.86368125394847</c:v>
                </c:pt>
                <c:pt idx="217">
                  <c:v>411.55367852245791</c:v>
                </c:pt>
                <c:pt idx="218">
                  <c:v>407.99198373484757</c:v>
                </c:pt>
                <c:pt idx="219">
                  <c:v>408.99716032371964</c:v>
                </c:pt>
                <c:pt idx="220">
                  <c:v>410.57677384745517</c:v>
                </c:pt>
                <c:pt idx="221">
                  <c:v>435.41882638844061</c:v>
                </c:pt>
                <c:pt idx="222">
                  <c:v>432.28489433685797</c:v>
                </c:pt>
                <c:pt idx="223">
                  <c:v>429.90126014064185</c:v>
                </c:pt>
                <c:pt idx="224">
                  <c:v>429.46656708466105</c:v>
                </c:pt>
                <c:pt idx="225">
                  <c:v>403.18912808329884</c:v>
                </c:pt>
                <c:pt idx="226">
                  <c:v>400.36461523248619</c:v>
                </c:pt>
                <c:pt idx="227">
                  <c:v>399.27593233803555</c:v>
                </c:pt>
                <c:pt idx="228">
                  <c:v>392.05378297348921</c:v>
                </c:pt>
                <c:pt idx="229">
                  <c:v>394.28330753381965</c:v>
                </c:pt>
                <c:pt idx="230">
                  <c:v>390.72132853066068</c:v>
                </c:pt>
                <c:pt idx="231">
                  <c:v>390.61994426366249</c:v>
                </c:pt>
                <c:pt idx="232">
                  <c:v>391.14878759062248</c:v>
                </c:pt>
                <c:pt idx="233">
                  <c:v>392.80147598636529</c:v>
                </c:pt>
                <c:pt idx="234">
                  <c:v>392.08413691134035</c:v>
                </c:pt>
                <c:pt idx="235">
                  <c:v>394.33102192086886</c:v>
                </c:pt>
                <c:pt idx="236">
                  <c:v>393.69537669074481</c:v>
                </c:pt>
                <c:pt idx="237">
                  <c:v>395.69423279811315</c:v>
                </c:pt>
                <c:pt idx="238">
                  <c:v>396.64964042623029</c:v>
                </c:pt>
                <c:pt idx="239">
                  <c:v>405.74172919716369</c:v>
                </c:pt>
                <c:pt idx="240">
                  <c:v>406.61526786861918</c:v>
                </c:pt>
                <c:pt idx="241">
                  <c:v>403.9950848316609</c:v>
                </c:pt>
                <c:pt idx="242">
                  <c:v>401.59569436683387</c:v>
                </c:pt>
                <c:pt idx="243">
                  <c:v>400.09891247585557</c:v>
                </c:pt>
                <c:pt idx="244">
                  <c:v>403.03618719814585</c:v>
                </c:pt>
                <c:pt idx="245">
                  <c:v>396.89915753392467</c:v>
                </c:pt>
                <c:pt idx="246">
                  <c:v>397.93358791579607</c:v>
                </c:pt>
                <c:pt idx="247">
                  <c:v>394.87420842590564</c:v>
                </c:pt>
                <c:pt idx="248">
                  <c:v>391.31170530662274</c:v>
                </c:pt>
                <c:pt idx="249">
                  <c:v>397.26727834196606</c:v>
                </c:pt>
                <c:pt idx="250">
                  <c:v>400.97078046716666</c:v>
                </c:pt>
                <c:pt idx="251">
                  <c:v>400.15675315618643</c:v>
                </c:pt>
                <c:pt idx="252">
                  <c:v>399.11693536575575</c:v>
                </c:pt>
                <c:pt idx="253">
                  <c:v>398.91530711605566</c:v>
                </c:pt>
                <c:pt idx="254">
                  <c:v>398.63176458522207</c:v>
                </c:pt>
                <c:pt idx="255">
                  <c:v>434.65893122755864</c:v>
                </c:pt>
                <c:pt idx="256">
                  <c:v>447.42733008158746</c:v>
                </c:pt>
                <c:pt idx="257">
                  <c:v>455.13714800570824</c:v>
                </c:pt>
                <c:pt idx="258">
                  <c:v>457.37309216323348</c:v>
                </c:pt>
                <c:pt idx="259">
                  <c:v>454.65001781904016</c:v>
                </c:pt>
                <c:pt idx="260">
                  <c:v>524.27956670150809</c:v>
                </c:pt>
                <c:pt idx="261">
                  <c:v>564.6649383598982</c:v>
                </c:pt>
                <c:pt idx="262">
                  <c:v>552.28271639160221</c:v>
                </c:pt>
                <c:pt idx="263">
                  <c:v>589.06828395684329</c:v>
                </c:pt>
                <c:pt idx="264">
                  <c:v>582.32424956994748</c:v>
                </c:pt>
                <c:pt idx="265">
                  <c:v>654.61352261990146</c:v>
                </c:pt>
                <c:pt idx="266">
                  <c:v>630.04576871280517</c:v>
                </c:pt>
                <c:pt idx="267">
                  <c:v>666.51866834741998</c:v>
                </c:pt>
                <c:pt idx="268">
                  <c:v>664.28100693676095</c:v>
                </c:pt>
                <c:pt idx="269">
                  <c:v>603.59177952129744</c:v>
                </c:pt>
                <c:pt idx="270">
                  <c:v>599.23749508627077</c:v>
                </c:pt>
                <c:pt idx="271">
                  <c:v>636.97712650604387</c:v>
                </c:pt>
                <c:pt idx="272">
                  <c:v>614.37138746149299</c:v>
                </c:pt>
                <c:pt idx="273">
                  <c:v>618.65470183715138</c:v>
                </c:pt>
                <c:pt idx="274">
                  <c:v>662.77594570853444</c:v>
                </c:pt>
                <c:pt idx="275">
                  <c:v>651.43292427736458</c:v>
                </c:pt>
                <c:pt idx="276">
                  <c:v>682.84818477479268</c:v>
                </c:pt>
                <c:pt idx="277">
                  <c:v>733.65967962704804</c:v>
                </c:pt>
                <c:pt idx="278">
                  <c:v>756.33629618821658</c:v>
                </c:pt>
                <c:pt idx="279">
                  <c:v>754.69986217583028</c:v>
                </c:pt>
                <c:pt idx="280">
                  <c:v>726.08173502100055</c:v>
                </c:pt>
                <c:pt idx="281">
                  <c:v>749.87427492117536</c:v>
                </c:pt>
                <c:pt idx="282">
                  <c:v>761.51816828573169</c:v>
                </c:pt>
                <c:pt idx="283">
                  <c:v>747.23611056354264</c:v>
                </c:pt>
                <c:pt idx="284">
                  <c:v>779.58256388176005</c:v>
                </c:pt>
                <c:pt idx="285">
                  <c:v>798.41584063228811</c:v>
                </c:pt>
                <c:pt idx="286">
                  <c:v>801.51084182039676</c:v>
                </c:pt>
                <c:pt idx="287">
                  <c:v>797.30303836917506</c:v>
                </c:pt>
                <c:pt idx="288">
                  <c:v>733.59068499190801</c:v>
                </c:pt>
                <c:pt idx="289">
                  <c:v>704.69271687537423</c:v>
                </c:pt>
                <c:pt idx="290">
                  <c:v>702.91473502176405</c:v>
                </c:pt>
                <c:pt idx="291">
                  <c:v>635.6715940980647</c:v>
                </c:pt>
                <c:pt idx="292">
                  <c:v>670.60599294842598</c:v>
                </c:pt>
                <c:pt idx="293">
                  <c:v>651.88327940910403</c:v>
                </c:pt>
                <c:pt idx="294">
                  <c:v>655.0682877086108</c:v>
                </c:pt>
                <c:pt idx="295">
                  <c:v>642.27095264018919</c:v>
                </c:pt>
                <c:pt idx="296">
                  <c:v>687.23243985685394</c:v>
                </c:pt>
                <c:pt idx="297">
                  <c:v>681.42021443810449</c:v>
                </c:pt>
                <c:pt idx="298">
                  <c:v>721.4947688959096</c:v>
                </c:pt>
                <c:pt idx="299">
                  <c:v>670.50119056573521</c:v>
                </c:pt>
                <c:pt idx="300">
                  <c:v>696.61853395413789</c:v>
                </c:pt>
                <c:pt idx="301">
                  <c:v>677.08820063899589</c:v>
                </c:pt>
                <c:pt idx="302">
                  <c:v>695.19252501860831</c:v>
                </c:pt>
                <c:pt idx="303">
                  <c:v>677.93876467325538</c:v>
                </c:pt>
                <c:pt idx="304">
                  <c:v>667.14743347036324</c:v>
                </c:pt>
                <c:pt idx="305">
                  <c:v>683.40290669787055</c:v>
                </c:pt>
                <c:pt idx="306">
                  <c:v>678.85591042518479</c:v>
                </c:pt>
                <c:pt idx="307">
                  <c:v>682.6453743586261</c:v>
                </c:pt>
                <c:pt idx="308">
                  <c:v>645.55833104910334</c:v>
                </c:pt>
                <c:pt idx="309">
                  <c:v>647.53132372219602</c:v>
                </c:pt>
                <c:pt idx="310">
                  <c:v>650.85810097048738</c:v>
                </c:pt>
                <c:pt idx="311">
                  <c:v>648.96786983762217</c:v>
                </c:pt>
                <c:pt idx="312">
                  <c:v>717.87912615352548</c:v>
                </c:pt>
                <c:pt idx="313">
                  <c:v>714.80333570045457</c:v>
                </c:pt>
                <c:pt idx="314">
                  <c:v>718.43008790956628</c:v>
                </c:pt>
                <c:pt idx="315">
                  <c:v>740.39950439955135</c:v>
                </c:pt>
                <c:pt idx="316">
                  <c:v>709.91850750847436</c:v>
                </c:pt>
                <c:pt idx="317">
                  <c:v>724.51025338480179</c:v>
                </c:pt>
                <c:pt idx="318">
                  <c:v>716.68793735004999</c:v>
                </c:pt>
                <c:pt idx="319">
                  <c:v>711.85810583218438</c:v>
                </c:pt>
                <c:pt idx="320">
                  <c:v>716.08386419853935</c:v>
                </c:pt>
                <c:pt idx="321">
                  <c:v>702.32406648607287</c:v>
                </c:pt>
                <c:pt idx="322">
                  <c:v>727.33109584192357</c:v>
                </c:pt>
                <c:pt idx="323">
                  <c:v>729.88414780441849</c:v>
                </c:pt>
                <c:pt idx="324">
                  <c:v>720.88458773804132</c:v>
                </c:pt>
                <c:pt idx="325">
                  <c:v>724.55919548173108</c:v>
                </c:pt>
                <c:pt idx="326">
                  <c:v>721.1491421751906</c:v>
                </c:pt>
                <c:pt idx="327">
                  <c:v>722.02496876590794</c:v>
                </c:pt>
                <c:pt idx="328">
                  <c:v>722.03306945975839</c:v>
                </c:pt>
                <c:pt idx="329">
                  <c:v>724.96322022152606</c:v>
                </c:pt>
                <c:pt idx="330">
                  <c:v>749.59696020599085</c:v>
                </c:pt>
                <c:pt idx="331">
                  <c:v>754.67552444163766</c:v>
                </c:pt>
                <c:pt idx="332">
                  <c:v>744.38820445766385</c:v>
                </c:pt>
                <c:pt idx="333">
                  <c:v>749.60787422946441</c:v>
                </c:pt>
                <c:pt idx="334">
                  <c:v>743.55180596908883</c:v>
                </c:pt>
                <c:pt idx="335">
                  <c:v>734.49282003994654</c:v>
                </c:pt>
                <c:pt idx="336">
                  <c:v>744.40327256547755</c:v>
                </c:pt>
                <c:pt idx="337">
                  <c:v>743.30490147648823</c:v>
                </c:pt>
                <c:pt idx="338">
                  <c:v>741.51279410627501</c:v>
                </c:pt>
                <c:pt idx="339">
                  <c:v>755.93207225394099</c:v>
                </c:pt>
                <c:pt idx="340">
                  <c:v>757.48246259751738</c:v>
                </c:pt>
                <c:pt idx="341">
                  <c:v>703.525624451059</c:v>
                </c:pt>
                <c:pt idx="342">
                  <c:v>702.3470609605539</c:v>
                </c:pt>
                <c:pt idx="343">
                  <c:v>699.50718219034547</c:v>
                </c:pt>
                <c:pt idx="344">
                  <c:v>708.94876162305752</c:v>
                </c:pt>
                <c:pt idx="345">
                  <c:v>708.86871971366975</c:v>
                </c:pt>
                <c:pt idx="346">
                  <c:v>713.20119712179405</c:v>
                </c:pt>
                <c:pt idx="347">
                  <c:v>716.94342968545391</c:v>
                </c:pt>
                <c:pt idx="348">
                  <c:v>714.57316810172006</c:v>
                </c:pt>
                <c:pt idx="349">
                  <c:v>711.42529478179733</c:v>
                </c:pt>
                <c:pt idx="350">
                  <c:v>701.88745736736576</c:v>
                </c:pt>
                <c:pt idx="351">
                  <c:v>660.29559351854596</c:v>
                </c:pt>
                <c:pt idx="352">
                  <c:v>658.7427678793905</c:v>
                </c:pt>
                <c:pt idx="353">
                  <c:v>648.46272070498401</c:v>
                </c:pt>
                <c:pt idx="354">
                  <c:v>653.80384091966425</c:v>
                </c:pt>
                <c:pt idx="355">
                  <c:v>649.72953076511942</c:v>
                </c:pt>
                <c:pt idx="356">
                  <c:v>625.15260745925036</c:v>
                </c:pt>
                <c:pt idx="357">
                  <c:v>687.6418171183052</c:v>
                </c:pt>
                <c:pt idx="358">
                  <c:v>672.48751303355414</c:v>
                </c:pt>
                <c:pt idx="359">
                  <c:v>675.78707531217663</c:v>
                </c:pt>
                <c:pt idx="360">
                  <c:v>674.22242150914008</c:v>
                </c:pt>
                <c:pt idx="361">
                  <c:v>674.99676190026003</c:v>
                </c:pt>
                <c:pt idx="362">
                  <c:v>673.35296910578154</c:v>
                </c:pt>
                <c:pt idx="363">
                  <c:v>673.89412918336279</c:v>
                </c:pt>
                <c:pt idx="364">
                  <c:v>676.04974089459722</c:v>
                </c:pt>
                <c:pt idx="365">
                  <c:v>692.87228511598062</c:v>
                </c:pt>
                <c:pt idx="366">
                  <c:v>667.29097186464651</c:v>
                </c:pt>
                <c:pt idx="367">
                  <c:v>666.58080109258867</c:v>
                </c:pt>
                <c:pt idx="368">
                  <c:v>664.550242379623</c:v>
                </c:pt>
                <c:pt idx="369">
                  <c:v>666.05476504930357</c:v>
                </c:pt>
                <c:pt idx="370">
                  <c:v>652.85373744405399</c:v>
                </c:pt>
                <c:pt idx="371">
                  <c:v>657.22407485955512</c:v>
                </c:pt>
                <c:pt idx="372">
                  <c:v>664.89868578999494</c:v>
                </c:pt>
                <c:pt idx="373">
                  <c:v>662.99443970901984</c:v>
                </c:pt>
                <c:pt idx="374">
                  <c:v>665.8635284250912</c:v>
                </c:pt>
                <c:pt idx="375">
                  <c:v>663.95375972149498</c:v>
                </c:pt>
                <c:pt idx="376">
                  <c:v>656.06163498567764</c:v>
                </c:pt>
                <c:pt idx="377">
                  <c:v>642.596418577078</c:v>
                </c:pt>
                <c:pt idx="378">
                  <c:v>646.60584679046781</c:v>
                </c:pt>
                <c:pt idx="379">
                  <c:v>645.5243356357006</c:v>
                </c:pt>
                <c:pt idx="380">
                  <c:v>641.06815311836874</c:v>
                </c:pt>
                <c:pt idx="381">
                  <c:v>636.7061421334945</c:v>
                </c:pt>
                <c:pt idx="382">
                  <c:v>646.68706562045395</c:v>
                </c:pt>
                <c:pt idx="383">
                  <c:v>645.66681654591468</c:v>
                </c:pt>
                <c:pt idx="384">
                  <c:v>642.59160633433351</c:v>
                </c:pt>
                <c:pt idx="385">
                  <c:v>644.81771886322849</c:v>
                </c:pt>
                <c:pt idx="386">
                  <c:v>654.00150424565402</c:v>
                </c:pt>
                <c:pt idx="387">
                  <c:v>651.94271337361909</c:v>
                </c:pt>
                <c:pt idx="388">
                  <c:v>637.4929485497712</c:v>
                </c:pt>
                <c:pt idx="389">
                  <c:v>639.113662484428</c:v>
                </c:pt>
                <c:pt idx="390">
                  <c:v>627.3632854179989</c:v>
                </c:pt>
                <c:pt idx="391">
                  <c:v>622.90859557049998</c:v>
                </c:pt>
                <c:pt idx="392">
                  <c:v>622.45054889408812</c:v>
                </c:pt>
                <c:pt idx="393">
                  <c:v>628.60991165206258</c:v>
                </c:pt>
                <c:pt idx="394">
                  <c:v>736.71044399609286</c:v>
                </c:pt>
                <c:pt idx="395">
                  <c:v>748.13279340025565</c:v>
                </c:pt>
                <c:pt idx="396">
                  <c:v>742.9850767785947</c:v>
                </c:pt>
                <c:pt idx="397">
                  <c:v>759.10619639310096</c:v>
                </c:pt>
                <c:pt idx="398">
                  <c:v>765.01226843928475</c:v>
                </c:pt>
                <c:pt idx="399">
                  <c:v>784.18046014952358</c:v>
                </c:pt>
                <c:pt idx="400">
                  <c:v>794.28630453671462</c:v>
                </c:pt>
                <c:pt idx="401">
                  <c:v>781.10608725850807</c:v>
                </c:pt>
                <c:pt idx="402">
                  <c:v>805.10803644465534</c:v>
                </c:pt>
                <c:pt idx="403">
                  <c:v>760.98995126761554</c:v>
                </c:pt>
                <c:pt idx="404">
                  <c:v>765.63715330909145</c:v>
                </c:pt>
                <c:pt idx="405">
                  <c:v>765.21399098220763</c:v>
                </c:pt>
                <c:pt idx="406">
                  <c:v>778.26983797079242</c:v>
                </c:pt>
                <c:pt idx="407">
                  <c:v>762.13961809119189</c:v>
                </c:pt>
                <c:pt idx="408">
                  <c:v>784.70372539244408</c:v>
                </c:pt>
                <c:pt idx="409">
                  <c:v>789.11735396316681</c:v>
                </c:pt>
                <c:pt idx="410">
                  <c:v>797.55329970555874</c:v>
                </c:pt>
                <c:pt idx="411">
                  <c:v>797.58970076593585</c:v>
                </c:pt>
                <c:pt idx="412">
                  <c:v>802.60243012203159</c:v>
                </c:pt>
                <c:pt idx="413">
                  <c:v>797.20445621027829</c:v>
                </c:pt>
                <c:pt idx="414">
                  <c:v>812.52323578563937</c:v>
                </c:pt>
                <c:pt idx="415">
                  <c:v>833.17628741709393</c:v>
                </c:pt>
                <c:pt idx="416">
                  <c:v>821.29892475821748</c:v>
                </c:pt>
                <c:pt idx="417">
                  <c:v>791.7078960933369</c:v>
                </c:pt>
                <c:pt idx="418">
                  <c:v>805.99531229134698</c:v>
                </c:pt>
                <c:pt idx="419">
                  <c:v>803.20304761825378</c:v>
                </c:pt>
                <c:pt idx="420">
                  <c:v>804.99731655267487</c:v>
                </c:pt>
                <c:pt idx="421">
                  <c:v>794.47437668199609</c:v>
                </c:pt>
                <c:pt idx="422">
                  <c:v>807.01302527105645</c:v>
                </c:pt>
                <c:pt idx="423">
                  <c:v>816.47578425825225</c:v>
                </c:pt>
                <c:pt idx="424">
                  <c:v>833.1095521397358</c:v>
                </c:pt>
                <c:pt idx="425">
                  <c:v>875.55015511773115</c:v>
                </c:pt>
                <c:pt idx="426">
                  <c:v>884.15900589691421</c:v>
                </c:pt>
                <c:pt idx="427">
                  <c:v>875.99455139650149</c:v>
                </c:pt>
                <c:pt idx="428">
                  <c:v>871.77354510360749</c:v>
                </c:pt>
                <c:pt idx="429">
                  <c:v>886.72073052095232</c:v>
                </c:pt>
                <c:pt idx="430">
                  <c:v>908.0987699382506</c:v>
                </c:pt>
                <c:pt idx="431">
                  <c:v>941.75306696772452</c:v>
                </c:pt>
                <c:pt idx="432">
                  <c:v>966.64987555480877</c:v>
                </c:pt>
                <c:pt idx="433">
                  <c:v>1073.2579644233783</c:v>
                </c:pt>
                <c:pt idx="434">
                  <c:v>1056.7394665664222</c:v>
                </c:pt>
                <c:pt idx="435">
                  <c:v>1181.6254378768406</c:v>
                </c:pt>
                <c:pt idx="436">
                  <c:v>1205.4150475441215</c:v>
                </c:pt>
                <c:pt idx="437">
                  <c:v>1239.133046429255</c:v>
                </c:pt>
                <c:pt idx="438">
                  <c:v>1193.1342397993988</c:v>
                </c:pt>
                <c:pt idx="439">
                  <c:v>1115.5802639551478</c:v>
                </c:pt>
                <c:pt idx="440">
                  <c:v>1100.7453151406321</c:v>
                </c:pt>
                <c:pt idx="441">
                  <c:v>1235.8888019231463</c:v>
                </c:pt>
                <c:pt idx="442">
                  <c:v>1203.9878226351693</c:v>
                </c:pt>
                <c:pt idx="443">
                  <c:v>1198.9402089295454</c:v>
                </c:pt>
                <c:pt idx="444">
                  <c:v>1157.0122542185277</c:v>
                </c:pt>
                <c:pt idx="445">
                  <c:v>1190.847039839038</c:v>
                </c:pt>
                <c:pt idx="446">
                  <c:v>1208.0404740238193</c:v>
                </c:pt>
                <c:pt idx="447">
                  <c:v>1217.2226415039418</c:v>
                </c:pt>
                <c:pt idx="448">
                  <c:v>1306.5599439344285</c:v>
                </c:pt>
                <c:pt idx="449">
                  <c:v>1328.080554171537</c:v>
                </c:pt>
                <c:pt idx="450">
                  <c:v>1321.9105744376191</c:v>
                </c:pt>
                <c:pt idx="451">
                  <c:v>1311.2996653376958</c:v>
                </c:pt>
                <c:pt idx="452">
                  <c:v>1254.250103461693</c:v>
                </c:pt>
                <c:pt idx="453">
                  <c:v>1297.5461313585499</c:v>
                </c:pt>
                <c:pt idx="454">
                  <c:v>1295.888366400543</c:v>
                </c:pt>
                <c:pt idx="455">
                  <c:v>1323.4788534555323</c:v>
                </c:pt>
                <c:pt idx="456">
                  <c:v>1230.9352242901632</c:v>
                </c:pt>
                <c:pt idx="457">
                  <c:v>1165.900179793935</c:v>
                </c:pt>
                <c:pt idx="458">
                  <c:v>1179.4701917603466</c:v>
                </c:pt>
                <c:pt idx="459">
                  <c:v>1181.0172368263732</c:v>
                </c:pt>
                <c:pt idx="460">
                  <c:v>1210.4156432134248</c:v>
                </c:pt>
                <c:pt idx="461">
                  <c:v>1197.2339092243692</c:v>
                </c:pt>
                <c:pt idx="462">
                  <c:v>1156.9667528930563</c:v>
                </c:pt>
                <c:pt idx="463">
                  <c:v>1210.752353021913</c:v>
                </c:pt>
                <c:pt idx="464">
                  <c:v>1195.9113373640012</c:v>
                </c:pt>
                <c:pt idx="465">
                  <c:v>1232.727976513735</c:v>
                </c:pt>
                <c:pt idx="466">
                  <c:v>1246.51487813156</c:v>
                </c:pt>
                <c:pt idx="467">
                  <c:v>1311.9548844244832</c:v>
                </c:pt>
                <c:pt idx="468">
                  <c:v>1336.0250855988377</c:v>
                </c:pt>
                <c:pt idx="469">
                  <c:v>1357.9612746085845</c:v>
                </c:pt>
                <c:pt idx="470">
                  <c:v>1412.6584179577176</c:v>
                </c:pt>
                <c:pt idx="471">
                  <c:v>1377.4085411150477</c:v>
                </c:pt>
                <c:pt idx="472">
                  <c:v>1403.7902096233477</c:v>
                </c:pt>
                <c:pt idx="473">
                  <c:v>1443.4719155669288</c:v>
                </c:pt>
                <c:pt idx="474">
                  <c:v>1540.9569886784886</c:v>
                </c:pt>
                <c:pt idx="475">
                  <c:v>1627.3549054835248</c:v>
                </c:pt>
                <c:pt idx="476">
                  <c:v>1654.1354689451239</c:v>
                </c:pt>
                <c:pt idx="477">
                  <c:v>1676.965000644959</c:v>
                </c:pt>
                <c:pt idx="478">
                  <c:v>1792.8826607049705</c:v>
                </c:pt>
                <c:pt idx="479">
                  <c:v>1985.9508515233865</c:v>
                </c:pt>
                <c:pt idx="480">
                  <c:v>1718.4318752578667</c:v>
                </c:pt>
                <c:pt idx="481">
                  <c:v>1880.8170056000897</c:v>
                </c:pt>
                <c:pt idx="482">
                  <c:v>1805.3606408600688</c:v>
                </c:pt>
                <c:pt idx="483">
                  <c:v>1646.2531226626336</c:v>
                </c:pt>
                <c:pt idx="484">
                  <c:v>1611.4946601350546</c:v>
                </c:pt>
                <c:pt idx="485">
                  <c:v>1644.5468229574572</c:v>
                </c:pt>
                <c:pt idx="486">
                  <c:v>1810.9527537604999</c:v>
                </c:pt>
                <c:pt idx="487">
                  <c:v>1690.4758608882573</c:v>
                </c:pt>
                <c:pt idx="488">
                  <c:v>1663.9425212950528</c:v>
                </c:pt>
                <c:pt idx="489">
                  <c:v>1707.2840505173813</c:v>
                </c:pt>
                <c:pt idx="490">
                  <c:v>1729.9967954818396</c:v>
                </c:pt>
                <c:pt idx="491">
                  <c:v>1856.2417397130032</c:v>
                </c:pt>
                <c:pt idx="492">
                  <c:v>1902.4726031027633</c:v>
                </c:pt>
                <c:pt idx="493">
                  <c:v>1836.4896143258816</c:v>
                </c:pt>
                <c:pt idx="494">
                  <c:v>1720.3884322531353</c:v>
                </c:pt>
                <c:pt idx="495">
                  <c:v>1783.2303128616434</c:v>
                </c:pt>
                <c:pt idx="496">
                  <c:v>1722.3404391158572</c:v>
                </c:pt>
                <c:pt idx="497">
                  <c:v>1543.1289186143219</c:v>
                </c:pt>
                <c:pt idx="498">
                  <c:v>1643.9204213768012</c:v>
                </c:pt>
                <c:pt idx="499">
                  <c:v>1431.7128563542781</c:v>
                </c:pt>
                <c:pt idx="500">
                  <c:v>1466.3439151705372</c:v>
                </c:pt>
                <c:pt idx="501">
                  <c:v>1611.8328866543916</c:v>
                </c:pt>
                <c:pt idx="502">
                  <c:v>1593.1970604521678</c:v>
                </c:pt>
                <c:pt idx="503">
                  <c:v>1628.9823362245506</c:v>
                </c:pt>
                <c:pt idx="504">
                  <c:v>1606.1133700426406</c:v>
                </c:pt>
                <c:pt idx="505">
                  <c:v>1568.3260359495173</c:v>
                </c:pt>
                <c:pt idx="506">
                  <c:v>1496.2216021858874</c:v>
                </c:pt>
                <c:pt idx="507">
                  <c:v>1480.8072698270366</c:v>
                </c:pt>
                <c:pt idx="508">
                  <c:v>1498.4906016160598</c:v>
                </c:pt>
                <c:pt idx="509">
                  <c:v>1490.0167381024416</c:v>
                </c:pt>
                <c:pt idx="510">
                  <c:v>1437.3140695198038</c:v>
                </c:pt>
                <c:pt idx="511">
                  <c:v>1447.1757234602987</c:v>
                </c:pt>
                <c:pt idx="512">
                  <c:v>1442.0340736820337</c:v>
                </c:pt>
                <c:pt idx="513">
                  <c:v>1452.1308178041306</c:v>
                </c:pt>
                <c:pt idx="514">
                  <c:v>1528.9249215130098</c:v>
                </c:pt>
                <c:pt idx="515">
                  <c:v>1573.5859891740076</c:v>
                </c:pt>
                <c:pt idx="516">
                  <c:v>1596.1485797644107</c:v>
                </c:pt>
                <c:pt idx="517">
                  <c:v>1640.6048914607877</c:v>
                </c:pt>
                <c:pt idx="518">
                  <c:v>1657.6481712715133</c:v>
                </c:pt>
                <c:pt idx="519">
                  <c:v>1794.0869291191125</c:v>
                </c:pt>
                <c:pt idx="520">
                  <c:v>1741.4403788378893</c:v>
                </c:pt>
                <c:pt idx="521">
                  <c:v>1816.2657918647074</c:v>
                </c:pt>
                <c:pt idx="522">
                  <c:v>1820.0181345052463</c:v>
                </c:pt>
                <c:pt idx="523">
                  <c:v>1801.8509719553774</c:v>
                </c:pt>
                <c:pt idx="524">
                  <c:v>1715.2953172220405</c:v>
                </c:pt>
                <c:pt idx="525">
                  <c:v>1751.796480515173</c:v>
                </c:pt>
                <c:pt idx="526">
                  <c:v>1728.4558172592097</c:v>
                </c:pt>
                <c:pt idx="527">
                  <c:v>1652.109143250799</c:v>
                </c:pt>
                <c:pt idx="528">
                  <c:v>1524.3505215922883</c:v>
                </c:pt>
                <c:pt idx="529">
                  <c:v>1561.2915310316439</c:v>
                </c:pt>
                <c:pt idx="530">
                  <c:v>1566.9958805349047</c:v>
                </c:pt>
                <c:pt idx="531">
                  <c:v>1549.4748368067294</c:v>
                </c:pt>
                <c:pt idx="532">
                  <c:v>1563.2405044726677</c:v>
                </c:pt>
                <c:pt idx="533">
                  <c:v>1655.5717941191706</c:v>
                </c:pt>
                <c:pt idx="534">
                  <c:v>1632.058225826416</c:v>
                </c:pt>
                <c:pt idx="535">
                  <c:v>1538.3345956204894</c:v>
                </c:pt>
                <c:pt idx="536">
                  <c:v>1531.8597570059135</c:v>
                </c:pt>
                <c:pt idx="537">
                  <c:v>1575.7943201702187</c:v>
                </c:pt>
                <c:pt idx="538">
                  <c:v>1537.0878593025739</c:v>
                </c:pt>
                <c:pt idx="539">
                  <c:v>1538.3527961506779</c:v>
                </c:pt>
                <c:pt idx="540">
                  <c:v>1573.1704104013697</c:v>
                </c:pt>
                <c:pt idx="541">
                  <c:v>1544.7775833072351</c:v>
                </c:pt>
                <c:pt idx="542">
                  <c:v>1474.3946163572721</c:v>
                </c:pt>
                <c:pt idx="543">
                  <c:v>1440.6386997009124</c:v>
                </c:pt>
                <c:pt idx="544">
                  <c:v>1416.2755530031525</c:v>
                </c:pt>
                <c:pt idx="545">
                  <c:v>1405.3748412695782</c:v>
                </c:pt>
                <c:pt idx="546">
                  <c:v>1425.5316808135851</c:v>
                </c:pt>
                <c:pt idx="547">
                  <c:v>1515.6841021382534</c:v>
                </c:pt>
                <c:pt idx="548">
                  <c:v>1556.0358932056245</c:v>
                </c:pt>
                <c:pt idx="549">
                  <c:v>1548.9617234987393</c:v>
                </c:pt>
                <c:pt idx="550">
                  <c:v>1548.5908646226842</c:v>
                </c:pt>
                <c:pt idx="551">
                  <c:v>1509.6345583379393</c:v>
                </c:pt>
                <c:pt idx="552">
                  <c:v>1532.6703181687928</c:v>
                </c:pt>
                <c:pt idx="553">
                  <c:v>1521.7204533303282</c:v>
                </c:pt>
                <c:pt idx="554">
                  <c:v>1510.2780644509364</c:v>
                </c:pt>
                <c:pt idx="555">
                  <c:v>1480.2326321090331</c:v>
                </c:pt>
                <c:pt idx="556">
                  <c:v>1489.0540894849212</c:v>
                </c:pt>
                <c:pt idx="557">
                  <c:v>1526.6794081828755</c:v>
                </c:pt>
                <c:pt idx="558">
                  <c:v>1515.9860662823933</c:v>
                </c:pt>
                <c:pt idx="559">
                  <c:v>1514.9541111490228</c:v>
                </c:pt>
                <c:pt idx="560">
                  <c:v>1510.1153556159877</c:v>
                </c:pt>
                <c:pt idx="561">
                  <c:v>1502.6835196412865</c:v>
                </c:pt>
                <c:pt idx="562">
                  <c:v>1493.3768674512712</c:v>
                </c:pt>
                <c:pt idx="563">
                  <c:v>1488.8576662066946</c:v>
                </c:pt>
                <c:pt idx="564">
                  <c:v>1501.6544961986358</c:v>
                </c:pt>
                <c:pt idx="565">
                  <c:v>1490.5580468241806</c:v>
                </c:pt>
                <c:pt idx="566">
                  <c:v>1463.8503443667732</c:v>
                </c:pt>
                <c:pt idx="567">
                  <c:v>1470.0772554556354</c:v>
                </c:pt>
                <c:pt idx="568">
                  <c:v>1422.1998143105293</c:v>
                </c:pt>
                <c:pt idx="569">
                  <c:v>1611.6712833189115</c:v>
                </c:pt>
                <c:pt idx="570">
                  <c:v>1623.7329367212744</c:v>
                </c:pt>
                <c:pt idx="571">
                  <c:v>1697.4960524728851</c:v>
                </c:pt>
                <c:pt idx="572">
                  <c:v>1673.7956083164497</c:v>
                </c:pt>
                <c:pt idx="573">
                  <c:v>1669.5288515293289</c:v>
                </c:pt>
                <c:pt idx="574">
                  <c:v>1701.6976813512952</c:v>
                </c:pt>
                <c:pt idx="575">
                  <c:v>1651.2955003905226</c:v>
                </c:pt>
                <c:pt idx="576">
                  <c:v>1650.6781891948781</c:v>
                </c:pt>
                <c:pt idx="577">
                  <c:v>1637.3502493088677</c:v>
                </c:pt>
                <c:pt idx="578">
                  <c:v>1664.4232028374624</c:v>
                </c:pt>
                <c:pt idx="579">
                  <c:v>1682.1839940135128</c:v>
                </c:pt>
                <c:pt idx="580">
                  <c:v>1684.4486583758412</c:v>
                </c:pt>
                <c:pt idx="581">
                  <c:v>1742.7698180230038</c:v>
                </c:pt>
                <c:pt idx="582">
                  <c:v>1671.306401175955</c:v>
                </c:pt>
                <c:pt idx="583">
                  <c:v>1675.7463641191443</c:v>
                </c:pt>
                <c:pt idx="584">
                  <c:v>1598.9446990805909</c:v>
                </c:pt>
                <c:pt idx="585">
                  <c:v>1599.4510235658413</c:v>
                </c:pt>
                <c:pt idx="586">
                  <c:v>1657.4619898537478</c:v>
                </c:pt>
                <c:pt idx="587">
                  <c:v>1649.1567974813738</c:v>
                </c:pt>
                <c:pt idx="588">
                  <c:v>1654.1550817711611</c:v>
                </c:pt>
                <c:pt idx="589">
                  <c:v>1639.6528405173781</c:v>
                </c:pt>
                <c:pt idx="590">
                  <c:v>1677.6153125096887</c:v>
                </c:pt>
                <c:pt idx="591">
                  <c:v>1712.7871831675177</c:v>
                </c:pt>
                <c:pt idx="592">
                  <c:v>1696.0552826695452</c:v>
                </c:pt>
                <c:pt idx="593">
                  <c:v>1722.4276606179151</c:v>
                </c:pt>
                <c:pt idx="594">
                  <c:v>1722.21094880444</c:v>
                </c:pt>
                <c:pt idx="595">
                  <c:v>1664.5466681105847</c:v>
                </c:pt>
                <c:pt idx="596">
                  <c:v>1669.8425016142176</c:v>
                </c:pt>
                <c:pt idx="597">
                  <c:v>1706.7518507739624</c:v>
                </c:pt>
                <c:pt idx="598">
                  <c:v>1833.245811787285</c:v>
                </c:pt>
                <c:pt idx="599">
                  <c:v>1846.6530916675115</c:v>
                </c:pt>
                <c:pt idx="600">
                  <c:v>1581.527234276429</c:v>
                </c:pt>
                <c:pt idx="601">
                  <c:v>1483.0064835544072</c:v>
                </c:pt>
                <c:pt idx="602">
                  <c:v>1518.9473882987102</c:v>
                </c:pt>
                <c:pt idx="603">
                  <c:v>1467.1800697302065</c:v>
                </c:pt>
                <c:pt idx="604">
                  <c:v>1499.4527587407999</c:v>
                </c:pt>
                <c:pt idx="605">
                  <c:v>1459.1437748866956</c:v>
                </c:pt>
                <c:pt idx="606">
                  <c:v>1456.9330765630245</c:v>
                </c:pt>
                <c:pt idx="607">
                  <c:v>1471.3990448295272</c:v>
                </c:pt>
                <c:pt idx="608">
                  <c:v>1480.6291486452296</c:v>
                </c:pt>
                <c:pt idx="609">
                  <c:v>1465.5176628436966</c:v>
                </c:pt>
                <c:pt idx="610">
                  <c:v>1497.178305598854</c:v>
                </c:pt>
                <c:pt idx="611">
                  <c:v>1483.679816699668</c:v>
                </c:pt>
                <c:pt idx="612">
                  <c:v>1488.5235890180793</c:v>
                </c:pt>
                <c:pt idx="613">
                  <c:v>1468.9428904554986</c:v>
                </c:pt>
                <c:pt idx="614">
                  <c:v>1398.418904350613</c:v>
                </c:pt>
                <c:pt idx="615">
                  <c:v>1381.6129677831725</c:v>
                </c:pt>
                <c:pt idx="616">
                  <c:v>1346.450078878381</c:v>
                </c:pt>
                <c:pt idx="617">
                  <c:v>1393.6583999485597</c:v>
                </c:pt>
                <c:pt idx="618">
                  <c:v>1379.6506317792637</c:v>
                </c:pt>
                <c:pt idx="619">
                  <c:v>1386.6957606274902</c:v>
                </c:pt>
                <c:pt idx="620">
                  <c:v>1407.6148411319441</c:v>
                </c:pt>
                <c:pt idx="621">
                  <c:v>1436.6835456888687</c:v>
                </c:pt>
                <c:pt idx="622">
                  <c:v>1433.4196709604685</c:v>
                </c:pt>
                <c:pt idx="623">
                  <c:v>1431.5011166869069</c:v>
                </c:pt>
                <c:pt idx="624">
                  <c:v>1486.6180981363227</c:v>
                </c:pt>
                <c:pt idx="625">
                  <c:v>1496.4019915460676</c:v>
                </c:pt>
                <c:pt idx="626">
                  <c:v>1502.9859304346076</c:v>
                </c:pt>
                <c:pt idx="627">
                  <c:v>1595.6489201937607</c:v>
                </c:pt>
                <c:pt idx="628">
                  <c:v>1674.5748407134554</c:v>
                </c:pt>
                <c:pt idx="629">
                  <c:v>1664.648645163591</c:v>
                </c:pt>
                <c:pt idx="630">
                  <c:v>1763.103205218209</c:v>
                </c:pt>
                <c:pt idx="631">
                  <c:v>1711.945320816696</c:v>
                </c:pt>
                <c:pt idx="632">
                  <c:v>1700.804497189652</c:v>
                </c:pt>
                <c:pt idx="633">
                  <c:v>1620.9845741262934</c:v>
                </c:pt>
                <c:pt idx="634">
                  <c:v>1640.435541326797</c:v>
                </c:pt>
                <c:pt idx="635">
                  <c:v>1572.5708420139795</c:v>
                </c:pt>
                <c:pt idx="636">
                  <c:v>1613.8123327864444</c:v>
                </c:pt>
                <c:pt idx="637">
                  <c:v>1646.7834177641334</c:v>
                </c:pt>
                <c:pt idx="638">
                  <c:v>1668.5944458560348</c:v>
                </c:pt>
                <c:pt idx="639">
                  <c:v>1668.9536666779231</c:v>
                </c:pt>
                <c:pt idx="640">
                  <c:v>1691.7783883005977</c:v>
                </c:pt>
                <c:pt idx="641">
                  <c:v>1647.2046412936468</c:v>
                </c:pt>
                <c:pt idx="642">
                  <c:v>1616.9038328307859</c:v>
                </c:pt>
                <c:pt idx="643">
                  <c:v>1625.3811117101091</c:v>
                </c:pt>
                <c:pt idx="644">
                  <c:v>1620.6413880114615</c:v>
                </c:pt>
                <c:pt idx="645">
                  <c:v>1658.5082650898198</c:v>
                </c:pt>
                <c:pt idx="646">
                  <c:v>1684.797352002076</c:v>
                </c:pt>
                <c:pt idx="647">
                  <c:v>1688.0991809318664</c:v>
                </c:pt>
                <c:pt idx="648">
                  <c:v>1690.8946683725046</c:v>
                </c:pt>
                <c:pt idx="649">
                  <c:v>1676.824224151442</c:v>
                </c:pt>
                <c:pt idx="650">
                  <c:v>1722.9769175641111</c:v>
                </c:pt>
                <c:pt idx="651">
                  <c:v>1709.7761065771115</c:v>
                </c:pt>
                <c:pt idx="652">
                  <c:v>1766.0605907551032</c:v>
                </c:pt>
                <c:pt idx="653">
                  <c:v>1837.4888047257871</c:v>
                </c:pt>
                <c:pt idx="654">
                  <c:v>1672.3659517354433</c:v>
                </c:pt>
                <c:pt idx="655">
                  <c:v>1702.1936274728</c:v>
                </c:pt>
                <c:pt idx="656">
                  <c:v>1693.305920496</c:v>
                </c:pt>
                <c:pt idx="657">
                  <c:v>1706.3818435412379</c:v>
                </c:pt>
                <c:pt idx="658">
                  <c:v>1622.5144898204564</c:v>
                </c:pt>
                <c:pt idx="659">
                  <c:v>1663.3928371140391</c:v>
                </c:pt>
                <c:pt idx="660">
                  <c:v>1677.4505110441432</c:v>
                </c:pt>
                <c:pt idx="661">
                  <c:v>1689.357412458206</c:v>
                </c:pt>
                <c:pt idx="662">
                  <c:v>1689.9743258148796</c:v>
                </c:pt>
                <c:pt idx="663">
                  <c:v>1677.6886689969267</c:v>
                </c:pt>
                <c:pt idx="664">
                  <c:v>1663.6088284968253</c:v>
                </c:pt>
                <c:pt idx="665">
                  <c:v>1647.3740829370411</c:v>
                </c:pt>
                <c:pt idx="666">
                  <c:v>1679.7122680815296</c:v>
                </c:pt>
                <c:pt idx="667">
                  <c:v>1691.5644245588765</c:v>
                </c:pt>
                <c:pt idx="668">
                  <c:v>1690.2442204071413</c:v>
                </c:pt>
                <c:pt idx="669">
                  <c:v>1747.3014372574746</c:v>
                </c:pt>
                <c:pt idx="670">
                  <c:v>1657.0811950669254</c:v>
                </c:pt>
                <c:pt idx="671">
                  <c:v>1655.0194509626269</c:v>
                </c:pt>
                <c:pt idx="672">
                  <c:v>1653.975891899951</c:v>
                </c:pt>
                <c:pt idx="673">
                  <c:v>1568.8573207680799</c:v>
                </c:pt>
                <c:pt idx="674">
                  <c:v>1494.2635605551638</c:v>
                </c:pt>
                <c:pt idx="675">
                  <c:v>1466.0582938453556</c:v>
                </c:pt>
                <c:pt idx="676">
                  <c:v>1422.7060999769697</c:v>
                </c:pt>
                <c:pt idx="677">
                  <c:v>1346.0252434951612</c:v>
                </c:pt>
                <c:pt idx="678">
                  <c:v>1306.4229226937302</c:v>
                </c:pt>
                <c:pt idx="679">
                  <c:v>1333.2957806523591</c:v>
                </c:pt>
                <c:pt idx="680">
                  <c:v>1321.1372662677313</c:v>
                </c:pt>
                <c:pt idx="681">
                  <c:v>1435.1103069897658</c:v>
                </c:pt>
                <c:pt idx="682">
                  <c:v>1436.9673148137845</c:v>
                </c:pt>
                <c:pt idx="683">
                  <c:v>1420.4497189054073</c:v>
                </c:pt>
                <c:pt idx="684">
                  <c:v>1451.9325173394514</c:v>
                </c:pt>
                <c:pt idx="685">
                  <c:v>1452.3690770735186</c:v>
                </c:pt>
                <c:pt idx="686">
                  <c:v>1417.467103707356</c:v>
                </c:pt>
                <c:pt idx="687">
                  <c:v>1407.7992603428374</c:v>
                </c:pt>
                <c:pt idx="688">
                  <c:v>1423.0593035844229</c:v>
                </c:pt>
                <c:pt idx="689">
                  <c:v>1414.3167062234504</c:v>
                </c:pt>
                <c:pt idx="690">
                  <c:v>1369.0578418528041</c:v>
                </c:pt>
                <c:pt idx="691">
                  <c:v>1374.6744760433451</c:v>
                </c:pt>
                <c:pt idx="692">
                  <c:v>1358.6423084959831</c:v>
                </c:pt>
                <c:pt idx="693">
                  <c:v>1403.3440705194237</c:v>
                </c:pt>
                <c:pt idx="694">
                  <c:v>1451.0023844732098</c:v>
                </c:pt>
                <c:pt idx="695">
                  <c:v>1527.0159047363766</c:v>
                </c:pt>
                <c:pt idx="696">
                  <c:v>1515.1766653811417</c:v>
                </c:pt>
                <c:pt idx="697">
                  <c:v>1549.6583685555524</c:v>
                </c:pt>
                <c:pt idx="698">
                  <c:v>1523.5429743146153</c:v>
                </c:pt>
                <c:pt idx="699">
                  <c:v>1528.710017137236</c:v>
                </c:pt>
                <c:pt idx="700">
                  <c:v>1520.0602701674645</c:v>
                </c:pt>
                <c:pt idx="701">
                  <c:v>1513.6633668999893</c:v>
                </c:pt>
                <c:pt idx="702">
                  <c:v>1498.1524647067381</c:v>
                </c:pt>
                <c:pt idx="703">
                  <c:v>1565.7573232264097</c:v>
                </c:pt>
                <c:pt idx="704">
                  <c:v>1591.8140751150092</c:v>
                </c:pt>
                <c:pt idx="705">
                  <c:v>1598.6117011234564</c:v>
                </c:pt>
                <c:pt idx="706">
                  <c:v>1611.8583569347902</c:v>
                </c:pt>
                <c:pt idx="707">
                  <c:v>1653.6736120598437</c:v>
                </c:pt>
                <c:pt idx="708">
                  <c:v>1604.8180167458349</c:v>
                </c:pt>
                <c:pt idx="709">
                  <c:v>1665.2929425938135</c:v>
                </c:pt>
                <c:pt idx="710">
                  <c:v>1682.1330714400465</c:v>
                </c:pt>
                <c:pt idx="711">
                  <c:v>1666.3599076155085</c:v>
                </c:pt>
                <c:pt idx="712">
                  <c:v>1685.0488995146025</c:v>
                </c:pt>
                <c:pt idx="713">
                  <c:v>1613.4335556767428</c:v>
                </c:pt>
                <c:pt idx="714">
                  <c:v>1615.4778932373954</c:v>
                </c:pt>
                <c:pt idx="715">
                  <c:v>1581.0629771864797</c:v>
                </c:pt>
                <c:pt idx="716">
                  <c:v>1655.7847367439913</c:v>
                </c:pt>
                <c:pt idx="717">
                  <c:v>1562.784481753748</c:v>
                </c:pt>
                <c:pt idx="718">
                  <c:v>1563.2128967166575</c:v>
                </c:pt>
                <c:pt idx="719">
                  <c:v>1576.347154686011</c:v>
                </c:pt>
                <c:pt idx="720">
                  <c:v>1572.0809235534628</c:v>
                </c:pt>
                <c:pt idx="721">
                  <c:v>1618.5940826824371</c:v>
                </c:pt>
                <c:pt idx="722">
                  <c:v>1572.9393824335132</c:v>
                </c:pt>
                <c:pt idx="723">
                  <c:v>1517.507698886554</c:v>
                </c:pt>
                <c:pt idx="724">
                  <c:v>1431.0770163123345</c:v>
                </c:pt>
                <c:pt idx="725">
                  <c:v>1413.5207484234734</c:v>
                </c:pt>
                <c:pt idx="726">
                  <c:v>1381.5048922086717</c:v>
                </c:pt>
                <c:pt idx="727">
                  <c:v>1397.6734401256563</c:v>
                </c:pt>
                <c:pt idx="728">
                  <c:v>1396.3186672795969</c:v>
                </c:pt>
                <c:pt idx="729">
                  <c:v>1336.2762315977411</c:v>
                </c:pt>
                <c:pt idx="730">
                  <c:v>1302.5141601916903</c:v>
                </c:pt>
                <c:pt idx="731">
                  <c:v>1293.4524564433316</c:v>
                </c:pt>
                <c:pt idx="732">
                  <c:v>1250.0534858787121</c:v>
                </c:pt>
                <c:pt idx="733">
                  <c:v>1250.6257227437175</c:v>
                </c:pt>
                <c:pt idx="734">
                  <c:v>1217.0424474782503</c:v>
                </c:pt>
                <c:pt idx="735">
                  <c:v>1100.1747859996335</c:v>
                </c:pt>
                <c:pt idx="736">
                  <c:v>1105.6096441981731</c:v>
                </c:pt>
                <c:pt idx="737">
                  <c:v>1110.5547046621682</c:v>
                </c:pt>
                <c:pt idx="738">
                  <c:v>1104.9617052118801</c:v>
                </c:pt>
                <c:pt idx="739">
                  <c:v>1826.5293227578684</c:v>
                </c:pt>
                <c:pt idx="740">
                  <c:v>1571.6023284045762</c:v>
                </c:pt>
                <c:pt idx="741">
                  <c:v>1695.1351587641614</c:v>
                </c:pt>
                <c:pt idx="742">
                  <c:v>1635.3012793982371</c:v>
                </c:pt>
                <c:pt idx="743">
                  <c:v>1743.3670809803534</c:v>
                </c:pt>
                <c:pt idx="744">
                  <c:v>1650.279474844478</c:v>
                </c:pt>
                <c:pt idx="745">
                  <c:v>1625.6769371704584</c:v>
                </c:pt>
                <c:pt idx="746">
                  <c:v>1422.7222236311304</c:v>
                </c:pt>
                <c:pt idx="747">
                  <c:v>1412.1830482184939</c:v>
                </c:pt>
                <c:pt idx="748">
                  <c:v>1417.0630500240454</c:v>
                </c:pt>
                <c:pt idx="749">
                  <c:v>1507.4027411824181</c:v>
                </c:pt>
                <c:pt idx="750">
                  <c:v>1355.6394775011197</c:v>
                </c:pt>
                <c:pt idx="751">
                  <c:v>1299.882092842663</c:v>
                </c:pt>
                <c:pt idx="752">
                  <c:v>1312.9813040702436</c:v>
                </c:pt>
                <c:pt idx="753">
                  <c:v>1301.3021048656697</c:v>
                </c:pt>
                <c:pt idx="754">
                  <c:v>1378.7056284979767</c:v>
                </c:pt>
                <c:pt idx="755">
                  <c:v>1405.7772601056286</c:v>
                </c:pt>
                <c:pt idx="756">
                  <c:v>1490.6843499083159</c:v>
                </c:pt>
                <c:pt idx="757">
                  <c:v>1371.1009901253549</c:v>
                </c:pt>
                <c:pt idx="758">
                  <c:v>1367.6659869272262</c:v>
                </c:pt>
                <c:pt idx="759">
                  <c:v>1319.8022479930162</c:v>
                </c:pt>
                <c:pt idx="760">
                  <c:v>1290.4363570747175</c:v>
                </c:pt>
                <c:pt idx="761">
                  <c:v>1301.9320695026458</c:v>
                </c:pt>
                <c:pt idx="762">
                  <c:v>1278.599028033841</c:v>
                </c:pt>
                <c:pt idx="763">
                  <c:v>1294.4966098467348</c:v>
                </c:pt>
                <c:pt idx="764">
                  <c:v>1196.1064611028485</c:v>
                </c:pt>
                <c:pt idx="765">
                  <c:v>1218.1396338133875</c:v>
                </c:pt>
                <c:pt idx="766">
                  <c:v>1191.0076439474888</c:v>
                </c:pt>
                <c:pt idx="767">
                  <c:v>1203.7197227224358</c:v>
                </c:pt>
                <c:pt idx="768">
                  <c:v>1278.2392489251617</c:v>
                </c:pt>
                <c:pt idx="769">
                  <c:v>1274.9102056089464</c:v>
                </c:pt>
                <c:pt idx="770">
                  <c:v>1269.9315519790971</c:v>
                </c:pt>
                <c:pt idx="771">
                  <c:v>1282.166736508344</c:v>
                </c:pt>
                <c:pt idx="772">
                  <c:v>1276.4192276905048</c:v>
                </c:pt>
                <c:pt idx="773">
                  <c:v>1324.1236912176225</c:v>
                </c:pt>
                <c:pt idx="774">
                  <c:v>1234.4994113210998</c:v>
                </c:pt>
                <c:pt idx="775">
                  <c:v>1247.5671819108752</c:v>
                </c:pt>
                <c:pt idx="776">
                  <c:v>1209.5219420629874</c:v>
                </c:pt>
                <c:pt idx="777">
                  <c:v>1231.2401167909193</c:v>
                </c:pt>
                <c:pt idx="778">
                  <c:v>1284.2477034345034</c:v>
                </c:pt>
                <c:pt idx="779">
                  <c:v>1281.5182849689127</c:v>
                </c:pt>
                <c:pt idx="780">
                  <c:v>1230.4797869568554</c:v>
                </c:pt>
                <c:pt idx="781">
                  <c:v>1171.7299885782174</c:v>
                </c:pt>
                <c:pt idx="782">
                  <c:v>1168.1999665873111</c:v>
                </c:pt>
                <c:pt idx="783">
                  <c:v>1162.9824291602856</c:v>
                </c:pt>
                <c:pt idx="784">
                  <c:v>1139.6369147986859</c:v>
                </c:pt>
                <c:pt idx="785">
                  <c:v>1142.4993824242376</c:v>
                </c:pt>
                <c:pt idx="786">
                  <c:v>1137.2619974472741</c:v>
                </c:pt>
                <c:pt idx="787">
                  <c:v>1290.0322849950144</c:v>
                </c:pt>
                <c:pt idx="788">
                  <c:v>1266.730036515859</c:v>
                </c:pt>
                <c:pt idx="789">
                  <c:v>1297.1433135874738</c:v>
                </c:pt>
                <c:pt idx="790">
                  <c:v>1318.4646431696185</c:v>
                </c:pt>
                <c:pt idx="791">
                  <c:v>1307.0185175844422</c:v>
                </c:pt>
                <c:pt idx="792">
                  <c:v>1303.7561734068722</c:v>
                </c:pt>
                <c:pt idx="793">
                  <c:v>1325.7799356542773</c:v>
                </c:pt>
                <c:pt idx="794">
                  <c:v>1343.5744066660761</c:v>
                </c:pt>
                <c:pt idx="795">
                  <c:v>1467.5258511208785</c:v>
                </c:pt>
                <c:pt idx="796">
                  <c:v>1440.1353857489307</c:v>
                </c:pt>
                <c:pt idx="797">
                  <c:v>1401.8381102481885</c:v>
                </c:pt>
                <c:pt idx="798">
                  <c:v>1281.8323388189606</c:v>
                </c:pt>
                <c:pt idx="799">
                  <c:v>1258.1362577994498</c:v>
                </c:pt>
                <c:pt idx="800">
                  <c:v>1294.7670926257038</c:v>
                </c:pt>
                <c:pt idx="801">
                  <c:v>1368.0346403758285</c:v>
                </c:pt>
                <c:pt idx="802">
                  <c:v>1438.955357652269</c:v>
                </c:pt>
                <c:pt idx="803">
                  <c:v>1369.0706550808675</c:v>
                </c:pt>
                <c:pt idx="804">
                  <c:v>1378.6005208428228</c:v>
                </c:pt>
                <c:pt idx="805">
                  <c:v>1422.5055014704149</c:v>
                </c:pt>
                <c:pt idx="806">
                  <c:v>1430.4247684852453</c:v>
                </c:pt>
                <c:pt idx="807">
                  <c:v>1436.5379900071782</c:v>
                </c:pt>
                <c:pt idx="808">
                  <c:v>1397.7278504893316</c:v>
                </c:pt>
                <c:pt idx="809">
                  <c:v>1332.6602489152604</c:v>
                </c:pt>
                <c:pt idx="810">
                  <c:v>1347.5538787529497</c:v>
                </c:pt>
                <c:pt idx="811">
                  <c:v>1348.8984935828942</c:v>
                </c:pt>
                <c:pt idx="812">
                  <c:v>1281.4752443887132</c:v>
                </c:pt>
                <c:pt idx="813">
                  <c:v>1307.9281531907109</c:v>
                </c:pt>
                <c:pt idx="814">
                  <c:v>1299.2329772904041</c:v>
                </c:pt>
                <c:pt idx="815">
                  <c:v>1352.5605483984366</c:v>
                </c:pt>
                <c:pt idx="816">
                  <c:v>1407.2004047995185</c:v>
                </c:pt>
                <c:pt idx="817">
                  <c:v>1385.3309426145661</c:v>
                </c:pt>
                <c:pt idx="818">
                  <c:v>1425.1036206172362</c:v>
                </c:pt>
                <c:pt idx="819">
                  <c:v>1388.446334351705</c:v>
                </c:pt>
                <c:pt idx="820">
                  <c:v>1499.0280457760882</c:v>
                </c:pt>
                <c:pt idx="821">
                  <c:v>1398.699206120581</c:v>
                </c:pt>
                <c:pt idx="822">
                  <c:v>1420.4775577924661</c:v>
                </c:pt>
                <c:pt idx="823">
                  <c:v>1438.5262565262108</c:v>
                </c:pt>
                <c:pt idx="824">
                  <c:v>1413.8529417778334</c:v>
                </c:pt>
                <c:pt idx="825">
                  <c:v>1420.4863749388919</c:v>
                </c:pt>
                <c:pt idx="826">
                  <c:v>1432.3439673572755</c:v>
                </c:pt>
                <c:pt idx="827">
                  <c:v>1437.4902418211718</c:v>
                </c:pt>
                <c:pt idx="828">
                  <c:v>1436.0824374418423</c:v>
                </c:pt>
                <c:pt idx="829">
                  <c:v>1452.6248736611683</c:v>
                </c:pt>
                <c:pt idx="830">
                  <c:v>1363.7774281765408</c:v>
                </c:pt>
                <c:pt idx="831">
                  <c:v>1390.9239524973732</c:v>
                </c:pt>
                <c:pt idx="832">
                  <c:v>1392.1304320333122</c:v>
                </c:pt>
                <c:pt idx="833">
                  <c:v>1372.8443937511381</c:v>
                </c:pt>
                <c:pt idx="834">
                  <c:v>1385.1766425521139</c:v>
                </c:pt>
                <c:pt idx="835">
                  <c:v>1399.808697045836</c:v>
                </c:pt>
                <c:pt idx="836">
                  <c:v>1390.9254220217774</c:v>
                </c:pt>
                <c:pt idx="837">
                  <c:v>1379.3426306670001</c:v>
                </c:pt>
                <c:pt idx="838">
                  <c:v>1368.1610194745997</c:v>
                </c:pt>
                <c:pt idx="839">
                  <c:v>1375.3205423724019</c:v>
                </c:pt>
                <c:pt idx="840">
                  <c:v>1365.877378550301</c:v>
                </c:pt>
                <c:pt idx="841">
                  <c:v>1423.3357827588511</c:v>
                </c:pt>
                <c:pt idx="842">
                  <c:v>1414.4010743806416</c:v>
                </c:pt>
                <c:pt idx="843">
                  <c:v>1366.141892943077</c:v>
                </c:pt>
                <c:pt idx="844">
                  <c:v>1359.2351282428165</c:v>
                </c:pt>
                <c:pt idx="845">
                  <c:v>1346.4091192419921</c:v>
                </c:pt>
                <c:pt idx="846">
                  <c:v>1324.3353931648405</c:v>
                </c:pt>
                <c:pt idx="847">
                  <c:v>1339.6698803238232</c:v>
                </c:pt>
                <c:pt idx="848">
                  <c:v>1350.8691258090753</c:v>
                </c:pt>
                <c:pt idx="849">
                  <c:v>1342.932224501393</c:v>
                </c:pt>
                <c:pt idx="850">
                  <c:v>1356.6649300596769</c:v>
                </c:pt>
                <c:pt idx="851">
                  <c:v>1335.289228074573</c:v>
                </c:pt>
                <c:pt idx="852">
                  <c:v>1331.1334130591822</c:v>
                </c:pt>
                <c:pt idx="853">
                  <c:v>1342.4781414604608</c:v>
                </c:pt>
                <c:pt idx="854">
                  <c:v>1332.7719327699886</c:v>
                </c:pt>
                <c:pt idx="855">
                  <c:v>1373.1529938760434</c:v>
                </c:pt>
                <c:pt idx="856">
                  <c:v>1360.3960525222217</c:v>
                </c:pt>
                <c:pt idx="857">
                  <c:v>1386.6520450540418</c:v>
                </c:pt>
                <c:pt idx="858">
                  <c:v>1356.7281196090623</c:v>
                </c:pt>
                <c:pt idx="859">
                  <c:v>1364.9442305535638</c:v>
                </c:pt>
                <c:pt idx="860">
                  <c:v>1356.9632435137521</c:v>
                </c:pt>
                <c:pt idx="861">
                  <c:v>1367.0618152201753</c:v>
                </c:pt>
                <c:pt idx="862">
                  <c:v>1358.2255649770548</c:v>
                </c:pt>
                <c:pt idx="863">
                  <c:v>1360.169745763958</c:v>
                </c:pt>
                <c:pt idx="864">
                  <c:v>1351.6097661088479</c:v>
                </c:pt>
                <c:pt idx="865">
                  <c:v>1342.2224442141107</c:v>
                </c:pt>
                <c:pt idx="866">
                  <c:v>1345.2496644869909</c:v>
                </c:pt>
                <c:pt idx="867">
                  <c:v>1347.5950254362708</c:v>
                </c:pt>
                <c:pt idx="868">
                  <c:v>1353.2835544053576</c:v>
                </c:pt>
                <c:pt idx="869">
                  <c:v>1346.1989772521756</c:v>
                </c:pt>
                <c:pt idx="870">
                  <c:v>1379.8834156477863</c:v>
                </c:pt>
                <c:pt idx="871">
                  <c:v>1398.7168404134327</c:v>
                </c:pt>
                <c:pt idx="872">
                  <c:v>1411.2239626185215</c:v>
                </c:pt>
                <c:pt idx="873">
                  <c:v>1401.6029863434987</c:v>
                </c:pt>
                <c:pt idx="874">
                  <c:v>1425.5003922064002</c:v>
                </c:pt>
                <c:pt idx="875">
                  <c:v>1459.4640402388302</c:v>
                </c:pt>
                <c:pt idx="876">
                  <c:v>1620.8795398571303</c:v>
                </c:pt>
                <c:pt idx="877">
                  <c:v>1602.7029925002109</c:v>
                </c:pt>
                <c:pt idx="878">
                  <c:v>1631.2499735783515</c:v>
                </c:pt>
                <c:pt idx="879">
                  <c:v>1631.114777333155</c:v>
                </c:pt>
                <c:pt idx="880">
                  <c:v>1665.7735104088235</c:v>
                </c:pt>
                <c:pt idx="881">
                  <c:v>1734.2107314419793</c:v>
                </c:pt>
                <c:pt idx="882">
                  <c:v>1626.9619013665729</c:v>
                </c:pt>
                <c:pt idx="883">
                  <c:v>1648.7784606729699</c:v>
                </c:pt>
                <c:pt idx="884">
                  <c:v>1644.6873047313688</c:v>
                </c:pt>
                <c:pt idx="885">
                  <c:v>1725.9431871433269</c:v>
                </c:pt>
                <c:pt idx="886">
                  <c:v>1728.5222024728921</c:v>
                </c:pt>
                <c:pt idx="887">
                  <c:v>1703.8003934191727</c:v>
                </c:pt>
                <c:pt idx="888">
                  <c:v>1728.3679024104397</c:v>
                </c:pt>
                <c:pt idx="889">
                  <c:v>1716.65138433487</c:v>
                </c:pt>
                <c:pt idx="890">
                  <c:v>1747.6936178515302</c:v>
                </c:pt>
                <c:pt idx="891">
                  <c:v>1674.0939575860309</c:v>
                </c:pt>
                <c:pt idx="892">
                  <c:v>1699.4065154502837</c:v>
                </c:pt>
                <c:pt idx="893">
                  <c:v>1731.0997482780533</c:v>
                </c:pt>
                <c:pt idx="894">
                  <c:v>1728.2400537872647</c:v>
                </c:pt>
                <c:pt idx="895">
                  <c:v>1741.7391049652631</c:v>
                </c:pt>
                <c:pt idx="896">
                  <c:v>1750.3505179745239</c:v>
                </c:pt>
                <c:pt idx="897">
                  <c:v>1804.7420247512773</c:v>
                </c:pt>
                <c:pt idx="898">
                  <c:v>1755.348370473585</c:v>
                </c:pt>
                <c:pt idx="899">
                  <c:v>1727.3656867666998</c:v>
                </c:pt>
                <c:pt idx="900">
                  <c:v>1741.9081002717587</c:v>
                </c:pt>
                <c:pt idx="901">
                  <c:v>1694.5585544404623</c:v>
                </c:pt>
                <c:pt idx="902">
                  <c:v>1713.9004346500001</c:v>
                </c:pt>
                <c:pt idx="903">
                  <c:v>1711.7211299584073</c:v>
                </c:pt>
                <c:pt idx="904">
                  <c:v>1726.4266606723454</c:v>
                </c:pt>
                <c:pt idx="905">
                  <c:v>1663.2694408238783</c:v>
                </c:pt>
                <c:pt idx="906">
                  <c:v>1684.2851093299264</c:v>
                </c:pt>
                <c:pt idx="907">
                  <c:v>1665.026992011434</c:v>
                </c:pt>
                <c:pt idx="908">
                  <c:v>1693.9075551293531</c:v>
                </c:pt>
                <c:pt idx="909">
                  <c:v>1684.9331695922276</c:v>
                </c:pt>
                <c:pt idx="910">
                  <c:v>1720.9835422787787</c:v>
                </c:pt>
                <c:pt idx="911">
                  <c:v>1711.9239243262032</c:v>
                </c:pt>
                <c:pt idx="912">
                  <c:v>1751.9625862460534</c:v>
                </c:pt>
                <c:pt idx="913">
                  <c:v>1673.5737459469058</c:v>
                </c:pt>
                <c:pt idx="914">
                  <c:v>1490.2226555454588</c:v>
                </c:pt>
                <c:pt idx="915">
                  <c:v>1435.0821989858812</c:v>
                </c:pt>
                <c:pt idx="916">
                  <c:v>1385.5034634318447</c:v>
                </c:pt>
                <c:pt idx="917">
                  <c:v>1362.4243221646223</c:v>
                </c:pt>
                <c:pt idx="918">
                  <c:v>1347.0262837578277</c:v>
                </c:pt>
                <c:pt idx="919">
                  <c:v>1304.4599290770348</c:v>
                </c:pt>
                <c:pt idx="920">
                  <c:v>1282.3049424281401</c:v>
                </c:pt>
                <c:pt idx="921">
                  <c:v>1267.7077942995945</c:v>
                </c:pt>
                <c:pt idx="922">
                  <c:v>1263.7731389068645</c:v>
                </c:pt>
                <c:pt idx="923">
                  <c:v>1270.2246790710587</c:v>
                </c:pt>
                <c:pt idx="924">
                  <c:v>1257.0746323739486</c:v>
                </c:pt>
                <c:pt idx="925">
                  <c:v>1298.3094998688002</c:v>
                </c:pt>
                <c:pt idx="926">
                  <c:v>1312.1225843538577</c:v>
                </c:pt>
                <c:pt idx="927">
                  <c:v>1332.6463412028031</c:v>
                </c:pt>
                <c:pt idx="928">
                  <c:v>1330.9406917005967</c:v>
                </c:pt>
                <c:pt idx="929">
                  <c:v>1330.1377468564767</c:v>
                </c:pt>
                <c:pt idx="930">
                  <c:v>1348.0531495451291</c:v>
                </c:pt>
                <c:pt idx="931">
                  <c:v>1328.5428064161113</c:v>
                </c:pt>
                <c:pt idx="932">
                  <c:v>1267.3413771308099</c:v>
                </c:pt>
                <c:pt idx="933">
                  <c:v>1281.0145545596952</c:v>
                </c:pt>
                <c:pt idx="934">
                  <c:v>1245.9587126152758</c:v>
                </c:pt>
                <c:pt idx="935">
                  <c:v>1179.0215666416086</c:v>
                </c:pt>
                <c:pt idx="936">
                  <c:v>1164.180640139007</c:v>
                </c:pt>
                <c:pt idx="937">
                  <c:v>1168.7483955053681</c:v>
                </c:pt>
                <c:pt idx="938">
                  <c:v>1173.7213989032782</c:v>
                </c:pt>
                <c:pt idx="939">
                  <c:v>1165.2101008643137</c:v>
                </c:pt>
                <c:pt idx="940">
                  <c:v>1180.9363389918565</c:v>
                </c:pt>
                <c:pt idx="941">
                  <c:v>1173.9763129876399</c:v>
                </c:pt>
                <c:pt idx="942">
                  <c:v>1156.8229917382432</c:v>
                </c:pt>
                <c:pt idx="943">
                  <c:v>1151.514460400233</c:v>
                </c:pt>
                <c:pt idx="944">
                  <c:v>1148.4271676007418</c:v>
                </c:pt>
                <c:pt idx="945">
                  <c:v>1161.9975297754993</c:v>
                </c:pt>
                <c:pt idx="946">
                  <c:v>1175.6779189695751</c:v>
                </c:pt>
                <c:pt idx="947">
                  <c:v>1154.7019758311826</c:v>
                </c:pt>
                <c:pt idx="948">
                  <c:v>1161.9713847412056</c:v>
                </c:pt>
                <c:pt idx="949">
                  <c:v>1190.2058430253321</c:v>
                </c:pt>
                <c:pt idx="950">
                  <c:v>1203.8306740215344</c:v>
                </c:pt>
                <c:pt idx="951">
                  <c:v>1230.2567674336935</c:v>
                </c:pt>
                <c:pt idx="952">
                  <c:v>1238.5142407647254</c:v>
                </c:pt>
                <c:pt idx="953">
                  <c:v>1255.8603816420364</c:v>
                </c:pt>
                <c:pt idx="954">
                  <c:v>1244.1288868792553</c:v>
                </c:pt>
                <c:pt idx="955">
                  <c:v>1243.8380233727401</c:v>
                </c:pt>
                <c:pt idx="956">
                  <c:v>1253.3406539620003</c:v>
                </c:pt>
                <c:pt idx="957">
                  <c:v>1233.1000399131124</c:v>
                </c:pt>
                <c:pt idx="958">
                  <c:v>1237.5534107544393</c:v>
                </c:pt>
                <c:pt idx="959">
                  <c:v>1253.1249574290787</c:v>
                </c:pt>
                <c:pt idx="960">
                  <c:v>1280.1774422878532</c:v>
                </c:pt>
                <c:pt idx="961">
                  <c:v>1297.4462374387128</c:v>
                </c:pt>
                <c:pt idx="962">
                  <c:v>1392.3276562662681</c:v>
                </c:pt>
                <c:pt idx="963">
                  <c:v>1412.7600005666418</c:v>
                </c:pt>
                <c:pt idx="964">
                  <c:v>1407.8087846973094</c:v>
                </c:pt>
                <c:pt idx="965">
                  <c:v>1428.3609604048615</c:v>
                </c:pt>
                <c:pt idx="966">
                  <c:v>1419.3300298093136</c:v>
                </c:pt>
                <c:pt idx="967">
                  <c:v>1421.8748131472148</c:v>
                </c:pt>
                <c:pt idx="968">
                  <c:v>1485.4922178418835</c:v>
                </c:pt>
                <c:pt idx="969">
                  <c:v>1445.2103456305958</c:v>
                </c:pt>
                <c:pt idx="970">
                  <c:v>1465.8322414295972</c:v>
                </c:pt>
                <c:pt idx="971">
                  <c:v>1477.2053313472716</c:v>
                </c:pt>
                <c:pt idx="972">
                  <c:v>1502.3590330904801</c:v>
                </c:pt>
                <c:pt idx="973">
                  <c:v>1499.1453726252369</c:v>
                </c:pt>
                <c:pt idx="974">
                  <c:v>1476.036430439066</c:v>
                </c:pt>
                <c:pt idx="975">
                  <c:v>1527.6903031915988</c:v>
                </c:pt>
                <c:pt idx="976">
                  <c:v>1540.8151104069377</c:v>
                </c:pt>
                <c:pt idx="977">
                  <c:v>1698.340031401729</c:v>
                </c:pt>
                <c:pt idx="978">
                  <c:v>1697.239761208544</c:v>
                </c:pt>
                <c:pt idx="979">
                  <c:v>1614.2706736309663</c:v>
                </c:pt>
                <c:pt idx="980">
                  <c:v>1685.820917480856</c:v>
                </c:pt>
                <c:pt idx="981">
                  <c:v>1669.8408546453804</c:v>
                </c:pt>
                <c:pt idx="982">
                  <c:v>1666.4420001872249</c:v>
                </c:pt>
                <c:pt idx="983">
                  <c:v>1708.604136114787</c:v>
                </c:pt>
                <c:pt idx="984">
                  <c:v>1774.7968266873663</c:v>
                </c:pt>
                <c:pt idx="985">
                  <c:v>1777.9385883083023</c:v>
                </c:pt>
                <c:pt idx="986">
                  <c:v>1750.6769431751798</c:v>
                </c:pt>
                <c:pt idx="987">
                  <c:v>1738.3179675893546</c:v>
                </c:pt>
                <c:pt idx="988">
                  <c:v>1820.7369200703395</c:v>
                </c:pt>
                <c:pt idx="989">
                  <c:v>1923.7712320917524</c:v>
                </c:pt>
                <c:pt idx="990">
                  <c:v>1936.488612522684</c:v>
                </c:pt>
                <c:pt idx="991">
                  <c:v>1939.3972475878363</c:v>
                </c:pt>
                <c:pt idx="992">
                  <c:v>2032.304716326232</c:v>
                </c:pt>
                <c:pt idx="993">
                  <c:v>2037.5478850785087</c:v>
                </c:pt>
                <c:pt idx="994">
                  <c:v>2006.0245993555452</c:v>
                </c:pt>
                <c:pt idx="995">
                  <c:v>2000.9666245961812</c:v>
                </c:pt>
                <c:pt idx="996">
                  <c:v>2087.2463271411739</c:v>
                </c:pt>
                <c:pt idx="997">
                  <c:v>2039.2157203911493</c:v>
                </c:pt>
                <c:pt idx="998">
                  <c:v>1868.2228386059169</c:v>
                </c:pt>
                <c:pt idx="999">
                  <c:v>1867.1389090591651</c:v>
                </c:pt>
                <c:pt idx="1000">
                  <c:v>1930.3586913572867</c:v>
                </c:pt>
                <c:pt idx="1001">
                  <c:v>1981.0299465709559</c:v>
                </c:pt>
                <c:pt idx="1002">
                  <c:v>2145.6216524599949</c:v>
                </c:pt>
                <c:pt idx="1003">
                  <c:v>2044.2105113176369</c:v>
                </c:pt>
                <c:pt idx="1004">
                  <c:v>2092.0482984397472</c:v>
                </c:pt>
                <c:pt idx="1005">
                  <c:v>2115.7760064375311</c:v>
                </c:pt>
                <c:pt idx="1006">
                  <c:v>2031.7436874653511</c:v>
                </c:pt>
                <c:pt idx="1007">
                  <c:v>2085.9009472514867</c:v>
                </c:pt>
                <c:pt idx="1008">
                  <c:v>2108.9674037569307</c:v>
                </c:pt>
                <c:pt idx="1009">
                  <c:v>2087.9969075006825</c:v>
                </c:pt>
                <c:pt idx="1010">
                  <c:v>1996.1853514497561</c:v>
                </c:pt>
                <c:pt idx="1011">
                  <c:v>2019.8433393560904</c:v>
                </c:pt>
                <c:pt idx="1012">
                  <c:v>1988.6163640217865</c:v>
                </c:pt>
                <c:pt idx="1013">
                  <c:v>1964.8570641075644</c:v>
                </c:pt>
                <c:pt idx="1014">
                  <c:v>2048.9743544411981</c:v>
                </c:pt>
                <c:pt idx="1015">
                  <c:v>2088.8782130316595</c:v>
                </c:pt>
                <c:pt idx="1016">
                  <c:v>2099.5704426812736</c:v>
                </c:pt>
                <c:pt idx="1017">
                  <c:v>2116.2694939598205</c:v>
                </c:pt>
                <c:pt idx="1018">
                  <c:v>2324.2412586239279</c:v>
                </c:pt>
                <c:pt idx="1019">
                  <c:v>2483.4688749770835</c:v>
                </c:pt>
                <c:pt idx="1020">
                  <c:v>2517.2645999307242</c:v>
                </c:pt>
                <c:pt idx="1021">
                  <c:v>2595.0700432353351</c:v>
                </c:pt>
                <c:pt idx="1022">
                  <c:v>2555.189061549881</c:v>
                </c:pt>
                <c:pt idx="1023">
                  <c:v>2475.0316545352839</c:v>
                </c:pt>
                <c:pt idx="1024">
                  <c:v>2593.8913379392693</c:v>
                </c:pt>
                <c:pt idx="1025">
                  <c:v>2530.9221122197932</c:v>
                </c:pt>
                <c:pt idx="1026">
                  <c:v>2585.0031156559066</c:v>
                </c:pt>
                <c:pt idx="1027">
                  <c:v>2692.1182317799639</c:v>
                </c:pt>
                <c:pt idx="1028">
                  <c:v>2886.127458754911</c:v>
                </c:pt>
                <c:pt idx="1029">
                  <c:v>2863.0620916258963</c:v>
                </c:pt>
                <c:pt idx="1030">
                  <c:v>2949.9670962410746</c:v>
                </c:pt>
                <c:pt idx="1031">
                  <c:v>2983.2573505317077</c:v>
                </c:pt>
                <c:pt idx="1032">
                  <c:v>3145.6332647643726</c:v>
                </c:pt>
                <c:pt idx="1033">
                  <c:v>3150.8720760109336</c:v>
                </c:pt>
                <c:pt idx="1034">
                  <c:v>3195.3251705684638</c:v>
                </c:pt>
                <c:pt idx="1035">
                  <c:v>3505.4314223237166</c:v>
                </c:pt>
                <c:pt idx="1036">
                  <c:v>3594.9476622389593</c:v>
                </c:pt>
                <c:pt idx="1037">
                  <c:v>3484.7746664789902</c:v>
                </c:pt>
                <c:pt idx="1038">
                  <c:v>3698.3817754097763</c:v>
                </c:pt>
                <c:pt idx="1039">
                  <c:v>4005.5674089591585</c:v>
                </c:pt>
                <c:pt idx="1040">
                  <c:v>4295.6596369627323</c:v>
                </c:pt>
                <c:pt idx="1041">
                  <c:v>4420.9956632365038</c:v>
                </c:pt>
                <c:pt idx="1042">
                  <c:v>4367.1161944397372</c:v>
                </c:pt>
                <c:pt idx="1043">
                  <c:v>4155.9732549911132</c:v>
                </c:pt>
                <c:pt idx="1044">
                  <c:v>3856.8795095555711</c:v>
                </c:pt>
                <c:pt idx="1045">
                  <c:v>3709.4618230680771</c:v>
                </c:pt>
                <c:pt idx="1046">
                  <c:v>4071.1500487315552</c:v>
                </c:pt>
                <c:pt idx="1047">
                  <c:v>4264.3095620919639</c:v>
                </c:pt>
                <c:pt idx="1048">
                  <c:v>4002.6108413311349</c:v>
                </c:pt>
                <c:pt idx="1049">
                  <c:v>3921.2082770583102</c:v>
                </c:pt>
                <c:pt idx="1050">
                  <c:v>3903.0843214107672</c:v>
                </c:pt>
                <c:pt idx="1051">
                  <c:v>3990.5242098525337</c:v>
                </c:pt>
                <c:pt idx="1052">
                  <c:v>3909.9343203956651</c:v>
                </c:pt>
                <c:pt idx="1053">
                  <c:v>3863.8253736662132</c:v>
                </c:pt>
                <c:pt idx="1054">
                  <c:v>3360.7404450377494</c:v>
                </c:pt>
                <c:pt idx="1055">
                  <c:v>3588.9691643971773</c:v>
                </c:pt>
                <c:pt idx="1056">
                  <c:v>3494.5017086126027</c:v>
                </c:pt>
                <c:pt idx="1057">
                  <c:v>3514.3174658542212</c:v>
                </c:pt>
                <c:pt idx="1058">
                  <c:v>3513.6965212897503</c:v>
                </c:pt>
                <c:pt idx="1059">
                  <c:v>3536.9623336816826</c:v>
                </c:pt>
                <c:pt idx="1060">
                  <c:v>3308.0168046320405</c:v>
                </c:pt>
                <c:pt idx="1061">
                  <c:v>3634.6892037415141</c:v>
                </c:pt>
                <c:pt idx="1062">
                  <c:v>3731.3539317831714</c:v>
                </c:pt>
                <c:pt idx="1063">
                  <c:v>3732.5173858092326</c:v>
                </c:pt>
                <c:pt idx="1064">
                  <c:v>3605.0712373926899</c:v>
                </c:pt>
                <c:pt idx="1065">
                  <c:v>3652.2837224446139</c:v>
                </c:pt>
                <c:pt idx="1066">
                  <c:v>3863.6085877568626</c:v>
                </c:pt>
                <c:pt idx="1067">
                  <c:v>4098.1110259703037</c:v>
                </c:pt>
                <c:pt idx="1068">
                  <c:v>4023.7926766145893</c:v>
                </c:pt>
                <c:pt idx="1069">
                  <c:v>4171.2484912770942</c:v>
                </c:pt>
                <c:pt idx="1070">
                  <c:v>4268.932875656199</c:v>
                </c:pt>
                <c:pt idx="1071">
                  <c:v>4226.3110228756432</c:v>
                </c:pt>
                <c:pt idx="1072">
                  <c:v>5051.9690271116451</c:v>
                </c:pt>
                <c:pt idx="1073">
                  <c:v>5056.9311367452665</c:v>
                </c:pt>
                <c:pt idx="1074">
                  <c:v>4881.2321487872041</c:v>
                </c:pt>
                <c:pt idx="1075">
                  <c:v>5225.6853499691188</c:v>
                </c:pt>
                <c:pt idx="1076">
                  <c:v>5151.3996819062713</c:v>
                </c:pt>
                <c:pt idx="1077">
                  <c:v>5136.8118421469253</c:v>
                </c:pt>
                <c:pt idx="1078">
                  <c:v>5291.949939386006</c:v>
                </c:pt>
                <c:pt idx="1079">
                  <c:v>5219.3223022479378</c:v>
                </c:pt>
                <c:pt idx="1080">
                  <c:v>5352.4822300340402</c:v>
                </c:pt>
                <c:pt idx="1081">
                  <c:v>5677.7983554895391</c:v>
                </c:pt>
                <c:pt idx="1082">
                  <c:v>5616.0187288304178</c:v>
                </c:pt>
                <c:pt idx="1083">
                  <c:v>6090.267863386005</c:v>
                </c:pt>
                <c:pt idx="1084">
                  <c:v>6083.2076147503303</c:v>
                </c:pt>
                <c:pt idx="1085">
                  <c:v>6253.9542974626311</c:v>
                </c:pt>
                <c:pt idx="1086">
                  <c:v>5892.1832791905563</c:v>
                </c:pt>
                <c:pt idx="1087">
                  <c:v>5326.0702985154567</c:v>
                </c:pt>
                <c:pt idx="1088">
                  <c:v>5411.6081357123712</c:v>
                </c:pt>
                <c:pt idx="1089">
                  <c:v>5128.1011882214734</c:v>
                </c:pt>
                <c:pt idx="1090">
                  <c:v>5041.2931381084663</c:v>
                </c:pt>
                <c:pt idx="1091">
                  <c:v>5022.7258062543624</c:v>
                </c:pt>
                <c:pt idx="1092">
                  <c:v>4916.9724106664253</c:v>
                </c:pt>
                <c:pt idx="1093">
                  <c:v>5401.8941660959063</c:v>
                </c:pt>
                <c:pt idx="1094">
                  <c:v>5277.0102310401262</c:v>
                </c:pt>
                <c:pt idx="1095">
                  <c:v>5484.9416887763646</c:v>
                </c:pt>
                <c:pt idx="1096">
                  <c:v>5269.7593415293941</c:v>
                </c:pt>
                <c:pt idx="1097">
                  <c:v>5310.8963742373653</c:v>
                </c:pt>
                <c:pt idx="1098">
                  <c:v>5325.1116472580297</c:v>
                </c:pt>
                <c:pt idx="1099">
                  <c:v>5552.7422989579945</c:v>
                </c:pt>
                <c:pt idx="1100">
                  <c:v>5705.6275657421174</c:v>
                </c:pt>
                <c:pt idx="1101">
                  <c:v>5978.9880611742783</c:v>
                </c:pt>
                <c:pt idx="1102">
                  <c:v>6084.3405662363821</c:v>
                </c:pt>
                <c:pt idx="1103">
                  <c:v>6293.6718726837526</c:v>
                </c:pt>
                <c:pt idx="1104">
                  <c:v>6233.599298888711</c:v>
                </c:pt>
                <c:pt idx="1105">
                  <c:v>6665.718978809602</c:v>
                </c:pt>
                <c:pt idx="1106">
                  <c:v>6423.8686965832576</c:v>
                </c:pt>
                <c:pt idx="1107">
                  <c:v>6057.4994204048126</c:v>
                </c:pt>
                <c:pt idx="1108">
                  <c:v>6198.633583650435</c:v>
                </c:pt>
                <c:pt idx="1109">
                  <c:v>6417.8400874257477</c:v>
                </c:pt>
                <c:pt idx="1110">
                  <c:v>6280.0546673225517</c:v>
                </c:pt>
                <c:pt idx="1111">
                  <c:v>6321.6525062599458</c:v>
                </c:pt>
                <c:pt idx="1112">
                  <c:v>6329.5254297115762</c:v>
                </c:pt>
                <c:pt idx="1113">
                  <c:v>6247.7437624414952</c:v>
                </c:pt>
                <c:pt idx="1114">
                  <c:v>5891.7017748089847</c:v>
                </c:pt>
                <c:pt idx="1115">
                  <c:v>5919.7684691230606</c:v>
                </c:pt>
                <c:pt idx="1116">
                  <c:v>5697.8363455226518</c:v>
                </c:pt>
                <c:pt idx="1117">
                  <c:v>5587.8234880977307</c:v>
                </c:pt>
                <c:pt idx="1118">
                  <c:v>5994.3580732095697</c:v>
                </c:pt>
                <c:pt idx="1119">
                  <c:v>6080.5876644388336</c:v>
                </c:pt>
                <c:pt idx="1120">
                  <c:v>6076.2835381682653</c:v>
                </c:pt>
                <c:pt idx="1121">
                  <c:v>6278.6722486342805</c:v>
                </c:pt>
                <c:pt idx="1122">
                  <c:v>6399.7128636489151</c:v>
                </c:pt>
                <c:pt idx="1123">
                  <c:v>6399.0570590387197</c:v>
                </c:pt>
                <c:pt idx="1124">
                  <c:v>6396.8663230402099</c:v>
                </c:pt>
                <c:pt idx="1125">
                  <c:v>6421.8751377183753</c:v>
                </c:pt>
                <c:pt idx="1126">
                  <c:v>6215.1038658789112</c:v>
                </c:pt>
                <c:pt idx="1127">
                  <c:v>6340.3897808369538</c:v>
                </c:pt>
                <c:pt idx="1128">
                  <c:v>6441.4817346856453</c:v>
                </c:pt>
                <c:pt idx="1129">
                  <c:v>6317.4191894572532</c:v>
                </c:pt>
                <c:pt idx="1130">
                  <c:v>6095.4369545411137</c:v>
                </c:pt>
                <c:pt idx="1131">
                  <c:v>6326.8281336736272</c:v>
                </c:pt>
                <c:pt idx="1132">
                  <c:v>6333.9112592143092</c:v>
                </c:pt>
                <c:pt idx="1133">
                  <c:v>6511.1081397621047</c:v>
                </c:pt>
                <c:pt idx="1134">
                  <c:v>6536.5232918482479</c:v>
                </c:pt>
                <c:pt idx="1135">
                  <c:v>6521.0073033714825</c:v>
                </c:pt>
                <c:pt idx="1136">
                  <c:v>6925.7106467063486</c:v>
                </c:pt>
                <c:pt idx="1137">
                  <c:v>6858.6627956370858</c:v>
                </c:pt>
                <c:pt idx="1138">
                  <c:v>6880.4993461543063</c:v>
                </c:pt>
                <c:pt idx="1139">
                  <c:v>6681.6685391050651</c:v>
                </c:pt>
                <c:pt idx="1140">
                  <c:v>6536.9840980776708</c:v>
                </c:pt>
                <c:pt idx="1141">
                  <c:v>6116.8497376274936</c:v>
                </c:pt>
                <c:pt idx="1142">
                  <c:v>6060.5431381471453</c:v>
                </c:pt>
                <c:pt idx="1143">
                  <c:v>6146.8065000457036</c:v>
                </c:pt>
                <c:pt idx="1144">
                  <c:v>5859.4976288179578</c:v>
                </c:pt>
                <c:pt idx="1145">
                  <c:v>5631.0913411006195</c:v>
                </c:pt>
                <c:pt idx="1146">
                  <c:v>5569.4522440008259</c:v>
                </c:pt>
                <c:pt idx="1147">
                  <c:v>5452.0937213158595</c:v>
                </c:pt>
                <c:pt idx="1148">
                  <c:v>5345.2182680061587</c:v>
                </c:pt>
                <c:pt idx="1149">
                  <c:v>5882.7841393620383</c:v>
                </c:pt>
                <c:pt idx="1150">
                  <c:v>5992.8743425134116</c:v>
                </c:pt>
                <c:pt idx="1151">
                  <c:v>5974.8179282044603</c:v>
                </c:pt>
                <c:pt idx="1152">
                  <c:v>5834.1554649525506</c:v>
                </c:pt>
                <c:pt idx="1153">
                  <c:v>6285.0777820361873</c:v>
                </c:pt>
                <c:pt idx="1154">
                  <c:v>6296.6360659467746</c:v>
                </c:pt>
                <c:pt idx="1155">
                  <c:v>6163.4968363128201</c:v>
                </c:pt>
                <c:pt idx="1156">
                  <c:v>6227.8985920362938</c:v>
                </c:pt>
                <c:pt idx="1157">
                  <c:v>5795.4836911031716</c:v>
                </c:pt>
                <c:pt idx="1158">
                  <c:v>6256.9544401478079</c:v>
                </c:pt>
                <c:pt idx="1159">
                  <c:v>6143.3945730704017</c:v>
                </c:pt>
                <c:pt idx="1160">
                  <c:v>6243.7337678067252</c:v>
                </c:pt>
                <c:pt idx="1161">
                  <c:v>6412.2929826498039</c:v>
                </c:pt>
                <c:pt idx="1162">
                  <c:v>6344.619829510355</c:v>
                </c:pt>
                <c:pt idx="1163">
                  <c:v>6080.4787267959409</c:v>
                </c:pt>
                <c:pt idx="1164">
                  <c:v>6173.4984013065123</c:v>
                </c:pt>
                <c:pt idx="1165">
                  <c:v>5406.7190142994823</c:v>
                </c:pt>
                <c:pt idx="1166">
                  <c:v>5359.1838600371993</c:v>
                </c:pt>
                <c:pt idx="1167">
                  <c:v>5340.8530597804029</c:v>
                </c:pt>
                <c:pt idx="1168">
                  <c:v>5692.4473977474918</c:v>
                </c:pt>
                <c:pt idx="1169">
                  <c:v>5733.0876826376916</c:v>
                </c:pt>
                <c:pt idx="1170">
                  <c:v>6114.0984007638363</c:v>
                </c:pt>
                <c:pt idx="1171">
                  <c:v>6212.3040243471942</c:v>
                </c:pt>
                <c:pt idx="1172">
                  <c:v>7255.2523238943249</c:v>
                </c:pt>
                <c:pt idx="1173">
                  <c:v>6568.4167435640338</c:v>
                </c:pt>
                <c:pt idx="1174">
                  <c:v>7145.8120175633985</c:v>
                </c:pt>
                <c:pt idx="1175">
                  <c:v>7108.084911063228</c:v>
                </c:pt>
                <c:pt idx="1176">
                  <c:v>7681.2563965457448</c:v>
                </c:pt>
                <c:pt idx="1177">
                  <c:v>6861.3741349080519</c:v>
                </c:pt>
                <c:pt idx="1178">
                  <c:v>6945.800536478594</c:v>
                </c:pt>
                <c:pt idx="1179">
                  <c:v>6783.458316284602</c:v>
                </c:pt>
                <c:pt idx="1180">
                  <c:v>6908.7983107282134</c:v>
                </c:pt>
                <c:pt idx="1181">
                  <c:v>7464.1001409674682</c:v>
                </c:pt>
                <c:pt idx="1182">
                  <c:v>7692.3770229688889</c:v>
                </c:pt>
                <c:pt idx="1183">
                  <c:v>7468.7535190634871</c:v>
                </c:pt>
                <c:pt idx="1184">
                  <c:v>7145.4667518944207</c:v>
                </c:pt>
                <c:pt idx="1185">
                  <c:v>7254.659139810572</c:v>
                </c:pt>
                <c:pt idx="1186">
                  <c:v>7085.5792840310569</c:v>
                </c:pt>
                <c:pt idx="1187">
                  <c:v>6782.6148517214242</c:v>
                </c:pt>
                <c:pt idx="1188">
                  <c:v>7227.8872827497862</c:v>
                </c:pt>
                <c:pt idx="1189">
                  <c:v>7495.6878213281798</c:v>
                </c:pt>
                <c:pt idx="1190">
                  <c:v>7436.4050578507085</c:v>
                </c:pt>
                <c:pt idx="1191">
                  <c:v>7933.6430960403559</c:v>
                </c:pt>
                <c:pt idx="1192">
                  <c:v>7974.517716508135</c:v>
                </c:pt>
                <c:pt idx="1193">
                  <c:v>7119.811296293652</c:v>
                </c:pt>
                <c:pt idx="1194">
                  <c:v>7258.0950213490532</c:v>
                </c:pt>
                <c:pt idx="1195">
                  <c:v>7130.5047505219891</c:v>
                </c:pt>
                <c:pt idx="1196">
                  <c:v>7488.7480159261277</c:v>
                </c:pt>
                <c:pt idx="1197">
                  <c:v>6821.9367563413825</c:v>
                </c:pt>
                <c:pt idx="1198">
                  <c:v>6570.0946640571447</c:v>
                </c:pt>
                <c:pt idx="1199">
                  <c:v>6631.0182217931188</c:v>
                </c:pt>
                <c:pt idx="1200">
                  <c:v>6941.4011140415832</c:v>
                </c:pt>
                <c:pt idx="1201">
                  <c:v>6988.0573957974866</c:v>
                </c:pt>
                <c:pt idx="1202">
                  <c:v>7431.5200943497184</c:v>
                </c:pt>
                <c:pt idx="1203">
                  <c:v>7501.9152652650782</c:v>
                </c:pt>
                <c:pt idx="1204">
                  <c:v>7477.3782122437578</c:v>
                </c:pt>
                <c:pt idx="1205">
                  <c:v>8421.5397590614994</c:v>
                </c:pt>
                <c:pt idx="1206">
                  <c:v>8188.2332685029205</c:v>
                </c:pt>
                <c:pt idx="1207">
                  <c:v>7904.1305139039086</c:v>
                </c:pt>
                <c:pt idx="1208">
                  <c:v>7679.5190716232119</c:v>
                </c:pt>
                <c:pt idx="1209">
                  <c:v>8428.0669993111114</c:v>
                </c:pt>
                <c:pt idx="1210">
                  <c:v>8245.531739329097</c:v>
                </c:pt>
                <c:pt idx="1211">
                  <c:v>7671.275288264952</c:v>
                </c:pt>
                <c:pt idx="1212">
                  <c:v>7716.9650558790545</c:v>
                </c:pt>
                <c:pt idx="1213">
                  <c:v>7412.5045141626933</c:v>
                </c:pt>
                <c:pt idx="1214">
                  <c:v>7595.8299539561094</c:v>
                </c:pt>
                <c:pt idx="1215">
                  <c:v>7945.0327920178297</c:v>
                </c:pt>
                <c:pt idx="1216">
                  <c:v>7878.7523655535078</c:v>
                </c:pt>
                <c:pt idx="1217">
                  <c:v>7678.1811581770844</c:v>
                </c:pt>
                <c:pt idx="1218">
                  <c:v>7543.8421293687543</c:v>
                </c:pt>
                <c:pt idx="1219">
                  <c:v>7901.2987401177879</c:v>
                </c:pt>
                <c:pt idx="1220">
                  <c:v>7778.9533298322203</c:v>
                </c:pt>
                <c:pt idx="1221">
                  <c:v>7861.169375585223</c:v>
                </c:pt>
                <c:pt idx="1222">
                  <c:v>8097.0376224997708</c:v>
                </c:pt>
                <c:pt idx="1223">
                  <c:v>7871.935072275126</c:v>
                </c:pt>
                <c:pt idx="1224">
                  <c:v>7945.4643956291466</c:v>
                </c:pt>
                <c:pt idx="1225">
                  <c:v>7770.1024092184825</c:v>
                </c:pt>
                <c:pt idx="1226">
                  <c:v>8045.4207858700602</c:v>
                </c:pt>
                <c:pt idx="1227">
                  <c:v>8133.1418074857202</c:v>
                </c:pt>
                <c:pt idx="1228">
                  <c:v>8110.7769201966339</c:v>
                </c:pt>
                <c:pt idx="1229">
                  <c:v>8349.932896373648</c:v>
                </c:pt>
                <c:pt idx="1230">
                  <c:v>8481.9323026889888</c:v>
                </c:pt>
                <c:pt idx="1231">
                  <c:v>8445.2813948824314</c:v>
                </c:pt>
                <c:pt idx="1232">
                  <c:v>8376.5866274743676</c:v>
                </c:pt>
                <c:pt idx="1233">
                  <c:v>8631.6109533147046</c:v>
                </c:pt>
                <c:pt idx="1234">
                  <c:v>8935.6405928897075</c:v>
                </c:pt>
                <c:pt idx="1235">
                  <c:v>8281.2231617900507</c:v>
                </c:pt>
                <c:pt idx="1236">
                  <c:v>8244.4642683138463</c:v>
                </c:pt>
                <c:pt idx="1237">
                  <c:v>7914.4659699843796</c:v>
                </c:pt>
                <c:pt idx="1238">
                  <c:v>7770.2951980578009</c:v>
                </c:pt>
                <c:pt idx="1239">
                  <c:v>7523.6909714980493</c:v>
                </c:pt>
                <c:pt idx="1240">
                  <c:v>7148.5772642810462</c:v>
                </c:pt>
                <c:pt idx="1241">
                  <c:v>6746.3312321823723</c:v>
                </c:pt>
                <c:pt idx="1242">
                  <c:v>6787.6275598755519</c:v>
                </c:pt>
                <c:pt idx="1243">
                  <c:v>6787.1051680030678</c:v>
                </c:pt>
                <c:pt idx="1244">
                  <c:v>7158.5274854172494</c:v>
                </c:pt>
                <c:pt idx="1245">
                  <c:v>7032.2477306315959</c:v>
                </c:pt>
                <c:pt idx="1246">
                  <c:v>6758.0954583050825</c:v>
                </c:pt>
                <c:pt idx="1247">
                  <c:v>6639.7736991872816</c:v>
                </c:pt>
                <c:pt idx="1248">
                  <c:v>6480.2118154608215</c:v>
                </c:pt>
                <c:pt idx="1249">
                  <c:v>6183.0160281516028</c:v>
                </c:pt>
                <c:pt idx="1250">
                  <c:v>6309.4651326672765</c:v>
                </c:pt>
                <c:pt idx="1251">
                  <c:v>6614.3285954296653</c:v>
                </c:pt>
                <c:pt idx="1252">
                  <c:v>6882.3288417882204</c:v>
                </c:pt>
                <c:pt idx="1253">
                  <c:v>6762.1736557742688</c:v>
                </c:pt>
                <c:pt idx="1254">
                  <c:v>7141.8660199927426</c:v>
                </c:pt>
                <c:pt idx="1255">
                  <c:v>7038.6585873191798</c:v>
                </c:pt>
                <c:pt idx="1256">
                  <c:v>7027.2339857370416</c:v>
                </c:pt>
                <c:pt idx="1257">
                  <c:v>6855.5329861514556</c:v>
                </c:pt>
                <c:pt idx="1258">
                  <c:v>7380.6724642005356</c:v>
                </c:pt>
                <c:pt idx="1259">
                  <c:v>7267.7250143922083</c:v>
                </c:pt>
                <c:pt idx="1260">
                  <c:v>7253.1041801738993</c:v>
                </c:pt>
                <c:pt idx="1261">
                  <c:v>7087.4976396293596</c:v>
                </c:pt>
                <c:pt idx="1262">
                  <c:v>6901.3842557799971</c:v>
                </c:pt>
                <c:pt idx="1263">
                  <c:v>6902.8264206506183</c:v>
                </c:pt>
                <c:pt idx="1264">
                  <c:v>7220.1845280950802</c:v>
                </c:pt>
                <c:pt idx="1265">
                  <c:v>7615.7530584802707</c:v>
                </c:pt>
                <c:pt idx="1266">
                  <c:v>7538.4567271920114</c:v>
                </c:pt>
                <c:pt idx="1267">
                  <c:v>7602.8986446174113</c:v>
                </c:pt>
                <c:pt idx="1268">
                  <c:v>7641.4433573211436</c:v>
                </c:pt>
                <c:pt idx="1269">
                  <c:v>7361.2186791845397</c:v>
                </c:pt>
                <c:pt idx="1270">
                  <c:v>7561.8417239431246</c:v>
                </c:pt>
                <c:pt idx="1271">
                  <c:v>7233.0389419579406</c:v>
                </c:pt>
                <c:pt idx="1272">
                  <c:v>7576.7543880977792</c:v>
                </c:pt>
                <c:pt idx="1273">
                  <c:v>7549.8025810135487</c:v>
                </c:pt>
                <c:pt idx="1274">
                  <c:v>7530.1125527157483</c:v>
                </c:pt>
                <c:pt idx="1275">
                  <c:v>7254.5077432010867</c:v>
                </c:pt>
                <c:pt idx="1276">
                  <c:v>7272.7247251535209</c:v>
                </c:pt>
                <c:pt idx="1277">
                  <c:v>7536.7042035001978</c:v>
                </c:pt>
                <c:pt idx="1278">
                  <c:v>7604.044347330474</c:v>
                </c:pt>
                <c:pt idx="1279">
                  <c:v>7720.2358960608271</c:v>
                </c:pt>
                <c:pt idx="1280">
                  <c:v>7707.3428803545357</c:v>
                </c:pt>
                <c:pt idx="1281">
                  <c:v>7991.6439131575598</c:v>
                </c:pt>
                <c:pt idx="1282">
                  <c:v>8131.6944892763713</c:v>
                </c:pt>
                <c:pt idx="1283">
                  <c:v>7236.1054724001788</c:v>
                </c:pt>
                <c:pt idx="1284">
                  <c:v>7110.1986117148554</c:v>
                </c:pt>
                <c:pt idx="1285">
                  <c:v>7163.7517211449531</c:v>
                </c:pt>
                <c:pt idx="1286">
                  <c:v>6925.3112224128954</c:v>
                </c:pt>
                <c:pt idx="1287">
                  <c:v>6975.1508345048333</c:v>
                </c:pt>
                <c:pt idx="1288">
                  <c:v>7106.6364336029501</c:v>
                </c:pt>
                <c:pt idx="1289">
                  <c:v>6939.1800927211489</c:v>
                </c:pt>
                <c:pt idx="1290">
                  <c:v>7274.3660755362498</c:v>
                </c:pt>
                <c:pt idx="1291">
                  <c:v>7430.3005381904668</c:v>
                </c:pt>
                <c:pt idx="1292">
                  <c:v>7371.0714137021259</c:v>
                </c:pt>
                <c:pt idx="1293">
                  <c:v>7303.465689189039</c:v>
                </c:pt>
                <c:pt idx="1294">
                  <c:v>7456.7551535312923</c:v>
                </c:pt>
                <c:pt idx="1295">
                  <c:v>7294.4745478168552</c:v>
                </c:pt>
                <c:pt idx="1296">
                  <c:v>6641.9289134835535</c:v>
                </c:pt>
                <c:pt idx="1297">
                  <c:v>6957.7844731586947</c:v>
                </c:pt>
                <c:pt idx="1298">
                  <c:v>6508.900770692785</c:v>
                </c:pt>
                <c:pt idx="1299">
                  <c:v>6317.1602413035398</c:v>
                </c:pt>
                <c:pt idx="1300">
                  <c:v>5979.6310300185423</c:v>
                </c:pt>
                <c:pt idx="1301">
                  <c:v>5951.2461374496061</c:v>
                </c:pt>
                <c:pt idx="1302">
                  <c:v>5883.6465755464469</c:v>
                </c:pt>
                <c:pt idx="1303">
                  <c:v>6025.1351860200621</c:v>
                </c:pt>
                <c:pt idx="1304">
                  <c:v>6189.7367285299379</c:v>
                </c:pt>
                <c:pt idx="1305">
                  <c:v>6115.5420752028122</c:v>
                </c:pt>
                <c:pt idx="1306">
                  <c:v>5794.6080234962637</c:v>
                </c:pt>
                <c:pt idx="1307">
                  <c:v>6314.5635733185109</c:v>
                </c:pt>
                <c:pt idx="1308">
                  <c:v>6248.1002267824015</c:v>
                </c:pt>
                <c:pt idx="1309">
                  <c:v>6322.2236933826671</c:v>
                </c:pt>
                <c:pt idx="1310">
                  <c:v>6456.6601121730091</c:v>
                </c:pt>
                <c:pt idx="1311">
                  <c:v>6751.3976599497728</c:v>
                </c:pt>
                <c:pt idx="1312">
                  <c:v>7255.4715984387176</c:v>
                </c:pt>
                <c:pt idx="1313">
                  <c:v>7054.8158026896517</c:v>
                </c:pt>
                <c:pt idx="1314">
                  <c:v>7076.6169765914228</c:v>
                </c:pt>
                <c:pt idx="1315">
                  <c:v>7207.5591214346905</c:v>
                </c:pt>
                <c:pt idx="1316">
                  <c:v>7169.4264141564099</c:v>
                </c:pt>
                <c:pt idx="1317">
                  <c:v>7538.3123501569362</c:v>
                </c:pt>
                <c:pt idx="1318">
                  <c:v>7344.9179284960846</c:v>
                </c:pt>
                <c:pt idx="1319">
                  <c:v>7524.6251321998352</c:v>
                </c:pt>
                <c:pt idx="1320">
                  <c:v>7522.1250998638279</c:v>
                </c:pt>
                <c:pt idx="1321">
                  <c:v>8089.3517439570442</c:v>
                </c:pt>
                <c:pt idx="1322">
                  <c:v>7984.8317666775383</c:v>
                </c:pt>
                <c:pt idx="1323">
                  <c:v>8070.4519716960122</c:v>
                </c:pt>
                <c:pt idx="1324">
                  <c:v>8133.6099239578607</c:v>
                </c:pt>
                <c:pt idx="1325">
                  <c:v>8431.4561163497019</c:v>
                </c:pt>
                <c:pt idx="1326">
                  <c:v>8657.1699486922025</c:v>
                </c:pt>
                <c:pt idx="1327">
                  <c:v>8157.6540439743103</c:v>
                </c:pt>
                <c:pt idx="1328">
                  <c:v>7960.2577342456952</c:v>
                </c:pt>
                <c:pt idx="1329">
                  <c:v>8038.764783252539</c:v>
                </c:pt>
                <c:pt idx="1330">
                  <c:v>7981.7690303162726</c:v>
                </c:pt>
                <c:pt idx="1331">
                  <c:v>8273.8189777486095</c:v>
                </c:pt>
                <c:pt idx="1332">
                  <c:v>7913.1152042412687</c:v>
                </c:pt>
                <c:pt idx="1333">
                  <c:v>7661.882941102851</c:v>
                </c:pt>
                <c:pt idx="1334">
                  <c:v>7945.5238081017433</c:v>
                </c:pt>
                <c:pt idx="1335">
                  <c:v>8165.5974835476891</c:v>
                </c:pt>
                <c:pt idx="1336">
                  <c:v>8113.8496998540068</c:v>
                </c:pt>
                <c:pt idx="1337">
                  <c:v>8040.4765052874227</c:v>
                </c:pt>
                <c:pt idx="1338">
                  <c:v>7989.493421935761</c:v>
                </c:pt>
                <c:pt idx="1339">
                  <c:v>8292.3409906640118</c:v>
                </c:pt>
                <c:pt idx="1340">
                  <c:v>8249.907335836011</c:v>
                </c:pt>
                <c:pt idx="1341">
                  <c:v>8052.964861987909</c:v>
                </c:pt>
                <c:pt idx="1342">
                  <c:v>7992.9050610259801</c:v>
                </c:pt>
                <c:pt idx="1343">
                  <c:v>8062.881044810686</c:v>
                </c:pt>
                <c:pt idx="1344">
                  <c:v>8299.3715118187865</c:v>
                </c:pt>
                <c:pt idx="1345">
                  <c:v>8857.1226923257946</c:v>
                </c:pt>
                <c:pt idx="1346">
                  <c:v>8781.2861920262494</c:v>
                </c:pt>
                <c:pt idx="1347">
                  <c:v>8510.3973262711443</c:v>
                </c:pt>
                <c:pt idx="1348">
                  <c:v>8496.2090525153253</c:v>
                </c:pt>
                <c:pt idx="1349">
                  <c:v>8410.6845989976537</c:v>
                </c:pt>
                <c:pt idx="1350">
                  <c:v>8444.4953720959002</c:v>
                </c:pt>
                <c:pt idx="1351">
                  <c:v>8593.9070632787898</c:v>
                </c:pt>
                <c:pt idx="1352">
                  <c:v>8343.0696111231318</c:v>
                </c:pt>
                <c:pt idx="1353">
                  <c:v>7877.7081355748587</c:v>
                </c:pt>
                <c:pt idx="1354">
                  <c:v>7915.221737258913</c:v>
                </c:pt>
                <c:pt idx="1355">
                  <c:v>7462.2712302118462</c:v>
                </c:pt>
                <c:pt idx="1356">
                  <c:v>7614.5056231718008</c:v>
                </c:pt>
                <c:pt idx="1357">
                  <c:v>7831.6214954080424</c:v>
                </c:pt>
                <c:pt idx="1358">
                  <c:v>7689.2416370443207</c:v>
                </c:pt>
                <c:pt idx="1359">
                  <c:v>7377.7423299696356</c:v>
                </c:pt>
                <c:pt idx="1360">
                  <c:v>7547.4835076036143</c:v>
                </c:pt>
                <c:pt idx="1361">
                  <c:v>7494.6260558321455</c:v>
                </c:pt>
                <c:pt idx="1362">
                  <c:v>7733.6204901694355</c:v>
                </c:pt>
                <c:pt idx="1363">
                  <c:v>7047.1176443580553</c:v>
                </c:pt>
                <c:pt idx="1364">
                  <c:v>6863.690981563529</c:v>
                </c:pt>
                <c:pt idx="1365">
                  <c:v>7126.5497142053837</c:v>
                </c:pt>
                <c:pt idx="1366">
                  <c:v>7188.9337511551103</c:v>
                </c:pt>
                <c:pt idx="1367">
                  <c:v>7086.1955030169693</c:v>
                </c:pt>
                <c:pt idx="1368">
                  <c:v>7115.2504853017708</c:v>
                </c:pt>
                <c:pt idx="1369">
                  <c:v>7027.6873715880838</c:v>
                </c:pt>
                <c:pt idx="1370">
                  <c:v>6669.4255415045573</c:v>
                </c:pt>
                <c:pt idx="1371">
                  <c:v>7214.8623706212766</c:v>
                </c:pt>
                <c:pt idx="1372">
                  <c:v>7179.2440091417957</c:v>
                </c:pt>
                <c:pt idx="1373">
                  <c:v>7030.4283862725924</c:v>
                </c:pt>
                <c:pt idx="1374">
                  <c:v>7009.9953888367163</c:v>
                </c:pt>
                <c:pt idx="1375">
                  <c:v>7026.3511961198292</c:v>
                </c:pt>
                <c:pt idx="1376">
                  <c:v>7458.7002964121639</c:v>
                </c:pt>
                <c:pt idx="1377">
                  <c:v>7522.7883733638009</c:v>
                </c:pt>
                <c:pt idx="1378">
                  <c:v>7180.1655806387334</c:v>
                </c:pt>
                <c:pt idx="1379">
                  <c:v>7084.9285715217238</c:v>
                </c:pt>
                <c:pt idx="1380">
                  <c:v>7593.3067373139957</c:v>
                </c:pt>
                <c:pt idx="1381">
                  <c:v>7335.6277485948667</c:v>
                </c:pt>
                <c:pt idx="1382">
                  <c:v>7257.3099636199831</c:v>
                </c:pt>
                <c:pt idx="1383">
                  <c:v>7445.1099488644331</c:v>
                </c:pt>
                <c:pt idx="1384">
                  <c:v>7687.3852452589845</c:v>
                </c:pt>
                <c:pt idx="1385">
                  <c:v>7571.9492610164816</c:v>
                </c:pt>
                <c:pt idx="1386">
                  <c:v>7596.8072440698579</c:v>
                </c:pt>
                <c:pt idx="1387">
                  <c:v>7559.0889024996113</c:v>
                </c:pt>
                <c:pt idx="1388">
                  <c:v>7253.6137586365776</c:v>
                </c:pt>
                <c:pt idx="1389">
                  <c:v>7298.6568379228847</c:v>
                </c:pt>
                <c:pt idx="1390">
                  <c:v>6975.5430197144906</c:v>
                </c:pt>
                <c:pt idx="1391">
                  <c:v>6978.1248765464616</c:v>
                </c:pt>
                <c:pt idx="1392">
                  <c:v>7036.3233844452743</c:v>
                </c:pt>
                <c:pt idx="1393">
                  <c:v>6984.2419290506332</c:v>
                </c:pt>
                <c:pt idx="1394">
                  <c:v>6994.4424897220097</c:v>
                </c:pt>
                <c:pt idx="1395">
                  <c:v>7458.9905259050111</c:v>
                </c:pt>
                <c:pt idx="1396">
                  <c:v>7632.215671568265</c:v>
                </c:pt>
                <c:pt idx="1397">
                  <c:v>7525.9286644344875</c:v>
                </c:pt>
                <c:pt idx="1398">
                  <c:v>7673.1255456840408</c:v>
                </c:pt>
                <c:pt idx="1399">
                  <c:v>7431.0271166016782</c:v>
                </c:pt>
                <c:pt idx="1400">
                  <c:v>7499.6184133734441</c:v>
                </c:pt>
                <c:pt idx="1401">
                  <c:v>7635.2655276996584</c:v>
                </c:pt>
                <c:pt idx="1402">
                  <c:v>7737.5682678130652</c:v>
                </c:pt>
                <c:pt idx="1403">
                  <c:v>8161.5439282267489</c:v>
                </c:pt>
                <c:pt idx="1404">
                  <c:v>8231.4134554551783</c:v>
                </c:pt>
                <c:pt idx="1405">
                  <c:v>8531.5933951128682</c:v>
                </c:pt>
                <c:pt idx="1406">
                  <c:v>8508.4097507827828</c:v>
                </c:pt>
                <c:pt idx="1407">
                  <c:v>8470.8354268136482</c:v>
                </c:pt>
                <c:pt idx="1408">
                  <c:v>8479.3685461121822</c:v>
                </c:pt>
                <c:pt idx="1409">
                  <c:v>8299.4195837583829</c:v>
                </c:pt>
                <c:pt idx="1410">
                  <c:v>8077.6040956536854</c:v>
                </c:pt>
                <c:pt idx="1411">
                  <c:v>8332.4104713566594</c:v>
                </c:pt>
                <c:pt idx="1412">
                  <c:v>8235.6859185677677</c:v>
                </c:pt>
                <c:pt idx="1413">
                  <c:v>8231.0351691090036</c:v>
                </c:pt>
                <c:pt idx="1414">
                  <c:v>8233.4487741148423</c:v>
                </c:pt>
                <c:pt idx="1415">
                  <c:v>8403.1917785642181</c:v>
                </c:pt>
                <c:pt idx="1416">
                  <c:v>8373.330691027777</c:v>
                </c:pt>
                <c:pt idx="1417">
                  <c:v>8512.4392967282365</c:v>
                </c:pt>
                <c:pt idx="1418">
                  <c:v>8717.3149820417311</c:v>
                </c:pt>
                <c:pt idx="1419">
                  <c:v>9730.4236464470014</c:v>
                </c:pt>
                <c:pt idx="1420">
                  <c:v>10111.603870789702</c:v>
                </c:pt>
                <c:pt idx="1421">
                  <c:v>9784.3208489577428</c:v>
                </c:pt>
                <c:pt idx="1422">
                  <c:v>9673.3475328547429</c:v>
                </c:pt>
                <c:pt idx="1423">
                  <c:v>9595.357857881294</c:v>
                </c:pt>
                <c:pt idx="1424">
                  <c:v>9634.1935559314952</c:v>
                </c:pt>
                <c:pt idx="1425">
                  <c:v>9543.254895064636</c:v>
                </c:pt>
                <c:pt idx="1426">
                  <c:v>9402.4562745407165</c:v>
                </c:pt>
                <c:pt idx="1427">
                  <c:v>9291.5291448307344</c:v>
                </c:pt>
                <c:pt idx="1428">
                  <c:v>9361.4527473404451</c:v>
                </c:pt>
                <c:pt idx="1429">
                  <c:v>9219.0508261932046</c:v>
                </c:pt>
                <c:pt idx="1430">
                  <c:v>9164.8033026345911</c:v>
                </c:pt>
                <c:pt idx="1431">
                  <c:v>9611.4713274179721</c:v>
                </c:pt>
                <c:pt idx="1432">
                  <c:v>9504.5029208359374</c:v>
                </c:pt>
                <c:pt idx="1433">
                  <c:v>8529.9988869574645</c:v>
                </c:pt>
                <c:pt idx="1434">
                  <c:v>8569.5048624576521</c:v>
                </c:pt>
                <c:pt idx="1435">
                  <c:v>8367.6504570597863</c:v>
                </c:pt>
                <c:pt idx="1436">
                  <c:v>8089.1511660037195</c:v>
                </c:pt>
                <c:pt idx="1437">
                  <c:v>8051.8671921704545</c:v>
                </c:pt>
                <c:pt idx="1438">
                  <c:v>7992.0344352586762</c:v>
                </c:pt>
                <c:pt idx="1439">
                  <c:v>8153.2295391445941</c:v>
                </c:pt>
                <c:pt idx="1440">
                  <c:v>8369.0604113938371</c:v>
                </c:pt>
                <c:pt idx="1441">
                  <c:v>8399.9573220082239</c:v>
                </c:pt>
                <c:pt idx="1442">
                  <c:v>8432.7572493355237</c:v>
                </c:pt>
                <c:pt idx="1443">
                  <c:v>8337.1451583317848</c:v>
                </c:pt>
                <c:pt idx="1444">
                  <c:v>7961.1498661369978</c:v>
                </c:pt>
                <c:pt idx="1445">
                  <c:v>8082.9617251504405</c:v>
                </c:pt>
                <c:pt idx="1446">
                  <c:v>8752.861390179396</c:v>
                </c:pt>
                <c:pt idx="1447">
                  <c:v>8871.3764652135542</c:v>
                </c:pt>
                <c:pt idx="1448">
                  <c:v>8848.1948659638256</c:v>
                </c:pt>
                <c:pt idx="1449">
                  <c:v>9238.2661431048818</c:v>
                </c:pt>
                <c:pt idx="1450">
                  <c:v>9582.4355014162084</c:v>
                </c:pt>
                <c:pt idx="1451">
                  <c:v>9276.0984858381107</c:v>
                </c:pt>
                <c:pt idx="1452">
                  <c:v>9520.2204301714628</c:v>
                </c:pt>
                <c:pt idx="1453">
                  <c:v>9252.6512163575517</c:v>
                </c:pt>
                <c:pt idx="1454">
                  <c:v>9042.2185432810365</c:v>
                </c:pt>
                <c:pt idx="1455">
                  <c:v>9065.9008788592528</c:v>
                </c:pt>
                <c:pt idx="1456">
                  <c:v>9406.8184235338249</c:v>
                </c:pt>
                <c:pt idx="1457">
                  <c:v>8216.5965297982239</c:v>
                </c:pt>
                <c:pt idx="1458">
                  <c:v>7983.3121623479637</c:v>
                </c:pt>
                <c:pt idx="1459">
                  <c:v>8079.3855014193905</c:v>
                </c:pt>
                <c:pt idx="1460">
                  <c:v>8353.2365908063148</c:v>
                </c:pt>
                <c:pt idx="1461">
                  <c:v>9058.5043326155028</c:v>
                </c:pt>
                <c:pt idx="1462">
                  <c:v>9001.1844833105897</c:v>
                </c:pt>
                <c:pt idx="1463">
                  <c:v>9230.1100946620154</c:v>
                </c:pt>
                <c:pt idx="1464">
                  <c:v>9335.2718286324962</c:v>
                </c:pt>
                <c:pt idx="1465">
                  <c:v>9156.2751813252526</c:v>
                </c:pt>
                <c:pt idx="1466">
                  <c:v>8455.2658016588084</c:v>
                </c:pt>
                <c:pt idx="1467">
                  <c:v>8995.6954549766942</c:v>
                </c:pt>
                <c:pt idx="1468">
                  <c:v>9156.5257818790978</c:v>
                </c:pt>
                <c:pt idx="1469">
                  <c:v>9138.1713733191646</c:v>
                </c:pt>
                <c:pt idx="1470">
                  <c:v>9387.3286532638685</c:v>
                </c:pt>
                <c:pt idx="1471">
                  <c:v>8939.1494729345413</c:v>
                </c:pt>
                <c:pt idx="1472">
                  <c:v>9028.139687881725</c:v>
                </c:pt>
                <c:pt idx="1473">
                  <c:v>8625.4878198689294</c:v>
                </c:pt>
                <c:pt idx="1474">
                  <c:v>8666.8256735094219</c:v>
                </c:pt>
                <c:pt idx="1475">
                  <c:v>8492.5635227313887</c:v>
                </c:pt>
                <c:pt idx="1476">
                  <c:v>8403.2893485575205</c:v>
                </c:pt>
                <c:pt idx="1477">
                  <c:v>8594.5267032173397</c:v>
                </c:pt>
                <c:pt idx="1478">
                  <c:v>8648.9962435254456</c:v>
                </c:pt>
                <c:pt idx="1479">
                  <c:v>8370.9568974056874</c:v>
                </c:pt>
                <c:pt idx="1480">
                  <c:v>8269.7173928658322</c:v>
                </c:pt>
                <c:pt idx="1481">
                  <c:v>8061.2988572348186</c:v>
                </c:pt>
                <c:pt idx="1482">
                  <c:v>8055.2873912326604</c:v>
                </c:pt>
                <c:pt idx="1483">
                  <c:v>8091.3000110746461</c:v>
                </c:pt>
                <c:pt idx="1484">
                  <c:v>8512.3937152680865</c:v>
                </c:pt>
                <c:pt idx="1485">
                  <c:v>8565.9191098088595</c:v>
                </c:pt>
                <c:pt idx="1486">
                  <c:v>8622.7420104014927</c:v>
                </c:pt>
                <c:pt idx="1487">
                  <c:v>8556.062947839082</c:v>
                </c:pt>
                <c:pt idx="1488">
                  <c:v>8272.9118837995611</c:v>
                </c:pt>
                <c:pt idx="1489">
                  <c:v>8413.4558090473092</c:v>
                </c:pt>
                <c:pt idx="1490">
                  <c:v>8327.5661379093563</c:v>
                </c:pt>
                <c:pt idx="1491">
                  <c:v>8435.9711949118719</c:v>
                </c:pt>
                <c:pt idx="1492">
                  <c:v>8467.4483805755863</c:v>
                </c:pt>
                <c:pt idx="1493">
                  <c:v>8270.5869057177933</c:v>
                </c:pt>
                <c:pt idx="1494">
                  <c:v>7847.568141486362</c:v>
                </c:pt>
                <c:pt idx="1495">
                  <c:v>7735.7395634443355</c:v>
                </c:pt>
                <c:pt idx="1496">
                  <c:v>7954.0106940425503</c:v>
                </c:pt>
                <c:pt idx="1497">
                  <c:v>7860.6253263683529</c:v>
                </c:pt>
                <c:pt idx="1498">
                  <c:v>7971.586971295299</c:v>
                </c:pt>
                <c:pt idx="1499">
                  <c:v>8501.6218986829845</c:v>
                </c:pt>
                <c:pt idx="1500">
                  <c:v>8386.1121035937358</c:v>
                </c:pt>
                <c:pt idx="1501">
                  <c:v>8167.4602544825075</c:v>
                </c:pt>
                <c:pt idx="1502">
                  <c:v>8413.9437706213994</c:v>
                </c:pt>
                <c:pt idx="1503">
                  <c:v>8287.4770204304295</c:v>
                </c:pt>
                <c:pt idx="1504">
                  <c:v>8323.0231818894845</c:v>
                </c:pt>
                <c:pt idx="1505">
                  <c:v>8469.9814251479838</c:v>
                </c:pt>
                <c:pt idx="1506">
                  <c:v>8236.8537191198557</c:v>
                </c:pt>
                <c:pt idx="1507">
                  <c:v>8099.4741638214446</c:v>
                </c:pt>
                <c:pt idx="1508">
                  <c:v>8125.9102340985592</c:v>
                </c:pt>
                <c:pt idx="1509">
                  <c:v>8302.1950682520255</c:v>
                </c:pt>
                <c:pt idx="1510">
                  <c:v>8463.3563167205339</c:v>
                </c:pt>
                <c:pt idx="1511">
                  <c:v>8520.7734824346044</c:v>
                </c:pt>
                <c:pt idx="1512">
                  <c:v>8518.9311007287615</c:v>
                </c:pt>
                <c:pt idx="1513">
                  <c:v>8313.2705269665694</c:v>
                </c:pt>
                <c:pt idx="1514">
                  <c:v>8817.8843345921287</c:v>
                </c:pt>
                <c:pt idx="1515">
                  <c:v>8565.4841910583691</c:v>
                </c:pt>
                <c:pt idx="1516">
                  <c:v>8456.3521574188944</c:v>
                </c:pt>
                <c:pt idx="1517">
                  <c:v>8707.4303442702567</c:v>
                </c:pt>
                <c:pt idx="1518">
                  <c:v>8930.7944392570098</c:v>
                </c:pt>
                <c:pt idx="1519">
                  <c:v>8736.3492165583575</c:v>
                </c:pt>
                <c:pt idx="1520">
                  <c:v>8723.4664147999029</c:v>
                </c:pt>
                <c:pt idx="1521">
                  <c:v>8907.5614186133644</c:v>
                </c:pt>
                <c:pt idx="1522">
                  <c:v>8467.4461926125641</c:v>
                </c:pt>
                <c:pt idx="1523">
                  <c:v>9194.1349604366678</c:v>
                </c:pt>
                <c:pt idx="1524">
                  <c:v>9331.790017673593</c:v>
                </c:pt>
                <c:pt idx="1525">
                  <c:v>9474.211897895595</c:v>
                </c:pt>
                <c:pt idx="1526">
                  <c:v>9873.3471427797049</c:v>
                </c:pt>
                <c:pt idx="1527">
                  <c:v>11174.008360227459</c:v>
                </c:pt>
                <c:pt idx="1528">
                  <c:v>10835.085787671729</c:v>
                </c:pt>
                <c:pt idx="1529">
                  <c:v>11547.334807067111</c:v>
                </c:pt>
                <c:pt idx="1530">
                  <c:v>11576.845800766207</c:v>
                </c:pt>
                <c:pt idx="1531">
                  <c:v>11475.137966602741</c:v>
                </c:pt>
                <c:pt idx="1532">
                  <c:v>11170.134729943915</c:v>
                </c:pt>
                <c:pt idx="1533">
                  <c:v>10727.253323842397</c:v>
                </c:pt>
                <c:pt idx="1534">
                  <c:v>11249.676202986904</c:v>
                </c:pt>
                <c:pt idx="1535">
                  <c:v>11038.716114137651</c:v>
                </c:pt>
                <c:pt idx="1536">
                  <c:v>11703.611151984125</c:v>
                </c:pt>
                <c:pt idx="1537">
                  <c:v>11084.481346814968</c:v>
                </c:pt>
                <c:pt idx="1538">
                  <c:v>11508.949155689916</c:v>
                </c:pt>
                <c:pt idx="1539">
                  <c:v>11413.5593333752</c:v>
                </c:pt>
                <c:pt idx="1540">
                  <c:v>11093.734898292952</c:v>
                </c:pt>
                <c:pt idx="1541">
                  <c:v>11545.268047496846</c:v>
                </c:pt>
                <c:pt idx="1542">
                  <c:v>11332.91853685983</c:v>
                </c:pt>
                <c:pt idx="1543">
                  <c:v>11376.048777248534</c:v>
                </c:pt>
                <c:pt idx="1544">
                  <c:v>11508.815153573134</c:v>
                </c:pt>
                <c:pt idx="1545">
                  <c:v>11738.570977959776</c:v>
                </c:pt>
                <c:pt idx="1546">
                  <c:v>11576.215742950557</c:v>
                </c:pt>
                <c:pt idx="1547">
                  <c:v>11404.635500245786</c:v>
                </c:pt>
                <c:pt idx="1548">
                  <c:v>10590.23790043659</c:v>
                </c:pt>
                <c:pt idx="1549">
                  <c:v>10567.985807533114</c:v>
                </c:pt>
                <c:pt idx="1550">
                  <c:v>11275.409521720847</c:v>
                </c:pt>
                <c:pt idx="1551">
                  <c:v>11035.928579701611</c:v>
                </c:pt>
                <c:pt idx="1552">
                  <c:v>11315.507176036563</c:v>
                </c:pt>
                <c:pt idx="1553">
                  <c:v>11253.431866043338</c:v>
                </c:pt>
                <c:pt idx="1554">
                  <c:v>11232.68092255086</c:v>
                </c:pt>
                <c:pt idx="1555">
                  <c:v>10712.136810987531</c:v>
                </c:pt>
                <c:pt idx="1556">
                  <c:v>10797.409678380693</c:v>
                </c:pt>
                <c:pt idx="1557">
                  <c:v>11126.485630739548</c:v>
                </c:pt>
                <c:pt idx="1558">
                  <c:v>11161.531740020419</c:v>
                </c:pt>
                <c:pt idx="1559">
                  <c:v>11552.12173928921</c:v>
                </c:pt>
                <c:pt idx="1560">
                  <c:v>11823.271288168142</c:v>
                </c:pt>
                <c:pt idx="1561">
                  <c:v>12646.430224157981</c:v>
                </c:pt>
                <c:pt idx="1562">
                  <c:v>14944.937606633799</c:v>
                </c:pt>
                <c:pt idx="1563">
                  <c:v>15181.907969033502</c:v>
                </c:pt>
                <c:pt idx="1564">
                  <c:v>14881.203777977804</c:v>
                </c:pt>
                <c:pt idx="1565">
                  <c:v>16473.105863534885</c:v>
                </c:pt>
                <c:pt idx="1566">
                  <c:v>16418.782498093093</c:v>
                </c:pt>
                <c:pt idx="1567">
                  <c:v>17715.284360049998</c:v>
                </c:pt>
                <c:pt idx="1568">
                  <c:v>16334.837143228975</c:v>
                </c:pt>
                <c:pt idx="1569">
                  <c:v>16334.924478783201</c:v>
                </c:pt>
                <c:pt idx="1570">
                  <c:v>16216.981448363642</c:v>
                </c:pt>
                <c:pt idx="1571">
                  <c:v>16813.743622284823</c:v>
                </c:pt>
                <c:pt idx="1572">
                  <c:v>15919.984357500065</c:v>
                </c:pt>
                <c:pt idx="1573">
                  <c:v>15824.364108563261</c:v>
                </c:pt>
                <c:pt idx="1574">
                  <c:v>15637.707329598448</c:v>
                </c:pt>
                <c:pt idx="1575">
                  <c:v>15974.513792605159</c:v>
                </c:pt>
                <c:pt idx="1576">
                  <c:v>16202.095565098656</c:v>
                </c:pt>
                <c:pt idx="1577">
                  <c:v>16570.589907485806</c:v>
                </c:pt>
                <c:pt idx="1578">
                  <c:v>16700.927912116171</c:v>
                </c:pt>
                <c:pt idx="1579">
                  <c:v>16852.341810902242</c:v>
                </c:pt>
                <c:pt idx="1580">
                  <c:v>17431.34987835936</c:v>
                </c:pt>
                <c:pt idx="1581">
                  <c:v>17455.786422075154</c:v>
                </c:pt>
                <c:pt idx="1582">
                  <c:v>17398.8350169158</c:v>
                </c:pt>
                <c:pt idx="1583">
                  <c:v>16607.093711615809</c:v>
                </c:pt>
                <c:pt idx="1584">
                  <c:v>16657.20515016199</c:v>
                </c:pt>
                <c:pt idx="1585">
                  <c:v>16342.375256439022</c:v>
                </c:pt>
                <c:pt idx="1586">
                  <c:v>15540.959547005028</c:v>
                </c:pt>
                <c:pt idx="1587">
                  <c:v>15562.7149832618</c:v>
                </c:pt>
                <c:pt idx="1588">
                  <c:v>15564.819627831117</c:v>
                </c:pt>
                <c:pt idx="1589">
                  <c:v>16108.971726971578</c:v>
                </c:pt>
                <c:pt idx="1590">
                  <c:v>16834.276936124919</c:v>
                </c:pt>
                <c:pt idx="1591">
                  <c:v>17387.205038338889</c:v>
                </c:pt>
                <c:pt idx="1592">
                  <c:v>16608.603830160155</c:v>
                </c:pt>
                <c:pt idx="1593">
                  <c:v>16323.063338429596</c:v>
                </c:pt>
                <c:pt idx="1594">
                  <c:v>16134.05156134087</c:v>
                </c:pt>
                <c:pt idx="1595">
                  <c:v>15855.787964709316</c:v>
                </c:pt>
                <c:pt idx="1596">
                  <c:v>16158.78228577878</c:v>
                </c:pt>
                <c:pt idx="1597">
                  <c:v>14981.466214978071</c:v>
                </c:pt>
                <c:pt idx="1598">
                  <c:v>14364.166250714539</c:v>
                </c:pt>
                <c:pt idx="1599">
                  <c:v>14471.368814285344</c:v>
                </c:pt>
                <c:pt idx="1600">
                  <c:v>14515.816403752424</c:v>
                </c:pt>
                <c:pt idx="1601">
                  <c:v>14814.875817222028</c:v>
                </c:pt>
                <c:pt idx="1602">
                  <c:v>14969.127947344728</c:v>
                </c:pt>
                <c:pt idx="1603">
                  <c:v>14883.866351728315</c:v>
                </c:pt>
                <c:pt idx="1604">
                  <c:v>15770.002176575968</c:v>
                </c:pt>
                <c:pt idx="1605">
                  <c:v>15811.722289021323</c:v>
                </c:pt>
                <c:pt idx="1606">
                  <c:v>14642.137958465994</c:v>
                </c:pt>
                <c:pt idx="1607">
                  <c:v>14095.286920894066</c:v>
                </c:pt>
                <c:pt idx="1608">
                  <c:v>14136.303249794113</c:v>
                </c:pt>
                <c:pt idx="1609">
                  <c:v>14214.172911923519</c:v>
                </c:pt>
                <c:pt idx="1610">
                  <c:v>14427.867705625165</c:v>
                </c:pt>
                <c:pt idx="1611">
                  <c:v>14443.561756454154</c:v>
                </c:pt>
                <c:pt idx="1612">
                  <c:v>14619.628045357678</c:v>
                </c:pt>
                <c:pt idx="1613">
                  <c:v>14728.174684904874</c:v>
                </c:pt>
                <c:pt idx="1614">
                  <c:v>14855.378883984022</c:v>
                </c:pt>
                <c:pt idx="1615">
                  <c:v>14416.046870500484</c:v>
                </c:pt>
                <c:pt idx="1616">
                  <c:v>14641.015281501428</c:v>
                </c:pt>
                <c:pt idx="1617">
                  <c:v>14501.910919113423</c:v>
                </c:pt>
                <c:pt idx="1618">
                  <c:v>14114.781158538131</c:v>
                </c:pt>
                <c:pt idx="1619">
                  <c:v>14517.220960943452</c:v>
                </c:pt>
                <c:pt idx="1620">
                  <c:v>14029.900554803589</c:v>
                </c:pt>
                <c:pt idx="1621">
                  <c:v>14041.424886316006</c:v>
                </c:pt>
                <c:pt idx="1622">
                  <c:v>13771.404123672863</c:v>
                </c:pt>
                <c:pt idx="1623">
                  <c:v>13750.162199711838</c:v>
                </c:pt>
                <c:pt idx="1624">
                  <c:v>13827.180450997106</c:v>
                </c:pt>
                <c:pt idx="1625">
                  <c:v>13947.93318168772</c:v>
                </c:pt>
                <c:pt idx="1626">
                  <c:v>14088.308629010122</c:v>
                </c:pt>
                <c:pt idx="1627">
                  <c:v>14397.37113871311</c:v>
                </c:pt>
                <c:pt idx="1628">
                  <c:v>14491.399297353866</c:v>
                </c:pt>
                <c:pt idx="1629">
                  <c:v>16130.682942231233</c:v>
                </c:pt>
                <c:pt idx="1630">
                  <c:v>15897.437396602421</c:v>
                </c:pt>
                <c:pt idx="1631">
                  <c:v>15619.958689750974</c:v>
                </c:pt>
                <c:pt idx="1632">
                  <c:v>15704.467717023588</c:v>
                </c:pt>
                <c:pt idx="1633">
                  <c:v>15610.156819451651</c:v>
                </c:pt>
                <c:pt idx="1634">
                  <c:v>15727.802375543002</c:v>
                </c:pt>
                <c:pt idx="1635">
                  <c:v>15588.492780049248</c:v>
                </c:pt>
                <c:pt idx="1636">
                  <c:v>16603.532889093844</c:v>
                </c:pt>
                <c:pt idx="1637">
                  <c:v>16772.115392302119</c:v>
                </c:pt>
                <c:pt idx="1638">
                  <c:v>17185.500190727515</c:v>
                </c:pt>
                <c:pt idx="1639">
                  <c:v>16566.963051602921</c:v>
                </c:pt>
                <c:pt idx="1640">
                  <c:v>16963.39122439982</c:v>
                </c:pt>
                <c:pt idx="1641">
                  <c:v>16761.7258927818</c:v>
                </c:pt>
                <c:pt idx="1642">
                  <c:v>16693.917847229808</c:v>
                </c:pt>
                <c:pt idx="1643">
                  <c:v>16844.190936824587</c:v>
                </c:pt>
                <c:pt idx="1644">
                  <c:v>16946.078761227771</c:v>
                </c:pt>
                <c:pt idx="1645">
                  <c:v>16803.39491831588</c:v>
                </c:pt>
                <c:pt idx="1646">
                  <c:v>16976.090092398234</c:v>
                </c:pt>
                <c:pt idx="1647">
                  <c:v>17885.15324328444</c:v>
                </c:pt>
                <c:pt idx="1648">
                  <c:v>17419.568056584361</c:v>
                </c:pt>
                <c:pt idx="1649">
                  <c:v>17395.286765049121</c:v>
                </c:pt>
                <c:pt idx="1650">
                  <c:v>15733.670818399018</c:v>
                </c:pt>
                <c:pt idx="1651">
                  <c:v>15524.189817084962</c:v>
                </c:pt>
                <c:pt idx="1652">
                  <c:v>15397.211757104571</c:v>
                </c:pt>
                <c:pt idx="1653">
                  <c:v>15006.110063109905</c:v>
                </c:pt>
                <c:pt idx="1654">
                  <c:v>16659.071219659836</c:v>
                </c:pt>
                <c:pt idx="1655">
                  <c:v>16615.304188609669</c:v>
                </c:pt>
                <c:pt idx="1656">
                  <c:v>17057.912208621365</c:v>
                </c:pt>
                <c:pt idx="1657">
                  <c:v>16970.552351617818</c:v>
                </c:pt>
                <c:pt idx="1658">
                  <c:v>16708.724704195123</c:v>
                </c:pt>
                <c:pt idx="1659">
                  <c:v>17308.911401974696</c:v>
                </c:pt>
                <c:pt idx="1660">
                  <c:v>17201.852656382245</c:v>
                </c:pt>
                <c:pt idx="1661">
                  <c:v>17805.188841578441</c:v>
                </c:pt>
                <c:pt idx="1662">
                  <c:v>18204.126856569237</c:v>
                </c:pt>
                <c:pt idx="1663">
                  <c:v>17321.891994888731</c:v>
                </c:pt>
                <c:pt idx="1664">
                  <c:v>17422.213964958526</c:v>
                </c:pt>
                <c:pt idx="1665">
                  <c:v>17762.370940767589</c:v>
                </c:pt>
                <c:pt idx="1666">
                  <c:v>17869.205566367731</c:v>
                </c:pt>
                <c:pt idx="1667">
                  <c:v>17478.473346681691</c:v>
                </c:pt>
                <c:pt idx="1668">
                  <c:v>17614.688897491298</c:v>
                </c:pt>
                <c:pt idx="1669">
                  <c:v>17311.907254319216</c:v>
                </c:pt>
                <c:pt idx="1670">
                  <c:v>17154.009026603522</c:v>
                </c:pt>
                <c:pt idx="1671">
                  <c:v>17303.181157671042</c:v>
                </c:pt>
                <c:pt idx="1672">
                  <c:v>17403.231813286926</c:v>
                </c:pt>
                <c:pt idx="1673">
                  <c:v>17635.329089080704</c:v>
                </c:pt>
                <c:pt idx="1674">
                  <c:v>17121.176304992037</c:v>
                </c:pt>
                <c:pt idx="1675">
                  <c:v>16524.531114189875</c:v>
                </c:pt>
                <c:pt idx="1676">
                  <c:v>16671.723620232755</c:v>
                </c:pt>
                <c:pt idx="1677">
                  <c:v>16836.756450800152</c:v>
                </c:pt>
                <c:pt idx="1678">
                  <c:v>17207.956511454533</c:v>
                </c:pt>
                <c:pt idx="1679">
                  <c:v>17307.324733637986</c:v>
                </c:pt>
                <c:pt idx="1680">
                  <c:v>17288.574186599584</c:v>
                </c:pt>
                <c:pt idx="1681">
                  <c:v>17566.131245131455</c:v>
                </c:pt>
                <c:pt idx="1682">
                  <c:v>17632.368278320733</c:v>
                </c:pt>
                <c:pt idx="1683">
                  <c:v>17544.434394913282</c:v>
                </c:pt>
                <c:pt idx="1684">
                  <c:v>17345.583714008277</c:v>
                </c:pt>
                <c:pt idx="1685">
                  <c:v>17524.856136242517</c:v>
                </c:pt>
                <c:pt idx="1686">
                  <c:v>17623.685885326864</c:v>
                </c:pt>
                <c:pt idx="1687">
                  <c:v>17446.570540217206</c:v>
                </c:pt>
                <c:pt idx="1688">
                  <c:v>17190.554785803746</c:v>
                </c:pt>
                <c:pt idx="1689">
                  <c:v>17388.383530606912</c:v>
                </c:pt>
                <c:pt idx="1690">
                  <c:v>17573.387711065916</c:v>
                </c:pt>
                <c:pt idx="1691">
                  <c:v>17649.109931393119</c:v>
                </c:pt>
                <c:pt idx="1692">
                  <c:v>17536.34162692503</c:v>
                </c:pt>
                <c:pt idx="1693">
                  <c:v>17499.834120123476</c:v>
                </c:pt>
                <c:pt idx="1694">
                  <c:v>17172.512538568106</c:v>
                </c:pt>
                <c:pt idx="1695">
                  <c:v>17386.332517221836</c:v>
                </c:pt>
                <c:pt idx="1696">
                  <c:v>16736.641823698486</c:v>
                </c:pt>
                <c:pt idx="1697">
                  <c:v>16179.451808205018</c:v>
                </c:pt>
                <c:pt idx="1698">
                  <c:v>16559.306127672789</c:v>
                </c:pt>
                <c:pt idx="1699">
                  <c:v>16320.685251283678</c:v>
                </c:pt>
                <c:pt idx="1700">
                  <c:v>16149.844730108325</c:v>
                </c:pt>
                <c:pt idx="1701">
                  <c:v>16292.486497855931</c:v>
                </c:pt>
                <c:pt idx="1702">
                  <c:v>16401.210467986672</c:v>
                </c:pt>
                <c:pt idx="1703">
                  <c:v>16406.911443621451</c:v>
                </c:pt>
                <c:pt idx="1704">
                  <c:v>16677.034920126065</c:v>
                </c:pt>
                <c:pt idx="1705">
                  <c:v>16630.835952853562</c:v>
                </c:pt>
                <c:pt idx="1706">
                  <c:v>15891.085493679617</c:v>
                </c:pt>
                <c:pt idx="1707">
                  <c:v>15778.53896076707</c:v>
                </c:pt>
                <c:pt idx="1708">
                  <c:v>16075.752951355249</c:v>
                </c:pt>
                <c:pt idx="1709">
                  <c:v>16321.248002649359</c:v>
                </c:pt>
                <c:pt idx="1710">
                  <c:v>18119.845356141774</c:v>
                </c:pt>
                <c:pt idx="1711">
                  <c:v>21106.383822000851</c:v>
                </c:pt>
                <c:pt idx="1712">
                  <c:v>19093.805767509133</c:v>
                </c:pt>
                <c:pt idx="1713">
                  <c:v>19687.57095710584</c:v>
                </c:pt>
                <c:pt idx="1714">
                  <c:v>19989.967891230197</c:v>
                </c:pt>
                <c:pt idx="1715">
                  <c:v>20580.283308468443</c:v>
                </c:pt>
                <c:pt idx="1716">
                  <c:v>20221.652170695885</c:v>
                </c:pt>
                <c:pt idx="1717">
                  <c:v>19885.302056959819</c:v>
                </c:pt>
                <c:pt idx="1718">
                  <c:v>20169.104001065458</c:v>
                </c:pt>
                <c:pt idx="1719">
                  <c:v>20133.097582683149</c:v>
                </c:pt>
                <c:pt idx="1720">
                  <c:v>20123.585854560413</c:v>
                </c:pt>
                <c:pt idx="1721">
                  <c:v>20123.308714662722</c:v>
                </c:pt>
                <c:pt idx="1722">
                  <c:v>20643.009305445528</c:v>
                </c:pt>
                <c:pt idx="1723">
                  <c:v>21295.657033410669</c:v>
                </c:pt>
                <c:pt idx="1724">
                  <c:v>20710.801875448698</c:v>
                </c:pt>
                <c:pt idx="1725">
                  <c:v>20241.565549152747</c:v>
                </c:pt>
                <c:pt idx="1726">
                  <c:v>20246.638455130807</c:v>
                </c:pt>
                <c:pt idx="1727">
                  <c:v>20340.763326348377</c:v>
                </c:pt>
                <c:pt idx="1728">
                  <c:v>20419.328008739129</c:v>
                </c:pt>
                <c:pt idx="1729">
                  <c:v>20456.35399492802</c:v>
                </c:pt>
                <c:pt idx="1730">
                  <c:v>20728.724170108482</c:v>
                </c:pt>
                <c:pt idx="1731">
                  <c:v>20439.247450653489</c:v>
                </c:pt>
                <c:pt idx="1732">
                  <c:v>19580.516684385919</c:v>
                </c:pt>
                <c:pt idx="1733">
                  <c:v>19795.347535265682</c:v>
                </c:pt>
                <c:pt idx="1734">
                  <c:v>19661.735882298184</c:v>
                </c:pt>
                <c:pt idx="1735">
                  <c:v>19903.402943689947</c:v>
                </c:pt>
                <c:pt idx="1736">
                  <c:v>19646.83932167602</c:v>
                </c:pt>
                <c:pt idx="1737">
                  <c:v>19808.205028470682</c:v>
                </c:pt>
                <c:pt idx="1738">
                  <c:v>19666.084968587529</c:v>
                </c:pt>
                <c:pt idx="1739">
                  <c:v>19960.808058186998</c:v>
                </c:pt>
                <c:pt idx="1740">
                  <c:v>19511.785195440898</c:v>
                </c:pt>
                <c:pt idx="1741">
                  <c:v>19620.618393186203</c:v>
                </c:pt>
                <c:pt idx="1742">
                  <c:v>19621.84414556911</c:v>
                </c:pt>
                <c:pt idx="1743">
                  <c:v>19670.585651478545</c:v>
                </c:pt>
                <c:pt idx="1744">
                  <c:v>19527.963924384698</c:v>
                </c:pt>
                <c:pt idx="1745">
                  <c:v>18907.376179895778</c:v>
                </c:pt>
                <c:pt idx="1746">
                  <c:v>18877.161591336</c:v>
                </c:pt>
                <c:pt idx="1747">
                  <c:v>19363.122604465774</c:v>
                </c:pt>
                <c:pt idx="1748">
                  <c:v>20206.25989860544</c:v>
                </c:pt>
                <c:pt idx="1749">
                  <c:v>20032.339208893947</c:v>
                </c:pt>
                <c:pt idx="1750">
                  <c:v>20078.188730144589</c:v>
                </c:pt>
                <c:pt idx="1751">
                  <c:v>20443.785670604895</c:v>
                </c:pt>
                <c:pt idx="1752">
                  <c:v>19891.198598021809</c:v>
                </c:pt>
                <c:pt idx="1753">
                  <c:v>19975.009280110306</c:v>
                </c:pt>
                <c:pt idx="1754">
                  <c:v>19978.856695583752</c:v>
                </c:pt>
                <c:pt idx="1755">
                  <c:v>20029.975229299009</c:v>
                </c:pt>
                <c:pt idx="1756">
                  <c:v>19961.424567227688</c:v>
                </c:pt>
                <c:pt idx="1757">
                  <c:v>19966.180079906408</c:v>
                </c:pt>
                <c:pt idx="1758">
                  <c:v>19863.182974373987</c:v>
                </c:pt>
                <c:pt idx="1759">
                  <c:v>20116.466985315379</c:v>
                </c:pt>
                <c:pt idx="1760">
                  <c:v>20309.823130454039</c:v>
                </c:pt>
                <c:pt idx="1761">
                  <c:v>20204.619925054329</c:v>
                </c:pt>
                <c:pt idx="1762">
                  <c:v>20236.239296075833</c:v>
                </c:pt>
                <c:pt idx="1763">
                  <c:v>20315.851350758861</c:v>
                </c:pt>
                <c:pt idx="1764">
                  <c:v>20224.950088602971</c:v>
                </c:pt>
                <c:pt idx="1765">
                  <c:v>20156.873974594262</c:v>
                </c:pt>
                <c:pt idx="1766">
                  <c:v>20154.081658176608</c:v>
                </c:pt>
                <c:pt idx="1767">
                  <c:v>19944.555450731819</c:v>
                </c:pt>
                <c:pt idx="1768">
                  <c:v>19966.488495607638</c:v>
                </c:pt>
                <c:pt idx="1769">
                  <c:v>19826.551747855887</c:v>
                </c:pt>
                <c:pt idx="1770">
                  <c:v>19834.836423775709</c:v>
                </c:pt>
                <c:pt idx="1771">
                  <c:v>19621.454637557315</c:v>
                </c:pt>
                <c:pt idx="1772">
                  <c:v>19563.852182048318</c:v>
                </c:pt>
                <c:pt idx="1773">
                  <c:v>19269.50811407328</c:v>
                </c:pt>
                <c:pt idx="1774">
                  <c:v>18729.759217934385</c:v>
                </c:pt>
                <c:pt idx="1775">
                  <c:v>17832.000612565716</c:v>
                </c:pt>
                <c:pt idx="1776">
                  <c:v>18706.209119949006</c:v>
                </c:pt>
                <c:pt idx="1777">
                  <c:v>19668.184592571793</c:v>
                </c:pt>
                <c:pt idx="1778">
                  <c:v>19589.886991878862</c:v>
                </c:pt>
                <c:pt idx="1779">
                  <c:v>19884.746632944374</c:v>
                </c:pt>
                <c:pt idx="1780">
                  <c:v>19837.028459613895</c:v>
                </c:pt>
                <c:pt idx="1781">
                  <c:v>19407.771390554852</c:v>
                </c:pt>
                <c:pt idx="1782">
                  <c:v>19777.690479323715</c:v>
                </c:pt>
                <c:pt idx="1783">
                  <c:v>21275.3315440283</c:v>
                </c:pt>
                <c:pt idx="1784">
                  <c:v>21384.527694407298</c:v>
                </c:pt>
                <c:pt idx="1785">
                  <c:v>21313.504205502548</c:v>
                </c:pt>
                <c:pt idx="1786">
                  <c:v>21509.266979136268</c:v>
                </c:pt>
                <c:pt idx="1787">
                  <c:v>21243.118961245018</c:v>
                </c:pt>
                <c:pt idx="1788">
                  <c:v>21644.884580720078</c:v>
                </c:pt>
                <c:pt idx="1789">
                  <c:v>21596.744039608351</c:v>
                </c:pt>
                <c:pt idx="1790">
                  <c:v>21657.292807538117</c:v>
                </c:pt>
                <c:pt idx="1791">
                  <c:v>21608.898845757638</c:v>
                </c:pt>
                <c:pt idx="1792">
                  <c:v>22284.405717235742</c:v>
                </c:pt>
                <c:pt idx="1793">
                  <c:v>21424.51184436557</c:v>
                </c:pt>
                <c:pt idx="1794">
                  <c:v>21705.132998227626</c:v>
                </c:pt>
                <c:pt idx="1795">
                  <c:v>22275.357660766309</c:v>
                </c:pt>
                <c:pt idx="1796">
                  <c:v>22046.603270441668</c:v>
                </c:pt>
                <c:pt idx="1797">
                  <c:v>21993.065807680643</c:v>
                </c:pt>
                <c:pt idx="1798">
                  <c:v>21894.457009684964</c:v>
                </c:pt>
                <c:pt idx="1799">
                  <c:v>21524.716253979295</c:v>
                </c:pt>
                <c:pt idx="1800">
                  <c:v>21364.789040096908</c:v>
                </c:pt>
                <c:pt idx="1801">
                  <c:v>21813.381167586478</c:v>
                </c:pt>
                <c:pt idx="1802">
                  <c:v>21552.958579618833</c:v>
                </c:pt>
                <c:pt idx="1803">
                  <c:v>20457.946641853196</c:v>
                </c:pt>
                <c:pt idx="1804">
                  <c:v>20297.296709767339</c:v>
                </c:pt>
                <c:pt idx="1805">
                  <c:v>20520.081635450322</c:v>
                </c:pt>
                <c:pt idx="1806">
                  <c:v>20445.923239013635</c:v>
                </c:pt>
                <c:pt idx="1807">
                  <c:v>20436.940884199066</c:v>
                </c:pt>
                <c:pt idx="1808">
                  <c:v>20836.66036642274</c:v>
                </c:pt>
                <c:pt idx="1809">
                  <c:v>22830.433398884186</c:v>
                </c:pt>
                <c:pt idx="1810">
                  <c:v>22073.616036540243</c:v>
                </c:pt>
                <c:pt idx="1811">
                  <c:v>23061.252698361604</c:v>
                </c:pt>
                <c:pt idx="1812">
                  <c:v>23119.426820765679</c:v>
                </c:pt>
                <c:pt idx="1813">
                  <c:v>22781.354262703015</c:v>
                </c:pt>
                <c:pt idx="1814">
                  <c:v>23316.766434116063</c:v>
                </c:pt>
                <c:pt idx="1815">
                  <c:v>22950.67681323053</c:v>
                </c:pt>
                <c:pt idx="1816">
                  <c:v>22697.303074234402</c:v>
                </c:pt>
                <c:pt idx="1817">
                  <c:v>22470.15368147851</c:v>
                </c:pt>
                <c:pt idx="1818">
                  <c:v>21761.59887760532</c:v>
                </c:pt>
                <c:pt idx="1819">
                  <c:v>21735.111724745639</c:v>
                </c:pt>
                <c:pt idx="1820">
                  <c:v>22108.466071468662</c:v>
                </c:pt>
                <c:pt idx="1821">
                  <c:v>22049.559844910422</c:v>
                </c:pt>
                <c:pt idx="1822">
                  <c:v>21720.563501169272</c:v>
                </c:pt>
                <c:pt idx="1823">
                  <c:v>22178.034738015773</c:v>
                </c:pt>
                <c:pt idx="1824">
                  <c:v>22024.43365490143</c:v>
                </c:pt>
                <c:pt idx="1825">
                  <c:v>20981.673304651682</c:v>
                </c:pt>
                <c:pt idx="1826">
                  <c:v>20974.380420962112</c:v>
                </c:pt>
                <c:pt idx="1827">
                  <c:v>21052.912670422407</c:v>
                </c:pt>
                <c:pt idx="1828">
                  <c:v>21033.915506216879</c:v>
                </c:pt>
                <c:pt idx="1829">
                  <c:v>20834.895807692192</c:v>
                </c:pt>
                <c:pt idx="1830">
                  <c:v>20372.618964090143</c:v>
                </c:pt>
                <c:pt idx="1831">
                  <c:v>19111.879294912964</c:v>
                </c:pt>
                <c:pt idx="1832">
                  <c:v>19158.004440043049</c:v>
                </c:pt>
                <c:pt idx="1833">
                  <c:v>18872.316387140963</c:v>
                </c:pt>
                <c:pt idx="1834">
                  <c:v>17549.896713246922</c:v>
                </c:pt>
                <c:pt idx="1835">
                  <c:v>19084.487495392339</c:v>
                </c:pt>
                <c:pt idx="1836">
                  <c:v>19525.266827981781</c:v>
                </c:pt>
                <c:pt idx="1837">
                  <c:v>19220.758454911938</c:v>
                </c:pt>
                <c:pt idx="1838">
                  <c:v>19785.153545239595</c:v>
                </c:pt>
                <c:pt idx="1839">
                  <c:v>21681.732206203647</c:v>
                </c:pt>
                <c:pt idx="1840">
                  <c:v>21295.792081333526</c:v>
                </c:pt>
                <c:pt idx="1841">
                  <c:v>22138.981504338459</c:v>
                </c:pt>
                <c:pt idx="1842">
                  <c:v>21936.482446941056</c:v>
                </c:pt>
                <c:pt idx="1843">
                  <c:v>22243.927080086505</c:v>
                </c:pt>
                <c:pt idx="1844">
                  <c:v>21567.637528980122</c:v>
                </c:pt>
                <c:pt idx="1845">
                  <c:v>22394.254098620324</c:v>
                </c:pt>
                <c:pt idx="1846">
                  <c:v>21728.696538518041</c:v>
                </c:pt>
                <c:pt idx="1847">
                  <c:v>21735.407990119424</c:v>
                </c:pt>
                <c:pt idx="1848">
                  <c:v>22135.166740574467</c:v>
                </c:pt>
                <c:pt idx="1849">
                  <c:v>21467.86800199069</c:v>
                </c:pt>
                <c:pt idx="1850">
                  <c:v>21575.631121099697</c:v>
                </c:pt>
                <c:pt idx="1851">
                  <c:v>22436.35104563419</c:v>
                </c:pt>
                <c:pt idx="1852">
                  <c:v>22183.033319920181</c:v>
                </c:pt>
                <c:pt idx="1853">
                  <c:v>22528.760136315501</c:v>
                </c:pt>
                <c:pt idx="1854">
                  <c:v>22518.764188942212</c:v>
                </c:pt>
                <c:pt idx="1855">
                  <c:v>22296.479012436957</c:v>
                </c:pt>
                <c:pt idx="1856">
                  <c:v>22002.164447931482</c:v>
                </c:pt>
                <c:pt idx="1857">
                  <c:v>22291.413765945352</c:v>
                </c:pt>
                <c:pt idx="1858">
                  <c:v>22295.006925175338</c:v>
                </c:pt>
                <c:pt idx="1859">
                  <c:v>22187.220062723401</c:v>
                </c:pt>
                <c:pt idx="1860">
                  <c:v>22086.318769721001</c:v>
                </c:pt>
                <c:pt idx="1861">
                  <c:v>22111.684574417268</c:v>
                </c:pt>
                <c:pt idx="1862">
                  <c:v>22416.691557688628</c:v>
                </c:pt>
                <c:pt idx="1863">
                  <c:v>23456.317571196323</c:v>
                </c:pt>
                <c:pt idx="1864">
                  <c:v>23901.964289086292</c:v>
                </c:pt>
                <c:pt idx="1865">
                  <c:v>23654.756516952792</c:v>
                </c:pt>
                <c:pt idx="1866">
                  <c:v>24039.216640113646</c:v>
                </c:pt>
                <c:pt idx="1867">
                  <c:v>24112.892233223647</c:v>
                </c:pt>
                <c:pt idx="1868">
                  <c:v>23976.890364923915</c:v>
                </c:pt>
                <c:pt idx="1869">
                  <c:v>23984.456576870758</c:v>
                </c:pt>
                <c:pt idx="1870">
                  <c:v>23292.433103849809</c:v>
                </c:pt>
                <c:pt idx="1871">
                  <c:v>24044.099854309465</c:v>
                </c:pt>
                <c:pt idx="1872">
                  <c:v>22791.314022429062</c:v>
                </c:pt>
                <c:pt idx="1873">
                  <c:v>22353.288917619433</c:v>
                </c:pt>
                <c:pt idx="1874">
                  <c:v>21577.031978332536</c:v>
                </c:pt>
                <c:pt idx="1875">
                  <c:v>22015.500292210178</c:v>
                </c:pt>
                <c:pt idx="1876">
                  <c:v>21836.435914284117</c:v>
                </c:pt>
                <c:pt idx="1877">
                  <c:v>21773.381509911214</c:v>
                </c:pt>
                <c:pt idx="1878">
                  <c:v>22398.512071452333</c:v>
                </c:pt>
                <c:pt idx="1879">
                  <c:v>22489.132496966293</c:v>
                </c:pt>
                <c:pt idx="1880">
                  <c:v>23326.069506333148</c:v>
                </c:pt>
                <c:pt idx="1881">
                  <c:v>23198.591498145077</c:v>
                </c:pt>
                <c:pt idx="1882">
                  <c:v>23134.286611044558</c:v>
                </c:pt>
                <c:pt idx="1883">
                  <c:v>23136.470998594064</c:v>
                </c:pt>
                <c:pt idx="1884">
                  <c:v>22214.477420406376</c:v>
                </c:pt>
                <c:pt idx="1885">
                  <c:v>22690.610590617729</c:v>
                </c:pt>
                <c:pt idx="1886">
                  <c:v>22972.602360142839</c:v>
                </c:pt>
                <c:pt idx="1887">
                  <c:v>22823.810744451792</c:v>
                </c:pt>
                <c:pt idx="1888">
                  <c:v>23352.060552393228</c:v>
                </c:pt>
                <c:pt idx="1889">
                  <c:v>22831.756849885507</c:v>
                </c:pt>
                <c:pt idx="1890">
                  <c:v>22500.853793925788</c:v>
                </c:pt>
                <c:pt idx="1891">
                  <c:v>21898.318980405835</c:v>
                </c:pt>
                <c:pt idx="1892">
                  <c:v>21866.24963855583</c:v>
                </c:pt>
                <c:pt idx="1893">
                  <c:v>21842.886189113276</c:v>
                </c:pt>
                <c:pt idx="1894">
                  <c:v>21344.173099776042</c:v>
                </c:pt>
                <c:pt idx="1895">
                  <c:v>21206.770374243475</c:v>
                </c:pt>
                <c:pt idx="1896">
                  <c:v>21191.155169043559</c:v>
                </c:pt>
                <c:pt idx="1897">
                  <c:v>21303.809416796026</c:v>
                </c:pt>
                <c:pt idx="1898">
                  <c:v>21497.333490566103</c:v>
                </c:pt>
                <c:pt idx="1899">
                  <c:v>21395.791127304608</c:v>
                </c:pt>
                <c:pt idx="1900">
                  <c:v>21690.026547333659</c:v>
                </c:pt>
                <c:pt idx="1901">
                  <c:v>21227.561628202009</c:v>
                </c:pt>
                <c:pt idx="1902">
                  <c:v>21274.241040401252</c:v>
                </c:pt>
                <c:pt idx="1903">
                  <c:v>21450.076323688914</c:v>
                </c:pt>
                <c:pt idx="1904">
                  <c:v>21169.390438024926</c:v>
                </c:pt>
                <c:pt idx="1905">
                  <c:v>21249.714167155165</c:v>
                </c:pt>
                <c:pt idx="1906">
                  <c:v>21542.817821171244</c:v>
                </c:pt>
                <c:pt idx="1907">
                  <c:v>20837.95711407312</c:v>
                </c:pt>
                <c:pt idx="1908">
                  <c:v>20952.542487050516</c:v>
                </c:pt>
                <c:pt idx="1909">
                  <c:v>21136.260560190742</c:v>
                </c:pt>
                <c:pt idx="1910">
                  <c:v>21253.671390976739</c:v>
                </c:pt>
                <c:pt idx="1911">
                  <c:v>22211.897310474727</c:v>
                </c:pt>
                <c:pt idx="1912">
                  <c:v>21951.828560921123</c:v>
                </c:pt>
                <c:pt idx="1913">
                  <c:v>21918.587880819934</c:v>
                </c:pt>
                <c:pt idx="1914">
                  <c:v>21535.489042653699</c:v>
                </c:pt>
                <c:pt idx="1915">
                  <c:v>21224.910288241568</c:v>
                </c:pt>
                <c:pt idx="1916">
                  <c:v>21561.00522185519</c:v>
                </c:pt>
                <c:pt idx="1917">
                  <c:v>21423.792443066057</c:v>
                </c:pt>
                <c:pt idx="1918">
                  <c:v>21460.190987776863</c:v>
                </c:pt>
                <c:pt idx="1919">
                  <c:v>20362.449185225589</c:v>
                </c:pt>
                <c:pt idx="1920">
                  <c:v>19085.439771249381</c:v>
                </c:pt>
                <c:pt idx="1921">
                  <c:v>18313.435145507614</c:v>
                </c:pt>
                <c:pt idx="1922">
                  <c:v>18424.173714341341</c:v>
                </c:pt>
                <c:pt idx="1923">
                  <c:v>18409.711717532515</c:v>
                </c:pt>
                <c:pt idx="1924">
                  <c:v>17967.091180585492</c:v>
                </c:pt>
                <c:pt idx="1925">
                  <c:v>17765.372201413829</c:v>
                </c:pt>
                <c:pt idx="1926">
                  <c:v>17779.334769456014</c:v>
                </c:pt>
                <c:pt idx="1927">
                  <c:v>17759.412563554535</c:v>
                </c:pt>
                <c:pt idx="1928">
                  <c:v>18328.798471716062</c:v>
                </c:pt>
                <c:pt idx="1929">
                  <c:v>17992.3520987513</c:v>
                </c:pt>
                <c:pt idx="1930">
                  <c:v>17482.522120947589</c:v>
                </c:pt>
                <c:pt idx="1931">
                  <c:v>17455.881318728356</c:v>
                </c:pt>
                <c:pt idx="1932">
                  <c:v>17339.350743009116</c:v>
                </c:pt>
                <c:pt idx="1933">
                  <c:v>17671.379280921607</c:v>
                </c:pt>
                <c:pt idx="1934">
                  <c:v>18634.879517311318</c:v>
                </c:pt>
                <c:pt idx="1935">
                  <c:v>19744.691389444772</c:v>
                </c:pt>
                <c:pt idx="1936">
                  <c:v>19672.957478948072</c:v>
                </c:pt>
                <c:pt idx="1937">
                  <c:v>20201.946519940422</c:v>
                </c:pt>
                <c:pt idx="1938">
                  <c:v>20095.915676922134</c:v>
                </c:pt>
                <c:pt idx="1939">
                  <c:v>20053.278204380415</c:v>
                </c:pt>
                <c:pt idx="1940">
                  <c:v>19925.128802192732</c:v>
                </c:pt>
                <c:pt idx="1941">
                  <c:v>20204.540184319219</c:v>
                </c:pt>
                <c:pt idx="1942">
                  <c:v>19799.671807951559</c:v>
                </c:pt>
                <c:pt idx="1943">
                  <c:v>20043.173445950353</c:v>
                </c:pt>
                <c:pt idx="1944">
                  <c:v>20059.42663719715</c:v>
                </c:pt>
                <c:pt idx="1945">
                  <c:v>20134.405919619596</c:v>
                </c:pt>
                <c:pt idx="1946">
                  <c:v>20154.89850137386</c:v>
                </c:pt>
                <c:pt idx="1947">
                  <c:v>20509.828964093002</c:v>
                </c:pt>
                <c:pt idx="1948">
                  <c:v>20253.299758059613</c:v>
                </c:pt>
                <c:pt idx="1949">
                  <c:v>20081.025146909888</c:v>
                </c:pt>
                <c:pt idx="1950">
                  <c:v>19679.876111593032</c:v>
                </c:pt>
                <c:pt idx="1951">
                  <c:v>19975.626262725007</c:v>
                </c:pt>
                <c:pt idx="1952">
                  <c:v>19936.082755305197</c:v>
                </c:pt>
                <c:pt idx="1953">
                  <c:v>19854.507402559018</c:v>
                </c:pt>
                <c:pt idx="1954">
                  <c:v>20019.646145214811</c:v>
                </c:pt>
                <c:pt idx="1955">
                  <c:v>20158.236033962814</c:v>
                </c:pt>
                <c:pt idx="1956">
                  <c:v>19998.863915661903</c:v>
                </c:pt>
                <c:pt idx="1957">
                  <c:v>20706.019267344636</c:v>
                </c:pt>
                <c:pt idx="1958">
                  <c:v>19954.106747866448</c:v>
                </c:pt>
                <c:pt idx="1959">
                  <c:v>19939.301795612886</c:v>
                </c:pt>
                <c:pt idx="1960">
                  <c:v>19901.430345939811</c:v>
                </c:pt>
                <c:pt idx="1961">
                  <c:v>19839.557626406135</c:v>
                </c:pt>
                <c:pt idx="1962">
                  <c:v>19655.980168204664</c:v>
                </c:pt>
                <c:pt idx="1963">
                  <c:v>19688.947354014286</c:v>
                </c:pt>
                <c:pt idx="1964">
                  <c:v>19617.055453809236</c:v>
                </c:pt>
                <c:pt idx="1965">
                  <c:v>19684.01675853278</c:v>
                </c:pt>
                <c:pt idx="1966">
                  <c:v>19613.105711100419</c:v>
                </c:pt>
                <c:pt idx="1967">
                  <c:v>19803.845369413884</c:v>
                </c:pt>
                <c:pt idx="1968">
                  <c:v>19206.61135731763</c:v>
                </c:pt>
                <c:pt idx="1969">
                  <c:v>19241.112359879178</c:v>
                </c:pt>
                <c:pt idx="1970">
                  <c:v>19322.114999932575</c:v>
                </c:pt>
                <c:pt idx="1971">
                  <c:v>19237.077039411666</c:v>
                </c:pt>
                <c:pt idx="1972">
                  <c:v>19297.218455057973</c:v>
                </c:pt>
                <c:pt idx="1973">
                  <c:v>19322.733792956955</c:v>
                </c:pt>
                <c:pt idx="1974">
                  <c:v>19275.461955636885</c:v>
                </c:pt>
                <c:pt idx="1975">
                  <c:v>19243.311049987085</c:v>
                </c:pt>
                <c:pt idx="1976">
                  <c:v>19555.169568466536</c:v>
                </c:pt>
                <c:pt idx="1977">
                  <c:v>19212.871699511106</c:v>
                </c:pt>
                <c:pt idx="1978">
                  <c:v>19217.894455655824</c:v>
                </c:pt>
                <c:pt idx="1979">
                  <c:v>19165.461621196231</c:v>
                </c:pt>
                <c:pt idx="1980">
                  <c:v>19137.905582897693</c:v>
                </c:pt>
                <c:pt idx="1981">
                  <c:v>19148.629134352137</c:v>
                </c:pt>
                <c:pt idx="1982">
                  <c:v>19229.361875320432</c:v>
                </c:pt>
                <c:pt idx="1983">
                  <c:v>19597.583222254751</c:v>
                </c:pt>
                <c:pt idx="1984">
                  <c:v>19473.541552484239</c:v>
                </c:pt>
                <c:pt idx="1985">
                  <c:v>19390.438965890651</c:v>
                </c:pt>
                <c:pt idx="1986">
                  <c:v>19370.874573672958</c:v>
                </c:pt>
                <c:pt idx="1987">
                  <c:v>19373.599896142045</c:v>
                </c:pt>
                <c:pt idx="1988">
                  <c:v>19290.438063407826</c:v>
                </c:pt>
                <c:pt idx="1989">
                  <c:v>19374.100196885163</c:v>
                </c:pt>
                <c:pt idx="1990">
                  <c:v>19222.08118292717</c:v>
                </c:pt>
                <c:pt idx="1991">
                  <c:v>18913.020398866469</c:v>
                </c:pt>
                <c:pt idx="1992">
                  <c:v>17525.936588573804</c:v>
                </c:pt>
                <c:pt idx="1993">
                  <c:v>17765.694091815036</c:v>
                </c:pt>
                <c:pt idx="1994">
                  <c:v>17734.376112045509</c:v>
                </c:pt>
                <c:pt idx="1995">
                  <c:v>17673.4467584046</c:v>
                </c:pt>
                <c:pt idx="1996">
                  <c:v>17716.110198528906</c:v>
                </c:pt>
                <c:pt idx="1997">
                  <c:v>17764.330437064356</c:v>
                </c:pt>
                <c:pt idx="1998">
                  <c:v>17511.152611919955</c:v>
                </c:pt>
                <c:pt idx="1999">
                  <c:v>17680.156984732606</c:v>
                </c:pt>
                <c:pt idx="2000">
                  <c:v>17761.596939838044</c:v>
                </c:pt>
                <c:pt idx="2001">
                  <c:v>17790.706511386386</c:v>
                </c:pt>
                <c:pt idx="2002">
                  <c:v>17733.180311838958</c:v>
                </c:pt>
                <c:pt idx="2003">
                  <c:v>17720.803746866339</c:v>
                </c:pt>
                <c:pt idx="2004">
                  <c:v>16700.162931618994</c:v>
                </c:pt>
                <c:pt idx="2005">
                  <c:v>16954.855802809772</c:v>
                </c:pt>
                <c:pt idx="2006">
                  <c:v>17843.233467465077</c:v>
                </c:pt>
                <c:pt idx="2007">
                  <c:v>17937.085720358948</c:v>
                </c:pt>
                <c:pt idx="2008">
                  <c:v>17892.3912307635</c:v>
                </c:pt>
                <c:pt idx="2009">
                  <c:v>17822.326871491496</c:v>
                </c:pt>
                <c:pt idx="2010">
                  <c:v>17922.521312542493</c:v>
                </c:pt>
                <c:pt idx="2011">
                  <c:v>17946.091782683405</c:v>
                </c:pt>
                <c:pt idx="2012">
                  <c:v>17968.48960763311</c:v>
                </c:pt>
                <c:pt idx="2013">
                  <c:v>17629.685540588405</c:v>
                </c:pt>
                <c:pt idx="2014">
                  <c:v>17864.085751650822</c:v>
                </c:pt>
                <c:pt idx="2015">
                  <c:v>17870.217097244098</c:v>
                </c:pt>
                <c:pt idx="2016">
                  <c:v>17911.708824185054</c:v>
                </c:pt>
                <c:pt idx="2017">
                  <c:v>18395.112805400604</c:v>
                </c:pt>
                <c:pt idx="2018">
                  <c:v>17912.755518289359</c:v>
                </c:pt>
                <c:pt idx="2019">
                  <c:v>17651.872239651773</c:v>
                </c:pt>
                <c:pt idx="2020">
                  <c:v>17451.725137953326</c:v>
                </c:pt>
                <c:pt idx="2021">
                  <c:v>17401.02984466725</c:v>
                </c:pt>
                <c:pt idx="2022">
                  <c:v>17427.452745766379</c:v>
                </c:pt>
                <c:pt idx="2023">
                  <c:v>17448.58050635544</c:v>
                </c:pt>
                <c:pt idx="2024">
                  <c:v>17295.365564296808</c:v>
                </c:pt>
                <c:pt idx="2025">
                  <c:v>17010.767036704132</c:v>
                </c:pt>
                <c:pt idx="2026">
                  <c:v>17064.235718641437</c:v>
                </c:pt>
                <c:pt idx="2027">
                  <c:v>17421.936168068936</c:v>
                </c:pt>
                <c:pt idx="2028">
                  <c:v>17414.031448598427</c:v>
                </c:pt>
                <c:pt idx="2029">
                  <c:v>17416.770414620918</c:v>
                </c:pt>
                <c:pt idx="2030">
                  <c:v>17634.131853781029</c:v>
                </c:pt>
                <c:pt idx="2031">
                  <c:v>17596.30249631717</c:v>
                </c:pt>
                <c:pt idx="2032">
                  <c:v>17652.094388654456</c:v>
                </c:pt>
                <c:pt idx="2033">
                  <c:v>17550.81217063931</c:v>
                </c:pt>
                <c:pt idx="2034">
                  <c:v>17129.666307623291</c:v>
                </c:pt>
                <c:pt idx="2035">
                  <c:v>17202.515403752375</c:v>
                </c:pt>
                <c:pt idx="2036">
                  <c:v>17167.041774525453</c:v>
                </c:pt>
                <c:pt idx="2037">
                  <c:v>16535.366129946233</c:v>
                </c:pt>
                <c:pt idx="2038">
                  <c:v>16111.230054909576</c:v>
                </c:pt>
                <c:pt idx="2039">
                  <c:v>16071.354123124045</c:v>
                </c:pt>
                <c:pt idx="2040">
                  <c:v>16277.683503594337</c:v>
                </c:pt>
                <c:pt idx="2041">
                  <c:v>16061.937426227743</c:v>
                </c:pt>
                <c:pt idx="2042">
                  <c:v>16367.057157024599</c:v>
                </c:pt>
                <c:pt idx="2043">
                  <c:v>16382.046522712679</c:v>
                </c:pt>
                <c:pt idx="2044">
                  <c:v>16358.82999931308</c:v>
                </c:pt>
                <c:pt idx="2045">
                  <c:v>16167.255592573276</c:v>
                </c:pt>
                <c:pt idx="2046">
                  <c:v>16050.059613776712</c:v>
                </c:pt>
                <c:pt idx="2047">
                  <c:v>15748.514360333153</c:v>
                </c:pt>
                <c:pt idx="2048">
                  <c:v>15690.183928556915</c:v>
                </c:pt>
                <c:pt idx="2049">
                  <c:v>15630.389269604999</c:v>
                </c:pt>
                <c:pt idx="2050">
                  <c:v>15635.930705846518</c:v>
                </c:pt>
                <c:pt idx="2051">
                  <c:v>15462.222774792417</c:v>
                </c:pt>
                <c:pt idx="2052">
                  <c:v>14731.650030635286</c:v>
                </c:pt>
                <c:pt idx="2053">
                  <c:v>14560.024657361851</c:v>
                </c:pt>
                <c:pt idx="2054">
                  <c:v>14521.101746571518</c:v>
                </c:pt>
                <c:pt idx="2055">
                  <c:v>14722.97685139647</c:v>
                </c:pt>
                <c:pt idx="2056">
                  <c:v>15212.823042482354</c:v>
                </c:pt>
                <c:pt idx="2057">
                  <c:v>15336.272917358927</c:v>
                </c:pt>
                <c:pt idx="2058">
                  <c:v>15378.656895832501</c:v>
                </c:pt>
                <c:pt idx="2059">
                  <c:v>16956.662766529047</c:v>
                </c:pt>
                <c:pt idx="2060">
                  <c:v>17393.905856337362</c:v>
                </c:pt>
                <c:pt idx="2061">
                  <c:v>17687.876126582574</c:v>
                </c:pt>
                <c:pt idx="2062">
                  <c:v>17511.289889629828</c:v>
                </c:pt>
                <c:pt idx="2063">
                  <c:v>17378.159280255535</c:v>
                </c:pt>
                <c:pt idx="2064">
                  <c:v>17475.058920370902</c:v>
                </c:pt>
                <c:pt idx="2065">
                  <c:v>17703.176609496331</c:v>
                </c:pt>
                <c:pt idx="2066">
                  <c:v>17676.944280211213</c:v>
                </c:pt>
                <c:pt idx="2067">
                  <c:v>17761.568666943349</c:v>
                </c:pt>
                <c:pt idx="2068">
                  <c:v>18162.365432170227</c:v>
                </c:pt>
                <c:pt idx="2069">
                  <c:v>17916.327103707128</c:v>
                </c:pt>
                <c:pt idx="2070">
                  <c:v>17801.055603578359</c:v>
                </c:pt>
                <c:pt idx="2071">
                  <c:v>17978.103316222205</c:v>
                </c:pt>
                <c:pt idx="2072">
                  <c:v>17952.368355181934</c:v>
                </c:pt>
                <c:pt idx="2073">
                  <c:v>17969.90955895136</c:v>
                </c:pt>
                <c:pt idx="2074">
                  <c:v>18150.925962538655</c:v>
                </c:pt>
                <c:pt idx="2075">
                  <c:v>18266.602535774055</c:v>
                </c:pt>
                <c:pt idx="2076">
                  <c:v>18818.512079805027</c:v>
                </c:pt>
                <c:pt idx="2077">
                  <c:v>19126.439425952132</c:v>
                </c:pt>
                <c:pt idx="2078">
                  <c:v>19038.436011659618</c:v>
                </c:pt>
                <c:pt idx="2079">
                  <c:v>19004.661118578872</c:v>
                </c:pt>
                <c:pt idx="2080">
                  <c:v>18696.395356924961</c:v>
                </c:pt>
                <c:pt idx="2081">
                  <c:v>18228.899971811294</c:v>
                </c:pt>
                <c:pt idx="2082">
                  <c:v>19411.82112083523</c:v>
                </c:pt>
                <c:pt idx="2083">
                  <c:v>18542.867522004115</c:v>
                </c:pt>
                <c:pt idx="2084">
                  <c:v>18773.81559536828</c:v>
                </c:pt>
                <c:pt idx="2085">
                  <c:v>18750.321355183678</c:v>
                </c:pt>
                <c:pt idx="2086">
                  <c:v>19156.296903166218</c:v>
                </c:pt>
                <c:pt idx="2087">
                  <c:v>19201.890701446766</c:v>
                </c:pt>
                <c:pt idx="2088">
                  <c:v>18326.558483063127</c:v>
                </c:pt>
                <c:pt idx="2089">
                  <c:v>19181.155060393397</c:v>
                </c:pt>
                <c:pt idx="2090">
                  <c:v>19122.67070780816</c:v>
                </c:pt>
                <c:pt idx="2091">
                  <c:v>19337.661977275671</c:v>
                </c:pt>
                <c:pt idx="2092">
                  <c:v>19372.067553800916</c:v>
                </c:pt>
                <c:pt idx="2093">
                  <c:v>19201.198487910115</c:v>
                </c:pt>
                <c:pt idx="2094">
                  <c:v>19096.223023200524</c:v>
                </c:pt>
                <c:pt idx="2095">
                  <c:v>19391.654633134218</c:v>
                </c:pt>
                <c:pt idx="2096">
                  <c:v>19409.995728101549</c:v>
                </c:pt>
                <c:pt idx="2097">
                  <c:v>19342.989457754022</c:v>
                </c:pt>
                <c:pt idx="2098">
                  <c:v>19834.491833820179</c:v>
                </c:pt>
                <c:pt idx="2099">
                  <c:v>20228.197255927171</c:v>
                </c:pt>
                <c:pt idx="2100">
                  <c:v>20495.80700919529</c:v>
                </c:pt>
                <c:pt idx="2101">
                  <c:v>21530.96876943711</c:v>
                </c:pt>
                <c:pt idx="2102">
                  <c:v>22598.628673347634</c:v>
                </c:pt>
                <c:pt idx="2103">
                  <c:v>22439.352902318766</c:v>
                </c:pt>
                <c:pt idx="2104">
                  <c:v>22188.335763899482</c:v>
                </c:pt>
                <c:pt idx="2105">
                  <c:v>22648.709040847192</c:v>
                </c:pt>
                <c:pt idx="2106">
                  <c:v>22414.181967123168</c:v>
                </c:pt>
                <c:pt idx="2107">
                  <c:v>22453.104877913505</c:v>
                </c:pt>
                <c:pt idx="2108">
                  <c:v>21152.71252796656</c:v>
                </c:pt>
                <c:pt idx="2109">
                  <c:v>21275.25483398397</c:v>
                </c:pt>
                <c:pt idx="2110">
                  <c:v>21981.128051088497</c:v>
                </c:pt>
                <c:pt idx="2111">
                  <c:v>22059.696851251887</c:v>
                </c:pt>
                <c:pt idx="2112">
                  <c:v>21504.921030428424</c:v>
                </c:pt>
                <c:pt idx="2113">
                  <c:v>21678.09234726704</c:v>
                </c:pt>
                <c:pt idx="2114">
                  <c:v>21214.88355857291</c:v>
                </c:pt>
                <c:pt idx="2115">
                  <c:v>21872.819706387643</c:v>
                </c:pt>
                <c:pt idx="2116">
                  <c:v>21677.046335700546</c:v>
                </c:pt>
                <c:pt idx="2117">
                  <c:v>22391.277390321637</c:v>
                </c:pt>
                <c:pt idx="2118">
                  <c:v>22490.171630924084</c:v>
                </c:pt>
                <c:pt idx="2119">
                  <c:v>22545.159023272332</c:v>
                </c:pt>
                <c:pt idx="2120">
                  <c:v>22408.316098338542</c:v>
                </c:pt>
                <c:pt idx="2121">
                  <c:v>22043.92463763167</c:v>
                </c:pt>
                <c:pt idx="2122">
                  <c:v>22343.694119061689</c:v>
                </c:pt>
                <c:pt idx="2123">
                  <c:v>21796.486499572242</c:v>
                </c:pt>
                <c:pt idx="2124">
                  <c:v>22268.17618596723</c:v>
                </c:pt>
                <c:pt idx="2125">
                  <c:v>21824.600624175509</c:v>
                </c:pt>
                <c:pt idx="2126">
                  <c:v>21569.860915181362</c:v>
                </c:pt>
                <c:pt idx="2127">
                  <c:v>21607.460928990546</c:v>
                </c:pt>
                <c:pt idx="2128">
                  <c:v>21680.938114028813</c:v>
                </c:pt>
                <c:pt idx="2129">
                  <c:v>22653.09818742031</c:v>
                </c:pt>
                <c:pt idx="2130">
                  <c:v>23046.562616666393</c:v>
                </c:pt>
                <c:pt idx="2131">
                  <c:v>21968.924582812775</c:v>
                </c:pt>
                <c:pt idx="2132">
                  <c:v>22638.510428073907</c:v>
                </c:pt>
                <c:pt idx="2133">
                  <c:v>22635.439050974262</c:v>
                </c:pt>
                <c:pt idx="2134">
                  <c:v>22544.789842719449</c:v>
                </c:pt>
                <c:pt idx="2135">
                  <c:v>22524.638737541471</c:v>
                </c:pt>
                <c:pt idx="2136">
                  <c:v>24074.181813112587</c:v>
                </c:pt>
                <c:pt idx="2137">
                  <c:v>23642.93790728856</c:v>
                </c:pt>
                <c:pt idx="2138">
                  <c:v>23921.869197511634</c:v>
                </c:pt>
                <c:pt idx="2139">
                  <c:v>23760.439873257645</c:v>
                </c:pt>
                <c:pt idx="2140">
                  <c:v>21936.877659819816</c:v>
                </c:pt>
                <c:pt idx="2141">
                  <c:v>21970.339774932148</c:v>
                </c:pt>
                <c:pt idx="2142">
                  <c:v>21398.294508246236</c:v>
                </c:pt>
                <c:pt idx="2143">
                  <c:v>21797.599168738558</c:v>
                </c:pt>
                <c:pt idx="2144">
                  <c:v>22119.01698758878</c:v>
                </c:pt>
                <c:pt idx="2145">
                  <c:v>21933.47812222872</c:v>
                </c:pt>
                <c:pt idx="2146">
                  <c:v>21190.707359867018</c:v>
                </c:pt>
                <c:pt idx="2147">
                  <c:v>21360.699621944732</c:v>
                </c:pt>
                <c:pt idx="2148">
                  <c:v>21379.676527864249</c:v>
                </c:pt>
                <c:pt idx="2149">
                  <c:v>21320.346136511995</c:v>
                </c:pt>
                <c:pt idx="2150">
                  <c:v>20288.532638784476</c:v>
                </c:pt>
                <c:pt idx="2151">
                  <c:v>20457.525036864812</c:v>
                </c:pt>
                <c:pt idx="2152">
                  <c:v>20553.553000674765</c:v>
                </c:pt>
                <c:pt idx="2153">
                  <c:v>20490.079583117982</c:v>
                </c:pt>
                <c:pt idx="2154">
                  <c:v>21445.036868246858</c:v>
                </c:pt>
                <c:pt idx="2155">
                  <c:v>21597.385376401562</c:v>
                </c:pt>
                <c:pt idx="2156">
                  <c:v>21551.458290121886</c:v>
                </c:pt>
                <c:pt idx="2157">
                  <c:v>22203.492676598235</c:v>
                </c:pt>
                <c:pt idx="2158">
                  <c:v>22018.081998930145</c:v>
                </c:pt>
                <c:pt idx="2159">
                  <c:v>21832.927696646002</c:v>
                </c:pt>
                <c:pt idx="2160">
                  <c:v>22090.810567847297</c:v>
                </c:pt>
                <c:pt idx="2161">
                  <c:v>22150.833172736198</c:v>
                </c:pt>
                <c:pt idx="2162">
                  <c:v>22053.969425174586</c:v>
                </c:pt>
                <c:pt idx="2163">
                  <c:v>21834.404418857517</c:v>
                </c:pt>
                <c:pt idx="2164">
                  <c:v>21898.91872047311</c:v>
                </c:pt>
                <c:pt idx="2165">
                  <c:v>22099.019707641171</c:v>
                </c:pt>
                <c:pt idx="2166">
                  <c:v>22740.291455499566</c:v>
                </c:pt>
                <c:pt idx="2167">
                  <c:v>23221.790064084238</c:v>
                </c:pt>
                <c:pt idx="2168">
                  <c:v>24167.364010160771</c:v>
                </c:pt>
                <c:pt idx="2169">
                  <c:v>24484.408064960913</c:v>
                </c:pt>
                <c:pt idx="2170">
                  <c:v>24765.856961454312</c:v>
                </c:pt>
                <c:pt idx="2171">
                  <c:v>25595.118523343266</c:v>
                </c:pt>
                <c:pt idx="2172">
                  <c:v>25483.502936189532</c:v>
                </c:pt>
                <c:pt idx="2173">
                  <c:v>26558.013190359037</c:v>
                </c:pt>
                <c:pt idx="2174">
                  <c:v>26601.509837998929</c:v>
                </c:pt>
                <c:pt idx="2175">
                  <c:v>26726.677427947929</c:v>
                </c:pt>
                <c:pt idx="2176">
                  <c:v>26479.803315733177</c:v>
                </c:pt>
                <c:pt idx="2177">
                  <c:v>26733.630328360479</c:v>
                </c:pt>
                <c:pt idx="2178">
                  <c:v>26547.532564663423</c:v>
                </c:pt>
                <c:pt idx="2179">
                  <c:v>26795.750083890038</c:v>
                </c:pt>
                <c:pt idx="2180">
                  <c:v>26585.814536993894</c:v>
                </c:pt>
                <c:pt idx="2181">
                  <c:v>26298.176738732091</c:v>
                </c:pt>
                <c:pt idx="2182">
                  <c:v>26019.101878294012</c:v>
                </c:pt>
                <c:pt idx="2183">
                  <c:v>26441.644403586994</c:v>
                </c:pt>
                <c:pt idx="2184">
                  <c:v>26524.007559432746</c:v>
                </c:pt>
                <c:pt idx="2185">
                  <c:v>27932.851824295558</c:v>
                </c:pt>
                <c:pt idx="2186">
                  <c:v>29245.939883255392</c:v>
                </c:pt>
                <c:pt idx="2187">
                  <c:v>32012.107215823689</c:v>
                </c:pt>
                <c:pt idx="2188">
                  <c:v>31344.956936710023</c:v>
                </c:pt>
                <c:pt idx="2189">
                  <c:v>31989.44363188307</c:v>
                </c:pt>
                <c:pt idx="2190">
                  <c:v>31784.025419252015</c:v>
                </c:pt>
                <c:pt idx="2191">
                  <c:v>32361.736581923084</c:v>
                </c:pt>
                <c:pt idx="2192">
                  <c:v>34993.040207521633</c:v>
                </c:pt>
                <c:pt idx="2193">
                  <c:v>32674.53506036512</c:v>
                </c:pt>
                <c:pt idx="2194">
                  <c:v>33879.514747423571</c:v>
                </c:pt>
                <c:pt idx="2195">
                  <c:v>34263.631730171073</c:v>
                </c:pt>
                <c:pt idx="2196">
                  <c:v>34930.730734207958</c:v>
                </c:pt>
                <c:pt idx="2197">
                  <c:v>35027.68164940011</c:v>
                </c:pt>
                <c:pt idx="2198">
                  <c:v>35357.180420352241</c:v>
                </c:pt>
                <c:pt idx="2199">
                  <c:v>36958.101122865679</c:v>
                </c:pt>
                <c:pt idx="2200">
                  <c:v>36637.072994599046</c:v>
                </c:pt>
                <c:pt idx="2201">
                  <c:v>37467.93433888381</c:v>
                </c:pt>
                <c:pt idx="2202">
                  <c:v>36604.733803668387</c:v>
                </c:pt>
                <c:pt idx="2203">
                  <c:v>35636.101455559954</c:v>
                </c:pt>
                <c:pt idx="2204">
                  <c:v>33482.948176031772</c:v>
                </c:pt>
                <c:pt idx="2205">
                  <c:v>35068.809388492351</c:v>
                </c:pt>
                <c:pt idx="2206">
                  <c:v>34667.074289360251</c:v>
                </c:pt>
                <c:pt idx="2207">
                  <c:v>31758.449410949794</c:v>
                </c:pt>
                <c:pt idx="2208">
                  <c:v>34785.273596373649</c:v>
                </c:pt>
                <c:pt idx="2209">
                  <c:v>33585.826490100699</c:v>
                </c:pt>
                <c:pt idx="2210">
                  <c:v>32711.776148636782</c:v>
                </c:pt>
                <c:pt idx="2211">
                  <c:v>32810.926764623175</c:v>
                </c:pt>
                <c:pt idx="2212">
                  <c:v>34461.97398220528</c:v>
                </c:pt>
                <c:pt idx="2213">
                  <c:v>35831.02878748002</c:v>
                </c:pt>
                <c:pt idx="2214">
                  <c:v>35886.400742904189</c:v>
                </c:pt>
                <c:pt idx="2215">
                  <c:v>35620.790717630829</c:v>
                </c:pt>
                <c:pt idx="2216">
                  <c:v>36292.80700153175</c:v>
                </c:pt>
                <c:pt idx="2217">
                  <c:v>35815.918022350379</c:v>
                </c:pt>
                <c:pt idx="2218">
                  <c:v>35678.316226280112</c:v>
                </c:pt>
                <c:pt idx="2219">
                  <c:v>36548.879862522394</c:v>
                </c:pt>
                <c:pt idx="2220">
                  <c:v>35712.988433204657</c:v>
                </c:pt>
                <c:pt idx="2221">
                  <c:v>33566.711141473847</c:v>
                </c:pt>
                <c:pt idx="2222">
                  <c:v>33822.722472372356</c:v>
                </c:pt>
                <c:pt idx="2223">
                  <c:v>35117.166913411806</c:v>
                </c:pt>
                <c:pt idx="2224">
                  <c:v>34775.07498360036</c:v>
                </c:pt>
                <c:pt idx="2225">
                  <c:v>35326.47690437112</c:v>
                </c:pt>
                <c:pt idx="2226">
                  <c:v>35564.593233470354</c:v>
                </c:pt>
                <c:pt idx="2227">
                  <c:v>36723.209996096433</c:v>
                </c:pt>
                <c:pt idx="2228">
                  <c:v>35454.664596342976</c:v>
                </c:pt>
                <c:pt idx="2229">
                  <c:v>36216.140506717209</c:v>
                </c:pt>
                <c:pt idx="2230">
                  <c:v>35895.748189402759</c:v>
                </c:pt>
                <c:pt idx="2231">
                  <c:v>34414.047167930832</c:v>
                </c:pt>
                <c:pt idx="2232">
                  <c:v>32777.341589326534</c:v>
                </c:pt>
                <c:pt idx="2233">
                  <c:v>33668.158880900366</c:v>
                </c:pt>
                <c:pt idx="2234">
                  <c:v>32518.648571911974</c:v>
                </c:pt>
                <c:pt idx="2235">
                  <c:v>32710.109708641132</c:v>
                </c:pt>
                <c:pt idx="2236">
                  <c:v>31420.018521621048</c:v>
                </c:pt>
                <c:pt idx="2237">
                  <c:v>32544.332257875456</c:v>
                </c:pt>
                <c:pt idx="2238">
                  <c:v>32722.733632546522</c:v>
                </c:pt>
                <c:pt idx="2239">
                  <c:v>33298.337389561573</c:v>
                </c:pt>
                <c:pt idx="2240">
                  <c:v>33298.62452999159</c:v>
                </c:pt>
                <c:pt idx="2241">
                  <c:v>34261.657639714693</c:v>
                </c:pt>
                <c:pt idx="2242">
                  <c:v>34053.829498474559</c:v>
                </c:pt>
                <c:pt idx="2243">
                  <c:v>32964.536639666861</c:v>
                </c:pt>
                <c:pt idx="2244">
                  <c:v>33071.573362463358</c:v>
                </c:pt>
                <c:pt idx="2245">
                  <c:v>32698.12159568792</c:v>
                </c:pt>
                <c:pt idx="2246">
                  <c:v>32540.178976655563</c:v>
                </c:pt>
                <c:pt idx="2247">
                  <c:v>32364.120872993743</c:v>
                </c:pt>
                <c:pt idx="2248">
                  <c:v>32747.340541897436</c:v>
                </c:pt>
                <c:pt idx="2249">
                  <c:v>31109.614589265046</c:v>
                </c:pt>
                <c:pt idx="2250">
                  <c:v>29926.683185225749</c:v>
                </c:pt>
                <c:pt idx="2251">
                  <c:v>29337.600925130366</c:v>
                </c:pt>
                <c:pt idx="2252">
                  <c:v>30985.945729853731</c:v>
                </c:pt>
                <c:pt idx="2253">
                  <c:v>31483.651429234589</c:v>
                </c:pt>
                <c:pt idx="2254">
                  <c:v>31542.763312740753</c:v>
                </c:pt>
                <c:pt idx="2255">
                  <c:v>31125.486436516578</c:v>
                </c:pt>
                <c:pt idx="2256">
                  <c:v>30705.105151605432</c:v>
                </c:pt>
                <c:pt idx="2257">
                  <c:v>30153.678399041495</c:v>
                </c:pt>
                <c:pt idx="2258">
                  <c:v>31080.556280313747</c:v>
                </c:pt>
                <c:pt idx="2259">
                  <c:v>29960.002718037318</c:v>
                </c:pt>
                <c:pt idx="2260">
                  <c:v>29972.81456341211</c:v>
                </c:pt>
                <c:pt idx="2261">
                  <c:v>30297.052804051109</c:v>
                </c:pt>
                <c:pt idx="2262">
                  <c:v>31014.560493735054</c:v>
                </c:pt>
                <c:pt idx="2263">
                  <c:v>30343.126171071995</c:v>
                </c:pt>
                <c:pt idx="2264">
                  <c:v>32624.13233870166</c:v>
                </c:pt>
                <c:pt idx="2265">
                  <c:v>32145.516288929244</c:v>
                </c:pt>
                <c:pt idx="2266">
                  <c:v>33026.966323082175</c:v>
                </c:pt>
                <c:pt idx="2267">
                  <c:v>32973.353677821506</c:v>
                </c:pt>
                <c:pt idx="2268">
                  <c:v>32657.398787980597</c:v>
                </c:pt>
                <c:pt idx="2269">
                  <c:v>35206.271076600169</c:v>
                </c:pt>
                <c:pt idx="2270">
                  <c:v>34566.526360708383</c:v>
                </c:pt>
                <c:pt idx="2271">
                  <c:v>34082.770789887538</c:v>
                </c:pt>
                <c:pt idx="2272">
                  <c:v>33492.947922261919</c:v>
                </c:pt>
                <c:pt idx="2273">
                  <c:v>33778.918166292977</c:v>
                </c:pt>
                <c:pt idx="2274">
                  <c:v>34143.848798895451</c:v>
                </c:pt>
                <c:pt idx="2275">
                  <c:v>33758.064424129079</c:v>
                </c:pt>
                <c:pt idx="2276">
                  <c:v>34215.723251448035</c:v>
                </c:pt>
                <c:pt idx="2277">
                  <c:v>33704.215252492257</c:v>
                </c:pt>
                <c:pt idx="2278">
                  <c:v>33336.628625790931</c:v>
                </c:pt>
                <c:pt idx="2279">
                  <c:v>33681.439733522144</c:v>
                </c:pt>
                <c:pt idx="2280">
                  <c:v>33281.237105076296</c:v>
                </c:pt>
                <c:pt idx="2281">
                  <c:v>33393.015528338532</c:v>
                </c:pt>
                <c:pt idx="2282">
                  <c:v>33392.414357132482</c:v>
                </c:pt>
                <c:pt idx="2283">
                  <c:v>33906.992271345371</c:v>
                </c:pt>
                <c:pt idx="2284">
                  <c:v>34758.457659688458</c:v>
                </c:pt>
                <c:pt idx="2285">
                  <c:v>35039.411573491998</c:v>
                </c:pt>
                <c:pt idx="2286">
                  <c:v>34887.177284642436</c:v>
                </c:pt>
                <c:pt idx="2287">
                  <c:v>34175.893195230943</c:v>
                </c:pt>
                <c:pt idx="2288">
                  <c:v>34153.649860607169</c:v>
                </c:pt>
                <c:pt idx="2289">
                  <c:v>34320.046166228713</c:v>
                </c:pt>
                <c:pt idx="2290">
                  <c:v>34266.758744735249</c:v>
                </c:pt>
                <c:pt idx="2291">
                  <c:v>33169.98593852757</c:v>
                </c:pt>
                <c:pt idx="2292">
                  <c:v>33637.987867170254</c:v>
                </c:pt>
                <c:pt idx="2293">
                  <c:v>32903.2876665199</c:v>
                </c:pt>
                <c:pt idx="2294">
                  <c:v>32544.053377476379</c:v>
                </c:pt>
                <c:pt idx="2295">
                  <c:v>32634.849940120966</c:v>
                </c:pt>
                <c:pt idx="2296">
                  <c:v>32855.913404430183</c:v>
                </c:pt>
                <c:pt idx="2297">
                  <c:v>32770.892027469919</c:v>
                </c:pt>
                <c:pt idx="2298">
                  <c:v>32116.004695871692</c:v>
                </c:pt>
                <c:pt idx="2299">
                  <c:v>32016.983914023051</c:v>
                </c:pt>
                <c:pt idx="2300">
                  <c:v>31965.549282476091</c:v>
                </c:pt>
                <c:pt idx="2301">
                  <c:v>31607.591250337206</c:v>
                </c:pt>
                <c:pt idx="2302">
                  <c:v>31665.959061285062</c:v>
                </c:pt>
                <c:pt idx="2303">
                  <c:v>31147.572086889588</c:v>
                </c:pt>
                <c:pt idx="2304">
                  <c:v>32393.112275216441</c:v>
                </c:pt>
                <c:pt idx="2305">
                  <c:v>31600.286709064498</c:v>
                </c:pt>
                <c:pt idx="2306">
                  <c:v>32088.851675541351</c:v>
                </c:pt>
                <c:pt idx="2307">
                  <c:v>31651.261793833084</c:v>
                </c:pt>
                <c:pt idx="2308">
                  <c:v>32320.990396865214</c:v>
                </c:pt>
                <c:pt idx="2309">
                  <c:v>32024.823065353085</c:v>
                </c:pt>
                <c:pt idx="2310">
                  <c:v>31113.989122593135</c:v>
                </c:pt>
                <c:pt idx="2311">
                  <c:v>31050.682779811374</c:v>
                </c:pt>
                <c:pt idx="2312">
                  <c:v>31432.732967873384</c:v>
                </c:pt>
                <c:pt idx="2313">
                  <c:v>32438.692896316566</c:v>
                </c:pt>
                <c:pt idx="2314">
                  <c:v>34234.658965761926</c:v>
                </c:pt>
                <c:pt idx="2315">
                  <c:v>35916.864856645312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39-468E-B652-7F5D8835D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charts!$B$114</c:f>
          <c:strCache>
            <c:ptCount val="1"/>
            <c:pt idx="0">
              <c:v>Asset Return (white) vs 109 EMA Trading Return (green) with 0% buffer (log scale)</c:v>
            </c:pt>
          </c:strCache>
        </c:strRef>
      </c:tx>
      <c:layout>
        <c:manualLayout>
          <c:xMode val="edge"/>
          <c:yMode val="edge"/>
          <c:x val="0.13491623260187194"/>
          <c:y val="2.34663929140179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89098025910188"/>
          <c:y val="9.6577708975143617E-2"/>
          <c:w val="0.82964982766539364"/>
          <c:h val="0.7356933094009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data!$N$1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bg1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data!$N$202:$N$101635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994.70256187581424</c:v>
                </c:pt>
                <c:pt idx="2">
                  <c:v>930.65392965696924</c:v>
                </c:pt>
                <c:pt idx="3">
                  <c:v>860.61658706035621</c:v>
                </c:pt>
                <c:pt idx="4">
                  <c:v>805.179331306991</c:v>
                </c:pt>
                <c:pt idx="5">
                  <c:v>801.30264871906229</c:v>
                </c:pt>
                <c:pt idx="6">
                  <c:v>761.6343899261833</c:v>
                </c:pt>
                <c:pt idx="7">
                  <c:v>827.92618323925331</c:v>
                </c:pt>
                <c:pt idx="8">
                  <c:v>792.99522362136361</c:v>
                </c:pt>
                <c:pt idx="9">
                  <c:v>794.61571862787684</c:v>
                </c:pt>
                <c:pt idx="10">
                  <c:v>709.5093356491534</c:v>
                </c:pt>
                <c:pt idx="11">
                  <c:v>715.67346938775529</c:v>
                </c:pt>
                <c:pt idx="12">
                  <c:v>717.325227963526</c:v>
                </c:pt>
                <c:pt idx="13">
                  <c:v>679.53104646113775</c:v>
                </c:pt>
                <c:pt idx="14">
                  <c:v>711.24533217542353</c:v>
                </c:pt>
                <c:pt idx="15">
                  <c:v>746.85193226226693</c:v>
                </c:pt>
                <c:pt idx="16">
                  <c:v>773.77160225792466</c:v>
                </c:pt>
                <c:pt idx="17">
                  <c:v>771.60225792444669</c:v>
                </c:pt>
                <c:pt idx="18">
                  <c:v>757.52496743378231</c:v>
                </c:pt>
                <c:pt idx="19">
                  <c:v>772.73382544507194</c:v>
                </c:pt>
                <c:pt idx="20">
                  <c:v>742.23708206686956</c:v>
                </c:pt>
                <c:pt idx="21">
                  <c:v>735.57533651758592</c:v>
                </c:pt>
                <c:pt idx="22">
                  <c:v>706.40295267042995</c:v>
                </c:pt>
                <c:pt idx="23">
                  <c:v>676.98740772904921</c:v>
                </c:pt>
                <c:pt idx="24">
                  <c:v>690.34303082935321</c:v>
                </c:pt>
                <c:pt idx="25">
                  <c:v>615.73078593139405</c:v>
                </c:pt>
                <c:pt idx="26">
                  <c:v>594.02778983934013</c:v>
                </c:pt>
                <c:pt idx="27">
                  <c:v>601.29483282674789</c:v>
                </c:pt>
                <c:pt idx="28">
                  <c:v>591.66391663048216</c:v>
                </c:pt>
                <c:pt idx="29">
                  <c:v>612.76595744680867</c:v>
                </c:pt>
                <c:pt idx="30">
                  <c:v>643.09248805905349</c:v>
                </c:pt>
                <c:pt idx="31">
                  <c:v>590.19539730785948</c:v>
                </c:pt>
                <c:pt idx="32">
                  <c:v>587.99478940512392</c:v>
                </c:pt>
                <c:pt idx="33">
                  <c:v>573.28614850195413</c:v>
                </c:pt>
                <c:pt idx="34">
                  <c:v>598.85366912722543</c:v>
                </c:pt>
                <c:pt idx="35">
                  <c:v>609.46591402518459</c:v>
                </c:pt>
                <c:pt idx="36">
                  <c:v>589.033434650456</c:v>
                </c:pt>
                <c:pt idx="37">
                  <c:v>594.34650455927056</c:v>
                </c:pt>
                <c:pt idx="38">
                  <c:v>603.88970907511941</c:v>
                </c:pt>
                <c:pt idx="39">
                  <c:v>688.05905340859749</c:v>
                </c:pt>
                <c:pt idx="40">
                  <c:v>684.0998697351281</c:v>
                </c:pt>
                <c:pt idx="41">
                  <c:v>694.66000868432479</c:v>
                </c:pt>
                <c:pt idx="42">
                  <c:v>725.57533651758581</c:v>
                </c:pt>
                <c:pt idx="43">
                  <c:v>700.3838471558837</c:v>
                </c:pt>
                <c:pt idx="44">
                  <c:v>684.76074685193237</c:v>
                </c:pt>
                <c:pt idx="45">
                  <c:v>709.7698653929657</c:v>
                </c:pt>
                <c:pt idx="46">
                  <c:v>718.88840642640025</c:v>
                </c:pt>
                <c:pt idx="47">
                  <c:v>769.16891011723828</c:v>
                </c:pt>
                <c:pt idx="48">
                  <c:v>774.23447676943101</c:v>
                </c:pt>
                <c:pt idx="49">
                  <c:v>763.09335649153275</c:v>
                </c:pt>
                <c:pt idx="50">
                  <c:v>775.85844550586194</c:v>
                </c:pt>
                <c:pt idx="51">
                  <c:v>835.43117672600965</c:v>
                </c:pt>
                <c:pt idx="52">
                  <c:v>770.29874077290503</c:v>
                </c:pt>
                <c:pt idx="53">
                  <c:v>804.68953538862365</c:v>
                </c:pt>
                <c:pt idx="54">
                  <c:v>774.23795049934881</c:v>
                </c:pt>
                <c:pt idx="55">
                  <c:v>811.81068171949642</c:v>
                </c:pt>
                <c:pt idx="56">
                  <c:v>817.97655232305692</c:v>
                </c:pt>
                <c:pt idx="57">
                  <c:v>802.95353886235353</c:v>
                </c:pt>
                <c:pt idx="58">
                  <c:v>787.79678679982635</c:v>
                </c:pt>
                <c:pt idx="59">
                  <c:v>803.11246200607923</c:v>
                </c:pt>
                <c:pt idx="60">
                  <c:v>846.72166739036061</c:v>
                </c:pt>
                <c:pt idx="61">
                  <c:v>843.59444203213218</c:v>
                </c:pt>
                <c:pt idx="62">
                  <c:v>856.62179765523251</c:v>
                </c:pt>
                <c:pt idx="63">
                  <c:v>838.81980026052997</c:v>
                </c:pt>
                <c:pt idx="64">
                  <c:v>813.28701693443361</c:v>
                </c:pt>
                <c:pt idx="65">
                  <c:v>797.8775510204083</c:v>
                </c:pt>
                <c:pt idx="66">
                  <c:v>808.51063829787256</c:v>
                </c:pt>
                <c:pt idx="67">
                  <c:v>781.78028658271842</c:v>
                </c:pt>
                <c:pt idx="68">
                  <c:v>729.48328267477223</c:v>
                </c:pt>
                <c:pt idx="69">
                  <c:v>735.20972644376934</c:v>
                </c:pt>
                <c:pt idx="70">
                  <c:v>753.77420755536286</c:v>
                </c:pt>
                <c:pt idx="71">
                  <c:v>752.35258358662657</c:v>
                </c:pt>
                <c:pt idx="72">
                  <c:v>734.86756404689584</c:v>
                </c:pt>
                <c:pt idx="73">
                  <c:v>723.40425531914946</c:v>
                </c:pt>
                <c:pt idx="74">
                  <c:v>698.34650455927101</c:v>
                </c:pt>
                <c:pt idx="75">
                  <c:v>715.57186278766881</c:v>
                </c:pt>
                <c:pt idx="76">
                  <c:v>715.02301346070396</c:v>
                </c:pt>
                <c:pt idx="77">
                  <c:v>740.51063829787279</c:v>
                </c:pt>
                <c:pt idx="78">
                  <c:v>727.85410334346545</c:v>
                </c:pt>
                <c:pt idx="79">
                  <c:v>692.7581415544945</c:v>
                </c:pt>
                <c:pt idx="80">
                  <c:v>651.49370386452483</c:v>
                </c:pt>
                <c:pt idx="81">
                  <c:v>657.83847155883666</c:v>
                </c:pt>
                <c:pt idx="82">
                  <c:v>647.59009986973547</c:v>
                </c:pt>
                <c:pt idx="83">
                  <c:v>636.90490664350875</c:v>
                </c:pt>
                <c:pt idx="84">
                  <c:v>637.34172818063416</c:v>
                </c:pt>
                <c:pt idx="85">
                  <c:v>616.50021710812007</c:v>
                </c:pt>
                <c:pt idx="86">
                  <c:v>647.9626574033872</c:v>
                </c:pt>
                <c:pt idx="87">
                  <c:v>640.55232305688264</c:v>
                </c:pt>
                <c:pt idx="88">
                  <c:v>650.02257924446417</c:v>
                </c:pt>
                <c:pt idx="89">
                  <c:v>653.14893617021323</c:v>
                </c:pt>
                <c:pt idx="90">
                  <c:v>663.4850195397313</c:v>
                </c:pt>
                <c:pt idx="91">
                  <c:v>669.93139383412995</c:v>
                </c:pt>
                <c:pt idx="92">
                  <c:v>650.19539730785982</c:v>
                </c:pt>
                <c:pt idx="93">
                  <c:v>662.17976552323114</c:v>
                </c:pt>
                <c:pt idx="94">
                  <c:v>665.11854103343535</c:v>
                </c:pt>
                <c:pt idx="95">
                  <c:v>667.91836734693948</c:v>
                </c:pt>
                <c:pt idx="96">
                  <c:v>660.30742509769925</c:v>
                </c:pt>
                <c:pt idx="97">
                  <c:v>650.60616587060417</c:v>
                </c:pt>
                <c:pt idx="98">
                  <c:v>587.49370386452506</c:v>
                </c:pt>
                <c:pt idx="99">
                  <c:v>596.78679982631411</c:v>
                </c:pt>
                <c:pt idx="100">
                  <c:v>567.08640903169839</c:v>
                </c:pt>
                <c:pt idx="101">
                  <c:v>546.48545375597109</c:v>
                </c:pt>
                <c:pt idx="102">
                  <c:v>576.29005644811173</c:v>
                </c:pt>
                <c:pt idx="103">
                  <c:v>554.8328267477209</c:v>
                </c:pt>
                <c:pt idx="104">
                  <c:v>563.08988276161585</c:v>
                </c:pt>
                <c:pt idx="105">
                  <c:v>560.10508033000497</c:v>
                </c:pt>
                <c:pt idx="106">
                  <c:v>582.93182805036975</c:v>
                </c:pt>
                <c:pt idx="107">
                  <c:v>585.42857142857201</c:v>
                </c:pt>
                <c:pt idx="108">
                  <c:v>587.19148936170268</c:v>
                </c:pt>
                <c:pt idx="109">
                  <c:v>583.48588797221066</c:v>
                </c:pt>
                <c:pt idx="110">
                  <c:v>524.96743378202382</c:v>
                </c:pt>
                <c:pt idx="111">
                  <c:v>534.08423795049964</c:v>
                </c:pt>
                <c:pt idx="112">
                  <c:v>532.95440729483323</c:v>
                </c:pt>
                <c:pt idx="113">
                  <c:v>542.94398610508074</c:v>
                </c:pt>
                <c:pt idx="114">
                  <c:v>527.20625271385188</c:v>
                </c:pt>
                <c:pt idx="115">
                  <c:v>532.67303517151583</c:v>
                </c:pt>
                <c:pt idx="116">
                  <c:v>508.3786365610078</c:v>
                </c:pt>
                <c:pt idx="117">
                  <c:v>538.24750325662228</c:v>
                </c:pt>
                <c:pt idx="118">
                  <c:v>554.93443334780773</c:v>
                </c:pt>
                <c:pt idx="119">
                  <c:v>552.04602692140747</c:v>
                </c:pt>
                <c:pt idx="120">
                  <c:v>574.49326964828538</c:v>
                </c:pt>
                <c:pt idx="121">
                  <c:v>565.68475900998749</c:v>
                </c:pt>
                <c:pt idx="122">
                  <c:v>572.0347372991755</c:v>
                </c:pt>
                <c:pt idx="123">
                  <c:v>567.0169344333483</c:v>
                </c:pt>
                <c:pt idx="124">
                  <c:v>574.01476335214977</c:v>
                </c:pt>
                <c:pt idx="125">
                  <c:v>586.79808944854574</c:v>
                </c:pt>
                <c:pt idx="126">
                  <c:v>582.90056448111204</c:v>
                </c:pt>
                <c:pt idx="127">
                  <c:v>578.56013894919715</c:v>
                </c:pt>
                <c:pt idx="128">
                  <c:v>546.84411636995264</c:v>
                </c:pt>
                <c:pt idx="129">
                  <c:v>553.89231437255785</c:v>
                </c:pt>
                <c:pt idx="130">
                  <c:v>542.81980026052997</c:v>
                </c:pt>
                <c:pt idx="131">
                  <c:v>539.69344333478091</c:v>
                </c:pt>
                <c:pt idx="132">
                  <c:v>542.94311767260115</c:v>
                </c:pt>
                <c:pt idx="133">
                  <c:v>551.71602257924474</c:v>
                </c:pt>
                <c:pt idx="134">
                  <c:v>583.87755102040842</c:v>
                </c:pt>
                <c:pt idx="135">
                  <c:v>635.47025618758164</c:v>
                </c:pt>
                <c:pt idx="136">
                  <c:v>641.06817194963116</c:v>
                </c:pt>
                <c:pt idx="137">
                  <c:v>648.3899261832396</c:v>
                </c:pt>
                <c:pt idx="138">
                  <c:v>637.21493703864553</c:v>
                </c:pt>
                <c:pt idx="139">
                  <c:v>642.53408597481575</c:v>
                </c:pt>
                <c:pt idx="140">
                  <c:v>642.18758141554531</c:v>
                </c:pt>
                <c:pt idx="141">
                  <c:v>670.51758575770771</c:v>
                </c:pt>
                <c:pt idx="142">
                  <c:v>729.24359531046491</c:v>
                </c:pt>
                <c:pt idx="143">
                  <c:v>709.99913156752098</c:v>
                </c:pt>
                <c:pt idx="144">
                  <c:v>687.79852366478542</c:v>
                </c:pt>
                <c:pt idx="145">
                  <c:v>711.12201476335258</c:v>
                </c:pt>
                <c:pt idx="146">
                  <c:v>714.28918801563236</c:v>
                </c:pt>
                <c:pt idx="147">
                  <c:v>713.06990881459024</c:v>
                </c:pt>
                <c:pt idx="148">
                  <c:v>709.84976118106874</c:v>
                </c:pt>
                <c:pt idx="149">
                  <c:v>671.37907077724765</c:v>
                </c:pt>
                <c:pt idx="150">
                  <c:v>660.40642640034787</c:v>
                </c:pt>
                <c:pt idx="151">
                  <c:v>653.55709943551938</c:v>
                </c:pt>
                <c:pt idx="152">
                  <c:v>644.27095093356536</c:v>
                </c:pt>
                <c:pt idx="153">
                  <c:v>608.75727312201525</c:v>
                </c:pt>
                <c:pt idx="154">
                  <c:v>610.00347372991803</c:v>
                </c:pt>
                <c:pt idx="155">
                  <c:v>602.24229266174609</c:v>
                </c:pt>
                <c:pt idx="156">
                  <c:v>583.59183673469443</c:v>
                </c:pt>
                <c:pt idx="157">
                  <c:v>545.80981328701739</c:v>
                </c:pt>
                <c:pt idx="158">
                  <c:v>567.06817194963139</c:v>
                </c:pt>
                <c:pt idx="159">
                  <c:v>533.56578376031314</c:v>
                </c:pt>
                <c:pt idx="160">
                  <c:v>541.23751628310947</c:v>
                </c:pt>
                <c:pt idx="161">
                  <c:v>547.83586626139856</c:v>
                </c:pt>
                <c:pt idx="162">
                  <c:v>542.45332175423403</c:v>
                </c:pt>
                <c:pt idx="163">
                  <c:v>537.39296569691737</c:v>
                </c:pt>
                <c:pt idx="164">
                  <c:v>544.26052974381275</c:v>
                </c:pt>
                <c:pt idx="165">
                  <c:v>548.13287016934464</c:v>
                </c:pt>
                <c:pt idx="166">
                  <c:v>571.81849761181104</c:v>
                </c:pt>
                <c:pt idx="167">
                  <c:v>554.75119409465958</c:v>
                </c:pt>
                <c:pt idx="168">
                  <c:v>562.52974381241893</c:v>
                </c:pt>
                <c:pt idx="169">
                  <c:v>543.19062092922309</c:v>
                </c:pt>
                <c:pt idx="170">
                  <c:v>562.74424663482455</c:v>
                </c:pt>
                <c:pt idx="171">
                  <c:v>552.4003473729922</c:v>
                </c:pt>
                <c:pt idx="172">
                  <c:v>566.65306122449022</c:v>
                </c:pt>
                <c:pt idx="173">
                  <c:v>580.25531914893656</c:v>
                </c:pt>
                <c:pt idx="174">
                  <c:v>584.77116804168509</c:v>
                </c:pt>
                <c:pt idx="175">
                  <c:v>581.84976118106852</c:v>
                </c:pt>
                <c:pt idx="176">
                  <c:v>599.96873643074287</c:v>
                </c:pt>
                <c:pt idx="177">
                  <c:v>614.51237516283129</c:v>
                </c:pt>
                <c:pt idx="178">
                  <c:v>610.61398176291823</c:v>
                </c:pt>
                <c:pt idx="179">
                  <c:v>606.58619192357821</c:v>
                </c:pt>
                <c:pt idx="180">
                  <c:v>608.87624837168937</c:v>
                </c:pt>
                <c:pt idx="181">
                  <c:v>625.27225358228429</c:v>
                </c:pt>
                <c:pt idx="182">
                  <c:v>634.13026487190643</c:v>
                </c:pt>
                <c:pt idx="183">
                  <c:v>630.74424663482432</c:v>
                </c:pt>
                <c:pt idx="184">
                  <c:v>639.08467216673921</c:v>
                </c:pt>
                <c:pt idx="185">
                  <c:v>581.84976118106829</c:v>
                </c:pt>
                <c:pt idx="186">
                  <c:v>565.87147199305264</c:v>
                </c:pt>
                <c:pt idx="187">
                  <c:v>555.40946591402519</c:v>
                </c:pt>
                <c:pt idx="188">
                  <c:v>537.12983065566652</c:v>
                </c:pt>
                <c:pt idx="189">
                  <c:v>542.84064264003473</c:v>
                </c:pt>
                <c:pt idx="190">
                  <c:v>548.15458098132865</c:v>
                </c:pt>
                <c:pt idx="191">
                  <c:v>546.67042987407729</c:v>
                </c:pt>
                <c:pt idx="192">
                  <c:v>550.46634824142427</c:v>
                </c:pt>
                <c:pt idx="193">
                  <c:v>563.38514980460275</c:v>
                </c:pt>
                <c:pt idx="194">
                  <c:v>562.45158488927495</c:v>
                </c:pt>
                <c:pt idx="195">
                  <c:v>565.78028658271819</c:v>
                </c:pt>
                <c:pt idx="196">
                  <c:v>564.9153278332609</c:v>
                </c:pt>
                <c:pt idx="197">
                  <c:v>542.65653495440722</c:v>
                </c:pt>
                <c:pt idx="198">
                  <c:v>550.27789839339982</c:v>
                </c:pt>
                <c:pt idx="199">
                  <c:v>555.09248805905338</c:v>
                </c:pt>
                <c:pt idx="200">
                  <c:v>563.78636561007374</c:v>
                </c:pt>
                <c:pt idx="201">
                  <c:v>586.97524967433776</c:v>
                </c:pt>
                <c:pt idx="202">
                  <c:v>583.85149804602679</c:v>
                </c:pt>
                <c:pt idx="203">
                  <c:v>582.54450716456779</c:v>
                </c:pt>
                <c:pt idx="204">
                  <c:v>571.54928354320441</c:v>
                </c:pt>
                <c:pt idx="205">
                  <c:v>559.9253148067736</c:v>
                </c:pt>
                <c:pt idx="206">
                  <c:v>561.45201910551441</c:v>
                </c:pt>
                <c:pt idx="207">
                  <c:v>580.90577507598766</c:v>
                </c:pt>
                <c:pt idx="208">
                  <c:v>576.16847590099849</c:v>
                </c:pt>
                <c:pt idx="209">
                  <c:v>572.85106382978711</c:v>
                </c:pt>
                <c:pt idx="210">
                  <c:v>575.47286148501939</c:v>
                </c:pt>
                <c:pt idx="211">
                  <c:v>574.17368649587479</c:v>
                </c:pt>
                <c:pt idx="212">
                  <c:v>566.7207989578809</c:v>
                </c:pt>
                <c:pt idx="213">
                  <c:v>565.34954407294822</c:v>
                </c:pt>
                <c:pt idx="214">
                  <c:v>572.626139817629</c:v>
                </c:pt>
                <c:pt idx="215">
                  <c:v>576.26139817629155</c:v>
                </c:pt>
                <c:pt idx="216">
                  <c:v>572.66782457663896</c:v>
                </c:pt>
                <c:pt idx="217">
                  <c:v>574.49066435084649</c:v>
                </c:pt>
                <c:pt idx="218">
                  <c:v>579.5058619192356</c:v>
                </c:pt>
                <c:pt idx="219">
                  <c:v>578.08163265306098</c:v>
                </c:pt>
                <c:pt idx="220">
                  <c:v>575.85757707338234</c:v>
                </c:pt>
                <c:pt idx="221">
                  <c:v>543.00303951367766</c:v>
                </c:pt>
                <c:pt idx="222">
                  <c:v>546.93964394268335</c:v>
                </c:pt>
                <c:pt idx="223">
                  <c:v>549.97221016065987</c:v>
                </c:pt>
                <c:pt idx="224">
                  <c:v>550.528875379939</c:v>
                </c:pt>
                <c:pt idx="225">
                  <c:v>586.40903169778528</c:v>
                </c:pt>
                <c:pt idx="226">
                  <c:v>586.996960486322</c:v>
                </c:pt>
                <c:pt idx="227">
                  <c:v>585.4007815892312</c:v>
                </c:pt>
                <c:pt idx="228">
                  <c:v>574.81198436821512</c:v>
                </c:pt>
                <c:pt idx="229">
                  <c:v>566.9891445940076</c:v>
                </c:pt>
                <c:pt idx="230">
                  <c:v>572.15805471124588</c:v>
                </c:pt>
                <c:pt idx="231">
                  <c:v>572.30655666521898</c:v>
                </c:pt>
                <c:pt idx="232">
                  <c:v>571.53278332609614</c:v>
                </c:pt>
                <c:pt idx="233">
                  <c:v>569.12809379070757</c:v>
                </c:pt>
                <c:pt idx="234">
                  <c:v>570.16934433347785</c:v>
                </c:pt>
                <c:pt idx="235">
                  <c:v>566.92053842813698</c:v>
                </c:pt>
                <c:pt idx="236">
                  <c:v>567.83586626139788</c:v>
                </c:pt>
                <c:pt idx="237">
                  <c:v>564.96743378202314</c:v>
                </c:pt>
                <c:pt idx="238">
                  <c:v>563.60660008684295</c:v>
                </c:pt>
                <c:pt idx="239">
                  <c:v>550.97698653929626</c:v>
                </c:pt>
                <c:pt idx="240">
                  <c:v>549.79331306990855</c:v>
                </c:pt>
                <c:pt idx="241">
                  <c:v>553.35909683022123</c:v>
                </c:pt>
                <c:pt idx="242">
                  <c:v>556.66521927920087</c:v>
                </c:pt>
                <c:pt idx="243">
                  <c:v>558.74772036474144</c:v>
                </c:pt>
                <c:pt idx="244">
                  <c:v>554.67564046895347</c:v>
                </c:pt>
                <c:pt idx="245">
                  <c:v>563.25227963525833</c:v>
                </c:pt>
                <c:pt idx="246">
                  <c:v>561.78810247503247</c:v>
                </c:pt>
                <c:pt idx="247">
                  <c:v>566.14068606165858</c:v>
                </c:pt>
                <c:pt idx="248">
                  <c:v>571.29483282674767</c:v>
                </c:pt>
                <c:pt idx="249">
                  <c:v>562.73035171515414</c:v>
                </c:pt>
                <c:pt idx="250">
                  <c:v>557.53278332609636</c:v>
                </c:pt>
                <c:pt idx="251">
                  <c:v>558.66695614415983</c:v>
                </c:pt>
                <c:pt idx="252">
                  <c:v>560.12244897959192</c:v>
                </c:pt>
                <c:pt idx="253">
                  <c:v>560.40555796786805</c:v>
                </c:pt>
                <c:pt idx="254">
                  <c:v>560.80416847590106</c:v>
                </c:pt>
                <c:pt idx="255">
                  <c:v>514.32132001736875</c:v>
                </c:pt>
                <c:pt idx="256">
                  <c:v>499.64394268345643</c:v>
                </c:pt>
                <c:pt idx="257">
                  <c:v>491.18019973947031</c:v>
                </c:pt>
                <c:pt idx="258">
                  <c:v>488.77898393399926</c:v>
                </c:pt>
                <c:pt idx="259">
                  <c:v>491.70646982197144</c:v>
                </c:pt>
                <c:pt idx="260">
                  <c:v>426.40295267042995</c:v>
                </c:pt>
                <c:pt idx="261">
                  <c:v>395.90620929222757</c:v>
                </c:pt>
                <c:pt idx="262">
                  <c:v>404.78245766391666</c:v>
                </c:pt>
                <c:pt idx="263">
                  <c:v>379.50499348675646</c:v>
                </c:pt>
                <c:pt idx="264">
                  <c:v>383.9001302648719</c:v>
                </c:pt>
                <c:pt idx="265">
                  <c:v>341.50586191923577</c:v>
                </c:pt>
                <c:pt idx="266">
                  <c:v>354.82240555796784</c:v>
                </c:pt>
                <c:pt idx="267">
                  <c:v>335.40599218410762</c:v>
                </c:pt>
                <c:pt idx="268">
                  <c:v>336.53582283977414</c:v>
                </c:pt>
                <c:pt idx="269">
                  <c:v>370.37342596613109</c:v>
                </c:pt>
                <c:pt idx="270">
                  <c:v>373.06469821971336</c:v>
                </c:pt>
                <c:pt idx="271">
                  <c:v>350.96135475466781</c:v>
                </c:pt>
                <c:pt idx="272">
                  <c:v>363.8749457229701</c:v>
                </c:pt>
                <c:pt idx="273">
                  <c:v>361.355623100304</c:v>
                </c:pt>
                <c:pt idx="274">
                  <c:v>337.30004342162403</c:v>
                </c:pt>
                <c:pt idx="275">
                  <c:v>343.17325227963534</c:v>
                </c:pt>
                <c:pt idx="276">
                  <c:v>327.3851498046028</c:v>
                </c:pt>
                <c:pt idx="277">
                  <c:v>304.711246200608</c:v>
                </c:pt>
                <c:pt idx="278">
                  <c:v>295.57533651758587</c:v>
                </c:pt>
                <c:pt idx="279">
                  <c:v>296.21623968736441</c:v>
                </c:pt>
                <c:pt idx="280">
                  <c:v>307.89144594007826</c:v>
                </c:pt>
                <c:pt idx="281">
                  <c:v>298.12244897959198</c:v>
                </c:pt>
                <c:pt idx="282">
                  <c:v>293.56404689535401</c:v>
                </c:pt>
                <c:pt idx="283">
                  <c:v>299.17498914459418</c:v>
                </c:pt>
                <c:pt idx="284">
                  <c:v>286.76161528441179</c:v>
                </c:pt>
                <c:pt idx="285">
                  <c:v>279.99739470256202</c:v>
                </c:pt>
                <c:pt idx="286">
                  <c:v>278.91619626574044</c:v>
                </c:pt>
                <c:pt idx="287">
                  <c:v>280.38818931828058</c:v>
                </c:pt>
                <c:pt idx="288">
                  <c:v>304.73990447242738</c:v>
                </c:pt>
                <c:pt idx="289">
                  <c:v>317.23664785062977</c:v>
                </c:pt>
                <c:pt idx="290">
                  <c:v>318.03907946157204</c:v>
                </c:pt>
                <c:pt idx="291">
                  <c:v>351.68215371254905</c:v>
                </c:pt>
                <c:pt idx="292">
                  <c:v>333.36170212765978</c:v>
                </c:pt>
                <c:pt idx="293">
                  <c:v>342.93617021276623</c:v>
                </c:pt>
                <c:pt idx="294">
                  <c:v>341.26877985236678</c:v>
                </c:pt>
                <c:pt idx="295">
                  <c:v>348.06860616587096</c:v>
                </c:pt>
                <c:pt idx="296">
                  <c:v>325.29656969170679</c:v>
                </c:pt>
                <c:pt idx="297">
                  <c:v>328.07121146330906</c:v>
                </c:pt>
                <c:pt idx="298">
                  <c:v>309.84889274858909</c:v>
                </c:pt>
                <c:pt idx="299">
                  <c:v>333.41380807642241</c:v>
                </c:pt>
                <c:pt idx="300">
                  <c:v>320.91359096830257</c:v>
                </c:pt>
                <c:pt idx="301">
                  <c:v>330.17021276595779</c:v>
                </c:pt>
                <c:pt idx="302">
                  <c:v>321.57186278766858</c:v>
                </c:pt>
                <c:pt idx="303">
                  <c:v>329.75597047329603</c:v>
                </c:pt>
                <c:pt idx="304">
                  <c:v>335.08988276161563</c:v>
                </c:pt>
                <c:pt idx="305">
                  <c:v>327.11940946591437</c:v>
                </c:pt>
                <c:pt idx="306">
                  <c:v>329.3104646113768</c:v>
                </c:pt>
                <c:pt idx="307">
                  <c:v>327.48241424229298</c:v>
                </c:pt>
                <c:pt idx="308">
                  <c:v>346.29613547546711</c:v>
                </c:pt>
                <c:pt idx="309">
                  <c:v>345.24099001302682</c:v>
                </c:pt>
                <c:pt idx="310">
                  <c:v>343.47633521493736</c:v>
                </c:pt>
                <c:pt idx="311">
                  <c:v>344.4767694311771</c:v>
                </c:pt>
                <c:pt idx="312">
                  <c:v>311.40946591402553</c:v>
                </c:pt>
                <c:pt idx="313">
                  <c:v>312.74945722970074</c:v>
                </c:pt>
                <c:pt idx="314">
                  <c:v>311.17064698219747</c:v>
                </c:pt>
                <c:pt idx="315">
                  <c:v>301.93747286148533</c:v>
                </c:pt>
                <c:pt idx="316">
                  <c:v>314.90143291359129</c:v>
                </c:pt>
                <c:pt idx="317">
                  <c:v>308.55927051671762</c:v>
                </c:pt>
                <c:pt idx="318">
                  <c:v>311.92705167173284</c:v>
                </c:pt>
                <c:pt idx="319">
                  <c:v>314.04342162396904</c:v>
                </c:pt>
                <c:pt idx="320">
                  <c:v>312.19018671298335</c:v>
                </c:pt>
                <c:pt idx="321">
                  <c:v>318.3065566652196</c:v>
                </c:pt>
                <c:pt idx="322">
                  <c:v>307.36257056013926</c:v>
                </c:pt>
                <c:pt idx="323">
                  <c:v>306.28745115067335</c:v>
                </c:pt>
                <c:pt idx="324">
                  <c:v>310.11115935736024</c:v>
                </c:pt>
                <c:pt idx="325">
                  <c:v>308.53842813721263</c:v>
                </c:pt>
                <c:pt idx="326">
                  <c:v>309.99739470256219</c:v>
                </c:pt>
                <c:pt idx="327">
                  <c:v>309.62136343899294</c:v>
                </c:pt>
                <c:pt idx="328">
                  <c:v>309.61788970907543</c:v>
                </c:pt>
                <c:pt idx="329">
                  <c:v>308.36647850629646</c:v>
                </c:pt>
                <c:pt idx="330">
                  <c:v>298.23273990447274</c:v>
                </c:pt>
                <c:pt idx="331">
                  <c:v>296.2257924446377</c:v>
                </c:pt>
                <c:pt idx="332">
                  <c:v>300.31958315241019</c:v>
                </c:pt>
                <c:pt idx="333">
                  <c:v>298.22839774207586</c:v>
                </c:pt>
                <c:pt idx="334">
                  <c:v>300.65740338688698</c:v>
                </c:pt>
                <c:pt idx="335">
                  <c:v>304.36561007381704</c:v>
                </c:pt>
                <c:pt idx="336">
                  <c:v>300.31350412505458</c:v>
                </c:pt>
                <c:pt idx="337">
                  <c:v>300.75727312201502</c:v>
                </c:pt>
                <c:pt idx="338">
                  <c:v>301.48415110725171</c:v>
                </c:pt>
                <c:pt idx="339">
                  <c:v>295.73339122883226</c:v>
                </c:pt>
                <c:pt idx="340">
                  <c:v>295.12809379070808</c:v>
                </c:pt>
                <c:pt idx="341">
                  <c:v>317.76291793313106</c:v>
                </c:pt>
                <c:pt idx="342">
                  <c:v>318.29613547546711</c:v>
                </c:pt>
                <c:pt idx="343">
                  <c:v>319.58836300477674</c:v>
                </c:pt>
                <c:pt idx="344">
                  <c:v>315.33217542336121</c:v>
                </c:pt>
                <c:pt idx="345">
                  <c:v>315.36778115501556</c:v>
                </c:pt>
                <c:pt idx="346">
                  <c:v>313.45201910551492</c:v>
                </c:pt>
                <c:pt idx="347">
                  <c:v>311.81589231437289</c:v>
                </c:pt>
                <c:pt idx="348">
                  <c:v>312.8501953973082</c:v>
                </c:pt>
                <c:pt idx="349">
                  <c:v>314.23447676943152</c:v>
                </c:pt>
                <c:pt idx="350">
                  <c:v>318.50455927051706</c:v>
                </c:pt>
                <c:pt idx="351">
                  <c:v>338.56708640903207</c:v>
                </c:pt>
                <c:pt idx="352">
                  <c:v>339.36517585757747</c:v>
                </c:pt>
                <c:pt idx="353">
                  <c:v>344.74511506730391</c:v>
                </c:pt>
                <c:pt idx="354">
                  <c:v>341.92878853669168</c:v>
                </c:pt>
                <c:pt idx="355">
                  <c:v>344.0729483282679</c:v>
                </c:pt>
                <c:pt idx="356">
                  <c:v>357.59965262700871</c:v>
                </c:pt>
                <c:pt idx="357">
                  <c:v>325.10290924880627</c:v>
                </c:pt>
                <c:pt idx="358">
                  <c:v>332.42900564481147</c:v>
                </c:pt>
                <c:pt idx="359">
                  <c:v>330.80590534086008</c:v>
                </c:pt>
                <c:pt idx="360">
                  <c:v>331.57359965262737</c:v>
                </c:pt>
                <c:pt idx="361">
                  <c:v>331.19322622666124</c:v>
                </c:pt>
                <c:pt idx="362">
                  <c:v>332.00173686495907</c:v>
                </c:pt>
                <c:pt idx="363">
                  <c:v>331.73512809379105</c:v>
                </c:pt>
                <c:pt idx="364">
                  <c:v>330.67737733391266</c:v>
                </c:pt>
                <c:pt idx="365">
                  <c:v>322.64871906209333</c:v>
                </c:pt>
                <c:pt idx="366">
                  <c:v>335.0178028658276</c:v>
                </c:pt>
                <c:pt idx="367">
                  <c:v>335.37472861485065</c:v>
                </c:pt>
                <c:pt idx="368">
                  <c:v>336.39947894051278</c:v>
                </c:pt>
                <c:pt idx="369">
                  <c:v>335.63960052105989</c:v>
                </c:pt>
                <c:pt idx="370">
                  <c:v>342.42640034737343</c:v>
                </c:pt>
                <c:pt idx="371">
                  <c:v>340.14937038645292</c:v>
                </c:pt>
                <c:pt idx="372">
                  <c:v>336.22318714719978</c:v>
                </c:pt>
                <c:pt idx="373">
                  <c:v>337.18888406426447</c:v>
                </c:pt>
                <c:pt idx="374">
                  <c:v>335.73599652627058</c:v>
                </c:pt>
                <c:pt idx="375">
                  <c:v>336.70169344333527</c:v>
                </c:pt>
                <c:pt idx="376">
                  <c:v>340.75206252713906</c:v>
                </c:pt>
                <c:pt idx="377">
                  <c:v>347.89231437255808</c:v>
                </c:pt>
                <c:pt idx="378">
                  <c:v>345.73512809379122</c:v>
                </c:pt>
                <c:pt idx="379">
                  <c:v>346.31437255753423</c:v>
                </c:pt>
                <c:pt idx="380">
                  <c:v>348.72166739036095</c:v>
                </c:pt>
                <c:pt idx="381">
                  <c:v>351.11072514112078</c:v>
                </c:pt>
                <c:pt idx="382">
                  <c:v>345.69170646982246</c:v>
                </c:pt>
                <c:pt idx="383">
                  <c:v>346.23795049934915</c:v>
                </c:pt>
                <c:pt idx="384">
                  <c:v>347.89491966999617</c:v>
                </c:pt>
                <c:pt idx="385">
                  <c:v>346.69387755102088</c:v>
                </c:pt>
                <c:pt idx="386">
                  <c:v>341.82544507164619</c:v>
                </c:pt>
                <c:pt idx="387">
                  <c:v>342.90490664350904</c:v>
                </c:pt>
                <c:pt idx="388">
                  <c:v>350.67737733391283</c:v>
                </c:pt>
                <c:pt idx="389">
                  <c:v>349.7881024750331</c:v>
                </c:pt>
                <c:pt idx="390">
                  <c:v>356.33955709943609</c:v>
                </c:pt>
                <c:pt idx="391">
                  <c:v>356.66261398176351</c:v>
                </c:pt>
                <c:pt idx="392">
                  <c:v>356.40034737299231</c:v>
                </c:pt>
                <c:pt idx="393">
                  <c:v>359.92705167173318</c:v>
                </c:pt>
                <c:pt idx="394">
                  <c:v>421.82283977420826</c:v>
                </c:pt>
                <c:pt idx="395">
                  <c:v>428.3630047763794</c:v>
                </c:pt>
                <c:pt idx="396">
                  <c:v>425.41554494138154</c:v>
                </c:pt>
                <c:pt idx="397">
                  <c:v>434.64611376465558</c:v>
                </c:pt>
                <c:pt idx="398">
                  <c:v>438.02778983934081</c:v>
                </c:pt>
                <c:pt idx="399">
                  <c:v>449.00303951367863</c:v>
                </c:pt>
                <c:pt idx="400">
                  <c:v>454.78940512375237</c:v>
                </c:pt>
                <c:pt idx="401">
                  <c:v>447.242726877986</c:v>
                </c:pt>
                <c:pt idx="402">
                  <c:v>460.98567086409111</c:v>
                </c:pt>
                <c:pt idx="403">
                  <c:v>435.72470690403895</c:v>
                </c:pt>
                <c:pt idx="404">
                  <c:v>438.38558402084311</c:v>
                </c:pt>
                <c:pt idx="405">
                  <c:v>438.14329135909753</c:v>
                </c:pt>
                <c:pt idx="406">
                  <c:v>445.61875814155513</c:v>
                </c:pt>
                <c:pt idx="407">
                  <c:v>436.38297872340485</c:v>
                </c:pt>
                <c:pt idx="408">
                  <c:v>449.30264871906274</c:v>
                </c:pt>
                <c:pt idx="409">
                  <c:v>451.82978723404318</c:v>
                </c:pt>
                <c:pt idx="410">
                  <c:v>456.66000868432548</c:v>
                </c:pt>
                <c:pt idx="411">
                  <c:v>456.68085106383052</c:v>
                </c:pt>
                <c:pt idx="412">
                  <c:v>459.55102040816394</c:v>
                </c:pt>
                <c:pt idx="413">
                  <c:v>456.46026921406934</c:v>
                </c:pt>
                <c:pt idx="414">
                  <c:v>465.23143725575414</c:v>
                </c:pt>
                <c:pt idx="415">
                  <c:v>477.05688232739982</c:v>
                </c:pt>
                <c:pt idx="416">
                  <c:v>470.25618758141627</c:v>
                </c:pt>
                <c:pt idx="417">
                  <c:v>453.31306990881529</c:v>
                </c:pt>
                <c:pt idx="418">
                  <c:v>461.49370386452529</c:v>
                </c:pt>
                <c:pt idx="419">
                  <c:v>459.89491966999634</c:v>
                </c:pt>
                <c:pt idx="420">
                  <c:v>460.92227529309667</c:v>
                </c:pt>
                <c:pt idx="421">
                  <c:v>454.89709075119475</c:v>
                </c:pt>
                <c:pt idx="422">
                  <c:v>462.07642205818564</c:v>
                </c:pt>
                <c:pt idx="423">
                  <c:v>467.49457229700454</c:v>
                </c:pt>
                <c:pt idx="424">
                  <c:v>477.0186712983072</c:v>
                </c:pt>
                <c:pt idx="425">
                  <c:v>501.3191489361709</c:v>
                </c:pt>
                <c:pt idx="426">
                  <c:v>506.24837168910187</c:v>
                </c:pt>
                <c:pt idx="427">
                  <c:v>501.57359965262771</c:v>
                </c:pt>
                <c:pt idx="428">
                  <c:v>499.15675206252786</c:v>
                </c:pt>
                <c:pt idx="429">
                  <c:v>507.71515414676577</c:v>
                </c:pt>
                <c:pt idx="430">
                  <c:v>519.95570994355251</c:v>
                </c:pt>
                <c:pt idx="431">
                  <c:v>539.22535822839848</c:v>
                </c:pt>
                <c:pt idx="432">
                  <c:v>553.4806773773347</c:v>
                </c:pt>
                <c:pt idx="433">
                  <c:v>614.5219279201051</c:v>
                </c:pt>
                <c:pt idx="434">
                  <c:v>605.06382978723491</c:v>
                </c:pt>
                <c:pt idx="435">
                  <c:v>676.5705601389501</c:v>
                </c:pt>
                <c:pt idx="436">
                  <c:v>690.1919235779427</c:v>
                </c:pt>
                <c:pt idx="437">
                  <c:v>709.49804602692222</c:v>
                </c:pt>
                <c:pt idx="438">
                  <c:v>683.16022579244543</c:v>
                </c:pt>
                <c:pt idx="439">
                  <c:v>638.75466782457738</c:v>
                </c:pt>
                <c:pt idx="440">
                  <c:v>630.26052974381309</c:v>
                </c:pt>
                <c:pt idx="441">
                  <c:v>707.64046895353954</c:v>
                </c:pt>
                <c:pt idx="442">
                  <c:v>689.37472861485082</c:v>
                </c:pt>
                <c:pt idx="443">
                  <c:v>686.48458532349173</c:v>
                </c:pt>
                <c:pt idx="444">
                  <c:v>662.47763786365681</c:v>
                </c:pt>
                <c:pt idx="445">
                  <c:v>681.85062961354834</c:v>
                </c:pt>
                <c:pt idx="446">
                  <c:v>691.69518019974021</c:v>
                </c:pt>
                <c:pt idx="447">
                  <c:v>696.95267042987484</c:v>
                </c:pt>
                <c:pt idx="448">
                  <c:v>748.10508033000519</c:v>
                </c:pt>
                <c:pt idx="449">
                  <c:v>760.42726877985319</c:v>
                </c:pt>
                <c:pt idx="450">
                  <c:v>756.89448545375672</c:v>
                </c:pt>
                <c:pt idx="451">
                  <c:v>750.81893182805118</c:v>
                </c:pt>
                <c:pt idx="452">
                  <c:v>718.15371254885019</c:v>
                </c:pt>
                <c:pt idx="453">
                  <c:v>742.94398610508108</c:v>
                </c:pt>
                <c:pt idx="454">
                  <c:v>741.99478940512449</c:v>
                </c:pt>
                <c:pt idx="455">
                  <c:v>757.79244463743032</c:v>
                </c:pt>
                <c:pt idx="456">
                  <c:v>704.80416847590175</c:v>
                </c:pt>
                <c:pt idx="457">
                  <c:v>667.56665219279273</c:v>
                </c:pt>
                <c:pt idx="458">
                  <c:v>675.33651758575854</c:v>
                </c:pt>
                <c:pt idx="459">
                  <c:v>676.22231871472081</c:v>
                </c:pt>
                <c:pt idx="460">
                  <c:v>693.05514546244115</c:v>
                </c:pt>
                <c:pt idx="461">
                  <c:v>685.50759878419535</c:v>
                </c:pt>
                <c:pt idx="462">
                  <c:v>662.45158488927564</c:v>
                </c:pt>
                <c:pt idx="463">
                  <c:v>693.2479374728623</c:v>
                </c:pt>
                <c:pt idx="464">
                  <c:v>684.75032566218056</c:v>
                </c:pt>
                <c:pt idx="465">
                  <c:v>705.83065566652272</c:v>
                </c:pt>
                <c:pt idx="466">
                  <c:v>713.72470690403895</c:v>
                </c:pt>
                <c:pt idx="467">
                  <c:v>751.194094659141</c:v>
                </c:pt>
                <c:pt idx="468">
                  <c:v>764.97611810681792</c:v>
                </c:pt>
                <c:pt idx="469">
                  <c:v>777.53625705601451</c:v>
                </c:pt>
                <c:pt idx="470">
                  <c:v>808.85453755970536</c:v>
                </c:pt>
                <c:pt idx="471">
                  <c:v>788.67129830655722</c:v>
                </c:pt>
                <c:pt idx="472">
                  <c:v>803.7768128528013</c:v>
                </c:pt>
                <c:pt idx="473">
                  <c:v>826.49761181068232</c:v>
                </c:pt>
                <c:pt idx="474">
                  <c:v>882.31524099001376</c:v>
                </c:pt>
                <c:pt idx="475">
                  <c:v>931.78462874511581</c:v>
                </c:pt>
                <c:pt idx="476">
                  <c:v>947.11854103343546</c:v>
                </c:pt>
                <c:pt idx="477">
                  <c:v>960.19018671298386</c:v>
                </c:pt>
                <c:pt idx="478">
                  <c:v>1026.5618758141563</c:v>
                </c:pt>
                <c:pt idx="479">
                  <c:v>1137.108119843683</c:v>
                </c:pt>
                <c:pt idx="480">
                  <c:v>983.93313069908891</c:v>
                </c:pt>
                <c:pt idx="481">
                  <c:v>1076.9109856708649</c:v>
                </c:pt>
                <c:pt idx="482">
                  <c:v>1033.706469821972</c:v>
                </c:pt>
                <c:pt idx="483">
                  <c:v>942.60529743812481</c:v>
                </c:pt>
                <c:pt idx="484">
                  <c:v>922.70343030829417</c:v>
                </c:pt>
                <c:pt idx="485">
                  <c:v>941.6283108988282</c:v>
                </c:pt>
                <c:pt idx="486">
                  <c:v>1036.9083803734266</c:v>
                </c:pt>
                <c:pt idx="487">
                  <c:v>967.92618323925376</c:v>
                </c:pt>
                <c:pt idx="488">
                  <c:v>952.73382544507217</c:v>
                </c:pt>
                <c:pt idx="489">
                  <c:v>977.55015197568446</c:v>
                </c:pt>
                <c:pt idx="490">
                  <c:v>990.55492835432096</c:v>
                </c:pt>
                <c:pt idx="491">
                  <c:v>1062.839774207556</c:v>
                </c:pt>
                <c:pt idx="492">
                  <c:v>1089.310464611377</c:v>
                </c:pt>
                <c:pt idx="493">
                  <c:v>1051.5301780286588</c:v>
                </c:pt>
                <c:pt idx="494">
                  <c:v>985.05340859748196</c:v>
                </c:pt>
                <c:pt idx="495">
                  <c:v>1021.0351715154151</c:v>
                </c:pt>
                <c:pt idx="496">
                  <c:v>986.17108119843726</c:v>
                </c:pt>
                <c:pt idx="497">
                  <c:v>883.55883630047799</c:v>
                </c:pt>
                <c:pt idx="498">
                  <c:v>941.2696482848462</c:v>
                </c:pt>
                <c:pt idx="499">
                  <c:v>819.76465479808985</c:v>
                </c:pt>
                <c:pt idx="500">
                  <c:v>839.59357359965293</c:v>
                </c:pt>
                <c:pt idx="501">
                  <c:v>922.89709075119436</c:v>
                </c:pt>
                <c:pt idx="502">
                  <c:v>912.22666087711707</c:v>
                </c:pt>
                <c:pt idx="503">
                  <c:v>932.71645679548442</c:v>
                </c:pt>
                <c:pt idx="504">
                  <c:v>919.62223187147231</c:v>
                </c:pt>
                <c:pt idx="505">
                  <c:v>897.98610508033028</c:v>
                </c:pt>
                <c:pt idx="506">
                  <c:v>856.70082501085562</c:v>
                </c:pt>
                <c:pt idx="507">
                  <c:v>847.87494572297032</c:v>
                </c:pt>
                <c:pt idx="508">
                  <c:v>858.00000000000034</c:v>
                </c:pt>
                <c:pt idx="509">
                  <c:v>853.14806773773364</c:v>
                </c:pt>
                <c:pt idx="510">
                  <c:v>822.97177594442064</c:v>
                </c:pt>
                <c:pt idx="511">
                  <c:v>828.61832392531517</c:v>
                </c:pt>
                <c:pt idx="512">
                  <c:v>825.67433782023465</c:v>
                </c:pt>
                <c:pt idx="513">
                  <c:v>831.45549283543221</c:v>
                </c:pt>
                <c:pt idx="514">
                  <c:v>875.42596613113358</c:v>
                </c:pt>
                <c:pt idx="515">
                  <c:v>900.9978289188017</c:v>
                </c:pt>
                <c:pt idx="516">
                  <c:v>913.91663048198018</c:v>
                </c:pt>
                <c:pt idx="517">
                  <c:v>939.37125488493291</c:v>
                </c:pt>
                <c:pt idx="518">
                  <c:v>949.12983065566652</c:v>
                </c:pt>
                <c:pt idx="519">
                  <c:v>1027.2514112027791</c:v>
                </c:pt>
                <c:pt idx="520">
                  <c:v>997.10725141120304</c:v>
                </c:pt>
                <c:pt idx="521">
                  <c:v>1039.950499348676</c:v>
                </c:pt>
                <c:pt idx="522">
                  <c:v>1042.099001302649</c:v>
                </c:pt>
                <c:pt idx="523">
                  <c:v>1031.6969170646985</c:v>
                </c:pt>
                <c:pt idx="524">
                  <c:v>982.13721233174147</c:v>
                </c:pt>
                <c:pt idx="525">
                  <c:v>1003.0369083803737</c:v>
                </c:pt>
                <c:pt idx="526">
                  <c:v>989.67260095527604</c:v>
                </c:pt>
                <c:pt idx="527">
                  <c:v>945.95831524099026</c:v>
                </c:pt>
                <c:pt idx="528">
                  <c:v>872.8067737733395</c:v>
                </c:pt>
                <c:pt idx="529">
                  <c:v>893.95831524099026</c:v>
                </c:pt>
                <c:pt idx="530">
                  <c:v>897.22448979591866</c:v>
                </c:pt>
                <c:pt idx="531">
                  <c:v>887.19235779418182</c:v>
                </c:pt>
                <c:pt idx="532">
                  <c:v>895.07425097698683</c:v>
                </c:pt>
                <c:pt idx="533">
                  <c:v>947.94094659140296</c:v>
                </c:pt>
                <c:pt idx="534">
                  <c:v>934.47763786365647</c:v>
                </c:pt>
                <c:pt idx="535">
                  <c:v>880.81372123317442</c:v>
                </c:pt>
                <c:pt idx="536">
                  <c:v>877.10638297872367</c:v>
                </c:pt>
                <c:pt idx="537">
                  <c:v>902.26226660877148</c:v>
                </c:pt>
                <c:pt idx="538">
                  <c:v>880.09986973512844</c:v>
                </c:pt>
                <c:pt idx="539">
                  <c:v>880.82414242292703</c:v>
                </c:pt>
                <c:pt idx="540">
                  <c:v>900.75987841945323</c:v>
                </c:pt>
                <c:pt idx="541">
                  <c:v>884.50282240555828</c:v>
                </c:pt>
                <c:pt idx="542">
                  <c:v>844.2032132001741</c:v>
                </c:pt>
                <c:pt idx="543">
                  <c:v>824.87537993921023</c:v>
                </c:pt>
                <c:pt idx="544">
                  <c:v>832.35258358662668</c:v>
                </c:pt>
                <c:pt idx="545">
                  <c:v>832.60703430308331</c:v>
                </c:pt>
                <c:pt idx="546">
                  <c:v>844.54884932696518</c:v>
                </c:pt>
                <c:pt idx="547">
                  <c:v>897.95918367346985</c:v>
                </c:pt>
                <c:pt idx="548">
                  <c:v>921.86539296569742</c:v>
                </c:pt>
                <c:pt idx="549">
                  <c:v>917.674337820235</c:v>
                </c:pt>
                <c:pt idx="550">
                  <c:v>917.45462440295319</c:v>
                </c:pt>
                <c:pt idx="551">
                  <c:v>894.37516283109039</c:v>
                </c:pt>
                <c:pt idx="552">
                  <c:v>908.02257924446417</c:v>
                </c:pt>
                <c:pt idx="553">
                  <c:v>901.53538862353503</c:v>
                </c:pt>
                <c:pt idx="554">
                  <c:v>894.75640468953588</c:v>
                </c:pt>
                <c:pt idx="555">
                  <c:v>876.95614415979196</c:v>
                </c:pt>
                <c:pt idx="556">
                  <c:v>882.18237082066923</c:v>
                </c:pt>
                <c:pt idx="557">
                  <c:v>904.47329570125987</c:v>
                </c:pt>
                <c:pt idx="558">
                  <c:v>898.13808076422117</c:v>
                </c:pt>
                <c:pt idx="559">
                  <c:v>897.52670429874149</c:v>
                </c:pt>
                <c:pt idx="560">
                  <c:v>894.66000868432548</c:v>
                </c:pt>
                <c:pt idx="561">
                  <c:v>890.25705601389552</c:v>
                </c:pt>
                <c:pt idx="562">
                  <c:v>884.74337820234541</c:v>
                </c:pt>
                <c:pt idx="563">
                  <c:v>882.06600086843309</c:v>
                </c:pt>
                <c:pt idx="564">
                  <c:v>889.64741641337469</c:v>
                </c:pt>
                <c:pt idx="565">
                  <c:v>883.07338254450792</c:v>
                </c:pt>
                <c:pt idx="566">
                  <c:v>867.25054277030029</c:v>
                </c:pt>
                <c:pt idx="567">
                  <c:v>870.93964394268426</c:v>
                </c:pt>
                <c:pt idx="568">
                  <c:v>842.57490230134681</c:v>
                </c:pt>
                <c:pt idx="569">
                  <c:v>737.57186278766892</c:v>
                </c:pt>
                <c:pt idx="570">
                  <c:v>732.09292227529374</c:v>
                </c:pt>
                <c:pt idx="571">
                  <c:v>700.28050369083871</c:v>
                </c:pt>
                <c:pt idx="572">
                  <c:v>710.19626574033953</c:v>
                </c:pt>
                <c:pt idx="573">
                  <c:v>712.01128962223265</c:v>
                </c:pt>
                <c:pt idx="574">
                  <c:v>698.55145462440373</c:v>
                </c:pt>
                <c:pt idx="575">
                  <c:v>719.87320885801205</c:v>
                </c:pt>
                <c:pt idx="576">
                  <c:v>720.14242292661834</c:v>
                </c:pt>
                <c:pt idx="577">
                  <c:v>726.00434216239785</c:v>
                </c:pt>
                <c:pt idx="578">
                  <c:v>714.19539730786016</c:v>
                </c:pt>
                <c:pt idx="579">
                  <c:v>706.65479808944951</c:v>
                </c:pt>
                <c:pt idx="580">
                  <c:v>705.70473295701345</c:v>
                </c:pt>
                <c:pt idx="581">
                  <c:v>682.08858011289715</c:v>
                </c:pt>
                <c:pt idx="582">
                  <c:v>711.25401650021809</c:v>
                </c:pt>
                <c:pt idx="583">
                  <c:v>709.36951801997498</c:v>
                </c:pt>
                <c:pt idx="584">
                  <c:v>743.44246634824242</c:v>
                </c:pt>
                <c:pt idx="585">
                  <c:v>743.20712114633193</c:v>
                </c:pt>
                <c:pt idx="586">
                  <c:v>717.19496309162059</c:v>
                </c:pt>
                <c:pt idx="587">
                  <c:v>720.80677377334018</c:v>
                </c:pt>
                <c:pt idx="588">
                  <c:v>718.62874511506834</c:v>
                </c:pt>
                <c:pt idx="589">
                  <c:v>724.98480243161214</c:v>
                </c:pt>
                <c:pt idx="590">
                  <c:v>708.57924446374409</c:v>
                </c:pt>
                <c:pt idx="591">
                  <c:v>694.0286582718204</c:v>
                </c:pt>
                <c:pt idx="592">
                  <c:v>700.8753799392108</c:v>
                </c:pt>
                <c:pt idx="593">
                  <c:v>690.14415979157729</c:v>
                </c:pt>
                <c:pt idx="594">
                  <c:v>690.2310030395148</c:v>
                </c:pt>
                <c:pt idx="595">
                  <c:v>714.14242292661868</c:v>
                </c:pt>
                <c:pt idx="596">
                  <c:v>711.87755102040944</c:v>
                </c:pt>
                <c:pt idx="597">
                  <c:v>696.48284845853357</c:v>
                </c:pt>
                <c:pt idx="598">
                  <c:v>648.42553191489469</c:v>
                </c:pt>
                <c:pt idx="599">
                  <c:v>643.71775944420426</c:v>
                </c:pt>
                <c:pt idx="600">
                  <c:v>751.63004776378762</c:v>
                </c:pt>
                <c:pt idx="601">
                  <c:v>801.56317846287573</c:v>
                </c:pt>
                <c:pt idx="602">
                  <c:v>827.610073816762</c:v>
                </c:pt>
                <c:pt idx="603">
                  <c:v>799.40425531915002</c:v>
                </c:pt>
                <c:pt idx="604">
                  <c:v>816.98827616152971</c:v>
                </c:pt>
                <c:pt idx="605">
                  <c:v>795.02561875814274</c:v>
                </c:pt>
                <c:pt idx="606">
                  <c:v>793.82110290925004</c:v>
                </c:pt>
                <c:pt idx="607">
                  <c:v>801.70299609205506</c:v>
                </c:pt>
                <c:pt idx="608">
                  <c:v>806.73208858011412</c:v>
                </c:pt>
                <c:pt idx="609">
                  <c:v>798.49848024316213</c:v>
                </c:pt>
                <c:pt idx="610">
                  <c:v>815.74902301346185</c:v>
                </c:pt>
                <c:pt idx="611">
                  <c:v>808.39426834563722</c:v>
                </c:pt>
                <c:pt idx="612">
                  <c:v>811.03343465045702</c:v>
                </c:pt>
                <c:pt idx="613">
                  <c:v>800.36474164133858</c:v>
                </c:pt>
                <c:pt idx="614">
                  <c:v>761.9392097264448</c:v>
                </c:pt>
                <c:pt idx="615">
                  <c:v>765.03777681285385</c:v>
                </c:pt>
                <c:pt idx="616">
                  <c:v>785.01693443334875</c:v>
                </c:pt>
                <c:pt idx="617">
                  <c:v>758.42553191489458</c:v>
                </c:pt>
                <c:pt idx="618">
                  <c:v>766.12592270951041</c:v>
                </c:pt>
                <c:pt idx="619">
                  <c:v>762.2336083369529</c:v>
                </c:pt>
                <c:pt idx="620">
                  <c:v>750.9057750759888</c:v>
                </c:pt>
                <c:pt idx="621">
                  <c:v>735.71254884932785</c:v>
                </c:pt>
                <c:pt idx="622">
                  <c:v>737.38775510204187</c:v>
                </c:pt>
                <c:pt idx="623">
                  <c:v>738.37603126357021</c:v>
                </c:pt>
                <c:pt idx="624">
                  <c:v>711.00043421624071</c:v>
                </c:pt>
                <c:pt idx="625">
                  <c:v>706.35171515414777</c:v>
                </c:pt>
                <c:pt idx="626">
                  <c:v>703.25749023013566</c:v>
                </c:pt>
                <c:pt idx="627">
                  <c:v>662.41771602258018</c:v>
                </c:pt>
                <c:pt idx="628">
                  <c:v>631.19669995657921</c:v>
                </c:pt>
                <c:pt idx="629">
                  <c:v>634.96048632218935</c:v>
                </c:pt>
                <c:pt idx="630">
                  <c:v>599.50325662179853</c:v>
                </c:pt>
                <c:pt idx="631">
                  <c:v>617.41815023881975</c:v>
                </c:pt>
                <c:pt idx="632">
                  <c:v>621.46244029526781</c:v>
                </c:pt>
                <c:pt idx="633">
                  <c:v>652.06426400347448</c:v>
                </c:pt>
                <c:pt idx="634">
                  <c:v>644.33260963960117</c:v>
                </c:pt>
                <c:pt idx="635">
                  <c:v>672.13894919670065</c:v>
                </c:pt>
                <c:pt idx="636">
                  <c:v>654.96222318714786</c:v>
                </c:pt>
                <c:pt idx="637">
                  <c:v>641.84889274858938</c:v>
                </c:pt>
                <c:pt idx="638">
                  <c:v>633.45896656535001</c:v>
                </c:pt>
                <c:pt idx="639">
                  <c:v>633.32262266608814</c:v>
                </c:pt>
                <c:pt idx="640">
                  <c:v>624.77811550152012</c:v>
                </c:pt>
                <c:pt idx="641">
                  <c:v>641.68475900998737</c:v>
                </c:pt>
                <c:pt idx="642">
                  <c:v>653.70994355188918</c:v>
                </c:pt>
                <c:pt idx="643">
                  <c:v>650.30047763786399</c:v>
                </c:pt>
                <c:pt idx="644">
                  <c:v>652.20234476769463</c:v>
                </c:pt>
                <c:pt idx="645">
                  <c:v>637.31133304385617</c:v>
                </c:pt>
                <c:pt idx="646">
                  <c:v>627.3669127225362</c:v>
                </c:pt>
                <c:pt idx="647">
                  <c:v>626.13981762917967</c:v>
                </c:pt>
                <c:pt idx="648">
                  <c:v>625.10464611376494</c:v>
                </c:pt>
                <c:pt idx="649">
                  <c:v>630.34997828918824</c:v>
                </c:pt>
                <c:pt idx="650">
                  <c:v>613.46504559270545</c:v>
                </c:pt>
                <c:pt idx="651">
                  <c:v>618.20147633521515</c:v>
                </c:pt>
                <c:pt idx="652">
                  <c:v>598.4993486756407</c:v>
                </c:pt>
                <c:pt idx="653">
                  <c:v>575.23404255319167</c:v>
                </c:pt>
                <c:pt idx="654">
                  <c:v>632.03039513677834</c:v>
                </c:pt>
                <c:pt idx="655">
                  <c:v>620.95527572731237</c:v>
                </c:pt>
                <c:pt idx="656">
                  <c:v>624.21450282240573</c:v>
                </c:pt>
                <c:pt idx="657">
                  <c:v>619.43117672600977</c:v>
                </c:pt>
                <c:pt idx="658">
                  <c:v>651.44941380807654</c:v>
                </c:pt>
                <c:pt idx="659">
                  <c:v>635.43986105080342</c:v>
                </c:pt>
                <c:pt idx="660">
                  <c:v>630.11463308727764</c:v>
                </c:pt>
                <c:pt idx="661">
                  <c:v>625.67346938775529</c:v>
                </c:pt>
                <c:pt idx="662">
                  <c:v>625.44507164567972</c:v>
                </c:pt>
                <c:pt idx="663">
                  <c:v>630.02518454190192</c:v>
                </c:pt>
                <c:pt idx="664">
                  <c:v>635.35735996526284</c:v>
                </c:pt>
                <c:pt idx="665">
                  <c:v>641.61875814155451</c:v>
                </c:pt>
                <c:pt idx="666">
                  <c:v>629.2661745549284</c:v>
                </c:pt>
                <c:pt idx="667">
                  <c:v>624.85714285714289</c:v>
                </c:pt>
                <c:pt idx="668">
                  <c:v>625.34520191055151</c:v>
                </c:pt>
                <c:pt idx="669">
                  <c:v>604.92488059053414</c:v>
                </c:pt>
                <c:pt idx="670">
                  <c:v>637.86018237082067</c:v>
                </c:pt>
                <c:pt idx="671">
                  <c:v>638.65479808944849</c:v>
                </c:pt>
                <c:pt idx="672">
                  <c:v>639.05775075987833</c:v>
                </c:pt>
                <c:pt idx="673">
                  <c:v>673.72991749891446</c:v>
                </c:pt>
                <c:pt idx="674">
                  <c:v>707.36257056013892</c:v>
                </c:pt>
                <c:pt idx="675">
                  <c:v>699.60746851932254</c:v>
                </c:pt>
                <c:pt idx="676">
                  <c:v>678.91966999565773</c:v>
                </c:pt>
                <c:pt idx="677">
                  <c:v>711.85584020842373</c:v>
                </c:pt>
                <c:pt idx="678">
                  <c:v>696.48371689101168</c:v>
                </c:pt>
                <c:pt idx="679">
                  <c:v>710.81024750325651</c:v>
                </c:pt>
                <c:pt idx="680">
                  <c:v>704.32826747720355</c:v>
                </c:pt>
                <c:pt idx="681">
                  <c:v>765.08988276161529</c:v>
                </c:pt>
                <c:pt idx="682">
                  <c:v>766.07989578810236</c:v>
                </c:pt>
                <c:pt idx="683">
                  <c:v>757.27399044724257</c:v>
                </c:pt>
                <c:pt idx="684">
                  <c:v>774.05818497611801</c:v>
                </c:pt>
                <c:pt idx="685">
                  <c:v>774.2909248805903</c:v>
                </c:pt>
                <c:pt idx="686">
                  <c:v>755.68389057750744</c:v>
                </c:pt>
                <c:pt idx="687">
                  <c:v>750.52974381241847</c:v>
                </c:pt>
                <c:pt idx="688">
                  <c:v>758.66521927920087</c:v>
                </c:pt>
                <c:pt idx="689">
                  <c:v>754.00434216239671</c:v>
                </c:pt>
                <c:pt idx="690">
                  <c:v>729.87581415544923</c:v>
                </c:pt>
                <c:pt idx="691">
                  <c:v>732.87016934433336</c:v>
                </c:pt>
                <c:pt idx="692">
                  <c:v>724.32305688232725</c:v>
                </c:pt>
                <c:pt idx="693">
                  <c:v>748.15458098132854</c:v>
                </c:pt>
                <c:pt idx="694">
                  <c:v>773.56231003039488</c:v>
                </c:pt>
                <c:pt idx="695">
                  <c:v>814.08684324793705</c:v>
                </c:pt>
                <c:pt idx="696">
                  <c:v>807.77507598784166</c:v>
                </c:pt>
                <c:pt idx="697">
                  <c:v>826.15805471124577</c:v>
                </c:pt>
                <c:pt idx="698">
                  <c:v>812.23534520191015</c:v>
                </c:pt>
                <c:pt idx="699">
                  <c:v>814.99001302648696</c:v>
                </c:pt>
                <c:pt idx="700">
                  <c:v>810.37863656100717</c:v>
                </c:pt>
                <c:pt idx="701">
                  <c:v>806.9683022145025</c:v>
                </c:pt>
                <c:pt idx="702">
                  <c:v>798.69908814589633</c:v>
                </c:pt>
                <c:pt idx="703">
                  <c:v>834.74077290490629</c:v>
                </c:pt>
                <c:pt idx="704">
                  <c:v>848.63221884498432</c:v>
                </c:pt>
                <c:pt idx="705">
                  <c:v>852.25618758141491</c:v>
                </c:pt>
                <c:pt idx="706">
                  <c:v>859.31828050369018</c:v>
                </c:pt>
                <c:pt idx="707">
                  <c:v>881.61094224923943</c:v>
                </c:pt>
                <c:pt idx="708">
                  <c:v>855.56491532783264</c:v>
                </c:pt>
                <c:pt idx="709">
                  <c:v>887.80547112461932</c:v>
                </c:pt>
                <c:pt idx="710">
                  <c:v>896.78332609639529</c:v>
                </c:pt>
                <c:pt idx="711">
                  <c:v>888.37429439860978</c:v>
                </c:pt>
                <c:pt idx="712">
                  <c:v>898.33782023447611</c:v>
                </c:pt>
                <c:pt idx="713">
                  <c:v>860.15805471124543</c:v>
                </c:pt>
                <c:pt idx="714">
                  <c:v>861.24793747286083</c:v>
                </c:pt>
                <c:pt idx="715">
                  <c:v>842.90056448111091</c:v>
                </c:pt>
                <c:pt idx="716">
                  <c:v>882.73643074250901</c:v>
                </c:pt>
                <c:pt idx="717">
                  <c:v>833.15588363004724</c:v>
                </c:pt>
                <c:pt idx="718">
                  <c:v>833.3842813721227</c:v>
                </c:pt>
                <c:pt idx="719">
                  <c:v>840.38645245332111</c:v>
                </c:pt>
                <c:pt idx="720">
                  <c:v>838.11202778983875</c:v>
                </c:pt>
                <c:pt idx="721">
                  <c:v>862.90924880590455</c:v>
                </c:pt>
                <c:pt idx="722">
                  <c:v>838.56969170646903</c:v>
                </c:pt>
                <c:pt idx="723">
                  <c:v>809.01780286582652</c:v>
                </c:pt>
                <c:pt idx="724">
                  <c:v>762.93964394268278</c:v>
                </c:pt>
                <c:pt idx="725">
                  <c:v>766.23621363438906</c:v>
                </c:pt>
                <c:pt idx="726">
                  <c:v>754.92053842813641</c:v>
                </c:pt>
                <c:pt idx="727">
                  <c:v>740.21797655232228</c:v>
                </c:pt>
                <c:pt idx="728">
                  <c:v>740.93617021276509</c:v>
                </c:pt>
                <c:pt idx="729">
                  <c:v>774.22839774207478</c:v>
                </c:pt>
                <c:pt idx="730">
                  <c:v>760.75293095961706</c:v>
                </c:pt>
                <c:pt idx="731">
                  <c:v>759.95397307859241</c:v>
                </c:pt>
                <c:pt idx="732">
                  <c:v>786.33782023447588</c:v>
                </c:pt>
                <c:pt idx="733">
                  <c:v>793.04211897524863</c:v>
                </c:pt>
                <c:pt idx="734">
                  <c:v>771.74641771602171</c:v>
                </c:pt>
                <c:pt idx="735">
                  <c:v>697.63873208857933</c:v>
                </c:pt>
                <c:pt idx="736">
                  <c:v>688.65566652192717</c:v>
                </c:pt>
                <c:pt idx="737">
                  <c:v>685.58923143725508</c:v>
                </c:pt>
                <c:pt idx="738">
                  <c:v>689.05948762483649</c:v>
                </c:pt>
                <c:pt idx="739">
                  <c:v>416.84759009986931</c:v>
                </c:pt>
                <c:pt idx="740">
                  <c:v>484.46374294398566</c:v>
                </c:pt>
                <c:pt idx="741">
                  <c:v>449.15848892748545</c:v>
                </c:pt>
                <c:pt idx="742">
                  <c:v>465.59270516717282</c:v>
                </c:pt>
                <c:pt idx="743">
                  <c:v>436.73208858011247</c:v>
                </c:pt>
                <c:pt idx="744">
                  <c:v>461.3669127225354</c:v>
                </c:pt>
                <c:pt idx="745">
                  <c:v>468.34910985670814</c:v>
                </c:pt>
                <c:pt idx="746">
                  <c:v>535.16022579244407</c:v>
                </c:pt>
                <c:pt idx="747">
                  <c:v>539.1541467650884</c:v>
                </c:pt>
                <c:pt idx="748">
                  <c:v>537.29743812418519</c:v>
                </c:pt>
                <c:pt idx="749">
                  <c:v>505.09683022144964</c:v>
                </c:pt>
                <c:pt idx="750">
                  <c:v>561.6422058184969</c:v>
                </c:pt>
                <c:pt idx="751">
                  <c:v>585.73339122883124</c:v>
                </c:pt>
                <c:pt idx="752">
                  <c:v>579.88970907511862</c:v>
                </c:pt>
                <c:pt idx="753">
                  <c:v>585.09422492401131</c:v>
                </c:pt>
                <c:pt idx="754">
                  <c:v>552.24576639166219</c:v>
                </c:pt>
                <c:pt idx="755">
                  <c:v>541.61094224923932</c:v>
                </c:pt>
                <c:pt idx="756">
                  <c:v>510.76161528441088</c:v>
                </c:pt>
                <c:pt idx="757">
                  <c:v>555.30872774641682</c:v>
                </c:pt>
                <c:pt idx="758">
                  <c:v>556.70343030829258</c:v>
                </c:pt>
                <c:pt idx="759">
                  <c:v>576.89274858879628</c:v>
                </c:pt>
                <c:pt idx="760">
                  <c:v>590.02084237950407</c:v>
                </c:pt>
                <c:pt idx="761">
                  <c:v>584.81111593573519</c:v>
                </c:pt>
                <c:pt idx="762">
                  <c:v>595.4832826747712</c:v>
                </c:pt>
                <c:pt idx="763">
                  <c:v>588.17021276595665</c:v>
                </c:pt>
                <c:pt idx="764">
                  <c:v>636.55232305688151</c:v>
                </c:pt>
                <c:pt idx="765">
                  <c:v>625.0386452453314</c:v>
                </c:pt>
                <c:pt idx="766">
                  <c:v>639.27746417715946</c:v>
                </c:pt>
                <c:pt idx="767">
                  <c:v>632.52627008250033</c:v>
                </c:pt>
                <c:pt idx="768">
                  <c:v>595.65089014329067</c:v>
                </c:pt>
                <c:pt idx="769">
                  <c:v>597.20625271385074</c:v>
                </c:pt>
                <c:pt idx="770">
                  <c:v>599.54754667824511</c:v>
                </c:pt>
                <c:pt idx="771">
                  <c:v>593.82631350412441</c:v>
                </c:pt>
                <c:pt idx="772">
                  <c:v>596.50021710811916</c:v>
                </c:pt>
                <c:pt idx="773">
                  <c:v>575.00998697351213</c:v>
                </c:pt>
                <c:pt idx="774">
                  <c:v>616.75553625705527</c:v>
                </c:pt>
                <c:pt idx="775">
                  <c:v>610.29526704298667</c:v>
                </c:pt>
                <c:pt idx="776">
                  <c:v>629.49196699956508</c:v>
                </c:pt>
                <c:pt idx="777">
                  <c:v>618.38818931827973</c:v>
                </c:pt>
                <c:pt idx="778">
                  <c:v>592.86409031697713</c:v>
                </c:pt>
                <c:pt idx="779">
                  <c:v>594.12679114198806</c:v>
                </c:pt>
                <c:pt idx="780">
                  <c:v>618.77029960920481</c:v>
                </c:pt>
                <c:pt idx="781">
                  <c:v>649.79504993486694</c:v>
                </c:pt>
                <c:pt idx="782">
                  <c:v>651.75857577073316</c:v>
                </c:pt>
                <c:pt idx="783">
                  <c:v>654.68258792878794</c:v>
                </c:pt>
                <c:pt idx="784">
                  <c:v>668.09379070777186</c:v>
                </c:pt>
                <c:pt idx="785">
                  <c:v>675.17325227963454</c:v>
                </c:pt>
                <c:pt idx="786">
                  <c:v>672.07815892314295</c:v>
                </c:pt>
                <c:pt idx="787">
                  <c:v>762.35953104646023</c:v>
                </c:pt>
                <c:pt idx="788">
                  <c:v>748.58879722101517</c:v>
                </c:pt>
                <c:pt idx="789">
                  <c:v>766.5618758141544</c:v>
                </c:pt>
                <c:pt idx="790">
                  <c:v>779.16196265740246</c:v>
                </c:pt>
                <c:pt idx="791">
                  <c:v>772.39774207555274</c:v>
                </c:pt>
                <c:pt idx="792">
                  <c:v>770.46982197134082</c:v>
                </c:pt>
                <c:pt idx="793">
                  <c:v>783.48501953972993</c:v>
                </c:pt>
                <c:pt idx="794">
                  <c:v>794.00086843247857</c:v>
                </c:pt>
                <c:pt idx="795">
                  <c:v>867.25141120277806</c:v>
                </c:pt>
                <c:pt idx="796">
                  <c:v>851.06469821971257</c:v>
                </c:pt>
                <c:pt idx="797">
                  <c:v>828.43247937472779</c:v>
                </c:pt>
                <c:pt idx="798">
                  <c:v>757.51367781154954</c:v>
                </c:pt>
                <c:pt idx="799">
                  <c:v>743.51020408163208</c:v>
                </c:pt>
                <c:pt idx="800">
                  <c:v>765.15762049500597</c:v>
                </c:pt>
                <c:pt idx="801">
                  <c:v>808.4559270516711</c:v>
                </c:pt>
                <c:pt idx="802">
                  <c:v>850.36734693877463</c:v>
                </c:pt>
                <c:pt idx="803">
                  <c:v>809.06817194963014</c:v>
                </c:pt>
                <c:pt idx="804">
                  <c:v>814.69995657837535</c:v>
                </c:pt>
                <c:pt idx="805">
                  <c:v>840.64611376465405</c:v>
                </c:pt>
                <c:pt idx="806">
                  <c:v>845.32609639600446</c:v>
                </c:pt>
                <c:pt idx="807">
                  <c:v>848.93877551020341</c:v>
                </c:pt>
                <c:pt idx="808">
                  <c:v>826.00347372991689</c:v>
                </c:pt>
                <c:pt idx="809">
                  <c:v>787.55102040816257</c:v>
                </c:pt>
                <c:pt idx="810">
                  <c:v>796.35258358662543</c:v>
                </c:pt>
                <c:pt idx="811">
                  <c:v>797.14719930525337</c:v>
                </c:pt>
                <c:pt idx="812">
                  <c:v>757.30264871906149</c:v>
                </c:pt>
                <c:pt idx="813">
                  <c:v>772.93530178028595</c:v>
                </c:pt>
                <c:pt idx="814">
                  <c:v>767.79678679982567</c:v>
                </c:pt>
                <c:pt idx="815">
                  <c:v>799.31133304385514</c:v>
                </c:pt>
                <c:pt idx="816">
                  <c:v>831.6013894919663</c:v>
                </c:pt>
                <c:pt idx="817">
                  <c:v>818.67737733391164</c:v>
                </c:pt>
                <c:pt idx="818">
                  <c:v>842.18150238818851</c:v>
                </c:pt>
                <c:pt idx="819">
                  <c:v>820.51845419018605</c:v>
                </c:pt>
                <c:pt idx="820">
                  <c:v>885.86799826313427</c:v>
                </c:pt>
                <c:pt idx="821">
                  <c:v>826.57750759878354</c:v>
                </c:pt>
                <c:pt idx="822">
                  <c:v>839.44767694311702</c:v>
                </c:pt>
                <c:pt idx="823">
                  <c:v>850.11376465479748</c:v>
                </c:pt>
                <c:pt idx="824">
                  <c:v>835.5327833260958</c:v>
                </c:pt>
                <c:pt idx="825">
                  <c:v>839.45288753799321</c:v>
                </c:pt>
                <c:pt idx="826">
                  <c:v>846.46026921406792</c:v>
                </c:pt>
                <c:pt idx="827">
                  <c:v>849.50151975683832</c:v>
                </c:pt>
                <c:pt idx="828">
                  <c:v>848.66956144159735</c:v>
                </c:pt>
                <c:pt idx="829">
                  <c:v>858.44550586191872</c:v>
                </c:pt>
                <c:pt idx="830">
                  <c:v>805.94007815892257</c:v>
                </c:pt>
                <c:pt idx="831">
                  <c:v>821.98263135041191</c:v>
                </c:pt>
                <c:pt idx="832">
                  <c:v>822.69561441597853</c:v>
                </c:pt>
                <c:pt idx="833">
                  <c:v>811.29830655666467</c:v>
                </c:pt>
                <c:pt idx="834">
                  <c:v>818.58619192357742</c:v>
                </c:pt>
                <c:pt idx="835">
                  <c:v>827.23317412071162</c:v>
                </c:pt>
                <c:pt idx="836">
                  <c:v>821.98349978289139</c:v>
                </c:pt>
                <c:pt idx="837">
                  <c:v>815.13851498045983</c:v>
                </c:pt>
                <c:pt idx="838">
                  <c:v>808.5306122448975</c:v>
                </c:pt>
                <c:pt idx="839">
                  <c:v>812.76161528441128</c:v>
                </c:pt>
                <c:pt idx="840">
                  <c:v>807.18106817194928</c:v>
                </c:pt>
                <c:pt idx="841">
                  <c:v>841.13677811550122</c:v>
                </c:pt>
                <c:pt idx="842">
                  <c:v>835.85670864090275</c:v>
                </c:pt>
                <c:pt idx="843">
                  <c:v>807.33738601823666</c:v>
                </c:pt>
                <c:pt idx="844">
                  <c:v>803.25575336517545</c:v>
                </c:pt>
                <c:pt idx="845">
                  <c:v>795.67607468519282</c:v>
                </c:pt>
                <c:pt idx="846">
                  <c:v>782.63135041250507</c:v>
                </c:pt>
                <c:pt idx="847">
                  <c:v>791.69344333478045</c:v>
                </c:pt>
                <c:pt idx="848">
                  <c:v>798.31176726009517</c:v>
                </c:pt>
                <c:pt idx="849">
                  <c:v>793.62136343899226</c:v>
                </c:pt>
                <c:pt idx="850">
                  <c:v>801.73686495874915</c:v>
                </c:pt>
                <c:pt idx="851">
                  <c:v>789.10464611376449</c:v>
                </c:pt>
                <c:pt idx="852">
                  <c:v>786.64871906209271</c:v>
                </c:pt>
                <c:pt idx="853">
                  <c:v>793.35301780286545</c:v>
                </c:pt>
                <c:pt idx="854">
                  <c:v>787.61702127659544</c:v>
                </c:pt>
                <c:pt idx="855">
                  <c:v>811.48067737733356</c:v>
                </c:pt>
                <c:pt idx="856">
                  <c:v>803.94181502388142</c:v>
                </c:pt>
                <c:pt idx="857">
                  <c:v>819.45809813286974</c:v>
                </c:pt>
                <c:pt idx="858">
                  <c:v>801.7742075553623</c:v>
                </c:pt>
                <c:pt idx="859">
                  <c:v>806.62961354754646</c:v>
                </c:pt>
                <c:pt idx="860">
                  <c:v>801.91315675206226</c:v>
                </c:pt>
                <c:pt idx="861">
                  <c:v>807.88102475032531</c:v>
                </c:pt>
                <c:pt idx="862">
                  <c:v>802.65914025184509</c:v>
                </c:pt>
                <c:pt idx="863">
                  <c:v>803.80807642205787</c:v>
                </c:pt>
                <c:pt idx="864">
                  <c:v>798.74945722970006</c:v>
                </c:pt>
                <c:pt idx="865">
                  <c:v>793.20191055145426</c:v>
                </c:pt>
                <c:pt idx="866">
                  <c:v>794.99088145896621</c:v>
                </c:pt>
                <c:pt idx="867">
                  <c:v>796.37689969604833</c:v>
                </c:pt>
                <c:pt idx="868">
                  <c:v>799.73860182370777</c:v>
                </c:pt>
                <c:pt idx="869">
                  <c:v>795.55188884064228</c:v>
                </c:pt>
                <c:pt idx="870">
                  <c:v>815.45809813286974</c:v>
                </c:pt>
                <c:pt idx="871">
                  <c:v>826.58792878853626</c:v>
                </c:pt>
                <c:pt idx="872">
                  <c:v>833.97915762049468</c:v>
                </c:pt>
                <c:pt idx="873">
                  <c:v>828.29353017802816</c:v>
                </c:pt>
                <c:pt idx="874">
                  <c:v>842.41597915762009</c:v>
                </c:pt>
                <c:pt idx="875">
                  <c:v>862.48719062092891</c:v>
                </c:pt>
                <c:pt idx="876">
                  <c:v>957.87755102040774</c:v>
                </c:pt>
                <c:pt idx="877">
                  <c:v>947.13590968302185</c:v>
                </c:pt>
                <c:pt idx="878">
                  <c:v>964.00607902735544</c:v>
                </c:pt>
                <c:pt idx="879">
                  <c:v>963.92618323925296</c:v>
                </c:pt>
                <c:pt idx="880">
                  <c:v>984.4081632653058</c:v>
                </c:pt>
                <c:pt idx="881">
                  <c:v>1024.8519322622665</c:v>
                </c:pt>
                <c:pt idx="882">
                  <c:v>961.47199305254003</c:v>
                </c:pt>
                <c:pt idx="883">
                  <c:v>974.3647416413371</c:v>
                </c:pt>
                <c:pt idx="884">
                  <c:v>971.94702561875783</c:v>
                </c:pt>
                <c:pt idx="885">
                  <c:v>1019.966131133304</c:v>
                </c:pt>
                <c:pt idx="886">
                  <c:v>1021.4902301346066</c:v>
                </c:pt>
                <c:pt idx="887">
                  <c:v>1006.8805905340856</c:v>
                </c:pt>
                <c:pt idx="888">
                  <c:v>1021.3990447242724</c:v>
                </c:pt>
                <c:pt idx="889">
                  <c:v>1014.4750325662177</c:v>
                </c:pt>
                <c:pt idx="890">
                  <c:v>1032.8198002605295</c:v>
                </c:pt>
                <c:pt idx="891">
                  <c:v>989.32522796352555</c:v>
                </c:pt>
                <c:pt idx="892">
                  <c:v>1004.2839774207554</c:v>
                </c:pt>
                <c:pt idx="893">
                  <c:v>1023.0134607034302</c:v>
                </c:pt>
                <c:pt idx="894">
                  <c:v>1021.3234910985669</c:v>
                </c:pt>
                <c:pt idx="895">
                  <c:v>1029.3009118541031</c:v>
                </c:pt>
                <c:pt idx="896">
                  <c:v>1034.3899261832389</c:v>
                </c:pt>
                <c:pt idx="897">
                  <c:v>1066.5332175423357</c:v>
                </c:pt>
                <c:pt idx="898">
                  <c:v>1037.3434650455924</c:v>
                </c:pt>
                <c:pt idx="899">
                  <c:v>1020.8067737733388</c:v>
                </c:pt>
                <c:pt idx="900">
                  <c:v>1029.400781589231</c:v>
                </c:pt>
                <c:pt idx="901">
                  <c:v>1001.419018671298</c:v>
                </c:pt>
                <c:pt idx="902">
                  <c:v>1012.849326964828</c:v>
                </c:pt>
                <c:pt idx="903">
                  <c:v>1011.5614415979153</c:v>
                </c:pt>
                <c:pt idx="904">
                  <c:v>1020.2518454190184</c:v>
                </c:pt>
                <c:pt idx="905">
                  <c:v>982.92835432045138</c:v>
                </c:pt>
                <c:pt idx="906">
                  <c:v>995.34780720798949</c:v>
                </c:pt>
                <c:pt idx="907">
                  <c:v>983.96699956578357</c:v>
                </c:pt>
                <c:pt idx="908">
                  <c:v>1001.0343030829351</c:v>
                </c:pt>
                <c:pt idx="909">
                  <c:v>995.73078593139371</c:v>
                </c:pt>
                <c:pt idx="910">
                  <c:v>1017.0351715154146</c:v>
                </c:pt>
                <c:pt idx="911">
                  <c:v>1011.6812852800695</c:v>
                </c:pt>
                <c:pt idx="912">
                  <c:v>1035.3425966131131</c:v>
                </c:pt>
                <c:pt idx="913">
                  <c:v>989.01780286582698</c:v>
                </c:pt>
                <c:pt idx="914">
                  <c:v>880.6643508467215</c:v>
                </c:pt>
                <c:pt idx="915">
                  <c:v>907.18627876682569</c:v>
                </c:pt>
                <c:pt idx="916">
                  <c:v>882.90838037342587</c:v>
                </c:pt>
                <c:pt idx="917">
                  <c:v>890.68171949630903</c:v>
                </c:pt>
                <c:pt idx="918">
                  <c:v>900.86322188449822</c:v>
                </c:pt>
                <c:pt idx="919">
                  <c:v>879.4311767260092</c:v>
                </c:pt>
                <c:pt idx="920">
                  <c:v>887.46851932262234</c:v>
                </c:pt>
                <c:pt idx="921">
                  <c:v>897.68736430742467</c:v>
                </c:pt>
                <c:pt idx="922">
                  <c:v>902.11810681719442</c:v>
                </c:pt>
                <c:pt idx="923">
                  <c:v>906.72340425531866</c:v>
                </c:pt>
                <c:pt idx="924">
                  <c:v>897.33651758575718</c:v>
                </c:pt>
                <c:pt idx="925">
                  <c:v>926.77116804168429</c:v>
                </c:pt>
                <c:pt idx="926">
                  <c:v>936.63135041250484</c:v>
                </c:pt>
                <c:pt idx="927">
                  <c:v>951.28180633955662</c:v>
                </c:pt>
                <c:pt idx="928">
                  <c:v>950.06426400347323</c:v>
                </c:pt>
                <c:pt idx="929">
                  <c:v>949.49109856708583</c:v>
                </c:pt>
                <c:pt idx="930">
                  <c:v>962.2796352583581</c:v>
                </c:pt>
                <c:pt idx="931">
                  <c:v>948.35258358662566</c:v>
                </c:pt>
                <c:pt idx="932">
                  <c:v>904.66521927920041</c:v>
                </c:pt>
                <c:pt idx="933">
                  <c:v>914.4255319148931</c:v>
                </c:pt>
                <c:pt idx="934">
                  <c:v>889.40165002171022</c:v>
                </c:pt>
                <c:pt idx="935">
                  <c:v>932.3768996960481</c:v>
                </c:pt>
                <c:pt idx="936">
                  <c:v>928.06513243595259</c:v>
                </c:pt>
                <c:pt idx="937">
                  <c:v>931.70646982197093</c:v>
                </c:pt>
                <c:pt idx="938">
                  <c:v>935.67086409031651</c:v>
                </c:pt>
                <c:pt idx="939">
                  <c:v>928.88580112896182</c:v>
                </c:pt>
                <c:pt idx="940">
                  <c:v>941.42249240121544</c:v>
                </c:pt>
                <c:pt idx="941">
                  <c:v>935.87407729049028</c:v>
                </c:pt>
                <c:pt idx="942">
                  <c:v>922.19973947025574</c:v>
                </c:pt>
                <c:pt idx="943">
                  <c:v>917.9678679982627</c:v>
                </c:pt>
                <c:pt idx="944">
                  <c:v>915.50673035171462</c:v>
                </c:pt>
                <c:pt idx="945">
                  <c:v>926.32479374728553</c:v>
                </c:pt>
                <c:pt idx="946">
                  <c:v>937.2305688232733</c:v>
                </c:pt>
                <c:pt idx="947">
                  <c:v>920.50890143291304</c:v>
                </c:pt>
                <c:pt idx="948">
                  <c:v>926.30395136778054</c:v>
                </c:pt>
                <c:pt idx="949">
                  <c:v>948.81198436821467</c:v>
                </c:pt>
                <c:pt idx="950">
                  <c:v>959.67346938775427</c:v>
                </c:pt>
                <c:pt idx="951">
                  <c:v>980.73990447242636</c:v>
                </c:pt>
                <c:pt idx="952">
                  <c:v>987.32262266608689</c:v>
                </c:pt>
                <c:pt idx="953">
                  <c:v>1001.1506730351706</c:v>
                </c:pt>
                <c:pt idx="954">
                  <c:v>991.79852366478406</c:v>
                </c:pt>
                <c:pt idx="955">
                  <c:v>991.56665219279103</c:v>
                </c:pt>
                <c:pt idx="956">
                  <c:v>999.14198871037695</c:v>
                </c:pt>
                <c:pt idx="957">
                  <c:v>983.00651324359433</c:v>
                </c:pt>
                <c:pt idx="958">
                  <c:v>986.55666521927822</c:v>
                </c:pt>
                <c:pt idx="959">
                  <c:v>998.97003907946043</c:v>
                </c:pt>
                <c:pt idx="960">
                  <c:v>1020.535822839773</c:v>
                </c:pt>
                <c:pt idx="961">
                  <c:v>1034.3022145028212</c:v>
                </c:pt>
                <c:pt idx="962">
                  <c:v>1109.9400781589218</c:v>
                </c:pt>
                <c:pt idx="963">
                  <c:v>1126.2283977420743</c:v>
                </c:pt>
                <c:pt idx="964">
                  <c:v>1122.2813721233163</c:v>
                </c:pt>
                <c:pt idx="965">
                  <c:v>1138.6652192791998</c:v>
                </c:pt>
                <c:pt idx="966">
                  <c:v>1131.4659140251833</c:v>
                </c:pt>
                <c:pt idx="967">
                  <c:v>1133.4945722970028</c:v>
                </c:pt>
                <c:pt idx="968">
                  <c:v>1184.2092922275281</c:v>
                </c:pt>
                <c:pt idx="969">
                  <c:v>1152.0972644376886</c:v>
                </c:pt>
                <c:pt idx="970">
                  <c:v>1168.5366912722523</c:v>
                </c:pt>
                <c:pt idx="971">
                  <c:v>1177.6031263569246</c:v>
                </c:pt>
                <c:pt idx="972">
                  <c:v>1197.6552323056869</c:v>
                </c:pt>
                <c:pt idx="973">
                  <c:v>1195.0933564915315</c:v>
                </c:pt>
                <c:pt idx="974">
                  <c:v>1176.6712983065554</c:v>
                </c:pt>
                <c:pt idx="975">
                  <c:v>1217.8488927485873</c:v>
                </c:pt>
                <c:pt idx="976">
                  <c:v>1228.3117672600938</c:v>
                </c:pt>
                <c:pt idx="977">
                  <c:v>1353.8879722101588</c:v>
                </c:pt>
                <c:pt idx="978">
                  <c:v>1353.0108554059902</c:v>
                </c:pt>
                <c:pt idx="979">
                  <c:v>1286.8693009118522</c:v>
                </c:pt>
                <c:pt idx="980">
                  <c:v>1343.9079461571844</c:v>
                </c:pt>
                <c:pt idx="981">
                  <c:v>1331.1689101172365</c:v>
                </c:pt>
                <c:pt idx="982">
                  <c:v>1328.4594007815874</c:v>
                </c:pt>
                <c:pt idx="983">
                  <c:v>1362.0703430308276</c:v>
                </c:pt>
                <c:pt idx="984">
                  <c:v>1414.838037342595</c:v>
                </c:pt>
                <c:pt idx="985">
                  <c:v>1417.3425966131117</c:v>
                </c:pt>
                <c:pt idx="986">
                  <c:v>1395.610073816759</c:v>
                </c:pt>
                <c:pt idx="987">
                  <c:v>1385.7577073382527</c:v>
                </c:pt>
                <c:pt idx="988">
                  <c:v>1451.4607034303065</c:v>
                </c:pt>
                <c:pt idx="989">
                  <c:v>1533.5979157620475</c:v>
                </c:pt>
                <c:pt idx="990">
                  <c:v>1543.7359965262679</c:v>
                </c:pt>
                <c:pt idx="991">
                  <c:v>1546.0547112461984</c:v>
                </c:pt>
                <c:pt idx="992">
                  <c:v>1620.1189752496718</c:v>
                </c:pt>
                <c:pt idx="993">
                  <c:v>1624.2987407729026</c:v>
                </c:pt>
                <c:pt idx="994">
                  <c:v>1599.1689101172362</c:v>
                </c:pt>
                <c:pt idx="995">
                  <c:v>1595.1367781154995</c:v>
                </c:pt>
                <c:pt idx="996">
                  <c:v>1663.9174989144574</c:v>
                </c:pt>
                <c:pt idx="997">
                  <c:v>1625.6283108988259</c:v>
                </c:pt>
                <c:pt idx="998">
                  <c:v>1489.3156752062512</c:v>
                </c:pt>
                <c:pt idx="999">
                  <c:v>1488.4515848892731</c:v>
                </c:pt>
                <c:pt idx="1000">
                  <c:v>1538.8493269648266</c:v>
                </c:pt>
                <c:pt idx="1001">
                  <c:v>1579.243595310463</c:v>
                </c:pt>
                <c:pt idx="1002">
                  <c:v>1710.4533217542314</c:v>
                </c:pt>
                <c:pt idx="1003">
                  <c:v>1629.6100738167586</c:v>
                </c:pt>
                <c:pt idx="1004">
                  <c:v>1667.7455492835409</c:v>
                </c:pt>
                <c:pt idx="1005">
                  <c:v>1686.6608771168019</c:v>
                </c:pt>
                <c:pt idx="1006">
                  <c:v>1619.6717325227939</c:v>
                </c:pt>
                <c:pt idx="1007">
                  <c:v>1662.8449848024291</c:v>
                </c:pt>
                <c:pt idx="1008">
                  <c:v>1681.2331741207095</c:v>
                </c:pt>
                <c:pt idx="1009">
                  <c:v>1664.5158488927459</c:v>
                </c:pt>
                <c:pt idx="1010">
                  <c:v>1591.3252279635233</c:v>
                </c:pt>
                <c:pt idx="1011">
                  <c:v>1610.184976118104</c:v>
                </c:pt>
                <c:pt idx="1012">
                  <c:v>1585.2913590968276</c:v>
                </c:pt>
                <c:pt idx="1013">
                  <c:v>1566.3508467216645</c:v>
                </c:pt>
                <c:pt idx="1014">
                  <c:v>1633.4077290490634</c:v>
                </c:pt>
                <c:pt idx="1015">
                  <c:v>1665.21841076856</c:v>
                </c:pt>
                <c:pt idx="1016">
                  <c:v>1673.7420755536227</c:v>
                </c:pt>
                <c:pt idx="1017">
                  <c:v>1687.0542770299578</c:v>
                </c:pt>
                <c:pt idx="1018">
                  <c:v>1852.8458532349077</c:v>
                </c:pt>
                <c:pt idx="1019">
                  <c:v>1979.7794181502352</c:v>
                </c:pt>
                <c:pt idx="1020">
                  <c:v>2006.7207989578772</c:v>
                </c:pt>
                <c:pt idx="1021">
                  <c:v>2068.745983499779</c:v>
                </c:pt>
                <c:pt idx="1022">
                  <c:v>2036.9535388623494</c:v>
                </c:pt>
                <c:pt idx="1023">
                  <c:v>1973.0534085974775</c:v>
                </c:pt>
                <c:pt idx="1024">
                  <c:v>2067.8063395570953</c:v>
                </c:pt>
                <c:pt idx="1025">
                  <c:v>2017.6083369517978</c:v>
                </c:pt>
                <c:pt idx="1026">
                  <c:v>2060.7207989578769</c:v>
                </c:pt>
                <c:pt idx="1027">
                  <c:v>2146.1111593573555</c:v>
                </c:pt>
                <c:pt idx="1028">
                  <c:v>2300.7720364741594</c:v>
                </c:pt>
                <c:pt idx="1029">
                  <c:v>2282.3847155883586</c:v>
                </c:pt>
                <c:pt idx="1030">
                  <c:v>2351.6639166304772</c:v>
                </c:pt>
                <c:pt idx="1031">
                  <c:v>2378.2023447676897</c:v>
                </c:pt>
                <c:pt idx="1032">
                  <c:v>2507.64567954841</c:v>
                </c:pt>
                <c:pt idx="1033">
                  <c:v>2511.8219713417229</c:v>
                </c:pt>
                <c:pt idx="1034">
                  <c:v>2547.2592270950877</c:v>
                </c:pt>
                <c:pt idx="1035">
                  <c:v>2794.4706904038153</c:v>
                </c:pt>
                <c:pt idx="1036">
                  <c:v>2865.8315240989959</c:v>
                </c:pt>
                <c:pt idx="1037">
                  <c:v>2778.003473729912</c:v>
                </c:pt>
                <c:pt idx="1038">
                  <c:v>2948.287451150667</c:v>
                </c:pt>
                <c:pt idx="1039">
                  <c:v>3193.1706469821906</c:v>
                </c:pt>
                <c:pt idx="1040">
                  <c:v>3424.4272687798448</c:v>
                </c:pt>
                <c:pt idx="1041">
                  <c:v>3524.343030829345</c:v>
                </c:pt>
                <c:pt idx="1042">
                  <c:v>3481.3912288319507</c:v>
                </c:pt>
                <c:pt idx="1043">
                  <c:v>3313.0716456795408</c:v>
                </c:pt>
                <c:pt idx="1044">
                  <c:v>3074.639166304813</c:v>
                </c:pt>
                <c:pt idx="1045">
                  <c:v>2957.1202778983866</c:v>
                </c:pt>
                <c:pt idx="1046">
                  <c:v>3245.4520191055071</c:v>
                </c:pt>
                <c:pt idx="1047">
                  <c:v>3399.4355188883992</c:v>
                </c:pt>
                <c:pt idx="1048">
                  <c:v>3190.8137212331676</c:v>
                </c:pt>
                <c:pt idx="1049">
                  <c:v>3125.920972644371</c:v>
                </c:pt>
                <c:pt idx="1050">
                  <c:v>3111.4728614850137</c:v>
                </c:pt>
                <c:pt idx="1051">
                  <c:v>3181.1784628745054</c:v>
                </c:pt>
                <c:pt idx="1052">
                  <c:v>3116.9335649153218</c:v>
                </c:pt>
                <c:pt idx="1053">
                  <c:v>3080.1762917933074</c:v>
                </c:pt>
                <c:pt idx="1054">
                  <c:v>2679.1254884932646</c:v>
                </c:pt>
                <c:pt idx="1055">
                  <c:v>2861.065566652187</c:v>
                </c:pt>
                <c:pt idx="1056">
                  <c:v>2785.757707338249</c:v>
                </c:pt>
                <c:pt idx="1057">
                  <c:v>2801.5544941380754</c:v>
                </c:pt>
                <c:pt idx="1058">
                  <c:v>2801.0594876248315</c:v>
                </c:pt>
                <c:pt idx="1059">
                  <c:v>2819.6066000868377</c:v>
                </c:pt>
                <c:pt idx="1060">
                  <c:v>2637.0950933564864</c:v>
                </c:pt>
                <c:pt idx="1061">
                  <c:v>2897.5128093790649</c:v>
                </c:pt>
                <c:pt idx="1062">
                  <c:v>2974.5722970039014</c:v>
                </c:pt>
                <c:pt idx="1063">
                  <c:v>2975.4997828918736</c:v>
                </c:pt>
                <c:pt idx="1064">
                  <c:v>2873.901867129825</c:v>
                </c:pt>
                <c:pt idx="1065">
                  <c:v>2911.5388623534463</c:v>
                </c:pt>
                <c:pt idx="1066">
                  <c:v>3080.0034737299111</c:v>
                </c:pt>
                <c:pt idx="1067">
                  <c:v>3266.9448545375535</c:v>
                </c:pt>
                <c:pt idx="1068">
                  <c:v>3207.6995223621302</c:v>
                </c:pt>
                <c:pt idx="1069">
                  <c:v>3325.2488059053339</c:v>
                </c:pt>
                <c:pt idx="1070">
                  <c:v>3403.1211463308659</c:v>
                </c:pt>
                <c:pt idx="1071">
                  <c:v>3369.1437255753299</c:v>
                </c:pt>
                <c:pt idx="1072">
                  <c:v>4027.3443334780645</c:v>
                </c:pt>
                <c:pt idx="1073">
                  <c:v>4031.300043421616</c:v>
                </c:pt>
                <c:pt idx="1074">
                  <c:v>3891.235779418143</c:v>
                </c:pt>
                <c:pt idx="1075">
                  <c:v>4165.8280503690758</c:v>
                </c:pt>
                <c:pt idx="1076">
                  <c:v>4106.6087711680339</c:v>
                </c:pt>
                <c:pt idx="1077">
                  <c:v>4094.9795918367272</c:v>
                </c:pt>
                <c:pt idx="1078">
                  <c:v>4218.6530612244824</c:v>
                </c:pt>
                <c:pt idx="1079">
                  <c:v>4160.7555362570483</c:v>
                </c:pt>
                <c:pt idx="1080">
                  <c:v>4266.9083803734175</c:v>
                </c:pt>
                <c:pt idx="1081">
                  <c:v>4526.2448979591745</c:v>
                </c:pt>
                <c:pt idx="1082">
                  <c:v>4476.9952236213539</c:v>
                </c:pt>
                <c:pt idx="1083">
                  <c:v>4855.0586191923476</c:v>
                </c:pt>
                <c:pt idx="1084">
                  <c:v>4849.4303082935203</c:v>
                </c:pt>
                <c:pt idx="1085">
                  <c:v>4985.5466782457552</c:v>
                </c:pt>
                <c:pt idx="1086">
                  <c:v>4697.1489361702024</c:v>
                </c:pt>
                <c:pt idx="1087">
                  <c:v>4245.8532349109764</c:v>
                </c:pt>
                <c:pt idx="1088">
                  <c:v>4314.0425531914798</c:v>
                </c:pt>
                <c:pt idx="1089">
                  <c:v>4088.0356057316458</c:v>
                </c:pt>
                <c:pt idx="1090">
                  <c:v>4018.8336951801912</c:v>
                </c:pt>
                <c:pt idx="1091">
                  <c:v>4004.0321320017279</c:v>
                </c:pt>
                <c:pt idx="1092">
                  <c:v>3919.7273122014676</c:v>
                </c:pt>
                <c:pt idx="1093">
                  <c:v>4306.2987407728951</c:v>
                </c:pt>
                <c:pt idx="1094">
                  <c:v>4206.7433782023354</c:v>
                </c:pt>
                <c:pt idx="1095">
                  <c:v>4372.5028224055486</c:v>
                </c:pt>
                <c:pt idx="1096">
                  <c:v>4200.9630916196174</c:v>
                </c:pt>
                <c:pt idx="1097">
                  <c:v>4233.756838905766</c:v>
                </c:pt>
                <c:pt idx="1098">
                  <c:v>4245.0890143291272</c:v>
                </c:pt>
                <c:pt idx="1099">
                  <c:v>4426.5523230568733</c:v>
                </c:pt>
                <c:pt idx="1100">
                  <c:v>4548.4298740772811</c:v>
                </c:pt>
                <c:pt idx="1101">
                  <c:v>4766.3482414242189</c:v>
                </c:pt>
                <c:pt idx="1102">
                  <c:v>4850.3334780720688</c:v>
                </c:pt>
                <c:pt idx="1103">
                  <c:v>5017.2088580112786</c:v>
                </c:pt>
                <c:pt idx="1104">
                  <c:v>4969.3200173686382</c:v>
                </c:pt>
                <c:pt idx="1105">
                  <c:v>5313.7985236647719</c:v>
                </c:pt>
                <c:pt idx="1106">
                  <c:v>5120.9995657837471</c:v>
                </c:pt>
                <c:pt idx="1107">
                  <c:v>4828.9361702127535</c:v>
                </c:pt>
                <c:pt idx="1108">
                  <c:v>4941.4459400781461</c:v>
                </c:pt>
                <c:pt idx="1109">
                  <c:v>5116.1936604428874</c:v>
                </c:pt>
                <c:pt idx="1110">
                  <c:v>5006.3534520190924</c:v>
                </c:pt>
                <c:pt idx="1111">
                  <c:v>5039.5145462440169</c:v>
                </c:pt>
                <c:pt idx="1112">
                  <c:v>5045.7907077724576</c:v>
                </c:pt>
                <c:pt idx="1113">
                  <c:v>4980.5957446808379</c:v>
                </c:pt>
                <c:pt idx="1114">
                  <c:v>4696.7650890143168</c:v>
                </c:pt>
                <c:pt idx="1115">
                  <c:v>4719.1393834129267</c:v>
                </c:pt>
                <c:pt idx="1116">
                  <c:v>4542.2188449847899</c:v>
                </c:pt>
                <c:pt idx="1117">
                  <c:v>4454.5184541901745</c:v>
                </c:pt>
                <c:pt idx="1118">
                  <c:v>4778.6009552757132</c:v>
                </c:pt>
                <c:pt idx="1119">
                  <c:v>4847.3417281806196</c:v>
                </c:pt>
                <c:pt idx="1120">
                  <c:v>4843.91055145461</c:v>
                </c:pt>
                <c:pt idx="1121">
                  <c:v>5005.2514112027638</c:v>
                </c:pt>
                <c:pt idx="1122">
                  <c:v>5101.7429439860889</c:v>
                </c:pt>
                <c:pt idx="1123">
                  <c:v>5101.2201476335058</c:v>
                </c:pt>
                <c:pt idx="1124">
                  <c:v>5099.4737299174831</c:v>
                </c:pt>
                <c:pt idx="1125">
                  <c:v>5119.4103343464885</c:v>
                </c:pt>
                <c:pt idx="1126">
                  <c:v>4954.5757707338098</c:v>
                </c:pt>
                <c:pt idx="1127">
                  <c:v>5054.4515848892588</c:v>
                </c:pt>
                <c:pt idx="1128">
                  <c:v>5135.0403821102745</c:v>
                </c:pt>
                <c:pt idx="1129">
                  <c:v>5036.1398176291632</c:v>
                </c:pt>
                <c:pt idx="1130">
                  <c:v>4859.1793313069747</c:v>
                </c:pt>
                <c:pt idx="1131">
                  <c:v>5043.640468953522</c:v>
                </c:pt>
                <c:pt idx="1132">
                  <c:v>5049.2870169344169</c:v>
                </c:pt>
                <c:pt idx="1133">
                  <c:v>5190.5453755970302</c:v>
                </c:pt>
                <c:pt idx="1134">
                  <c:v>5210.8059053408424</c:v>
                </c:pt>
                <c:pt idx="1135">
                  <c:v>5198.4368215371078</c:v>
                </c:pt>
                <c:pt idx="1136">
                  <c:v>5521.0594876248188</c:v>
                </c:pt>
                <c:pt idx="1137">
                  <c:v>5467.6100738167424</c:v>
                </c:pt>
                <c:pt idx="1138">
                  <c:v>5485.0178028658092</c:v>
                </c:pt>
                <c:pt idx="1139">
                  <c:v>5326.5132435952928</c:v>
                </c:pt>
                <c:pt idx="1140">
                  <c:v>5211.1732522796183</c:v>
                </c:pt>
                <c:pt idx="1141">
                  <c:v>4876.249240121565</c:v>
                </c:pt>
                <c:pt idx="1142">
                  <c:v>4831.3625705601235</c:v>
                </c:pt>
                <c:pt idx="1143">
                  <c:v>4900.1302648718902</c:v>
                </c:pt>
                <c:pt idx="1144">
                  <c:v>4671.0924880590374</c:v>
                </c:pt>
                <c:pt idx="1145">
                  <c:v>4489.0108554059771</c:v>
                </c:pt>
                <c:pt idx="1146">
                  <c:v>4439.8732088579964</c:v>
                </c:pt>
                <c:pt idx="1147">
                  <c:v>4346.3169778549573</c:v>
                </c:pt>
                <c:pt idx="1148">
                  <c:v>4261.1176726009408</c:v>
                </c:pt>
                <c:pt idx="1149">
                  <c:v>4689.6561007381515</c:v>
                </c:pt>
                <c:pt idx="1150">
                  <c:v>4777.4181502388028</c:v>
                </c:pt>
                <c:pt idx="1151">
                  <c:v>4763.0238818931666</c:v>
                </c:pt>
                <c:pt idx="1152">
                  <c:v>4650.8901432913435</c:v>
                </c:pt>
                <c:pt idx="1153">
                  <c:v>5010.3577941814856</c:v>
                </c:pt>
                <c:pt idx="1154">
                  <c:v>5019.5718627876522</c:v>
                </c:pt>
                <c:pt idx="1155">
                  <c:v>4913.435518888391</c:v>
                </c:pt>
                <c:pt idx="1156">
                  <c:v>4964.7755102040664</c:v>
                </c:pt>
                <c:pt idx="1157">
                  <c:v>4620.0616587060222</c:v>
                </c:pt>
                <c:pt idx="1158">
                  <c:v>4987.9383412939496</c:v>
                </c:pt>
                <c:pt idx="1159">
                  <c:v>4897.4103343464894</c:v>
                </c:pt>
                <c:pt idx="1160">
                  <c:v>4977.3990447242568</c:v>
                </c:pt>
                <c:pt idx="1161">
                  <c:v>5111.7716022579079</c:v>
                </c:pt>
                <c:pt idx="1162">
                  <c:v>5057.8237082066698</c:v>
                </c:pt>
                <c:pt idx="1163">
                  <c:v>4847.2548849326804</c:v>
                </c:pt>
                <c:pt idx="1164">
                  <c:v>4921.4085974815289</c:v>
                </c:pt>
                <c:pt idx="1165">
                  <c:v>4310.1450282240403</c:v>
                </c:pt>
                <c:pt idx="1166">
                  <c:v>4313.588363004761</c:v>
                </c:pt>
                <c:pt idx="1167">
                  <c:v>4328.3933999131414</c:v>
                </c:pt>
                <c:pt idx="1168">
                  <c:v>4061.0499348675498</c:v>
                </c:pt>
                <c:pt idx="1169">
                  <c:v>4032.2622666087573</c:v>
                </c:pt>
                <c:pt idx="1170">
                  <c:v>3780.9848024315979</c:v>
                </c:pt>
                <c:pt idx="1171">
                  <c:v>3721.214068606153</c:v>
                </c:pt>
                <c:pt idx="1172">
                  <c:v>3186.2865827181822</c:v>
                </c:pt>
                <c:pt idx="1173">
                  <c:v>3519.4650455926931</c:v>
                </c:pt>
                <c:pt idx="1174">
                  <c:v>3235.0855405992074</c:v>
                </c:pt>
                <c:pt idx="1175">
                  <c:v>3252.2561875814049</c:v>
                </c:pt>
                <c:pt idx="1176">
                  <c:v>3009.5744680850962</c:v>
                </c:pt>
                <c:pt idx="1177">
                  <c:v>3369.1958315240877</c:v>
                </c:pt>
                <c:pt idx="1178">
                  <c:v>3328.2431610942135</c:v>
                </c:pt>
                <c:pt idx="1179">
                  <c:v>3407.8949196699841</c:v>
                </c:pt>
                <c:pt idx="1180">
                  <c:v>3346.0686061658594</c:v>
                </c:pt>
                <c:pt idx="1181">
                  <c:v>3097.133304385573</c:v>
                </c:pt>
                <c:pt idx="1182">
                  <c:v>3005.2236213634283</c:v>
                </c:pt>
                <c:pt idx="1183">
                  <c:v>3095.203647416402</c:v>
                </c:pt>
                <c:pt idx="1184">
                  <c:v>3235.241858445494</c:v>
                </c:pt>
                <c:pt idx="1185">
                  <c:v>3186.5471124619944</c:v>
                </c:pt>
                <c:pt idx="1186">
                  <c:v>3262.5861919235663</c:v>
                </c:pt>
                <c:pt idx="1187">
                  <c:v>3408.3187147199183</c:v>
                </c:pt>
                <c:pt idx="1188">
                  <c:v>3198.3499782891763</c:v>
                </c:pt>
                <c:pt idx="1189">
                  <c:v>3084.0816326530498</c:v>
                </c:pt>
                <c:pt idx="1190">
                  <c:v>3108.6678245766275</c:v>
                </c:pt>
                <c:pt idx="1191">
                  <c:v>2913.8332609639497</c:v>
                </c:pt>
                <c:pt idx="1192">
                  <c:v>2898.8979591836628</c:v>
                </c:pt>
                <c:pt idx="1193">
                  <c:v>3246.8996960486206</c:v>
                </c:pt>
                <c:pt idx="1194">
                  <c:v>3185.0386452453208</c:v>
                </c:pt>
                <c:pt idx="1195">
                  <c:v>3242.0303951367664</c:v>
                </c:pt>
                <c:pt idx="1196">
                  <c:v>3086.9396439426723</c:v>
                </c:pt>
                <c:pt idx="1197">
                  <c:v>3388.6730351715028</c:v>
                </c:pt>
                <c:pt idx="1198">
                  <c:v>3518.5662179765395</c:v>
                </c:pt>
                <c:pt idx="1199">
                  <c:v>3486.2388189318153</c:v>
                </c:pt>
                <c:pt idx="1200">
                  <c:v>3330.3525835866144</c:v>
                </c:pt>
                <c:pt idx="1201">
                  <c:v>3308.1172383847038</c:v>
                </c:pt>
                <c:pt idx="1202">
                  <c:v>3110.7112462005966</c:v>
                </c:pt>
                <c:pt idx="1203">
                  <c:v>3081.5214937038536</c:v>
                </c:pt>
                <c:pt idx="1204">
                  <c:v>3091.6335214936935</c:v>
                </c:pt>
                <c:pt idx="1205">
                  <c:v>2745.0221450282147</c:v>
                </c:pt>
                <c:pt idx="1206">
                  <c:v>2823.2357794181412</c:v>
                </c:pt>
                <c:pt idx="1207">
                  <c:v>2924.7129830655572</c:v>
                </c:pt>
                <c:pt idx="1208">
                  <c:v>3010.2553191489264</c:v>
                </c:pt>
                <c:pt idx="1209">
                  <c:v>2742.8962223187064</c:v>
                </c:pt>
                <c:pt idx="1210">
                  <c:v>2803.6170212765874</c:v>
                </c:pt>
                <c:pt idx="1211">
                  <c:v>3013.4902301345974</c:v>
                </c:pt>
                <c:pt idx="1212">
                  <c:v>2995.648284845844</c:v>
                </c:pt>
                <c:pt idx="1213">
                  <c:v>3118.6912722535731</c:v>
                </c:pt>
                <c:pt idx="1214">
                  <c:v>3043.4216239687271</c:v>
                </c:pt>
                <c:pt idx="1215">
                  <c:v>2909.6561007381588</c:v>
                </c:pt>
                <c:pt idx="1216">
                  <c:v>2934.1337386018145</c:v>
                </c:pt>
                <c:pt idx="1217">
                  <c:v>3010.7798523664683</c:v>
                </c:pt>
                <c:pt idx="1218">
                  <c:v>3064.3951367781056</c:v>
                </c:pt>
                <c:pt idx="1219">
                  <c:v>2925.7611810681624</c:v>
                </c:pt>
                <c:pt idx="1220">
                  <c:v>2971.7768128527914</c:v>
                </c:pt>
                <c:pt idx="1221">
                  <c:v>2940.6964828484497</c:v>
                </c:pt>
                <c:pt idx="1222">
                  <c:v>2855.0334346504469</c:v>
                </c:pt>
                <c:pt idx="1223">
                  <c:v>2936.6747720364647</c:v>
                </c:pt>
                <c:pt idx="1224">
                  <c:v>2909.4980460269126</c:v>
                </c:pt>
                <c:pt idx="1225">
                  <c:v>2975.1619626573943</c:v>
                </c:pt>
                <c:pt idx="1226">
                  <c:v>2873.3504125054187</c:v>
                </c:pt>
                <c:pt idx="1227">
                  <c:v>2842.3595310464525</c:v>
                </c:pt>
                <c:pt idx="1228">
                  <c:v>2850.1971341728095</c:v>
                </c:pt>
                <c:pt idx="1229">
                  <c:v>2768.5627442466266</c:v>
                </c:pt>
                <c:pt idx="1230">
                  <c:v>2725.4772036474083</c:v>
                </c:pt>
                <c:pt idx="1231">
                  <c:v>2737.3052540164917</c:v>
                </c:pt>
                <c:pt idx="1232">
                  <c:v>2759.753365175849</c:v>
                </c:pt>
                <c:pt idx="1233">
                  <c:v>2678.2153712548766</c:v>
                </c:pt>
                <c:pt idx="1234">
                  <c:v>2587.0907511940864</c:v>
                </c:pt>
                <c:pt idx="1235">
                  <c:v>2791.5336517585665</c:v>
                </c:pt>
                <c:pt idx="1236">
                  <c:v>2803.9800260529655</c:v>
                </c:pt>
                <c:pt idx="1237">
                  <c:v>2920.8936170212669</c:v>
                </c:pt>
                <c:pt idx="1238">
                  <c:v>2975.0881458966464</c:v>
                </c:pt>
                <c:pt idx="1239">
                  <c:v>3072.6026921406756</c:v>
                </c:pt>
                <c:pt idx="1240">
                  <c:v>3233.8341293964281</c:v>
                </c:pt>
                <c:pt idx="1241">
                  <c:v>3426.6495874945608</c:v>
                </c:pt>
                <c:pt idx="1242">
                  <c:v>3475.4285714285588</c:v>
                </c:pt>
                <c:pt idx="1243">
                  <c:v>3475.1610942249117</c:v>
                </c:pt>
                <c:pt idx="1244">
                  <c:v>3665.3382544507035</c:v>
                </c:pt>
                <c:pt idx="1245">
                  <c:v>3600.6799826313377</c:v>
                </c:pt>
                <c:pt idx="1246">
                  <c:v>3460.3074250976865</c:v>
                </c:pt>
                <c:pt idx="1247">
                  <c:v>3399.723838471547</c:v>
                </c:pt>
                <c:pt idx="1248">
                  <c:v>3318.0243161094113</c:v>
                </c:pt>
                <c:pt idx="1249">
                  <c:v>3449.6899696048508</c:v>
                </c:pt>
                <c:pt idx="1250">
                  <c:v>3548.6287451150542</c:v>
                </c:pt>
                <c:pt idx="1251">
                  <c:v>3720.0929222752793</c:v>
                </c:pt>
                <c:pt idx="1252">
                  <c:v>3870.8241424229118</c:v>
                </c:pt>
                <c:pt idx="1253">
                  <c:v>3803.2453321754092</c:v>
                </c:pt>
                <c:pt idx="1254">
                  <c:v>4016.7954841510923</c:v>
                </c:pt>
                <c:pt idx="1255">
                  <c:v>3958.7485887972061</c:v>
                </c:pt>
                <c:pt idx="1256">
                  <c:v>3952.3230568823124</c:v>
                </c:pt>
                <c:pt idx="1257">
                  <c:v>3855.7533651758426</c:v>
                </c:pt>
                <c:pt idx="1258">
                  <c:v>4151.1072514111866</c:v>
                </c:pt>
                <c:pt idx="1259">
                  <c:v>4087.5822839774046</c:v>
                </c:pt>
                <c:pt idx="1260">
                  <c:v>4079.3590968302051</c:v>
                </c:pt>
                <c:pt idx="1261">
                  <c:v>3986.217108119828</c:v>
                </c:pt>
                <c:pt idx="1262">
                  <c:v>3881.5414676508744</c:v>
                </c:pt>
                <c:pt idx="1263">
                  <c:v>3882.3525835866112</c:v>
                </c:pt>
                <c:pt idx="1264">
                  <c:v>4060.8441163699367</c:v>
                </c:pt>
                <c:pt idx="1265">
                  <c:v>4283.3234910985502</c:v>
                </c:pt>
                <c:pt idx="1266">
                  <c:v>4239.8497611810517</c:v>
                </c:pt>
                <c:pt idx="1267">
                  <c:v>4276.0937907077559</c:v>
                </c:pt>
                <c:pt idx="1268">
                  <c:v>4297.7724706903873</c:v>
                </c:pt>
                <c:pt idx="1269">
                  <c:v>4140.165870603545</c:v>
                </c:pt>
                <c:pt idx="1270">
                  <c:v>4253.0021710811825</c:v>
                </c:pt>
                <c:pt idx="1271">
                  <c:v>4068.0738167607319</c:v>
                </c:pt>
                <c:pt idx="1272">
                  <c:v>4261.3894919669838</c:v>
                </c:pt>
                <c:pt idx="1273">
                  <c:v>4246.2310030394974</c:v>
                </c:pt>
                <c:pt idx="1274">
                  <c:v>4235.1567520625113</c:v>
                </c:pt>
                <c:pt idx="1275">
                  <c:v>4080.1485019539577</c:v>
                </c:pt>
                <c:pt idx="1276">
                  <c:v>4090.3942683456203</c:v>
                </c:pt>
                <c:pt idx="1277">
                  <c:v>4238.8640903169617</c:v>
                </c:pt>
                <c:pt idx="1278">
                  <c:v>4276.7381676074529</c:v>
                </c:pt>
                <c:pt idx="1279">
                  <c:v>4342.0877116804004</c:v>
                </c:pt>
                <c:pt idx="1280">
                  <c:v>4334.8363004776211</c:v>
                </c:pt>
                <c:pt idx="1281">
                  <c:v>4494.7355623100129</c:v>
                </c:pt>
                <c:pt idx="1282">
                  <c:v>4573.5041250542599</c:v>
                </c:pt>
                <c:pt idx="1283">
                  <c:v>4069.7985236647701</c:v>
                </c:pt>
                <c:pt idx="1284">
                  <c:v>3998.9848024315957</c:v>
                </c:pt>
                <c:pt idx="1285">
                  <c:v>4029.1046461137494</c:v>
                </c:pt>
                <c:pt idx="1286">
                  <c:v>3894.9986973512664</c:v>
                </c:pt>
                <c:pt idx="1287">
                  <c:v>3923.0299609205235</c:v>
                </c:pt>
                <c:pt idx="1288">
                  <c:v>3996.9813287016782</c:v>
                </c:pt>
                <c:pt idx="1289">
                  <c:v>3902.7989578810102</c:v>
                </c:pt>
                <c:pt idx="1290">
                  <c:v>4091.3174120711956</c:v>
                </c:pt>
                <c:pt idx="1291">
                  <c:v>4179.0195397307707</c:v>
                </c:pt>
                <c:pt idx="1292">
                  <c:v>4145.7073382544349</c:v>
                </c:pt>
                <c:pt idx="1293">
                  <c:v>4107.6838905774921</c:v>
                </c:pt>
                <c:pt idx="1294">
                  <c:v>4193.898393399897</c:v>
                </c:pt>
                <c:pt idx="1295">
                  <c:v>4102.6270082500932</c:v>
                </c:pt>
                <c:pt idx="1296">
                  <c:v>3735.6161528441025</c:v>
                </c:pt>
                <c:pt idx="1297">
                  <c:v>3537.5058619192223</c:v>
                </c:pt>
                <c:pt idx="1298">
                  <c:v>3781.4685193226087</c:v>
                </c:pt>
                <c:pt idx="1299">
                  <c:v>3896.2448979591691</c:v>
                </c:pt>
                <c:pt idx="1300">
                  <c:v>3717.8089448545234</c:v>
                </c:pt>
                <c:pt idx="1301">
                  <c:v>3705.6569691706327</c:v>
                </c:pt>
                <c:pt idx="1302">
                  <c:v>3748.2327399044584</c:v>
                </c:pt>
                <c:pt idx="1303">
                  <c:v>3660.212765957433</c:v>
                </c:pt>
                <c:pt idx="1304">
                  <c:v>3562.8779852366342</c:v>
                </c:pt>
                <c:pt idx="1305">
                  <c:v>3606.1033434650321</c:v>
                </c:pt>
                <c:pt idx="1306">
                  <c:v>3805.82718193659</c:v>
                </c:pt>
                <c:pt idx="1307">
                  <c:v>4180.7737733391077</c:v>
                </c:pt>
                <c:pt idx="1308">
                  <c:v>4136.7694311767109</c:v>
                </c:pt>
                <c:pt idx="1309">
                  <c:v>4185.8454190186558</c:v>
                </c:pt>
                <c:pt idx="1310">
                  <c:v>4274.8536691272093</c:v>
                </c:pt>
                <c:pt idx="1311">
                  <c:v>4469.9947894051065</c:v>
                </c:pt>
                <c:pt idx="1312">
                  <c:v>4803.7342596612934</c:v>
                </c:pt>
                <c:pt idx="1313">
                  <c:v>4670.8831958315068</c:v>
                </c:pt>
                <c:pt idx="1314">
                  <c:v>4685.3174120711938</c:v>
                </c:pt>
                <c:pt idx="1315">
                  <c:v>4772.0121580546929</c:v>
                </c:pt>
                <c:pt idx="1316">
                  <c:v>4746.7650890143113</c:v>
                </c:pt>
                <c:pt idx="1317">
                  <c:v>4990.9986973512623</c:v>
                </c:pt>
                <c:pt idx="1318">
                  <c:v>4862.9552757272941</c:v>
                </c:pt>
                <c:pt idx="1319">
                  <c:v>4981.9366044289873</c:v>
                </c:pt>
                <c:pt idx="1320">
                  <c:v>4980.2813721232988</c:v>
                </c:pt>
                <c:pt idx="1321">
                  <c:v>5355.8332609639401</c:v>
                </c:pt>
                <c:pt idx="1322">
                  <c:v>5286.6322188449649</c:v>
                </c:pt>
                <c:pt idx="1323">
                  <c:v>5343.32001736863</c:v>
                </c:pt>
                <c:pt idx="1324">
                  <c:v>5385.135909683002</c:v>
                </c:pt>
                <c:pt idx="1325">
                  <c:v>5582.3352149370176</c:v>
                </c:pt>
                <c:pt idx="1326">
                  <c:v>5731.7768128527796</c:v>
                </c:pt>
                <c:pt idx="1327">
                  <c:v>5401.0551454624201</c:v>
                </c:pt>
                <c:pt idx="1328">
                  <c:v>5270.3621363438797</c:v>
                </c:pt>
                <c:pt idx="1329">
                  <c:v>5322.3404255318956</c:v>
                </c:pt>
                <c:pt idx="1330">
                  <c:v>5284.6044290056261</c:v>
                </c:pt>
                <c:pt idx="1331">
                  <c:v>5477.9661311332848</c:v>
                </c:pt>
                <c:pt idx="1332">
                  <c:v>5239.1498046026727</c:v>
                </c:pt>
                <c:pt idx="1333">
                  <c:v>5072.8128528006764</c:v>
                </c:pt>
                <c:pt idx="1334">
                  <c:v>5260.6070343030633</c:v>
                </c:pt>
                <c:pt idx="1335">
                  <c:v>5406.3143725575137</c:v>
                </c:pt>
                <c:pt idx="1336">
                  <c:v>5372.0529743812222</c:v>
                </c:pt>
                <c:pt idx="1337">
                  <c:v>5323.4737299174794</c:v>
                </c:pt>
                <c:pt idx="1338">
                  <c:v>5289.718627876663</c:v>
                </c:pt>
                <c:pt idx="1339">
                  <c:v>5490.2292661745341</c:v>
                </c:pt>
                <c:pt idx="1340">
                  <c:v>5462.1346070342834</c:v>
                </c:pt>
                <c:pt idx="1341">
                  <c:v>5331.7420755536068</c:v>
                </c:pt>
                <c:pt idx="1342">
                  <c:v>5291.9774207555174</c:v>
                </c:pt>
                <c:pt idx="1343">
                  <c:v>5338.3074250976788</c:v>
                </c:pt>
                <c:pt idx="1344">
                  <c:v>5494.8840642639825</c:v>
                </c:pt>
                <c:pt idx="1345">
                  <c:v>5864.1623968736212</c:v>
                </c:pt>
                <c:pt idx="1346">
                  <c:v>5813.9522362136131</c:v>
                </c:pt>
                <c:pt idx="1347">
                  <c:v>5634.6009552757059</c:v>
                </c:pt>
                <c:pt idx="1348">
                  <c:v>5625.2071211463099</c:v>
                </c:pt>
                <c:pt idx="1349">
                  <c:v>5568.5827181936393</c:v>
                </c:pt>
                <c:pt idx="1350">
                  <c:v>5590.9683022144809</c:v>
                </c:pt>
                <c:pt idx="1351">
                  <c:v>5689.8914459400557</c:v>
                </c:pt>
                <c:pt idx="1352">
                  <c:v>5523.815892314351</c:v>
                </c:pt>
                <c:pt idx="1353">
                  <c:v>5215.7073382544313</c:v>
                </c:pt>
                <c:pt idx="1354">
                  <c:v>5240.5445071645481</c:v>
                </c:pt>
                <c:pt idx="1355">
                  <c:v>4940.6530612244715</c:v>
                </c:pt>
                <c:pt idx="1356">
                  <c:v>5041.4450716456604</c:v>
                </c:pt>
                <c:pt idx="1357">
                  <c:v>5185.1940946591212</c:v>
                </c:pt>
                <c:pt idx="1358">
                  <c:v>5090.9266174554741</c:v>
                </c:pt>
                <c:pt idx="1359">
                  <c:v>4884.687798523647</c:v>
                </c:pt>
                <c:pt idx="1360">
                  <c:v>4997.0707772470505</c:v>
                </c:pt>
                <c:pt idx="1361">
                  <c:v>4962.0746851932081</c:v>
                </c:pt>
                <c:pt idx="1362">
                  <c:v>5120.3091619626384</c:v>
                </c:pt>
                <c:pt idx="1363">
                  <c:v>4665.7863656100562</c:v>
                </c:pt>
                <c:pt idx="1364">
                  <c:v>4752.1519756838725</c:v>
                </c:pt>
                <c:pt idx="1365">
                  <c:v>4973.9366044289864</c:v>
                </c:pt>
                <c:pt idx="1366">
                  <c:v>5017.4772036473969</c:v>
                </c:pt>
                <c:pt idx="1367">
                  <c:v>4945.7716022579052</c:v>
                </c:pt>
                <c:pt idx="1368">
                  <c:v>4966.050369083785</c:v>
                </c:pt>
                <c:pt idx="1369">
                  <c:v>4904.9361702127471</c:v>
                </c:pt>
                <c:pt idx="1370">
                  <c:v>4654.8892748588623</c:v>
                </c:pt>
                <c:pt idx="1371">
                  <c:v>4268.5601389491803</c:v>
                </c:pt>
                <c:pt idx="1372">
                  <c:v>4289.7377333912127</c:v>
                </c:pt>
                <c:pt idx="1373">
                  <c:v>4380.540165002154</c:v>
                </c:pt>
                <c:pt idx="1374">
                  <c:v>4393.308727746401</c:v>
                </c:pt>
                <c:pt idx="1375">
                  <c:v>4383.082066869285</c:v>
                </c:pt>
                <c:pt idx="1376">
                  <c:v>4129.0134607034151</c:v>
                </c:pt>
                <c:pt idx="1377">
                  <c:v>4093.8376031263419</c:v>
                </c:pt>
                <c:pt idx="1378">
                  <c:v>4289.187147199289</c:v>
                </c:pt>
                <c:pt idx="1379">
                  <c:v>4346.8432479374569</c:v>
                </c:pt>
                <c:pt idx="1380">
                  <c:v>4055.8184976117959</c:v>
                </c:pt>
                <c:pt idx="1381">
                  <c:v>4198.2874511506579</c:v>
                </c:pt>
                <c:pt idx="1382">
                  <c:v>4243.5935735996372</c:v>
                </c:pt>
                <c:pt idx="1383">
                  <c:v>4136.5505861919082</c:v>
                </c:pt>
                <c:pt idx="1384">
                  <c:v>4006.1832392531333</c:v>
                </c:pt>
                <c:pt idx="1385">
                  <c:v>4067.2583586625992</c:v>
                </c:pt>
                <c:pt idx="1386">
                  <c:v>4053.9496309161818</c:v>
                </c:pt>
                <c:pt idx="1387">
                  <c:v>4074.1780286582575</c:v>
                </c:pt>
                <c:pt idx="1388">
                  <c:v>4245.7559704732803</c:v>
                </c:pt>
                <c:pt idx="1389">
                  <c:v>4219.5536257055865</c:v>
                </c:pt>
                <c:pt idx="1390">
                  <c:v>4415.0073816760587</c:v>
                </c:pt>
                <c:pt idx="1391">
                  <c:v>4413.3738601823552</c:v>
                </c:pt>
                <c:pt idx="1392">
                  <c:v>4376.8701693443181</c:v>
                </c:pt>
                <c:pt idx="1393">
                  <c:v>4409.5084672166586</c:v>
                </c:pt>
                <c:pt idx="1394">
                  <c:v>4403.0777247068891</c:v>
                </c:pt>
                <c:pt idx="1395">
                  <c:v>4128.8528006947317</c:v>
                </c:pt>
                <c:pt idx="1396">
                  <c:v>4035.1419887103643</c:v>
                </c:pt>
                <c:pt idx="1397">
                  <c:v>4092.1293964394135</c:v>
                </c:pt>
                <c:pt idx="1398">
                  <c:v>4013.6283108988146</c:v>
                </c:pt>
                <c:pt idx="1399">
                  <c:v>4144.3899261832257</c:v>
                </c:pt>
                <c:pt idx="1400">
                  <c:v>4106.4854537559568</c:v>
                </c:pt>
                <c:pt idx="1401">
                  <c:v>4033.5301780286445</c:v>
                </c:pt>
                <c:pt idx="1402">
                  <c:v>3980.2006079027219</c:v>
                </c:pt>
                <c:pt idx="1403">
                  <c:v>3773.4372557533516</c:v>
                </c:pt>
                <c:pt idx="1404">
                  <c:v>3741.4077290490527</c:v>
                </c:pt>
                <c:pt idx="1405">
                  <c:v>3609.7681285279941</c:v>
                </c:pt>
                <c:pt idx="1406">
                  <c:v>3619.6039947893919</c:v>
                </c:pt>
                <c:pt idx="1407">
                  <c:v>3635.6595744680726</c:v>
                </c:pt>
                <c:pt idx="1408">
                  <c:v>3632.0008684324666</c:v>
                </c:pt>
                <c:pt idx="1409">
                  <c:v>3710.7503256621671</c:v>
                </c:pt>
                <c:pt idx="1410">
                  <c:v>3812.6495874945595</c:v>
                </c:pt>
                <c:pt idx="1411">
                  <c:v>3696.0581849761056</c:v>
                </c:pt>
                <c:pt idx="1412">
                  <c:v>3739.4667824576509</c:v>
                </c:pt>
                <c:pt idx="1413">
                  <c:v>3741.5796786799697</c:v>
                </c:pt>
                <c:pt idx="1414">
                  <c:v>3740.4828484585196</c:v>
                </c:pt>
                <c:pt idx="1415">
                  <c:v>3664.9257490230007</c:v>
                </c:pt>
                <c:pt idx="1416">
                  <c:v>3677.99565783759</c:v>
                </c:pt>
                <c:pt idx="1417">
                  <c:v>3617.8905775075855</c:v>
                </c:pt>
                <c:pt idx="1418">
                  <c:v>3532.8623534520061</c:v>
                </c:pt>
                <c:pt idx="1419">
                  <c:v>3165.0290924880469</c:v>
                </c:pt>
                <c:pt idx="1420">
                  <c:v>3045.7160225792327</c:v>
                </c:pt>
                <c:pt idx="1421">
                  <c:v>3147.5944420321198</c:v>
                </c:pt>
                <c:pt idx="1422">
                  <c:v>3183.7038645245207</c:v>
                </c:pt>
                <c:pt idx="1423">
                  <c:v>3209.5805471124495</c:v>
                </c:pt>
                <c:pt idx="1424">
                  <c:v>3196.6426400347245</c:v>
                </c:pt>
                <c:pt idx="1425">
                  <c:v>3227.1037776812723</c:v>
                </c:pt>
                <c:pt idx="1426">
                  <c:v>3275.4285714285579</c:v>
                </c:pt>
                <c:pt idx="1427">
                  <c:v>3314.5323491098434</c:v>
                </c:pt>
                <c:pt idx="1428">
                  <c:v>3289.775075987829</c:v>
                </c:pt>
                <c:pt idx="1429">
                  <c:v>3340.5905340859617</c:v>
                </c:pt>
                <c:pt idx="1430">
                  <c:v>3360.3638732088448</c:v>
                </c:pt>
                <c:pt idx="1431">
                  <c:v>3204.1997394702439</c:v>
                </c:pt>
                <c:pt idx="1432">
                  <c:v>3240.2613981762793</c:v>
                </c:pt>
                <c:pt idx="1433">
                  <c:v>3610.4429005644674</c:v>
                </c:pt>
                <c:pt idx="1434">
                  <c:v>3593.7985236647714</c:v>
                </c:pt>
                <c:pt idx="1435">
                  <c:v>3680.4924012157921</c:v>
                </c:pt>
                <c:pt idx="1436">
                  <c:v>3807.2071211463171</c:v>
                </c:pt>
                <c:pt idx="1437">
                  <c:v>3824.8363004776238</c:v>
                </c:pt>
                <c:pt idx="1438">
                  <c:v>3853.4711246200468</c:v>
                </c:pt>
                <c:pt idx="1439">
                  <c:v>3777.2852800694609</c:v>
                </c:pt>
                <c:pt idx="1440">
                  <c:v>3679.8723404255188</c:v>
                </c:pt>
                <c:pt idx="1441">
                  <c:v>3666.3369518019845</c:v>
                </c:pt>
                <c:pt idx="1442">
                  <c:v>3652.0764220581723</c:v>
                </c:pt>
                <c:pt idx="1443">
                  <c:v>3693.9591836734567</c:v>
                </c:pt>
                <c:pt idx="1444">
                  <c:v>3868.4203213200039</c:v>
                </c:pt>
                <c:pt idx="1445">
                  <c:v>3810.1224489795782</c:v>
                </c:pt>
                <c:pt idx="1446">
                  <c:v>3518.5149804602565</c:v>
                </c:pt>
                <c:pt idx="1447">
                  <c:v>3471.5102040816205</c:v>
                </c:pt>
                <c:pt idx="1448">
                  <c:v>3480.6052974381114</c:v>
                </c:pt>
                <c:pt idx="1449">
                  <c:v>3333.6422058184858</c:v>
                </c:pt>
                <c:pt idx="1450">
                  <c:v>3213.9088145896544</c:v>
                </c:pt>
                <c:pt idx="1451">
                  <c:v>3320.0460269213954</c:v>
                </c:pt>
                <c:pt idx="1452">
                  <c:v>3234.9118541033322</c:v>
                </c:pt>
                <c:pt idx="1453">
                  <c:v>3328.4594007815772</c:v>
                </c:pt>
                <c:pt idx="1454">
                  <c:v>3405.9201042118852</c:v>
                </c:pt>
                <c:pt idx="1455">
                  <c:v>3397.0230134606913</c:v>
                </c:pt>
                <c:pt idx="1456">
                  <c:v>3273.9096830221333</c:v>
                </c:pt>
                <c:pt idx="1457">
                  <c:v>3748.1545809813151</c:v>
                </c:pt>
                <c:pt idx="1458">
                  <c:v>3857.6812852800549</c:v>
                </c:pt>
                <c:pt idx="1459">
                  <c:v>3811.8089448545238</c:v>
                </c:pt>
                <c:pt idx="1460">
                  <c:v>3686.8432479374596</c:v>
                </c:pt>
                <c:pt idx="1461">
                  <c:v>3399.7967867998145</c:v>
                </c:pt>
                <c:pt idx="1462">
                  <c:v>3421.4468085106259</c:v>
                </c:pt>
                <c:pt idx="1463">
                  <c:v>3336.5879287885246</c:v>
                </c:pt>
                <c:pt idx="1464">
                  <c:v>3299.0013026487072</c:v>
                </c:pt>
                <c:pt idx="1465">
                  <c:v>3363.4937038645121</c:v>
                </c:pt>
                <c:pt idx="1466">
                  <c:v>3642.3543204515713</c:v>
                </c:pt>
                <c:pt idx="1467">
                  <c:v>3423.5345201910427</c:v>
                </c:pt>
                <c:pt idx="1468">
                  <c:v>3363.4016500216985</c:v>
                </c:pt>
                <c:pt idx="1469">
                  <c:v>3370.1571862787546</c:v>
                </c:pt>
                <c:pt idx="1470">
                  <c:v>3280.7069040381984</c:v>
                </c:pt>
                <c:pt idx="1471">
                  <c:v>3445.1906209292106</c:v>
                </c:pt>
                <c:pt idx="1472">
                  <c:v>3411.2314372557412</c:v>
                </c:pt>
                <c:pt idx="1473">
                  <c:v>3570.4732957012461</c:v>
                </c:pt>
                <c:pt idx="1474">
                  <c:v>3553.443334780708</c:v>
                </c:pt>
                <c:pt idx="1475">
                  <c:v>3626.3577941814897</c:v>
                </c:pt>
                <c:pt idx="1476">
                  <c:v>3664.8831958315104</c:v>
                </c:pt>
                <c:pt idx="1477">
                  <c:v>3583.335649153265</c:v>
                </c:pt>
                <c:pt idx="1478">
                  <c:v>3560.7685627442333</c:v>
                </c:pt>
                <c:pt idx="1479">
                  <c:v>3679.0386452453185</c:v>
                </c:pt>
                <c:pt idx="1480">
                  <c:v>3724.0781589231306</c:v>
                </c:pt>
                <c:pt idx="1481">
                  <c:v>3820.3612679114062</c:v>
                </c:pt>
                <c:pt idx="1482">
                  <c:v>3848.2987407728911</c:v>
                </c:pt>
                <c:pt idx="1483">
                  <c:v>3865.5032566217833</c:v>
                </c:pt>
                <c:pt idx="1484">
                  <c:v>4066.6747720364592</c:v>
                </c:pt>
                <c:pt idx="1485">
                  <c:v>4092.2457663916475</c:v>
                </c:pt>
                <c:pt idx="1486">
                  <c:v>4119.3920972644228</c:v>
                </c:pt>
                <c:pt idx="1487">
                  <c:v>4087.5371254884781</c:v>
                </c:pt>
                <c:pt idx="1488">
                  <c:v>3952.2657403386738</c:v>
                </c:pt>
                <c:pt idx="1489">
                  <c:v>4019.4085974815307</c:v>
                </c:pt>
                <c:pt idx="1490">
                  <c:v>3978.3760312635545</c:v>
                </c:pt>
                <c:pt idx="1491">
                  <c:v>4030.1650021710661</c:v>
                </c:pt>
                <c:pt idx="1492">
                  <c:v>4045.202778983919</c:v>
                </c:pt>
                <c:pt idx="1493">
                  <c:v>3951.1550151975539</c:v>
                </c:pt>
                <c:pt idx="1494">
                  <c:v>3749.0638297872201</c:v>
                </c:pt>
                <c:pt idx="1495">
                  <c:v>3772.8345636126655</c:v>
                </c:pt>
                <c:pt idx="1496">
                  <c:v>3669.3017802865697</c:v>
                </c:pt>
                <c:pt idx="1497">
                  <c:v>3712.8936170212637</c:v>
                </c:pt>
                <c:pt idx="1498">
                  <c:v>3661.2114633087149</c:v>
                </c:pt>
                <c:pt idx="1499">
                  <c:v>3432.9526704298619</c:v>
                </c:pt>
                <c:pt idx="1500">
                  <c:v>3480.2379504993364</c:v>
                </c:pt>
                <c:pt idx="1501">
                  <c:v>3573.4077290490536</c:v>
                </c:pt>
                <c:pt idx="1502">
                  <c:v>3468.7260095527445</c:v>
                </c:pt>
                <c:pt idx="1503">
                  <c:v>3521.6587060355932</c:v>
                </c:pt>
                <c:pt idx="1504">
                  <c:v>3506.6183239253019</c:v>
                </c:pt>
                <c:pt idx="1505">
                  <c:v>3445.7768128527882</c:v>
                </c:pt>
                <c:pt idx="1506">
                  <c:v>3543.3026487190486</c:v>
                </c:pt>
                <c:pt idx="1507">
                  <c:v>3603.402518454177</c:v>
                </c:pt>
                <c:pt idx="1508">
                  <c:v>3591.6795484150975</c:v>
                </c:pt>
                <c:pt idx="1509">
                  <c:v>3515.4155449413679</c:v>
                </c:pt>
                <c:pt idx="1510">
                  <c:v>3448.4741641337259</c:v>
                </c:pt>
                <c:pt idx="1511">
                  <c:v>3425.2366478506169</c:v>
                </c:pt>
                <c:pt idx="1512">
                  <c:v>3425.9774207555233</c:v>
                </c:pt>
                <c:pt idx="1513">
                  <c:v>3510.7320885800996</c:v>
                </c:pt>
                <c:pt idx="1514">
                  <c:v>3309.8263135041125</c:v>
                </c:pt>
                <c:pt idx="1515">
                  <c:v>3407.3573599652495</c:v>
                </c:pt>
                <c:pt idx="1516">
                  <c:v>3451.3304385583883</c:v>
                </c:pt>
                <c:pt idx="1517">
                  <c:v>3351.8115501519624</c:v>
                </c:pt>
                <c:pt idx="1518">
                  <c:v>3267.9808944854408</c:v>
                </c:pt>
                <c:pt idx="1519">
                  <c:v>3340.7164567954705</c:v>
                </c:pt>
                <c:pt idx="1520">
                  <c:v>3345.6500217107987</c:v>
                </c:pt>
                <c:pt idx="1521">
                  <c:v>3276.5045592705033</c:v>
                </c:pt>
                <c:pt idx="1522">
                  <c:v>3446.8085106382841</c:v>
                </c:pt>
                <c:pt idx="1523">
                  <c:v>3174.3786365609949</c:v>
                </c:pt>
                <c:pt idx="1524">
                  <c:v>3127.5527572731094</c:v>
                </c:pt>
                <c:pt idx="1525">
                  <c:v>3080.5375597047205</c:v>
                </c:pt>
                <c:pt idx="1526">
                  <c:v>2956.0052105948644</c:v>
                </c:pt>
                <c:pt idx="1527">
                  <c:v>2611.9244463742839</c:v>
                </c:pt>
                <c:pt idx="1528">
                  <c:v>2693.6257056013783</c:v>
                </c:pt>
                <c:pt idx="1529">
                  <c:v>2527.4806773773234</c:v>
                </c:pt>
                <c:pt idx="1530">
                  <c:v>2521.0377768128424</c:v>
                </c:pt>
                <c:pt idx="1531">
                  <c:v>2543.3825445071539</c:v>
                </c:pt>
                <c:pt idx="1532">
                  <c:v>2612.8302214502714</c:v>
                </c:pt>
                <c:pt idx="1533">
                  <c:v>2720.702561875803</c:v>
                </c:pt>
                <c:pt idx="1534">
                  <c:v>2594.3560573165328</c:v>
                </c:pt>
                <c:pt idx="1535">
                  <c:v>2643.936604428995</c:v>
                </c:pt>
                <c:pt idx="1536">
                  <c:v>2493.7316543638631</c:v>
                </c:pt>
                <c:pt idx="1537">
                  <c:v>2633.0204081632542</c:v>
                </c:pt>
                <c:pt idx="1538">
                  <c:v>2535.9105514546136</c:v>
                </c:pt>
                <c:pt idx="1539">
                  <c:v>2557.1046461137539</c:v>
                </c:pt>
                <c:pt idx="1540">
                  <c:v>2630.824142422915</c:v>
                </c:pt>
                <c:pt idx="1541">
                  <c:v>2527.9331306990771</c:v>
                </c:pt>
                <c:pt idx="1542">
                  <c:v>2575.3000434216124</c:v>
                </c:pt>
                <c:pt idx="1543">
                  <c:v>2565.5362570560023</c:v>
                </c:pt>
                <c:pt idx="1544">
                  <c:v>2535.9400781589115</c:v>
                </c:pt>
                <c:pt idx="1545">
                  <c:v>2486.3048198002493</c:v>
                </c:pt>
                <c:pt idx="1546">
                  <c:v>2521.1749891445825</c:v>
                </c:pt>
                <c:pt idx="1547">
                  <c:v>2559.1055145462324</c:v>
                </c:pt>
                <c:pt idx="1548">
                  <c:v>2755.9027355622975</c:v>
                </c:pt>
                <c:pt idx="1549">
                  <c:v>2761.7056013894794</c:v>
                </c:pt>
                <c:pt idx="1550">
                  <c:v>2588.435084672155</c:v>
                </c:pt>
                <c:pt idx="1551">
                  <c:v>2644.6044290056325</c:v>
                </c:pt>
                <c:pt idx="1552">
                  <c:v>2579.2627008249988</c:v>
                </c:pt>
                <c:pt idx="1553">
                  <c:v>2593.4902301345951</c:v>
                </c:pt>
                <c:pt idx="1554">
                  <c:v>2598.2813721233051</c:v>
                </c:pt>
                <c:pt idx="1555">
                  <c:v>2724.5419018671168</c:v>
                </c:pt>
                <c:pt idx="1556">
                  <c:v>2703.0247503256496</c:v>
                </c:pt>
                <c:pt idx="1557">
                  <c:v>2623.0803300043299</c:v>
                </c:pt>
                <c:pt idx="1558">
                  <c:v>2614.8441163699399</c:v>
                </c:pt>
                <c:pt idx="1559">
                  <c:v>2526.4333478071962</c:v>
                </c:pt>
                <c:pt idx="1560">
                  <c:v>2468.4932696482733</c:v>
                </c:pt>
                <c:pt idx="1561">
                  <c:v>2307.8184976117996</c:v>
                </c:pt>
                <c:pt idx="1562">
                  <c:v>1952.8797221015973</c:v>
                </c:pt>
                <c:pt idx="1563">
                  <c:v>1922.3977420755446</c:v>
                </c:pt>
                <c:pt idx="1564">
                  <c:v>1961.2435953104555</c:v>
                </c:pt>
                <c:pt idx="1565">
                  <c:v>1771.7160225792361</c:v>
                </c:pt>
                <c:pt idx="1566">
                  <c:v>1777.5779418150155</c:v>
                </c:pt>
                <c:pt idx="1567">
                  <c:v>1647.485019539723</c:v>
                </c:pt>
                <c:pt idx="1568">
                  <c:v>1786.7129830655581</c:v>
                </c:pt>
                <c:pt idx="1569">
                  <c:v>1786.7034303082849</c:v>
                </c:pt>
                <c:pt idx="1570">
                  <c:v>1799.697785497169</c:v>
                </c:pt>
                <c:pt idx="1571">
                  <c:v>1735.82197134172</c:v>
                </c:pt>
                <c:pt idx="1572">
                  <c:v>1833.2722535822754</c:v>
                </c:pt>
                <c:pt idx="1573">
                  <c:v>1844.3499782891793</c:v>
                </c:pt>
                <c:pt idx="1574">
                  <c:v>1866.3647416413285</c:v>
                </c:pt>
                <c:pt idx="1575">
                  <c:v>1827.0143291359009</c:v>
                </c:pt>
                <c:pt idx="1576">
                  <c:v>1801.3512809378985</c:v>
                </c:pt>
                <c:pt idx="1577">
                  <c:v>1761.2930959617806</c:v>
                </c:pt>
                <c:pt idx="1578">
                  <c:v>1747.5475466782373</c:v>
                </c:pt>
                <c:pt idx="1579">
                  <c:v>1731.8462874511422</c:v>
                </c:pt>
                <c:pt idx="1580">
                  <c:v>1674.3204515848811</c:v>
                </c:pt>
                <c:pt idx="1581">
                  <c:v>1671.976552323049</c:v>
                </c:pt>
                <c:pt idx="1582">
                  <c:v>1677.4494138080686</c:v>
                </c:pt>
                <c:pt idx="1583">
                  <c:v>1757.421623968728</c:v>
                </c:pt>
                <c:pt idx="1584">
                  <c:v>1752.134607034295</c:v>
                </c:pt>
                <c:pt idx="1585">
                  <c:v>1785.8888406426315</c:v>
                </c:pt>
                <c:pt idx="1586">
                  <c:v>1877.983499782883</c:v>
                </c:pt>
                <c:pt idx="1587">
                  <c:v>1875.3582283977332</c:v>
                </c:pt>
                <c:pt idx="1588">
                  <c:v>1875.104646113756</c:v>
                </c:pt>
                <c:pt idx="1589">
                  <c:v>1811.764654798081</c:v>
                </c:pt>
                <c:pt idx="1590">
                  <c:v>1733.7047329570044</c:v>
                </c:pt>
                <c:pt idx="1591">
                  <c:v>1678.5714285714205</c:v>
                </c:pt>
                <c:pt idx="1592">
                  <c:v>1757.2618323925228</c:v>
                </c:pt>
                <c:pt idx="1593">
                  <c:v>1788.0017368649501</c:v>
                </c:pt>
                <c:pt idx="1594">
                  <c:v>1808.9483282674685</c:v>
                </c:pt>
                <c:pt idx="1595">
                  <c:v>1840.6947459834907</c:v>
                </c:pt>
                <c:pt idx="1596">
                  <c:v>1806.1797655232217</c:v>
                </c:pt>
                <c:pt idx="1597">
                  <c:v>1948.1181068171857</c:v>
                </c:pt>
                <c:pt idx="1598">
                  <c:v>2031.8384715588261</c:v>
                </c:pt>
                <c:pt idx="1599">
                  <c:v>2016.7867998263034</c:v>
                </c:pt>
                <c:pt idx="1600">
                  <c:v>2010.6113764654697</c:v>
                </c:pt>
                <c:pt idx="1601">
                  <c:v>1970.0243161094129</c:v>
                </c:pt>
                <c:pt idx="1602">
                  <c:v>1949.7238384715492</c:v>
                </c:pt>
                <c:pt idx="1603">
                  <c:v>1960.8927485887875</c:v>
                </c:pt>
                <c:pt idx="1604">
                  <c:v>1850.7077724706814</c:v>
                </c:pt>
                <c:pt idx="1605">
                  <c:v>1845.8245766391569</c:v>
                </c:pt>
                <c:pt idx="1606">
                  <c:v>1993.2653061224391</c:v>
                </c:pt>
                <c:pt idx="1607">
                  <c:v>2070.5974815457994</c:v>
                </c:pt>
                <c:pt idx="1608">
                  <c:v>2064.5896656534851</c:v>
                </c:pt>
                <c:pt idx="1609">
                  <c:v>2053.2792010421085</c:v>
                </c:pt>
                <c:pt idx="1610">
                  <c:v>2022.867564046885</c:v>
                </c:pt>
                <c:pt idx="1611">
                  <c:v>2020.6695614415876</c:v>
                </c:pt>
                <c:pt idx="1612">
                  <c:v>1996.3343465045491</c:v>
                </c:pt>
                <c:pt idx="1613">
                  <c:v>1981.6213634389824</c:v>
                </c:pt>
                <c:pt idx="1614">
                  <c:v>1964.6530612244796</c:v>
                </c:pt>
                <c:pt idx="1615">
                  <c:v>2024.5262700824903</c:v>
                </c:pt>
                <c:pt idx="1616">
                  <c:v>1993.4181502388085</c:v>
                </c:pt>
                <c:pt idx="1617">
                  <c:v>2012.539296569681</c:v>
                </c:pt>
                <c:pt idx="1618">
                  <c:v>2067.7377333912177</c:v>
                </c:pt>
                <c:pt idx="1619">
                  <c:v>2010.4168475900892</c:v>
                </c:pt>
                <c:pt idx="1620">
                  <c:v>2080.2475032566103</c:v>
                </c:pt>
                <c:pt idx="1621">
                  <c:v>2078.5401650021599</c:v>
                </c:pt>
                <c:pt idx="1622">
                  <c:v>2119.2948328267366</c:v>
                </c:pt>
                <c:pt idx="1623">
                  <c:v>2122.5688232739794</c:v>
                </c:pt>
                <c:pt idx="1624">
                  <c:v>2110.7459834997721</c:v>
                </c:pt>
                <c:pt idx="1625">
                  <c:v>2092.472427268769</c:v>
                </c:pt>
                <c:pt idx="1626">
                  <c:v>2071.6231003039406</c:v>
                </c:pt>
                <c:pt idx="1627">
                  <c:v>2027.1524099001197</c:v>
                </c:pt>
                <c:pt idx="1628">
                  <c:v>2013.9991315675102</c:v>
                </c:pt>
                <c:pt idx="1629">
                  <c:v>1809.3260963959958</c:v>
                </c:pt>
                <c:pt idx="1630">
                  <c:v>1835.8723404255225</c:v>
                </c:pt>
                <c:pt idx="1631">
                  <c:v>1868.4854537559611</c:v>
                </c:pt>
                <c:pt idx="1632">
                  <c:v>1858.4307425097606</c:v>
                </c:pt>
                <c:pt idx="1633">
                  <c:v>1869.6587060355962</c:v>
                </c:pt>
                <c:pt idx="1634">
                  <c:v>1855.6734693877461</c:v>
                </c:pt>
                <c:pt idx="1635">
                  <c:v>1872.2570560138856</c:v>
                </c:pt>
                <c:pt idx="1636">
                  <c:v>1757.7985236647762</c:v>
                </c:pt>
                <c:pt idx="1637">
                  <c:v>1740.1302648718972</c:v>
                </c:pt>
                <c:pt idx="1638">
                  <c:v>1698.2726877985151</c:v>
                </c:pt>
                <c:pt idx="1639">
                  <c:v>1761.6786799826225</c:v>
                </c:pt>
                <c:pt idx="1640">
                  <c:v>1720.5089014329048</c:v>
                </c:pt>
                <c:pt idx="1641">
                  <c:v>1741.2088580112809</c:v>
                </c:pt>
                <c:pt idx="1642">
                  <c:v>1748.2813721233083</c:v>
                </c:pt>
                <c:pt idx="1643">
                  <c:v>1732.6843247937384</c:v>
                </c:pt>
                <c:pt idx="1644">
                  <c:v>1722.2666087711593</c:v>
                </c:pt>
                <c:pt idx="1645">
                  <c:v>1736.8910117238295</c:v>
                </c:pt>
                <c:pt idx="1646">
                  <c:v>1719.2218844984714</c:v>
                </c:pt>
                <c:pt idx="1647">
                  <c:v>1631.8376031263485</c:v>
                </c:pt>
                <c:pt idx="1648">
                  <c:v>1675.4528875379851</c:v>
                </c:pt>
                <c:pt idx="1649">
                  <c:v>1677.7915762049411</c:v>
                </c:pt>
                <c:pt idx="1650">
                  <c:v>1854.9813287016834</c:v>
                </c:pt>
                <c:pt idx="1651">
                  <c:v>1880.0121580547011</c:v>
                </c:pt>
                <c:pt idx="1652">
                  <c:v>1895.5162831089779</c:v>
                </c:pt>
                <c:pt idx="1653">
                  <c:v>1944.9188015631678</c:v>
                </c:pt>
                <c:pt idx="1654">
                  <c:v>1751.9383412939546</c:v>
                </c:pt>
                <c:pt idx="1655">
                  <c:v>1756.5531914893518</c:v>
                </c:pt>
                <c:pt idx="1656">
                  <c:v>1710.9752496743283</c:v>
                </c:pt>
                <c:pt idx="1657">
                  <c:v>1719.7828918801467</c:v>
                </c:pt>
                <c:pt idx="1658">
                  <c:v>1746.7320885801032</c:v>
                </c:pt>
                <c:pt idx="1659">
                  <c:v>1686.1641337385927</c:v>
                </c:pt>
                <c:pt idx="1660">
                  <c:v>1696.6582718193567</c:v>
                </c:pt>
                <c:pt idx="1661">
                  <c:v>1639.1663048197911</c:v>
                </c:pt>
                <c:pt idx="1662">
                  <c:v>1603.2444637429351</c:v>
                </c:pt>
                <c:pt idx="1663">
                  <c:v>1684.9005644811023</c:v>
                </c:pt>
                <c:pt idx="1664">
                  <c:v>1675.1984368215276</c:v>
                </c:pt>
                <c:pt idx="1665">
                  <c:v>1643.1176726009458</c:v>
                </c:pt>
                <c:pt idx="1666">
                  <c:v>1633.2939643942591</c:v>
                </c:pt>
                <c:pt idx="1667">
                  <c:v>1669.80633955709</c:v>
                </c:pt>
                <c:pt idx="1668">
                  <c:v>1656.8936170212673</c:v>
                </c:pt>
                <c:pt idx="1669">
                  <c:v>1685.8723404255225</c:v>
                </c:pt>
                <c:pt idx="1670">
                  <c:v>1701.3903603994695</c:v>
                </c:pt>
                <c:pt idx="1671">
                  <c:v>1686.7225358228307</c:v>
                </c:pt>
                <c:pt idx="1672">
                  <c:v>1677.0256187581326</c:v>
                </c:pt>
                <c:pt idx="1673">
                  <c:v>1654.9544072948238</c:v>
                </c:pt>
                <c:pt idx="1674">
                  <c:v>1704.6530612244808</c:v>
                </c:pt>
                <c:pt idx="1675">
                  <c:v>1766.2023447676847</c:v>
                </c:pt>
                <c:pt idx="1676">
                  <c:v>1750.608771168032</c:v>
                </c:pt>
                <c:pt idx="1677">
                  <c:v>1733.449413808067</c:v>
                </c:pt>
                <c:pt idx="1678">
                  <c:v>1696.0564481111503</c:v>
                </c:pt>
                <c:pt idx="1679">
                  <c:v>1686.3187147199214</c:v>
                </c:pt>
                <c:pt idx="1680">
                  <c:v>1688.1476335214847</c:v>
                </c:pt>
                <c:pt idx="1681">
                  <c:v>1661.4737299174901</c:v>
                </c:pt>
                <c:pt idx="1682">
                  <c:v>1655.232305688224</c:v>
                </c:pt>
                <c:pt idx="1683">
                  <c:v>1663.5284411636906</c:v>
                </c:pt>
                <c:pt idx="1684">
                  <c:v>1682.5992184107595</c:v>
                </c:pt>
                <c:pt idx="1685">
                  <c:v>1665.3868866695523</c:v>
                </c:pt>
                <c:pt idx="1686">
                  <c:v>1656.0477637863564</c:v>
                </c:pt>
                <c:pt idx="1687">
                  <c:v>1672.8597481545719</c:v>
                </c:pt>
                <c:pt idx="1688">
                  <c:v>1697.7733391228742</c:v>
                </c:pt>
                <c:pt idx="1689">
                  <c:v>1678.4576639166214</c:v>
                </c:pt>
                <c:pt idx="1690">
                  <c:v>1660.7876682587842</c:v>
                </c:pt>
                <c:pt idx="1691">
                  <c:v>1653.6621797655143</c:v>
                </c:pt>
                <c:pt idx="1692">
                  <c:v>1664.296135475458</c:v>
                </c:pt>
                <c:pt idx="1693">
                  <c:v>1667.7681285279982</c:v>
                </c:pt>
                <c:pt idx="1694">
                  <c:v>1699.5570994355103</c:v>
                </c:pt>
                <c:pt idx="1695">
                  <c:v>1678.6556665219193</c:v>
                </c:pt>
                <c:pt idx="1696">
                  <c:v>1743.8184976118016</c:v>
                </c:pt>
                <c:pt idx="1697">
                  <c:v>1803.8723404255227</c:v>
                </c:pt>
                <c:pt idx="1698">
                  <c:v>1762.4932696482761</c:v>
                </c:pt>
                <c:pt idx="1699">
                  <c:v>1788.262266608762</c:v>
                </c:pt>
                <c:pt idx="1700">
                  <c:v>1807.1793313069813</c:v>
                </c:pt>
                <c:pt idx="1701">
                  <c:v>1791.3573599652532</c:v>
                </c:pt>
                <c:pt idx="1702">
                  <c:v>1779.4824142422833</c:v>
                </c:pt>
                <c:pt idx="1703">
                  <c:v>1778.8640903169683</c:v>
                </c:pt>
                <c:pt idx="1704">
                  <c:v>1750.0512375162739</c:v>
                </c:pt>
                <c:pt idx="1705">
                  <c:v>1754.9127225358134</c:v>
                </c:pt>
                <c:pt idx="1706">
                  <c:v>1836.6061658705937</c:v>
                </c:pt>
                <c:pt idx="1707">
                  <c:v>1849.7064698219615</c:v>
                </c:pt>
                <c:pt idx="1708">
                  <c:v>1815.5084672166645</c:v>
                </c:pt>
                <c:pt idx="1709">
                  <c:v>1788.2006079027262</c:v>
                </c:pt>
                <c:pt idx="1710">
                  <c:v>1610.7016934433263</c:v>
                </c:pt>
                <c:pt idx="1711">
                  <c:v>1382.7885366912651</c:v>
                </c:pt>
                <c:pt idx="1712">
                  <c:v>1528.5410334346427</c:v>
                </c:pt>
                <c:pt idx="1713">
                  <c:v>1482.4411636995148</c:v>
                </c:pt>
                <c:pt idx="1714">
                  <c:v>1460.0156317846215</c:v>
                </c:pt>
                <c:pt idx="1715">
                  <c:v>1418.1372123317342</c:v>
                </c:pt>
                <c:pt idx="1716">
                  <c:v>1443.2878853669054</c:v>
                </c:pt>
                <c:pt idx="1717">
                  <c:v>1467.7003907946084</c:v>
                </c:pt>
                <c:pt idx="1718">
                  <c:v>1447.0481980025979</c:v>
                </c:pt>
                <c:pt idx="1719">
                  <c:v>1449.636126791135</c:v>
                </c:pt>
                <c:pt idx="1720">
                  <c:v>1450.3213200173616</c:v>
                </c:pt>
                <c:pt idx="1721">
                  <c:v>1450.341293964387</c:v>
                </c:pt>
                <c:pt idx="1722">
                  <c:v>1413.8280503690767</c:v>
                </c:pt>
                <c:pt idx="1723">
                  <c:v>1370.4984802431543</c:v>
                </c:pt>
                <c:pt idx="1724">
                  <c:v>1409.2001736864888</c:v>
                </c:pt>
                <c:pt idx="1725">
                  <c:v>1441.8679982631277</c:v>
                </c:pt>
                <c:pt idx="1726">
                  <c:v>1441.5067303517078</c:v>
                </c:pt>
                <c:pt idx="1727">
                  <c:v>1434.8363004776304</c:v>
                </c:pt>
                <c:pt idx="1728">
                  <c:v>1429.3156752062455</c:v>
                </c:pt>
                <c:pt idx="1729">
                  <c:v>1426.7286148501883</c:v>
                </c:pt>
                <c:pt idx="1730">
                  <c:v>1407.9817629179261</c:v>
                </c:pt>
                <c:pt idx="1731">
                  <c:v>1427.9227095093283</c:v>
                </c:pt>
                <c:pt idx="1732">
                  <c:v>1490.5462440295191</c:v>
                </c:pt>
                <c:pt idx="1733">
                  <c:v>1474.369952236206</c:v>
                </c:pt>
                <c:pt idx="1734">
                  <c:v>1484.3890577507523</c:v>
                </c:pt>
                <c:pt idx="1735">
                  <c:v>1466.3656100738092</c:v>
                </c:pt>
                <c:pt idx="1736">
                  <c:v>1485.5145462440219</c:v>
                </c:pt>
                <c:pt idx="1737">
                  <c:v>1473.4129396439348</c:v>
                </c:pt>
                <c:pt idx="1738">
                  <c:v>1484.0607902735485</c:v>
                </c:pt>
                <c:pt idx="1739">
                  <c:v>1462.1485019539655</c:v>
                </c:pt>
                <c:pt idx="1740">
                  <c:v>1495.7967867998186</c:v>
                </c:pt>
                <c:pt idx="1741">
                  <c:v>1487.4997828918727</c:v>
                </c:pt>
                <c:pt idx="1742">
                  <c:v>1487.4068606165795</c:v>
                </c:pt>
                <c:pt idx="1743">
                  <c:v>1483.721233174113</c:v>
                </c:pt>
                <c:pt idx="1744">
                  <c:v>1494.5575336517509</c:v>
                </c:pt>
                <c:pt idx="1745">
                  <c:v>1543.6126791141908</c:v>
                </c:pt>
                <c:pt idx="1746">
                  <c:v>1546.083369518012</c:v>
                </c:pt>
                <c:pt idx="1747">
                  <c:v>1507.2809379070698</c:v>
                </c:pt>
                <c:pt idx="1748">
                  <c:v>1444.3873208857935</c:v>
                </c:pt>
                <c:pt idx="1749">
                  <c:v>1456.9274858879646</c:v>
                </c:pt>
                <c:pt idx="1750">
                  <c:v>1453.6005210594799</c:v>
                </c:pt>
                <c:pt idx="1751">
                  <c:v>1427.6057316543565</c:v>
                </c:pt>
                <c:pt idx="1752">
                  <c:v>1467.2653061224414</c:v>
                </c:pt>
                <c:pt idx="1753">
                  <c:v>1461.1089882761537</c:v>
                </c:pt>
                <c:pt idx="1754">
                  <c:v>1460.8276161528365</c:v>
                </c:pt>
                <c:pt idx="1755">
                  <c:v>1457.0994355188809</c:v>
                </c:pt>
                <c:pt idx="1756">
                  <c:v>1462.1033434650381</c:v>
                </c:pt>
                <c:pt idx="1757">
                  <c:v>1461.7551020408089</c:v>
                </c:pt>
                <c:pt idx="1758">
                  <c:v>1469.3347807207913</c:v>
                </c:pt>
                <c:pt idx="1759">
                  <c:v>1450.8345636126717</c:v>
                </c:pt>
                <c:pt idx="1760">
                  <c:v>1437.0221450282168</c:v>
                </c:pt>
                <c:pt idx="1761">
                  <c:v>1444.5045592705096</c:v>
                </c:pt>
                <c:pt idx="1762">
                  <c:v>1442.2475032566147</c:v>
                </c:pt>
                <c:pt idx="1763">
                  <c:v>1436.5957446808441</c:v>
                </c:pt>
                <c:pt idx="1764">
                  <c:v>1443.0525401649952</c:v>
                </c:pt>
                <c:pt idx="1765">
                  <c:v>1447.9261832392463</c:v>
                </c:pt>
                <c:pt idx="1766">
                  <c:v>1448.1267911419818</c:v>
                </c:pt>
                <c:pt idx="1767">
                  <c:v>1463.3399913156684</c:v>
                </c:pt>
                <c:pt idx="1768">
                  <c:v>1461.7325227963456</c:v>
                </c:pt>
                <c:pt idx="1769">
                  <c:v>1472.0495006513174</c:v>
                </c:pt>
                <c:pt idx="1770">
                  <c:v>1471.4346504559201</c:v>
                </c:pt>
                <c:pt idx="1771">
                  <c:v>1487.436387320879</c:v>
                </c:pt>
                <c:pt idx="1772">
                  <c:v>1491.8158923143656</c:v>
                </c:pt>
                <c:pt idx="1773">
                  <c:v>1514.6035605731583</c:v>
                </c:pt>
                <c:pt idx="1774">
                  <c:v>1558.2509769865319</c:v>
                </c:pt>
                <c:pt idx="1775">
                  <c:v>1636.701693443327</c:v>
                </c:pt>
                <c:pt idx="1776">
                  <c:v>1730.7867998263055</c:v>
                </c:pt>
                <c:pt idx="1777">
                  <c:v>1819.7933130699003</c:v>
                </c:pt>
                <c:pt idx="1778">
                  <c:v>1812.5488493269563</c:v>
                </c:pt>
                <c:pt idx="1779">
                  <c:v>1839.8306556665134</c:v>
                </c:pt>
                <c:pt idx="1780">
                  <c:v>1835.4155449413722</c:v>
                </c:pt>
                <c:pt idx="1781">
                  <c:v>1795.6986539296486</c:v>
                </c:pt>
                <c:pt idx="1782">
                  <c:v>1829.9253148067653</c:v>
                </c:pt>
                <c:pt idx="1783">
                  <c:v>1968.4941380807552</c:v>
                </c:pt>
                <c:pt idx="1784">
                  <c:v>1978.597481545801</c:v>
                </c:pt>
                <c:pt idx="1785">
                  <c:v>1972.0260529743725</c:v>
                </c:pt>
                <c:pt idx="1786">
                  <c:v>1990.1389491966911</c:v>
                </c:pt>
                <c:pt idx="1787">
                  <c:v>1965.5136778115414</c:v>
                </c:pt>
                <c:pt idx="1788">
                  <c:v>2002.6869300911762</c:v>
                </c:pt>
                <c:pt idx="1789">
                  <c:v>1998.2327399044634</c:v>
                </c:pt>
                <c:pt idx="1790">
                  <c:v>2003.8349978289098</c:v>
                </c:pt>
                <c:pt idx="1791">
                  <c:v>1999.3573599652536</c:v>
                </c:pt>
                <c:pt idx="1792">
                  <c:v>2061.8584455058526</c:v>
                </c:pt>
                <c:pt idx="1793">
                  <c:v>1982.2970039079376</c:v>
                </c:pt>
                <c:pt idx="1794">
                  <c:v>2008.2613981762829</c:v>
                </c:pt>
                <c:pt idx="1795">
                  <c:v>2061.0212765957353</c:v>
                </c:pt>
                <c:pt idx="1796">
                  <c:v>2039.8558402084145</c:v>
                </c:pt>
                <c:pt idx="1797">
                  <c:v>2034.9023013460614</c:v>
                </c:pt>
                <c:pt idx="1798">
                  <c:v>2025.7785497177506</c:v>
                </c:pt>
                <c:pt idx="1799">
                  <c:v>1991.568389057742</c:v>
                </c:pt>
                <c:pt idx="1800">
                  <c:v>1976.7711680416762</c:v>
                </c:pt>
                <c:pt idx="1801">
                  <c:v>2018.2770299609117</c:v>
                </c:pt>
                <c:pt idx="1802">
                  <c:v>1994.1815023881807</c:v>
                </c:pt>
                <c:pt idx="1803">
                  <c:v>1892.8658271819281</c:v>
                </c:pt>
                <c:pt idx="1804">
                  <c:v>1878.0017368649503</c:v>
                </c:pt>
                <c:pt idx="1805">
                  <c:v>1898.6148501953887</c:v>
                </c:pt>
                <c:pt idx="1806">
                  <c:v>1891.753365175849</c:v>
                </c:pt>
                <c:pt idx="1807">
                  <c:v>1890.9222752930875</c:v>
                </c:pt>
                <c:pt idx="1808">
                  <c:v>1927.9062092922186</c:v>
                </c:pt>
                <c:pt idx="1809">
                  <c:v>2112.379504993477</c:v>
                </c:pt>
                <c:pt idx="1810">
                  <c:v>2042.355188884055</c:v>
                </c:pt>
                <c:pt idx="1811">
                  <c:v>2133.7359965262604</c:v>
                </c:pt>
                <c:pt idx="1812">
                  <c:v>2139.1185410334247</c:v>
                </c:pt>
                <c:pt idx="1813">
                  <c:v>2107.8384715588263</c:v>
                </c:pt>
                <c:pt idx="1814">
                  <c:v>2157.3773339122781</c:v>
                </c:pt>
                <c:pt idx="1815">
                  <c:v>2123.5049934867461</c:v>
                </c:pt>
                <c:pt idx="1816">
                  <c:v>2100.0616587060254</c:v>
                </c:pt>
                <c:pt idx="1817">
                  <c:v>2079.0447242726777</c:v>
                </c:pt>
                <c:pt idx="1818">
                  <c:v>2013.4858879722003</c:v>
                </c:pt>
                <c:pt idx="1819">
                  <c:v>2011.0351715154047</c:v>
                </c:pt>
                <c:pt idx="1820">
                  <c:v>2045.5796786799724</c:v>
                </c:pt>
                <c:pt idx="1821">
                  <c:v>2040.1293964394167</c:v>
                </c:pt>
                <c:pt idx="1822">
                  <c:v>2009.689101172374</c:v>
                </c:pt>
                <c:pt idx="1823">
                  <c:v>2052.0165002170979</c:v>
                </c:pt>
                <c:pt idx="1824">
                  <c:v>2037.8046026921304</c:v>
                </c:pt>
                <c:pt idx="1825">
                  <c:v>1941.3234910985573</c:v>
                </c:pt>
                <c:pt idx="1826">
                  <c:v>1940.6487190620833</c:v>
                </c:pt>
                <c:pt idx="1827">
                  <c:v>1947.9148936170116</c:v>
                </c:pt>
                <c:pt idx="1828">
                  <c:v>1946.1571862787569</c:v>
                </c:pt>
                <c:pt idx="1829">
                  <c:v>1927.7429439860953</c:v>
                </c:pt>
                <c:pt idx="1830">
                  <c:v>1884.9709075119313</c:v>
                </c:pt>
                <c:pt idx="1831">
                  <c:v>1768.3213200173598</c:v>
                </c:pt>
                <c:pt idx="1832">
                  <c:v>1749.951367781146</c:v>
                </c:pt>
                <c:pt idx="1833">
                  <c:v>1776.4420321319926</c:v>
                </c:pt>
                <c:pt idx="1834">
                  <c:v>1910.3004776378541</c:v>
                </c:pt>
                <c:pt idx="1835">
                  <c:v>2094.0929222752825</c:v>
                </c:pt>
                <c:pt idx="1836">
                  <c:v>2142.4585323490987</c:v>
                </c:pt>
                <c:pt idx="1837">
                  <c:v>2109.0455927051562</c:v>
                </c:pt>
                <c:pt idx="1838">
                  <c:v>2170.9752496743263</c:v>
                </c:pt>
                <c:pt idx="1839">
                  <c:v>2379.0820668692886</c:v>
                </c:pt>
                <c:pt idx="1840">
                  <c:v>2336.7338254450597</c:v>
                </c:pt>
                <c:pt idx="1841">
                  <c:v>2429.2548849326836</c:v>
                </c:pt>
                <c:pt idx="1842">
                  <c:v>2407.035171515402</c:v>
                </c:pt>
                <c:pt idx="1843">
                  <c:v>2440.7702996091925</c:v>
                </c:pt>
                <c:pt idx="1844">
                  <c:v>2366.5627442466221</c:v>
                </c:pt>
                <c:pt idx="1845">
                  <c:v>2457.265306122436</c:v>
                </c:pt>
                <c:pt idx="1846">
                  <c:v>2384.2353452018983</c:v>
                </c:pt>
                <c:pt idx="1847">
                  <c:v>2384.9717759444079</c:v>
                </c:pt>
                <c:pt idx="1848">
                  <c:v>2428.8363004776252</c:v>
                </c:pt>
                <c:pt idx="1849">
                  <c:v>2355.6152844116245</c:v>
                </c:pt>
                <c:pt idx="1850">
                  <c:v>2367.439861050791</c:v>
                </c:pt>
                <c:pt idx="1851">
                  <c:v>2461.8844984802299</c:v>
                </c:pt>
                <c:pt idx="1852">
                  <c:v>2434.0885801128834</c:v>
                </c:pt>
                <c:pt idx="1853">
                  <c:v>2472.0243161094095</c:v>
                </c:pt>
                <c:pt idx="1854">
                  <c:v>2470.9274858879589</c:v>
                </c:pt>
                <c:pt idx="1855">
                  <c:v>2446.5366912722402</c:v>
                </c:pt>
                <c:pt idx="1856">
                  <c:v>2414.2422926617323</c:v>
                </c:pt>
                <c:pt idx="1857">
                  <c:v>2445.9808944854408</c:v>
                </c:pt>
                <c:pt idx="1858">
                  <c:v>2446.375162831077</c:v>
                </c:pt>
                <c:pt idx="1859">
                  <c:v>2434.5479808944724</c:v>
                </c:pt>
                <c:pt idx="1860">
                  <c:v>2423.4763352149243</c:v>
                </c:pt>
                <c:pt idx="1861">
                  <c:v>2426.2596613113205</c:v>
                </c:pt>
                <c:pt idx="1862">
                  <c:v>2459.7273122014635</c:v>
                </c:pt>
                <c:pt idx="1863">
                  <c:v>2573.8028658271687</c:v>
                </c:pt>
                <c:pt idx="1864">
                  <c:v>2622.7025618758003</c:v>
                </c:pt>
                <c:pt idx="1865">
                  <c:v>2595.5770733825307</c:v>
                </c:pt>
                <c:pt idx="1866">
                  <c:v>2637.7629179331166</c:v>
                </c:pt>
                <c:pt idx="1867">
                  <c:v>2645.8471558836159</c:v>
                </c:pt>
                <c:pt idx="1868">
                  <c:v>2630.9240121580406</c:v>
                </c:pt>
                <c:pt idx="1869">
                  <c:v>2631.7542336083229</c:v>
                </c:pt>
                <c:pt idx="1870">
                  <c:v>2555.8202344767556</c:v>
                </c:pt>
                <c:pt idx="1871">
                  <c:v>2638.2987407728901</c:v>
                </c:pt>
                <c:pt idx="1872">
                  <c:v>2500.8336951801857</c:v>
                </c:pt>
                <c:pt idx="1873">
                  <c:v>2452.7702996091916</c:v>
                </c:pt>
                <c:pt idx="1874">
                  <c:v>2367.5935735996391</c:v>
                </c:pt>
                <c:pt idx="1875">
                  <c:v>2415.705601389478</c:v>
                </c:pt>
                <c:pt idx="1876">
                  <c:v>2396.0573165436249</c:v>
                </c:pt>
                <c:pt idx="1877">
                  <c:v>2389.1385149804469</c:v>
                </c:pt>
                <c:pt idx="1878">
                  <c:v>2457.7325227963388</c:v>
                </c:pt>
                <c:pt idx="1879">
                  <c:v>2467.6760746851792</c:v>
                </c:pt>
                <c:pt idx="1880">
                  <c:v>2559.5110725140976</c:v>
                </c:pt>
                <c:pt idx="1881">
                  <c:v>2545.5232305688091</c:v>
                </c:pt>
                <c:pt idx="1882">
                  <c:v>2538.4672166738897</c:v>
                </c:pt>
                <c:pt idx="1883">
                  <c:v>2538.7069040381971</c:v>
                </c:pt>
                <c:pt idx="1884">
                  <c:v>2437.5388623534386</c:v>
                </c:pt>
                <c:pt idx="1885">
                  <c:v>2489.7837603126218</c:v>
                </c:pt>
                <c:pt idx="1886">
                  <c:v>2520.7260095527431</c:v>
                </c:pt>
                <c:pt idx="1887">
                  <c:v>2504.3994789404983</c:v>
                </c:pt>
                <c:pt idx="1888">
                  <c:v>2562.3630047763645</c:v>
                </c:pt>
                <c:pt idx="1889">
                  <c:v>2505.2713851497906</c:v>
                </c:pt>
                <c:pt idx="1890">
                  <c:v>2468.9622231871331</c:v>
                </c:pt>
                <c:pt idx="1891">
                  <c:v>2402.847590099856</c:v>
                </c:pt>
                <c:pt idx="1892">
                  <c:v>2399.3287016934296</c:v>
                </c:pt>
                <c:pt idx="1893">
                  <c:v>2396.7650890143154</c:v>
                </c:pt>
                <c:pt idx="1894">
                  <c:v>2342.0425531914757</c:v>
                </c:pt>
                <c:pt idx="1895">
                  <c:v>2326.965696917051</c:v>
                </c:pt>
                <c:pt idx="1896">
                  <c:v>2325.2522796352446</c:v>
                </c:pt>
                <c:pt idx="1897">
                  <c:v>2337.6135475466644</c:v>
                </c:pt>
                <c:pt idx="1898">
                  <c:v>2358.8484585323349</c:v>
                </c:pt>
                <c:pt idx="1899">
                  <c:v>2347.7064698219574</c:v>
                </c:pt>
                <c:pt idx="1900">
                  <c:v>2379.9921841076716</c:v>
                </c:pt>
                <c:pt idx="1901">
                  <c:v>2329.2470690403679</c:v>
                </c:pt>
                <c:pt idx="1902">
                  <c:v>2334.3690838037201</c:v>
                </c:pt>
                <c:pt idx="1903">
                  <c:v>2353.6630481979887</c:v>
                </c:pt>
                <c:pt idx="1904">
                  <c:v>2322.8640903169639</c:v>
                </c:pt>
                <c:pt idx="1905">
                  <c:v>2331.6778115501384</c:v>
                </c:pt>
                <c:pt idx="1906">
                  <c:v>2363.839339991302</c:v>
                </c:pt>
                <c:pt idx="1907">
                  <c:v>2286.496743378189</c:v>
                </c:pt>
                <c:pt idx="1908">
                  <c:v>2299.0699088145766</c:v>
                </c:pt>
                <c:pt idx="1909">
                  <c:v>2319.2288319583017</c:v>
                </c:pt>
                <c:pt idx="1910">
                  <c:v>2332.1120277898258</c:v>
                </c:pt>
                <c:pt idx="1911">
                  <c:v>2437.2557533651616</c:v>
                </c:pt>
                <c:pt idx="1912">
                  <c:v>2408.7190620929082</c:v>
                </c:pt>
                <c:pt idx="1913">
                  <c:v>2405.0716456795344</c:v>
                </c:pt>
                <c:pt idx="1914">
                  <c:v>2363.0351715154006</c:v>
                </c:pt>
                <c:pt idx="1915">
                  <c:v>2328.956144159778</c:v>
                </c:pt>
                <c:pt idx="1916">
                  <c:v>2365.8349978289052</c:v>
                </c:pt>
                <c:pt idx="1917">
                  <c:v>2350.7789839339857</c:v>
                </c:pt>
                <c:pt idx="1918">
                  <c:v>2354.7729049066302</c:v>
                </c:pt>
                <c:pt idx="1919">
                  <c:v>2234.3204515848765</c:v>
                </c:pt>
                <c:pt idx="1920">
                  <c:v>2364.7485887972075</c:v>
                </c:pt>
                <c:pt idx="1921">
                  <c:v>2287.3938341293833</c:v>
                </c:pt>
                <c:pt idx="1922">
                  <c:v>2301.2253582283843</c:v>
                </c:pt>
                <c:pt idx="1923">
                  <c:v>2299.4190186712849</c:v>
                </c:pt>
                <c:pt idx="1924">
                  <c:v>2244.1346070342897</c:v>
                </c:pt>
                <c:pt idx="1925">
                  <c:v>2251.4589665653366</c:v>
                </c:pt>
                <c:pt idx="1926">
                  <c:v>2249.6908380373297</c:v>
                </c:pt>
                <c:pt idx="1927">
                  <c:v>2252.2145028223927</c:v>
                </c:pt>
                <c:pt idx="1928">
                  <c:v>2182.2492401215682</c:v>
                </c:pt>
                <c:pt idx="1929">
                  <c:v>2223.0560138949072</c:v>
                </c:pt>
                <c:pt idx="1930">
                  <c:v>2287.8853669127097</c:v>
                </c:pt>
                <c:pt idx="1931">
                  <c:v>2302.821537125476</c:v>
                </c:pt>
                <c:pt idx="1932">
                  <c:v>2287.4485453755847</c:v>
                </c:pt>
                <c:pt idx="1933">
                  <c:v>2331.2505427702868</c:v>
                </c:pt>
                <c:pt idx="1934">
                  <c:v>2458.3577941814892</c:v>
                </c:pt>
                <c:pt idx="1935">
                  <c:v>2604.7668258792737</c:v>
                </c:pt>
                <c:pt idx="1936">
                  <c:v>2595.3035171515271</c:v>
                </c:pt>
                <c:pt idx="1937">
                  <c:v>2665.0890143291213</c:v>
                </c:pt>
                <c:pt idx="1938">
                  <c:v>2651.1011723838328</c:v>
                </c:pt>
                <c:pt idx="1939">
                  <c:v>2645.4763352149225</c:v>
                </c:pt>
                <c:pt idx="1940">
                  <c:v>2628.570560138935</c:v>
                </c:pt>
                <c:pt idx="1941">
                  <c:v>2665.4311767259951</c:v>
                </c:pt>
                <c:pt idx="1942">
                  <c:v>2612.0199739470113</c:v>
                </c:pt>
                <c:pt idx="1943">
                  <c:v>2644.1432913590825</c:v>
                </c:pt>
                <c:pt idx="1944">
                  <c:v>2646.2874511506584</c:v>
                </c:pt>
                <c:pt idx="1945">
                  <c:v>2656.1788970907369</c:v>
                </c:pt>
                <c:pt idx="1946">
                  <c:v>2658.8823273990306</c:v>
                </c:pt>
                <c:pt idx="1947">
                  <c:v>2705.7056013894776</c:v>
                </c:pt>
                <c:pt idx="1948">
                  <c:v>2671.8636561007238</c:v>
                </c:pt>
                <c:pt idx="1949">
                  <c:v>2649.1367781154877</c:v>
                </c:pt>
                <c:pt idx="1950">
                  <c:v>2596.2162396873505</c:v>
                </c:pt>
                <c:pt idx="1951">
                  <c:v>2635.2323056882187</c:v>
                </c:pt>
                <c:pt idx="1952">
                  <c:v>2630.0156317846145</c:v>
                </c:pt>
                <c:pt idx="1953">
                  <c:v>2619.2540165002029</c:v>
                </c:pt>
                <c:pt idx="1954">
                  <c:v>2641.0395136777975</c:v>
                </c:pt>
                <c:pt idx="1955">
                  <c:v>2659.3226226660736</c:v>
                </c:pt>
                <c:pt idx="1956">
                  <c:v>2638.2978723404117</c:v>
                </c:pt>
                <c:pt idx="1957">
                  <c:v>2731.5874945722821</c:v>
                </c:pt>
                <c:pt idx="1958">
                  <c:v>2632.3933999131423</c:v>
                </c:pt>
                <c:pt idx="1959">
                  <c:v>2630.4402952670289</c:v>
                </c:pt>
                <c:pt idx="1960">
                  <c:v>2625.444203213186</c:v>
                </c:pt>
                <c:pt idx="1961">
                  <c:v>2617.281806339543</c:v>
                </c:pt>
                <c:pt idx="1962">
                  <c:v>2593.0638297872201</c:v>
                </c:pt>
                <c:pt idx="1963">
                  <c:v>2597.4129396439284</c:v>
                </c:pt>
                <c:pt idx="1964">
                  <c:v>2587.9287885366771</c:v>
                </c:pt>
                <c:pt idx="1965">
                  <c:v>2596.7624837168773</c:v>
                </c:pt>
                <c:pt idx="1966">
                  <c:v>2587.4077290490527</c:v>
                </c:pt>
                <c:pt idx="1967">
                  <c:v>2612.5705601389354</c:v>
                </c:pt>
                <c:pt idx="1968">
                  <c:v>2533.7820234476635</c:v>
                </c:pt>
                <c:pt idx="1969">
                  <c:v>2538.3334780720666</c:v>
                </c:pt>
                <c:pt idx="1970">
                  <c:v>2549.0195397307725</c:v>
                </c:pt>
                <c:pt idx="1971">
                  <c:v>2537.8011289622095</c:v>
                </c:pt>
                <c:pt idx="1972">
                  <c:v>2545.7351280937769</c:v>
                </c:pt>
                <c:pt idx="1973">
                  <c:v>2549.1011723838333</c:v>
                </c:pt>
                <c:pt idx="1974">
                  <c:v>2542.8649587494433</c:v>
                </c:pt>
                <c:pt idx="1975">
                  <c:v>2538.6235345201771</c:v>
                </c:pt>
                <c:pt idx="1976">
                  <c:v>2579.7646547980758</c:v>
                </c:pt>
                <c:pt idx="1977">
                  <c:v>2534.6079027355486</c:v>
                </c:pt>
                <c:pt idx="1978">
                  <c:v>2535.2705167173112</c:v>
                </c:pt>
                <c:pt idx="1979">
                  <c:v>2528.3534520190919</c:v>
                </c:pt>
                <c:pt idx="1980">
                  <c:v>2524.7181936604293</c:v>
                </c:pt>
                <c:pt idx="1981">
                  <c:v>2526.1328701693301</c:v>
                </c:pt>
                <c:pt idx="1982">
                  <c:v>2536.7833260963816</c:v>
                </c:pt>
                <c:pt idx="1983">
                  <c:v>2585.3599652626858</c:v>
                </c:pt>
                <c:pt idx="1984">
                  <c:v>2568.9960920538283</c:v>
                </c:pt>
                <c:pt idx="1985">
                  <c:v>2558.0330004342018</c:v>
                </c:pt>
                <c:pt idx="1986">
                  <c:v>2555.4520191054999</c:v>
                </c:pt>
                <c:pt idx="1987">
                  <c:v>2555.811550151961</c:v>
                </c:pt>
                <c:pt idx="1988">
                  <c:v>2544.8406426400202</c:v>
                </c:pt>
                <c:pt idx="1989">
                  <c:v>2555.8775510203936</c:v>
                </c:pt>
                <c:pt idx="1990">
                  <c:v>2535.8228397741932</c:v>
                </c:pt>
                <c:pt idx="1991">
                  <c:v>2495.0508033000292</c:v>
                </c:pt>
                <c:pt idx="1992">
                  <c:v>2312.0633955709814</c:v>
                </c:pt>
                <c:pt idx="1993">
                  <c:v>2262.6139817629055</c:v>
                </c:pt>
                <c:pt idx="1994">
                  <c:v>2266.6096396005087</c:v>
                </c:pt>
                <c:pt idx="1995">
                  <c:v>2274.4237950499223</c:v>
                </c:pt>
                <c:pt idx="1996">
                  <c:v>2268.9465914025059</c:v>
                </c:pt>
                <c:pt idx="1997">
                  <c:v>2262.7876682587807</c:v>
                </c:pt>
                <c:pt idx="1998">
                  <c:v>2295.5032566217851</c:v>
                </c:pt>
                <c:pt idx="1999">
                  <c:v>2273.5605731654236</c:v>
                </c:pt>
                <c:pt idx="2000">
                  <c:v>2263.1359096830092</c:v>
                </c:pt>
                <c:pt idx="2001">
                  <c:v>2259.4329135909552</c:v>
                </c:pt>
                <c:pt idx="2002">
                  <c:v>2266.7624837168778</c:v>
                </c:pt>
                <c:pt idx="2003">
                  <c:v>2268.3456361267777</c:v>
                </c:pt>
                <c:pt idx="2004">
                  <c:v>2406.9769865392827</c:v>
                </c:pt>
                <c:pt idx="2005">
                  <c:v>2370.8198002605163</c:v>
                </c:pt>
                <c:pt idx="2006">
                  <c:v>2252.7815892314243</c:v>
                </c:pt>
                <c:pt idx="2007">
                  <c:v>2240.9943551888709</c:v>
                </c:pt>
                <c:pt idx="2008">
                  <c:v>2246.5922709509205</c:v>
                </c:pt>
                <c:pt idx="2009">
                  <c:v>2255.4242292661615</c:v>
                </c:pt>
                <c:pt idx="2010">
                  <c:v>2242.81545809812</c:v>
                </c:pt>
                <c:pt idx="2011">
                  <c:v>2239.8697351280807</c:v>
                </c:pt>
                <c:pt idx="2012">
                  <c:v>2237.0777247068913</c:v>
                </c:pt>
                <c:pt idx="2013">
                  <c:v>2280.0694745983369</c:v>
                </c:pt>
                <c:pt idx="2014">
                  <c:v>2250.1519756838775</c:v>
                </c:pt>
                <c:pt idx="2015">
                  <c:v>2249.3799392097135</c:v>
                </c:pt>
                <c:pt idx="2016">
                  <c:v>2244.1693443334652</c:v>
                </c:pt>
                <c:pt idx="2017">
                  <c:v>2185.1949630916074</c:v>
                </c:pt>
                <c:pt idx="2018">
                  <c:v>2244.0382110290798</c:v>
                </c:pt>
                <c:pt idx="2019">
                  <c:v>2277.2036474164006</c:v>
                </c:pt>
                <c:pt idx="2020">
                  <c:v>2303.3200173686369</c:v>
                </c:pt>
                <c:pt idx="2021">
                  <c:v>2310.0303951367655</c:v>
                </c:pt>
                <c:pt idx="2022">
                  <c:v>2306.528006947447</c:v>
                </c:pt>
                <c:pt idx="2023">
                  <c:v>2303.7351280937778</c:v>
                </c:pt>
                <c:pt idx="2024">
                  <c:v>2324.1432913590838</c:v>
                </c:pt>
                <c:pt idx="2025">
                  <c:v>2363.0273556230873</c:v>
                </c:pt>
                <c:pt idx="2026">
                  <c:v>2355.6231003039384</c:v>
                </c:pt>
                <c:pt idx="2027">
                  <c:v>2307.2583586626015</c:v>
                </c:pt>
                <c:pt idx="2028">
                  <c:v>2308.3056882327269</c:v>
                </c:pt>
                <c:pt idx="2029">
                  <c:v>2307.9426834563483</c:v>
                </c:pt>
                <c:pt idx="2030">
                  <c:v>2279.4945722969915</c:v>
                </c:pt>
                <c:pt idx="2031">
                  <c:v>2284.3951367781033</c:v>
                </c:pt>
                <c:pt idx="2032">
                  <c:v>2277.1749891445816</c:v>
                </c:pt>
                <c:pt idx="2033">
                  <c:v>2290.3161094224802</c:v>
                </c:pt>
                <c:pt idx="2034">
                  <c:v>2346.6252713851368</c:v>
                </c:pt>
                <c:pt idx="2035">
                  <c:v>2336.687798523652</c:v>
                </c:pt>
                <c:pt idx="2036">
                  <c:v>2341.5162831089756</c:v>
                </c:pt>
                <c:pt idx="2037">
                  <c:v>2430.965696917051</c:v>
                </c:pt>
                <c:pt idx="2038">
                  <c:v>2387.7125488493134</c:v>
                </c:pt>
                <c:pt idx="2039">
                  <c:v>2381.8028658271683</c:v>
                </c:pt>
                <c:pt idx="2040">
                  <c:v>2412.3812418584316</c:v>
                </c:pt>
                <c:pt idx="2041">
                  <c:v>2380.407294832813</c:v>
                </c:pt>
                <c:pt idx="2042">
                  <c:v>2425.6265740338549</c:v>
                </c:pt>
                <c:pt idx="2043">
                  <c:v>2427.8480243160952</c:v>
                </c:pt>
                <c:pt idx="2044">
                  <c:v>2424.4072948328126</c:v>
                </c:pt>
                <c:pt idx="2045">
                  <c:v>2396.0156317846145</c:v>
                </c:pt>
                <c:pt idx="2046">
                  <c:v>2378.64698219712</c:v>
                </c:pt>
                <c:pt idx="2047">
                  <c:v>2333.9574468084966</c:v>
                </c:pt>
                <c:pt idx="2048">
                  <c:v>2323.8931828050227</c:v>
                </c:pt>
                <c:pt idx="2049">
                  <c:v>2332.7833260963816</c:v>
                </c:pt>
                <c:pt idx="2050">
                  <c:v>2331.9565783760168</c:v>
                </c:pt>
                <c:pt idx="2051">
                  <c:v>2358.1545809813142</c:v>
                </c:pt>
                <c:pt idx="2052">
                  <c:v>2475.1003039513521</c:v>
                </c:pt>
                <c:pt idx="2053">
                  <c:v>2465.9930525401496</c:v>
                </c:pt>
                <c:pt idx="2054">
                  <c:v>2459.400781589216</c:v>
                </c:pt>
                <c:pt idx="2055">
                  <c:v>2493.5918367346781</c:v>
                </c:pt>
                <c:pt idx="2056">
                  <c:v>2576.555796786784</c:v>
                </c:pt>
                <c:pt idx="2057">
                  <c:v>2597.4641771602096</c:v>
                </c:pt>
                <c:pt idx="2058">
                  <c:v>2604.6426400347214</c:v>
                </c:pt>
                <c:pt idx="2059">
                  <c:v>2871.9053408597306</c:v>
                </c:pt>
                <c:pt idx="2060">
                  <c:v>2945.9600521059315</c:v>
                </c:pt>
                <c:pt idx="2061">
                  <c:v>2995.7490230134431</c:v>
                </c:pt>
                <c:pt idx="2062">
                  <c:v>2965.8410768562571</c:v>
                </c:pt>
                <c:pt idx="2063">
                  <c:v>2943.2930959617711</c:v>
                </c:pt>
                <c:pt idx="2064">
                  <c:v>2959.704732956995</c:v>
                </c:pt>
                <c:pt idx="2065">
                  <c:v>2998.3404255318969</c:v>
                </c:pt>
                <c:pt idx="2066">
                  <c:v>2993.8975249674158</c:v>
                </c:pt>
                <c:pt idx="2067">
                  <c:v>3008.2301346070158</c:v>
                </c:pt>
                <c:pt idx="2068">
                  <c:v>3076.1120277898208</c:v>
                </c:pt>
                <c:pt idx="2069">
                  <c:v>3034.4411636995037</c:v>
                </c:pt>
                <c:pt idx="2070">
                  <c:v>3014.9179331306809</c:v>
                </c:pt>
                <c:pt idx="2071">
                  <c:v>3044.9040382110111</c:v>
                </c:pt>
                <c:pt idx="2072">
                  <c:v>3040.5453755970293</c:v>
                </c:pt>
                <c:pt idx="2073">
                  <c:v>3043.5162831089701</c:v>
                </c:pt>
                <c:pt idx="2074">
                  <c:v>3074.1745549283364</c:v>
                </c:pt>
                <c:pt idx="2075">
                  <c:v>3093.7663916630299</c:v>
                </c:pt>
                <c:pt idx="2076">
                  <c:v>3187.2418584454867</c:v>
                </c:pt>
                <c:pt idx="2077">
                  <c:v>3239.3947025618563</c:v>
                </c:pt>
                <c:pt idx="2078">
                  <c:v>3224.4897959183481</c:v>
                </c:pt>
                <c:pt idx="2079">
                  <c:v>3218.7694311767063</c:v>
                </c:pt>
                <c:pt idx="2080">
                  <c:v>3166.5592705166982</c:v>
                </c:pt>
                <c:pt idx="2081">
                  <c:v>3087.3808076421874</c:v>
                </c:pt>
                <c:pt idx="2082">
                  <c:v>3287.729049066415</c:v>
                </c:pt>
                <c:pt idx="2083">
                  <c:v>3140.5566652192606</c:v>
                </c:pt>
                <c:pt idx="2084">
                  <c:v>3179.6717325227769</c:v>
                </c:pt>
                <c:pt idx="2085">
                  <c:v>3175.6925749022816</c:v>
                </c:pt>
                <c:pt idx="2086">
                  <c:v>3244.4515848892552</c:v>
                </c:pt>
                <c:pt idx="2087">
                  <c:v>3252.1736864958552</c:v>
                </c:pt>
                <c:pt idx="2088">
                  <c:v>3103.9209726443582</c:v>
                </c:pt>
                <c:pt idx="2089">
                  <c:v>3248.6617455492637</c:v>
                </c:pt>
                <c:pt idx="2090">
                  <c:v>3238.7564046895159</c:v>
                </c:pt>
                <c:pt idx="2091">
                  <c:v>3275.1689101172187</c:v>
                </c:pt>
                <c:pt idx="2092">
                  <c:v>3280.9960920538228</c:v>
                </c:pt>
                <c:pt idx="2093">
                  <c:v>3252.0564481111396</c:v>
                </c:pt>
                <c:pt idx="2094">
                  <c:v>3234.2770299609006</c:v>
                </c:pt>
                <c:pt idx="2095">
                  <c:v>3284.3135041250343</c:v>
                </c:pt>
                <c:pt idx="2096">
                  <c:v>3287.419887103757</c:v>
                </c:pt>
                <c:pt idx="2097">
                  <c:v>3276.0712114632879</c:v>
                </c:pt>
                <c:pt idx="2098">
                  <c:v>3359.3156752062309</c:v>
                </c:pt>
                <c:pt idx="2099">
                  <c:v>3425.9965262700603</c:v>
                </c:pt>
                <c:pt idx="2100">
                  <c:v>3471.3208858011067</c:v>
                </c:pt>
                <c:pt idx="2101">
                  <c:v>3646.6435084671925</c:v>
                </c:pt>
                <c:pt idx="2102">
                  <c:v>3827.4702561875556</c:v>
                </c:pt>
                <c:pt idx="2103">
                  <c:v>3800.4941380807386</c:v>
                </c:pt>
                <c:pt idx="2104">
                  <c:v>3757.9800260529487</c:v>
                </c:pt>
                <c:pt idx="2105">
                  <c:v>3835.9522362136076</c:v>
                </c:pt>
                <c:pt idx="2106">
                  <c:v>3796.2310030394874</c:v>
                </c:pt>
                <c:pt idx="2107">
                  <c:v>3802.8232739904215</c:v>
                </c:pt>
                <c:pt idx="2108">
                  <c:v>3582.5792444637186</c:v>
                </c:pt>
                <c:pt idx="2109">
                  <c:v>3603.3339122882949</c:v>
                </c:pt>
                <c:pt idx="2110">
                  <c:v>3722.8858011289367</c:v>
                </c:pt>
                <c:pt idx="2111">
                  <c:v>3736.1927920103958</c:v>
                </c:pt>
                <c:pt idx="2112">
                  <c:v>3642.2318714719681</c:v>
                </c:pt>
                <c:pt idx="2113">
                  <c:v>3671.5614415978903</c:v>
                </c:pt>
                <c:pt idx="2114">
                  <c:v>3593.1089882761366</c:v>
                </c:pt>
                <c:pt idx="2115">
                  <c:v>3704.5419018671046</c:v>
                </c:pt>
                <c:pt idx="2116">
                  <c:v>3671.384281372098</c:v>
                </c:pt>
                <c:pt idx="2117">
                  <c:v>3792.3517151541205</c:v>
                </c:pt>
                <c:pt idx="2118">
                  <c:v>3809.101172383821</c:v>
                </c:pt>
                <c:pt idx="2119">
                  <c:v>3818.4142422926357</c:v>
                </c:pt>
                <c:pt idx="2120">
                  <c:v>3795.2375162830836</c:v>
                </c:pt>
                <c:pt idx="2121">
                  <c:v>3733.521493703839</c:v>
                </c:pt>
                <c:pt idx="2122">
                  <c:v>3784.2926617455237</c:v>
                </c:pt>
                <c:pt idx="2123">
                  <c:v>3691.6135475466535</c:v>
                </c:pt>
                <c:pt idx="2124">
                  <c:v>3771.502388189293</c:v>
                </c:pt>
                <c:pt idx="2125">
                  <c:v>3696.3751628310652</c:v>
                </c:pt>
                <c:pt idx="2126">
                  <c:v>3653.2305688232491</c:v>
                </c:pt>
                <c:pt idx="2127">
                  <c:v>3659.5987841945039</c:v>
                </c:pt>
                <c:pt idx="2128">
                  <c:v>3672.0434216239441</c:v>
                </c:pt>
                <c:pt idx="2129">
                  <c:v>3836.6956144159535</c:v>
                </c:pt>
                <c:pt idx="2130">
                  <c:v>3903.3356491532522</c:v>
                </c:pt>
                <c:pt idx="2131">
                  <c:v>3720.8189318280251</c:v>
                </c:pt>
                <c:pt idx="2132">
                  <c:v>3834.2249240121314</c:v>
                </c:pt>
                <c:pt idx="2133">
                  <c:v>3833.7047329569864</c:v>
                </c:pt>
                <c:pt idx="2134">
                  <c:v>3818.3517151541205</c:v>
                </c:pt>
                <c:pt idx="2135">
                  <c:v>3814.9387755101775</c:v>
                </c:pt>
                <c:pt idx="2136">
                  <c:v>4077.3808076421774</c:v>
                </c:pt>
                <c:pt idx="2137">
                  <c:v>4004.3421623968457</c:v>
                </c:pt>
                <c:pt idx="2138">
                  <c:v>4051.5840208423515</c:v>
                </c:pt>
                <c:pt idx="2139">
                  <c:v>4024.2431610941976</c:v>
                </c:pt>
                <c:pt idx="2140">
                  <c:v>3715.3912288319329</c:v>
                </c:pt>
                <c:pt idx="2141">
                  <c:v>3721.0586191923321</c:v>
                </c:pt>
                <c:pt idx="2142">
                  <c:v>3624.1728180633704</c:v>
                </c:pt>
                <c:pt idx="2143">
                  <c:v>3691.8019973946771</c:v>
                </c:pt>
                <c:pt idx="2144">
                  <c:v>3746.2396873642815</c:v>
                </c:pt>
                <c:pt idx="2145">
                  <c:v>3714.8154580981072</c:v>
                </c:pt>
                <c:pt idx="2146">
                  <c:v>3589.0143291358854</c:v>
                </c:pt>
                <c:pt idx="2147">
                  <c:v>3617.8054711245959</c:v>
                </c:pt>
                <c:pt idx="2148">
                  <c:v>3621.0195397307621</c:v>
                </c:pt>
                <c:pt idx="2149">
                  <c:v>3610.9709075119172</c:v>
                </c:pt>
                <c:pt idx="2150">
                  <c:v>3436.215371254862</c:v>
                </c:pt>
                <c:pt idx="2151">
                  <c:v>3464.8371689100945</c:v>
                </c:pt>
                <c:pt idx="2152">
                  <c:v>3481.1011723838242</c:v>
                </c:pt>
                <c:pt idx="2153">
                  <c:v>3470.3508467216448</c:v>
                </c:pt>
                <c:pt idx="2154">
                  <c:v>3632.0894485453523</c:v>
                </c:pt>
                <c:pt idx="2155">
                  <c:v>3657.8923143725337</c:v>
                </c:pt>
                <c:pt idx="2156">
                  <c:v>3650.1137646547745</c:v>
                </c:pt>
                <c:pt idx="2157">
                  <c:v>3760.5471124619817</c:v>
                </c:pt>
                <c:pt idx="2158">
                  <c:v>3729.144594007792</c:v>
                </c:pt>
                <c:pt idx="2159">
                  <c:v>3697.785497177571</c:v>
                </c:pt>
                <c:pt idx="2160">
                  <c:v>3741.4624402952431</c:v>
                </c:pt>
                <c:pt idx="2161">
                  <c:v>3751.6283108988036</c:v>
                </c:pt>
                <c:pt idx="2162">
                  <c:v>3735.2227529309357</c:v>
                </c:pt>
                <c:pt idx="2163">
                  <c:v>3698.0356057316308</c:v>
                </c:pt>
                <c:pt idx="2164">
                  <c:v>3708.9622231871231</c:v>
                </c:pt>
                <c:pt idx="2165">
                  <c:v>3742.8528006947213</c:v>
                </c:pt>
                <c:pt idx="2166">
                  <c:v>3851.4633087277211</c:v>
                </c:pt>
                <c:pt idx="2167">
                  <c:v>3933.0134607034042</c:v>
                </c:pt>
                <c:pt idx="2168">
                  <c:v>4093.1628310898554</c:v>
                </c:pt>
                <c:pt idx="2169">
                  <c:v>4146.859748154553</c:v>
                </c:pt>
                <c:pt idx="2170">
                  <c:v>4194.5280069474311</c:v>
                </c:pt>
                <c:pt idx="2171">
                  <c:v>4334.9778549717457</c:v>
                </c:pt>
                <c:pt idx="2172">
                  <c:v>4316.0738167607169</c:v>
                </c:pt>
                <c:pt idx="2173">
                  <c:v>4498.0607902735255</c:v>
                </c:pt>
                <c:pt idx="2174">
                  <c:v>4505.4277029960613</c:v>
                </c:pt>
                <c:pt idx="2175">
                  <c:v>4526.6270082500778</c:v>
                </c:pt>
                <c:pt idx="2176">
                  <c:v>4484.8145896656233</c:v>
                </c:pt>
                <c:pt idx="2177">
                  <c:v>4527.8046026921102</c:v>
                </c:pt>
                <c:pt idx="2178">
                  <c:v>4496.2857142856847</c:v>
                </c:pt>
                <c:pt idx="2179">
                  <c:v>4538.3256621797354</c:v>
                </c:pt>
                <c:pt idx="2180">
                  <c:v>4502.7694311766963</c:v>
                </c:pt>
                <c:pt idx="2181">
                  <c:v>4454.0529743812122</c:v>
                </c:pt>
                <c:pt idx="2182">
                  <c:v>4406.7867998262846</c:v>
                </c:pt>
                <c:pt idx="2183">
                  <c:v>4478.3517151541173</c:v>
                </c:pt>
                <c:pt idx="2184">
                  <c:v>4492.3013460703132</c:v>
                </c:pt>
                <c:pt idx="2185">
                  <c:v>4730.9135909682709</c:v>
                </c:pt>
                <c:pt idx="2186">
                  <c:v>4953.3078593139053</c:v>
                </c:pt>
                <c:pt idx="2187">
                  <c:v>5421.8063395570634</c:v>
                </c:pt>
                <c:pt idx="2188">
                  <c:v>5308.81285280066</c:v>
                </c:pt>
                <c:pt idx="2189">
                  <c:v>5417.967867998228</c:v>
                </c:pt>
                <c:pt idx="2190">
                  <c:v>5383.1767260095176</c:v>
                </c:pt>
                <c:pt idx="2191">
                  <c:v>5481.0221450281888</c:v>
                </c:pt>
                <c:pt idx="2192">
                  <c:v>5926.6791141988342</c:v>
                </c:pt>
                <c:pt idx="2193">
                  <c:v>5533.9999999999654</c:v>
                </c:pt>
                <c:pt idx="2194">
                  <c:v>5738.0842379504629</c:v>
                </c:pt>
                <c:pt idx="2195">
                  <c:v>5803.1411202778618</c:v>
                </c:pt>
                <c:pt idx="2196">
                  <c:v>5916.1259227094724</c:v>
                </c:pt>
                <c:pt idx="2197">
                  <c:v>5932.5462440294896</c:v>
                </c:pt>
                <c:pt idx="2198">
                  <c:v>5988.3525835865885</c:v>
                </c:pt>
                <c:pt idx="2199">
                  <c:v>6259.4963091619229</c:v>
                </c:pt>
                <c:pt idx="2200">
                  <c:v>6205.1246200607502</c:v>
                </c:pt>
                <c:pt idx="2201">
                  <c:v>6345.8454190186303</c:v>
                </c:pt>
                <c:pt idx="2202">
                  <c:v>6199.6474164133342</c:v>
                </c:pt>
                <c:pt idx="2203">
                  <c:v>6035.5927051671351</c:v>
                </c:pt>
                <c:pt idx="2204">
                  <c:v>5670.9188015631426</c:v>
                </c:pt>
                <c:pt idx="2205">
                  <c:v>5939.5119409465533</c:v>
                </c:pt>
                <c:pt idx="2206">
                  <c:v>5871.4711246200241</c:v>
                </c:pt>
                <c:pt idx="2207">
                  <c:v>5378.8449848023974</c:v>
                </c:pt>
                <c:pt idx="2208">
                  <c:v>5891.4902301345692</c:v>
                </c:pt>
                <c:pt idx="2209">
                  <c:v>5688.3430308293164</c:v>
                </c:pt>
                <c:pt idx="2210">
                  <c:v>5540.3074250976633</c:v>
                </c:pt>
                <c:pt idx="2211">
                  <c:v>5557.1003039513325</c:v>
                </c:pt>
                <c:pt idx="2212">
                  <c:v>5836.7338254450342</c:v>
                </c:pt>
                <c:pt idx="2213">
                  <c:v>6068.6070343030424</c:v>
                </c:pt>
                <c:pt idx="2214">
                  <c:v>6077.9852366478108</c:v>
                </c:pt>
                <c:pt idx="2215">
                  <c:v>6032.9995657837208</c:v>
                </c:pt>
                <c:pt idx="2216">
                  <c:v>6146.8171949630514</c:v>
                </c:pt>
                <c:pt idx="2217">
                  <c:v>6066.047763786325</c:v>
                </c:pt>
                <c:pt idx="2218">
                  <c:v>6042.7425097698251</c:v>
                </c:pt>
                <c:pt idx="2219">
                  <c:v>6190.1875814155037</c:v>
                </c:pt>
                <c:pt idx="2220">
                  <c:v>6048.6148501953576</c:v>
                </c:pt>
                <c:pt idx="2221">
                  <c:v>5685.1055145462069</c:v>
                </c:pt>
                <c:pt idx="2222">
                  <c:v>5728.4654798089077</c:v>
                </c:pt>
                <c:pt idx="2223">
                  <c:v>5947.702127659536</c:v>
                </c:pt>
                <c:pt idx="2224">
                  <c:v>5889.7629179330925</c:v>
                </c:pt>
                <c:pt idx="2225">
                  <c:v>5983.1524099000908</c:v>
                </c:pt>
                <c:pt idx="2226">
                  <c:v>6023.4815458097737</c:v>
                </c:pt>
                <c:pt idx="2227">
                  <c:v>6219.7134172817659</c:v>
                </c:pt>
                <c:pt idx="2228">
                  <c:v>6004.8632218844596</c:v>
                </c:pt>
                <c:pt idx="2229">
                  <c:v>6133.8323925314407</c:v>
                </c:pt>
                <c:pt idx="2230">
                  <c:v>6079.5683890577111</c:v>
                </c:pt>
                <c:pt idx="2231">
                  <c:v>5828.616587060319</c:v>
                </c:pt>
                <c:pt idx="2232">
                  <c:v>5551.4120712114272</c:v>
                </c:pt>
                <c:pt idx="2233">
                  <c:v>5702.2874511506352</c:v>
                </c:pt>
                <c:pt idx="2234">
                  <c:v>5507.5979157620131</c:v>
                </c:pt>
                <c:pt idx="2235">
                  <c:v>5540.0251845418652</c:v>
                </c:pt>
                <c:pt idx="2236">
                  <c:v>5321.5258358662268</c:v>
                </c:pt>
                <c:pt idx="2237">
                  <c:v>5511.9478940512017</c:v>
                </c:pt>
                <c:pt idx="2238">
                  <c:v>5542.1632653060869</c:v>
                </c:pt>
                <c:pt idx="2239">
                  <c:v>5639.6517585757347</c:v>
                </c:pt>
                <c:pt idx="2240">
                  <c:v>5639.70039079458</c:v>
                </c:pt>
                <c:pt idx="2241">
                  <c:v>5802.8067737733027</c:v>
                </c:pt>
                <c:pt idx="2242">
                  <c:v>5767.6074685192852</c:v>
                </c:pt>
                <c:pt idx="2243">
                  <c:v>5583.1168041684396</c:v>
                </c:pt>
                <c:pt idx="2244">
                  <c:v>5601.2453321753865</c:v>
                </c:pt>
                <c:pt idx="2245">
                  <c:v>5537.9947894050874</c:v>
                </c:pt>
                <c:pt idx="2246">
                  <c:v>5511.244463742908</c:v>
                </c:pt>
                <c:pt idx="2247">
                  <c:v>5481.425966131098</c:v>
                </c:pt>
                <c:pt idx="2248">
                  <c:v>5546.3308727746062</c:v>
                </c:pt>
                <c:pt idx="2249">
                  <c:v>5268.9535388623199</c:v>
                </c:pt>
                <c:pt idx="2250">
                  <c:v>5068.6035605731331</c:v>
                </c:pt>
                <c:pt idx="2251">
                  <c:v>5129.0151975683566</c:v>
                </c:pt>
                <c:pt idx="2252">
                  <c:v>5460.8779852366142</c:v>
                </c:pt>
                <c:pt idx="2253">
                  <c:v>5548.5922709508995</c:v>
                </c:pt>
                <c:pt idx="2254">
                  <c:v>5559.0099869734786</c:v>
                </c:pt>
                <c:pt idx="2255">
                  <c:v>5485.4702561875474</c:v>
                </c:pt>
                <c:pt idx="2256">
                  <c:v>5411.3834129396109</c:v>
                </c:pt>
                <c:pt idx="2257">
                  <c:v>5314.2014763351817</c:v>
                </c:pt>
                <c:pt idx="2258">
                  <c:v>5477.5518888406086</c:v>
                </c:pt>
                <c:pt idx="2259">
                  <c:v>5280.068606165838</c:v>
                </c:pt>
                <c:pt idx="2260">
                  <c:v>5282.3265306122121</c:v>
                </c:pt>
                <c:pt idx="2261">
                  <c:v>5339.469387755069</c:v>
                </c:pt>
                <c:pt idx="2262">
                  <c:v>5465.9209726443432</c:v>
                </c:pt>
                <c:pt idx="2263">
                  <c:v>5347.5892314372222</c:v>
                </c:pt>
                <c:pt idx="2264">
                  <c:v>5749.5874945722608</c:v>
                </c:pt>
                <c:pt idx="2265">
                  <c:v>5665.2375162830731</c:v>
                </c:pt>
                <c:pt idx="2266">
                  <c:v>5820.5818497611444</c:v>
                </c:pt>
                <c:pt idx="2267">
                  <c:v>5811.1333043855475</c:v>
                </c:pt>
                <c:pt idx="2268">
                  <c:v>5755.4502822405193</c:v>
                </c:pt>
                <c:pt idx="2269">
                  <c:v>6204.6565349543671</c:v>
                </c:pt>
                <c:pt idx="2270">
                  <c:v>6091.909683022106</c:v>
                </c:pt>
                <c:pt idx="2271">
                  <c:v>6006.6539296569308</c:v>
                </c:pt>
                <c:pt idx="2272">
                  <c:v>5902.7051671732142</c:v>
                </c:pt>
                <c:pt idx="2273">
                  <c:v>5953.1037776812473</c:v>
                </c:pt>
                <c:pt idx="2274">
                  <c:v>6017.418150238781</c:v>
                </c:pt>
                <c:pt idx="2275">
                  <c:v>5949.4285714285334</c:v>
                </c:pt>
                <c:pt idx="2276">
                  <c:v>6030.0851063829396</c:v>
                </c:pt>
                <c:pt idx="2277">
                  <c:v>5939.9383412939269</c:v>
                </c:pt>
                <c:pt idx="2278">
                  <c:v>5875.155883630011</c:v>
                </c:pt>
                <c:pt idx="2279">
                  <c:v>5935.9244463742571</c:v>
                </c:pt>
                <c:pt idx="2280">
                  <c:v>5865.3938341293588</c:v>
                </c:pt>
                <c:pt idx="2281">
                  <c:v>5885.0933564914958</c:v>
                </c:pt>
                <c:pt idx="2282">
                  <c:v>5884.9874077290124</c:v>
                </c:pt>
                <c:pt idx="2283">
                  <c:v>5975.6752062526757</c:v>
                </c:pt>
                <c:pt idx="2284">
                  <c:v>6125.7351280937519</c:v>
                </c:pt>
                <c:pt idx="2285">
                  <c:v>6175.2496743377806</c:v>
                </c:pt>
                <c:pt idx="2286">
                  <c:v>6148.4203213199771</c:v>
                </c:pt>
                <c:pt idx="2287">
                  <c:v>6023.0655666521543</c:v>
                </c:pt>
                <c:pt idx="2288">
                  <c:v>6019.1454624402568</c:v>
                </c:pt>
                <c:pt idx="2289">
                  <c:v>6048.4706904037821</c:v>
                </c:pt>
                <c:pt idx="2290">
                  <c:v>6039.0794615718241</c:v>
                </c:pt>
                <c:pt idx="2291">
                  <c:v>5845.7872340425165</c:v>
                </c:pt>
                <c:pt idx="2292">
                  <c:v>5928.2666087711304</c:v>
                </c:pt>
                <c:pt idx="2293">
                  <c:v>5798.7850629613176</c:v>
                </c:pt>
                <c:pt idx="2294">
                  <c:v>5735.4745983499424</c:v>
                </c:pt>
                <c:pt idx="2295">
                  <c:v>5751.4763352149002</c:v>
                </c:pt>
                <c:pt idx="2296">
                  <c:v>5790.4359531046093</c:v>
                </c:pt>
                <c:pt idx="2297">
                  <c:v>5775.452019105478</c:v>
                </c:pt>
                <c:pt idx="2298">
                  <c:v>5660.0364741640979</c:v>
                </c:pt>
                <c:pt idx="2299">
                  <c:v>5642.5853234910628</c:v>
                </c:pt>
                <c:pt idx="2300">
                  <c:v>5633.5206252713488</c:v>
                </c:pt>
                <c:pt idx="2301">
                  <c:v>5570.4350846721309</c:v>
                </c:pt>
                <c:pt idx="2302">
                  <c:v>5580.7216673903249</c:v>
                </c:pt>
                <c:pt idx="2303">
                  <c:v>5489.3625705601044</c:v>
                </c:pt>
                <c:pt idx="2304">
                  <c:v>5236.066000868399</c:v>
                </c:pt>
                <c:pt idx="2305">
                  <c:v>5367.4346504558926</c:v>
                </c:pt>
                <c:pt idx="2306">
                  <c:v>5285.7134172817723</c:v>
                </c:pt>
                <c:pt idx="2307">
                  <c:v>5358.7902735561966</c:v>
                </c:pt>
                <c:pt idx="2308">
                  <c:v>5247.7498914459056</c:v>
                </c:pt>
                <c:pt idx="2309">
                  <c:v>5296.2813721232833</c:v>
                </c:pt>
                <c:pt idx="2310">
                  <c:v>5451.3252279634908</c:v>
                </c:pt>
                <c:pt idx="2311">
                  <c:v>5462.4394268345277</c:v>
                </c:pt>
                <c:pt idx="2312">
                  <c:v>5396.0460269213718</c:v>
                </c:pt>
                <c:pt idx="2313">
                  <c:v>5228.7086409031363</c:v>
                </c:pt>
                <c:pt idx="2314">
                  <c:v>4954.4081632652742</c:v>
                </c:pt>
                <c:pt idx="2315">
                  <c:v>4722.3630047763481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F7-4BE8-BAE3-0F62B22409E8}"/>
            </c:ext>
          </c:extLst>
        </c:ser>
        <c:ser>
          <c:idx val="1"/>
          <c:order val="1"/>
          <c:tx>
            <c:strRef>
              <c:f>data!$O$1</c:f>
              <c:strCache>
                <c:ptCount val="1"/>
                <c:pt idx="0">
                  <c:v> SMA Trading </c:v>
                </c:pt>
              </c:strCache>
            </c:strRef>
          </c:tx>
          <c:spPr>
            <a:ln w="22225" cap="rnd">
              <a:solidFill>
                <a:srgbClr val="FF0000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data!$D$202:$D$101635</c:f>
              <c:numCache>
                <c:formatCode>yyyy\-m\-d</c:formatCode>
                <c:ptCount val="101434"/>
                <c:pt idx="0">
                  <c:v>43163</c:v>
                </c:pt>
                <c:pt idx="1">
                  <c:v>43164</c:v>
                </c:pt>
                <c:pt idx="2">
                  <c:v>43165</c:v>
                </c:pt>
                <c:pt idx="3">
                  <c:v>43166</c:v>
                </c:pt>
                <c:pt idx="4">
                  <c:v>43167</c:v>
                </c:pt>
                <c:pt idx="5">
                  <c:v>43168</c:v>
                </c:pt>
                <c:pt idx="6">
                  <c:v>43169</c:v>
                </c:pt>
                <c:pt idx="7">
                  <c:v>43170</c:v>
                </c:pt>
                <c:pt idx="8">
                  <c:v>43171</c:v>
                </c:pt>
                <c:pt idx="9">
                  <c:v>43172</c:v>
                </c:pt>
                <c:pt idx="10">
                  <c:v>43173</c:v>
                </c:pt>
                <c:pt idx="11">
                  <c:v>43174</c:v>
                </c:pt>
                <c:pt idx="12">
                  <c:v>43175</c:v>
                </c:pt>
                <c:pt idx="13">
                  <c:v>43176</c:v>
                </c:pt>
                <c:pt idx="14">
                  <c:v>43177</c:v>
                </c:pt>
                <c:pt idx="15">
                  <c:v>43178</c:v>
                </c:pt>
                <c:pt idx="16">
                  <c:v>43179</c:v>
                </c:pt>
                <c:pt idx="17">
                  <c:v>43180</c:v>
                </c:pt>
                <c:pt idx="18">
                  <c:v>43181</c:v>
                </c:pt>
                <c:pt idx="19">
                  <c:v>43182</c:v>
                </c:pt>
                <c:pt idx="20">
                  <c:v>43183</c:v>
                </c:pt>
                <c:pt idx="21">
                  <c:v>43184</c:v>
                </c:pt>
                <c:pt idx="22">
                  <c:v>43185</c:v>
                </c:pt>
                <c:pt idx="23">
                  <c:v>43186</c:v>
                </c:pt>
                <c:pt idx="24">
                  <c:v>43187</c:v>
                </c:pt>
                <c:pt idx="25">
                  <c:v>43188</c:v>
                </c:pt>
                <c:pt idx="26">
                  <c:v>43189</c:v>
                </c:pt>
                <c:pt idx="27">
                  <c:v>43190</c:v>
                </c:pt>
                <c:pt idx="28">
                  <c:v>43191</c:v>
                </c:pt>
                <c:pt idx="29">
                  <c:v>43192</c:v>
                </c:pt>
                <c:pt idx="30">
                  <c:v>43193</c:v>
                </c:pt>
                <c:pt idx="31">
                  <c:v>43194</c:v>
                </c:pt>
                <c:pt idx="32">
                  <c:v>43195</c:v>
                </c:pt>
                <c:pt idx="33">
                  <c:v>43196</c:v>
                </c:pt>
                <c:pt idx="34">
                  <c:v>43197</c:v>
                </c:pt>
                <c:pt idx="35">
                  <c:v>43198</c:v>
                </c:pt>
                <c:pt idx="36">
                  <c:v>43199</c:v>
                </c:pt>
                <c:pt idx="37">
                  <c:v>43200</c:v>
                </c:pt>
                <c:pt idx="38">
                  <c:v>43201</c:v>
                </c:pt>
                <c:pt idx="39">
                  <c:v>43202</c:v>
                </c:pt>
                <c:pt idx="40">
                  <c:v>43203</c:v>
                </c:pt>
                <c:pt idx="41">
                  <c:v>43204</c:v>
                </c:pt>
                <c:pt idx="42">
                  <c:v>43205</c:v>
                </c:pt>
                <c:pt idx="43">
                  <c:v>43206</c:v>
                </c:pt>
                <c:pt idx="44">
                  <c:v>43207</c:v>
                </c:pt>
                <c:pt idx="45">
                  <c:v>43208</c:v>
                </c:pt>
                <c:pt idx="46">
                  <c:v>43209</c:v>
                </c:pt>
                <c:pt idx="47">
                  <c:v>43210</c:v>
                </c:pt>
                <c:pt idx="48">
                  <c:v>43211</c:v>
                </c:pt>
                <c:pt idx="49">
                  <c:v>43212</c:v>
                </c:pt>
                <c:pt idx="50">
                  <c:v>43213</c:v>
                </c:pt>
                <c:pt idx="51">
                  <c:v>43214</c:v>
                </c:pt>
                <c:pt idx="52">
                  <c:v>43215</c:v>
                </c:pt>
                <c:pt idx="53">
                  <c:v>43216</c:v>
                </c:pt>
                <c:pt idx="54">
                  <c:v>43217</c:v>
                </c:pt>
                <c:pt idx="55">
                  <c:v>43218</c:v>
                </c:pt>
                <c:pt idx="56">
                  <c:v>43219</c:v>
                </c:pt>
                <c:pt idx="57">
                  <c:v>43220</c:v>
                </c:pt>
                <c:pt idx="58">
                  <c:v>43221</c:v>
                </c:pt>
                <c:pt idx="59">
                  <c:v>43222</c:v>
                </c:pt>
                <c:pt idx="60">
                  <c:v>43223</c:v>
                </c:pt>
                <c:pt idx="61">
                  <c:v>43224</c:v>
                </c:pt>
                <c:pt idx="62">
                  <c:v>43225</c:v>
                </c:pt>
                <c:pt idx="63">
                  <c:v>43226</c:v>
                </c:pt>
                <c:pt idx="64">
                  <c:v>43227</c:v>
                </c:pt>
                <c:pt idx="65">
                  <c:v>43228</c:v>
                </c:pt>
                <c:pt idx="66">
                  <c:v>43229</c:v>
                </c:pt>
                <c:pt idx="67">
                  <c:v>43230</c:v>
                </c:pt>
                <c:pt idx="68">
                  <c:v>43231</c:v>
                </c:pt>
                <c:pt idx="69">
                  <c:v>43232</c:v>
                </c:pt>
                <c:pt idx="70">
                  <c:v>43233</c:v>
                </c:pt>
                <c:pt idx="71">
                  <c:v>43234</c:v>
                </c:pt>
                <c:pt idx="72">
                  <c:v>43235</c:v>
                </c:pt>
                <c:pt idx="73">
                  <c:v>43236</c:v>
                </c:pt>
                <c:pt idx="74">
                  <c:v>43237</c:v>
                </c:pt>
                <c:pt idx="75">
                  <c:v>43238</c:v>
                </c:pt>
                <c:pt idx="76">
                  <c:v>43239</c:v>
                </c:pt>
                <c:pt idx="77">
                  <c:v>43240</c:v>
                </c:pt>
                <c:pt idx="78">
                  <c:v>43241</c:v>
                </c:pt>
                <c:pt idx="79">
                  <c:v>43242</c:v>
                </c:pt>
                <c:pt idx="80">
                  <c:v>43243</c:v>
                </c:pt>
                <c:pt idx="81">
                  <c:v>43244</c:v>
                </c:pt>
                <c:pt idx="82">
                  <c:v>43245</c:v>
                </c:pt>
                <c:pt idx="83">
                  <c:v>43246</c:v>
                </c:pt>
                <c:pt idx="84">
                  <c:v>43247</c:v>
                </c:pt>
                <c:pt idx="85">
                  <c:v>43248</c:v>
                </c:pt>
                <c:pt idx="86">
                  <c:v>43249</c:v>
                </c:pt>
                <c:pt idx="87">
                  <c:v>43250</c:v>
                </c:pt>
                <c:pt idx="88">
                  <c:v>43251</c:v>
                </c:pt>
                <c:pt idx="89">
                  <c:v>43252</c:v>
                </c:pt>
                <c:pt idx="90">
                  <c:v>43253</c:v>
                </c:pt>
                <c:pt idx="91">
                  <c:v>43254</c:v>
                </c:pt>
                <c:pt idx="92">
                  <c:v>43255</c:v>
                </c:pt>
                <c:pt idx="93">
                  <c:v>43256</c:v>
                </c:pt>
                <c:pt idx="94">
                  <c:v>43257</c:v>
                </c:pt>
                <c:pt idx="95">
                  <c:v>43258</c:v>
                </c:pt>
                <c:pt idx="96">
                  <c:v>43259</c:v>
                </c:pt>
                <c:pt idx="97">
                  <c:v>43260</c:v>
                </c:pt>
                <c:pt idx="98">
                  <c:v>43261</c:v>
                </c:pt>
                <c:pt idx="99">
                  <c:v>43262</c:v>
                </c:pt>
                <c:pt idx="100">
                  <c:v>43263</c:v>
                </c:pt>
                <c:pt idx="101">
                  <c:v>43264</c:v>
                </c:pt>
                <c:pt idx="102">
                  <c:v>43265</c:v>
                </c:pt>
                <c:pt idx="103">
                  <c:v>43266</c:v>
                </c:pt>
                <c:pt idx="104">
                  <c:v>43267</c:v>
                </c:pt>
                <c:pt idx="105">
                  <c:v>43268</c:v>
                </c:pt>
                <c:pt idx="106">
                  <c:v>43269</c:v>
                </c:pt>
                <c:pt idx="107">
                  <c:v>43270</c:v>
                </c:pt>
                <c:pt idx="108">
                  <c:v>43271</c:v>
                </c:pt>
                <c:pt idx="109">
                  <c:v>43272</c:v>
                </c:pt>
                <c:pt idx="110">
                  <c:v>43273</c:v>
                </c:pt>
                <c:pt idx="111">
                  <c:v>43274</c:v>
                </c:pt>
                <c:pt idx="112">
                  <c:v>43275</c:v>
                </c:pt>
                <c:pt idx="113">
                  <c:v>43276</c:v>
                </c:pt>
                <c:pt idx="114">
                  <c:v>43277</c:v>
                </c:pt>
                <c:pt idx="115">
                  <c:v>43278</c:v>
                </c:pt>
                <c:pt idx="116">
                  <c:v>43279</c:v>
                </c:pt>
                <c:pt idx="117">
                  <c:v>43280</c:v>
                </c:pt>
                <c:pt idx="118">
                  <c:v>43281</c:v>
                </c:pt>
                <c:pt idx="119">
                  <c:v>43282</c:v>
                </c:pt>
                <c:pt idx="120">
                  <c:v>43283</c:v>
                </c:pt>
                <c:pt idx="121">
                  <c:v>43284</c:v>
                </c:pt>
                <c:pt idx="122">
                  <c:v>43285</c:v>
                </c:pt>
                <c:pt idx="123">
                  <c:v>43286</c:v>
                </c:pt>
                <c:pt idx="124">
                  <c:v>43287</c:v>
                </c:pt>
                <c:pt idx="125">
                  <c:v>43288</c:v>
                </c:pt>
                <c:pt idx="126">
                  <c:v>43289</c:v>
                </c:pt>
                <c:pt idx="127">
                  <c:v>43290</c:v>
                </c:pt>
                <c:pt idx="128">
                  <c:v>43291</c:v>
                </c:pt>
                <c:pt idx="129">
                  <c:v>43292</c:v>
                </c:pt>
                <c:pt idx="130">
                  <c:v>43293</c:v>
                </c:pt>
                <c:pt idx="131">
                  <c:v>43294</c:v>
                </c:pt>
                <c:pt idx="132">
                  <c:v>43295</c:v>
                </c:pt>
                <c:pt idx="133">
                  <c:v>43296</c:v>
                </c:pt>
                <c:pt idx="134">
                  <c:v>43297</c:v>
                </c:pt>
                <c:pt idx="135">
                  <c:v>43298</c:v>
                </c:pt>
                <c:pt idx="136">
                  <c:v>43299</c:v>
                </c:pt>
                <c:pt idx="137">
                  <c:v>43300</c:v>
                </c:pt>
                <c:pt idx="138">
                  <c:v>43301</c:v>
                </c:pt>
                <c:pt idx="139">
                  <c:v>43302</c:v>
                </c:pt>
                <c:pt idx="140">
                  <c:v>43303</c:v>
                </c:pt>
                <c:pt idx="141">
                  <c:v>43304</c:v>
                </c:pt>
                <c:pt idx="142">
                  <c:v>43305</c:v>
                </c:pt>
                <c:pt idx="143">
                  <c:v>43306</c:v>
                </c:pt>
                <c:pt idx="144">
                  <c:v>43307</c:v>
                </c:pt>
                <c:pt idx="145">
                  <c:v>43308</c:v>
                </c:pt>
                <c:pt idx="146">
                  <c:v>43309</c:v>
                </c:pt>
                <c:pt idx="147">
                  <c:v>43310</c:v>
                </c:pt>
                <c:pt idx="148">
                  <c:v>43311</c:v>
                </c:pt>
                <c:pt idx="149">
                  <c:v>43312</c:v>
                </c:pt>
                <c:pt idx="150">
                  <c:v>43313</c:v>
                </c:pt>
                <c:pt idx="151">
                  <c:v>43314</c:v>
                </c:pt>
                <c:pt idx="152">
                  <c:v>43315</c:v>
                </c:pt>
                <c:pt idx="153">
                  <c:v>43316</c:v>
                </c:pt>
                <c:pt idx="154">
                  <c:v>43317</c:v>
                </c:pt>
                <c:pt idx="155">
                  <c:v>43318</c:v>
                </c:pt>
                <c:pt idx="156">
                  <c:v>43319</c:v>
                </c:pt>
                <c:pt idx="157">
                  <c:v>43320</c:v>
                </c:pt>
                <c:pt idx="158">
                  <c:v>43321</c:v>
                </c:pt>
                <c:pt idx="159">
                  <c:v>43322</c:v>
                </c:pt>
                <c:pt idx="160">
                  <c:v>43323</c:v>
                </c:pt>
                <c:pt idx="161">
                  <c:v>43324</c:v>
                </c:pt>
                <c:pt idx="162">
                  <c:v>43325</c:v>
                </c:pt>
                <c:pt idx="163">
                  <c:v>43326</c:v>
                </c:pt>
                <c:pt idx="164">
                  <c:v>43327</c:v>
                </c:pt>
                <c:pt idx="165">
                  <c:v>43328</c:v>
                </c:pt>
                <c:pt idx="166">
                  <c:v>43329</c:v>
                </c:pt>
                <c:pt idx="167">
                  <c:v>43330</c:v>
                </c:pt>
                <c:pt idx="168">
                  <c:v>43331</c:v>
                </c:pt>
                <c:pt idx="169">
                  <c:v>43332</c:v>
                </c:pt>
                <c:pt idx="170">
                  <c:v>43333</c:v>
                </c:pt>
                <c:pt idx="171">
                  <c:v>43334</c:v>
                </c:pt>
                <c:pt idx="172">
                  <c:v>43335</c:v>
                </c:pt>
                <c:pt idx="173">
                  <c:v>43336</c:v>
                </c:pt>
                <c:pt idx="174">
                  <c:v>43337</c:v>
                </c:pt>
                <c:pt idx="175">
                  <c:v>43338</c:v>
                </c:pt>
                <c:pt idx="176">
                  <c:v>43339</c:v>
                </c:pt>
                <c:pt idx="177">
                  <c:v>43340</c:v>
                </c:pt>
                <c:pt idx="178">
                  <c:v>43341</c:v>
                </c:pt>
                <c:pt idx="179">
                  <c:v>43342</c:v>
                </c:pt>
                <c:pt idx="180">
                  <c:v>43343</c:v>
                </c:pt>
                <c:pt idx="181">
                  <c:v>43344</c:v>
                </c:pt>
                <c:pt idx="182">
                  <c:v>43345</c:v>
                </c:pt>
                <c:pt idx="183">
                  <c:v>43346</c:v>
                </c:pt>
                <c:pt idx="184">
                  <c:v>43347</c:v>
                </c:pt>
                <c:pt idx="185">
                  <c:v>43348</c:v>
                </c:pt>
                <c:pt idx="186">
                  <c:v>43349</c:v>
                </c:pt>
                <c:pt idx="187">
                  <c:v>43350</c:v>
                </c:pt>
                <c:pt idx="188">
                  <c:v>43351</c:v>
                </c:pt>
                <c:pt idx="189">
                  <c:v>43352</c:v>
                </c:pt>
                <c:pt idx="190">
                  <c:v>43353</c:v>
                </c:pt>
                <c:pt idx="191">
                  <c:v>43354</c:v>
                </c:pt>
                <c:pt idx="192">
                  <c:v>43355</c:v>
                </c:pt>
                <c:pt idx="193">
                  <c:v>43356</c:v>
                </c:pt>
                <c:pt idx="194">
                  <c:v>43357</c:v>
                </c:pt>
                <c:pt idx="195">
                  <c:v>43358</c:v>
                </c:pt>
                <c:pt idx="196">
                  <c:v>43359</c:v>
                </c:pt>
                <c:pt idx="197">
                  <c:v>43360</c:v>
                </c:pt>
                <c:pt idx="198">
                  <c:v>43361</c:v>
                </c:pt>
                <c:pt idx="199">
                  <c:v>43362</c:v>
                </c:pt>
                <c:pt idx="200">
                  <c:v>43363</c:v>
                </c:pt>
                <c:pt idx="201">
                  <c:v>43364</c:v>
                </c:pt>
                <c:pt idx="202">
                  <c:v>43365</c:v>
                </c:pt>
                <c:pt idx="203">
                  <c:v>43366</c:v>
                </c:pt>
                <c:pt idx="204">
                  <c:v>43367</c:v>
                </c:pt>
                <c:pt idx="205">
                  <c:v>43368</c:v>
                </c:pt>
                <c:pt idx="206">
                  <c:v>43369</c:v>
                </c:pt>
                <c:pt idx="207">
                  <c:v>43370</c:v>
                </c:pt>
                <c:pt idx="208">
                  <c:v>43371</c:v>
                </c:pt>
                <c:pt idx="209">
                  <c:v>43372</c:v>
                </c:pt>
                <c:pt idx="210">
                  <c:v>43373</c:v>
                </c:pt>
                <c:pt idx="211">
                  <c:v>43374</c:v>
                </c:pt>
                <c:pt idx="212">
                  <c:v>43375</c:v>
                </c:pt>
                <c:pt idx="213">
                  <c:v>43376</c:v>
                </c:pt>
                <c:pt idx="214">
                  <c:v>43377</c:v>
                </c:pt>
                <c:pt idx="215">
                  <c:v>43378</c:v>
                </c:pt>
                <c:pt idx="216">
                  <c:v>43379</c:v>
                </c:pt>
                <c:pt idx="217">
                  <c:v>43380</c:v>
                </c:pt>
                <c:pt idx="218">
                  <c:v>43381</c:v>
                </c:pt>
                <c:pt idx="219">
                  <c:v>43382</c:v>
                </c:pt>
                <c:pt idx="220">
                  <c:v>43383</c:v>
                </c:pt>
                <c:pt idx="221">
                  <c:v>43384</c:v>
                </c:pt>
                <c:pt idx="222">
                  <c:v>43385</c:v>
                </c:pt>
                <c:pt idx="223">
                  <c:v>43386</c:v>
                </c:pt>
                <c:pt idx="224">
                  <c:v>43387</c:v>
                </c:pt>
                <c:pt idx="225">
                  <c:v>43388</c:v>
                </c:pt>
                <c:pt idx="226">
                  <c:v>43389</c:v>
                </c:pt>
                <c:pt idx="227">
                  <c:v>43390</c:v>
                </c:pt>
                <c:pt idx="228">
                  <c:v>43391</c:v>
                </c:pt>
                <c:pt idx="229">
                  <c:v>43392</c:v>
                </c:pt>
                <c:pt idx="230">
                  <c:v>43393</c:v>
                </c:pt>
                <c:pt idx="231">
                  <c:v>43394</c:v>
                </c:pt>
                <c:pt idx="232">
                  <c:v>43395</c:v>
                </c:pt>
                <c:pt idx="233">
                  <c:v>43396</c:v>
                </c:pt>
                <c:pt idx="234">
                  <c:v>43397</c:v>
                </c:pt>
                <c:pt idx="235">
                  <c:v>43398</c:v>
                </c:pt>
                <c:pt idx="236">
                  <c:v>43399</c:v>
                </c:pt>
                <c:pt idx="237">
                  <c:v>43400</c:v>
                </c:pt>
                <c:pt idx="238">
                  <c:v>43401</c:v>
                </c:pt>
                <c:pt idx="239">
                  <c:v>43402</c:v>
                </c:pt>
                <c:pt idx="240">
                  <c:v>43403</c:v>
                </c:pt>
                <c:pt idx="241">
                  <c:v>43404</c:v>
                </c:pt>
                <c:pt idx="242">
                  <c:v>43405</c:v>
                </c:pt>
                <c:pt idx="243">
                  <c:v>43406</c:v>
                </c:pt>
                <c:pt idx="244">
                  <c:v>43407</c:v>
                </c:pt>
                <c:pt idx="245">
                  <c:v>43408</c:v>
                </c:pt>
                <c:pt idx="246">
                  <c:v>43409</c:v>
                </c:pt>
                <c:pt idx="247">
                  <c:v>43410</c:v>
                </c:pt>
                <c:pt idx="248">
                  <c:v>43411</c:v>
                </c:pt>
                <c:pt idx="249">
                  <c:v>43412</c:v>
                </c:pt>
                <c:pt idx="250">
                  <c:v>43413</c:v>
                </c:pt>
                <c:pt idx="251">
                  <c:v>43414</c:v>
                </c:pt>
                <c:pt idx="252">
                  <c:v>43415</c:v>
                </c:pt>
                <c:pt idx="253">
                  <c:v>43416</c:v>
                </c:pt>
                <c:pt idx="254">
                  <c:v>43417</c:v>
                </c:pt>
                <c:pt idx="255">
                  <c:v>43418</c:v>
                </c:pt>
                <c:pt idx="256">
                  <c:v>43419</c:v>
                </c:pt>
                <c:pt idx="257">
                  <c:v>43420</c:v>
                </c:pt>
                <c:pt idx="258">
                  <c:v>43421</c:v>
                </c:pt>
                <c:pt idx="259">
                  <c:v>43422</c:v>
                </c:pt>
                <c:pt idx="260">
                  <c:v>43423</c:v>
                </c:pt>
                <c:pt idx="261">
                  <c:v>43424</c:v>
                </c:pt>
                <c:pt idx="262">
                  <c:v>43425</c:v>
                </c:pt>
                <c:pt idx="263">
                  <c:v>43426</c:v>
                </c:pt>
                <c:pt idx="264">
                  <c:v>43427</c:v>
                </c:pt>
                <c:pt idx="265">
                  <c:v>43428</c:v>
                </c:pt>
                <c:pt idx="266">
                  <c:v>43429</c:v>
                </c:pt>
                <c:pt idx="267">
                  <c:v>43430</c:v>
                </c:pt>
                <c:pt idx="268">
                  <c:v>43431</c:v>
                </c:pt>
                <c:pt idx="269">
                  <c:v>43432</c:v>
                </c:pt>
                <c:pt idx="270">
                  <c:v>43433</c:v>
                </c:pt>
                <c:pt idx="271">
                  <c:v>43434</c:v>
                </c:pt>
                <c:pt idx="272">
                  <c:v>43435</c:v>
                </c:pt>
                <c:pt idx="273">
                  <c:v>43436</c:v>
                </c:pt>
                <c:pt idx="274">
                  <c:v>43437</c:v>
                </c:pt>
                <c:pt idx="275">
                  <c:v>43438</c:v>
                </c:pt>
                <c:pt idx="276">
                  <c:v>43439</c:v>
                </c:pt>
                <c:pt idx="277">
                  <c:v>43440</c:v>
                </c:pt>
                <c:pt idx="278">
                  <c:v>43441</c:v>
                </c:pt>
                <c:pt idx="279">
                  <c:v>43442</c:v>
                </c:pt>
                <c:pt idx="280">
                  <c:v>43443</c:v>
                </c:pt>
                <c:pt idx="281">
                  <c:v>43444</c:v>
                </c:pt>
                <c:pt idx="282">
                  <c:v>43445</c:v>
                </c:pt>
                <c:pt idx="283">
                  <c:v>43446</c:v>
                </c:pt>
                <c:pt idx="284">
                  <c:v>43447</c:v>
                </c:pt>
                <c:pt idx="285">
                  <c:v>43448</c:v>
                </c:pt>
                <c:pt idx="286">
                  <c:v>43449</c:v>
                </c:pt>
                <c:pt idx="287">
                  <c:v>43450</c:v>
                </c:pt>
                <c:pt idx="288">
                  <c:v>43451</c:v>
                </c:pt>
                <c:pt idx="289">
                  <c:v>43452</c:v>
                </c:pt>
                <c:pt idx="290">
                  <c:v>43453</c:v>
                </c:pt>
                <c:pt idx="291">
                  <c:v>43454</c:v>
                </c:pt>
                <c:pt idx="292">
                  <c:v>43455</c:v>
                </c:pt>
                <c:pt idx="293">
                  <c:v>43456</c:v>
                </c:pt>
                <c:pt idx="294">
                  <c:v>43457</c:v>
                </c:pt>
                <c:pt idx="295">
                  <c:v>43458</c:v>
                </c:pt>
                <c:pt idx="296">
                  <c:v>43459</c:v>
                </c:pt>
                <c:pt idx="297">
                  <c:v>43460</c:v>
                </c:pt>
                <c:pt idx="298">
                  <c:v>43461</c:v>
                </c:pt>
                <c:pt idx="299">
                  <c:v>43462</c:v>
                </c:pt>
                <c:pt idx="300">
                  <c:v>43463</c:v>
                </c:pt>
                <c:pt idx="301">
                  <c:v>43464</c:v>
                </c:pt>
                <c:pt idx="302">
                  <c:v>43465</c:v>
                </c:pt>
                <c:pt idx="303">
                  <c:v>43466</c:v>
                </c:pt>
                <c:pt idx="304">
                  <c:v>43467</c:v>
                </c:pt>
                <c:pt idx="305">
                  <c:v>43468</c:v>
                </c:pt>
                <c:pt idx="306">
                  <c:v>43469</c:v>
                </c:pt>
                <c:pt idx="307">
                  <c:v>43470</c:v>
                </c:pt>
                <c:pt idx="308">
                  <c:v>43471</c:v>
                </c:pt>
                <c:pt idx="309">
                  <c:v>43472</c:v>
                </c:pt>
                <c:pt idx="310">
                  <c:v>43473</c:v>
                </c:pt>
                <c:pt idx="311">
                  <c:v>43474</c:v>
                </c:pt>
                <c:pt idx="312">
                  <c:v>43475</c:v>
                </c:pt>
                <c:pt idx="313">
                  <c:v>43476</c:v>
                </c:pt>
                <c:pt idx="314">
                  <c:v>43477</c:v>
                </c:pt>
                <c:pt idx="315">
                  <c:v>43478</c:v>
                </c:pt>
                <c:pt idx="316">
                  <c:v>43479</c:v>
                </c:pt>
                <c:pt idx="317">
                  <c:v>43480</c:v>
                </c:pt>
                <c:pt idx="318">
                  <c:v>43481</c:v>
                </c:pt>
                <c:pt idx="319">
                  <c:v>43482</c:v>
                </c:pt>
                <c:pt idx="320">
                  <c:v>43483</c:v>
                </c:pt>
                <c:pt idx="321">
                  <c:v>43484</c:v>
                </c:pt>
                <c:pt idx="322">
                  <c:v>43485</c:v>
                </c:pt>
                <c:pt idx="323">
                  <c:v>43486</c:v>
                </c:pt>
                <c:pt idx="324">
                  <c:v>43487</c:v>
                </c:pt>
                <c:pt idx="325">
                  <c:v>43488</c:v>
                </c:pt>
                <c:pt idx="326">
                  <c:v>43489</c:v>
                </c:pt>
                <c:pt idx="327">
                  <c:v>43490</c:v>
                </c:pt>
                <c:pt idx="328">
                  <c:v>43491</c:v>
                </c:pt>
                <c:pt idx="329">
                  <c:v>43492</c:v>
                </c:pt>
                <c:pt idx="330">
                  <c:v>43493</c:v>
                </c:pt>
                <c:pt idx="331">
                  <c:v>43494</c:v>
                </c:pt>
                <c:pt idx="332">
                  <c:v>43495</c:v>
                </c:pt>
                <c:pt idx="333">
                  <c:v>43496</c:v>
                </c:pt>
                <c:pt idx="334">
                  <c:v>43497</c:v>
                </c:pt>
                <c:pt idx="335">
                  <c:v>43498</c:v>
                </c:pt>
                <c:pt idx="336">
                  <c:v>43499</c:v>
                </c:pt>
                <c:pt idx="337">
                  <c:v>43500</c:v>
                </c:pt>
                <c:pt idx="338">
                  <c:v>43501</c:v>
                </c:pt>
                <c:pt idx="339">
                  <c:v>43502</c:v>
                </c:pt>
                <c:pt idx="340">
                  <c:v>43503</c:v>
                </c:pt>
                <c:pt idx="341">
                  <c:v>43504</c:v>
                </c:pt>
                <c:pt idx="342">
                  <c:v>43505</c:v>
                </c:pt>
                <c:pt idx="343">
                  <c:v>43506</c:v>
                </c:pt>
                <c:pt idx="344">
                  <c:v>43507</c:v>
                </c:pt>
                <c:pt idx="345">
                  <c:v>43508</c:v>
                </c:pt>
                <c:pt idx="346">
                  <c:v>43509</c:v>
                </c:pt>
                <c:pt idx="347">
                  <c:v>43510</c:v>
                </c:pt>
                <c:pt idx="348">
                  <c:v>43511</c:v>
                </c:pt>
                <c:pt idx="349">
                  <c:v>43512</c:v>
                </c:pt>
                <c:pt idx="350">
                  <c:v>43513</c:v>
                </c:pt>
                <c:pt idx="351">
                  <c:v>43514</c:v>
                </c:pt>
                <c:pt idx="352">
                  <c:v>43515</c:v>
                </c:pt>
                <c:pt idx="353">
                  <c:v>43516</c:v>
                </c:pt>
                <c:pt idx="354">
                  <c:v>43517</c:v>
                </c:pt>
                <c:pt idx="355">
                  <c:v>43518</c:v>
                </c:pt>
                <c:pt idx="356">
                  <c:v>43519</c:v>
                </c:pt>
                <c:pt idx="357">
                  <c:v>43520</c:v>
                </c:pt>
                <c:pt idx="358">
                  <c:v>43521</c:v>
                </c:pt>
                <c:pt idx="359">
                  <c:v>43522</c:v>
                </c:pt>
                <c:pt idx="360">
                  <c:v>43523</c:v>
                </c:pt>
                <c:pt idx="361">
                  <c:v>43524</c:v>
                </c:pt>
                <c:pt idx="362">
                  <c:v>43525</c:v>
                </c:pt>
                <c:pt idx="363">
                  <c:v>43526</c:v>
                </c:pt>
                <c:pt idx="364">
                  <c:v>43527</c:v>
                </c:pt>
                <c:pt idx="365">
                  <c:v>43528</c:v>
                </c:pt>
                <c:pt idx="366">
                  <c:v>43529</c:v>
                </c:pt>
                <c:pt idx="367">
                  <c:v>43530</c:v>
                </c:pt>
                <c:pt idx="368">
                  <c:v>43531</c:v>
                </c:pt>
                <c:pt idx="369">
                  <c:v>43532</c:v>
                </c:pt>
                <c:pt idx="370">
                  <c:v>43533</c:v>
                </c:pt>
                <c:pt idx="371">
                  <c:v>43534</c:v>
                </c:pt>
                <c:pt idx="372">
                  <c:v>43535</c:v>
                </c:pt>
                <c:pt idx="373">
                  <c:v>43536</c:v>
                </c:pt>
                <c:pt idx="374">
                  <c:v>43537</c:v>
                </c:pt>
                <c:pt idx="375">
                  <c:v>43538</c:v>
                </c:pt>
                <c:pt idx="376">
                  <c:v>43539</c:v>
                </c:pt>
                <c:pt idx="377">
                  <c:v>43540</c:v>
                </c:pt>
                <c:pt idx="378">
                  <c:v>43541</c:v>
                </c:pt>
                <c:pt idx="379">
                  <c:v>43542</c:v>
                </c:pt>
                <c:pt idx="380">
                  <c:v>43543</c:v>
                </c:pt>
                <c:pt idx="381">
                  <c:v>43544</c:v>
                </c:pt>
                <c:pt idx="382">
                  <c:v>43545</c:v>
                </c:pt>
                <c:pt idx="383">
                  <c:v>43546</c:v>
                </c:pt>
                <c:pt idx="384">
                  <c:v>43547</c:v>
                </c:pt>
                <c:pt idx="385">
                  <c:v>43548</c:v>
                </c:pt>
                <c:pt idx="386">
                  <c:v>43549</c:v>
                </c:pt>
                <c:pt idx="387">
                  <c:v>43550</c:v>
                </c:pt>
                <c:pt idx="388">
                  <c:v>43551</c:v>
                </c:pt>
                <c:pt idx="389">
                  <c:v>43552</c:v>
                </c:pt>
                <c:pt idx="390">
                  <c:v>43553</c:v>
                </c:pt>
                <c:pt idx="391">
                  <c:v>43554</c:v>
                </c:pt>
                <c:pt idx="392">
                  <c:v>43555</c:v>
                </c:pt>
                <c:pt idx="393">
                  <c:v>43556</c:v>
                </c:pt>
                <c:pt idx="394">
                  <c:v>43557</c:v>
                </c:pt>
                <c:pt idx="395">
                  <c:v>43558</c:v>
                </c:pt>
                <c:pt idx="396">
                  <c:v>43559</c:v>
                </c:pt>
                <c:pt idx="397">
                  <c:v>43560</c:v>
                </c:pt>
                <c:pt idx="398">
                  <c:v>43561</c:v>
                </c:pt>
                <c:pt idx="399">
                  <c:v>43562</c:v>
                </c:pt>
                <c:pt idx="400">
                  <c:v>43563</c:v>
                </c:pt>
                <c:pt idx="401">
                  <c:v>43564</c:v>
                </c:pt>
                <c:pt idx="402">
                  <c:v>43565</c:v>
                </c:pt>
                <c:pt idx="403">
                  <c:v>43566</c:v>
                </c:pt>
                <c:pt idx="404">
                  <c:v>43567</c:v>
                </c:pt>
                <c:pt idx="405">
                  <c:v>43568</c:v>
                </c:pt>
                <c:pt idx="406">
                  <c:v>43569</c:v>
                </c:pt>
                <c:pt idx="407">
                  <c:v>43570</c:v>
                </c:pt>
                <c:pt idx="408">
                  <c:v>43571</c:v>
                </c:pt>
                <c:pt idx="409">
                  <c:v>43572</c:v>
                </c:pt>
                <c:pt idx="410">
                  <c:v>43573</c:v>
                </c:pt>
                <c:pt idx="411">
                  <c:v>43574</c:v>
                </c:pt>
                <c:pt idx="412">
                  <c:v>43575</c:v>
                </c:pt>
                <c:pt idx="413">
                  <c:v>43576</c:v>
                </c:pt>
                <c:pt idx="414">
                  <c:v>43577</c:v>
                </c:pt>
                <c:pt idx="415">
                  <c:v>43578</c:v>
                </c:pt>
                <c:pt idx="416">
                  <c:v>43579</c:v>
                </c:pt>
                <c:pt idx="417">
                  <c:v>43580</c:v>
                </c:pt>
                <c:pt idx="418">
                  <c:v>43581</c:v>
                </c:pt>
                <c:pt idx="419">
                  <c:v>43582</c:v>
                </c:pt>
                <c:pt idx="420">
                  <c:v>43583</c:v>
                </c:pt>
                <c:pt idx="421">
                  <c:v>43584</c:v>
                </c:pt>
                <c:pt idx="422">
                  <c:v>43585</c:v>
                </c:pt>
                <c:pt idx="423">
                  <c:v>43586</c:v>
                </c:pt>
                <c:pt idx="424">
                  <c:v>43587</c:v>
                </c:pt>
                <c:pt idx="425">
                  <c:v>43588</c:v>
                </c:pt>
                <c:pt idx="426">
                  <c:v>43589</c:v>
                </c:pt>
                <c:pt idx="427">
                  <c:v>43590</c:v>
                </c:pt>
                <c:pt idx="428">
                  <c:v>43591</c:v>
                </c:pt>
                <c:pt idx="429">
                  <c:v>43592</c:v>
                </c:pt>
                <c:pt idx="430">
                  <c:v>43593</c:v>
                </c:pt>
                <c:pt idx="431">
                  <c:v>43594</c:v>
                </c:pt>
                <c:pt idx="432">
                  <c:v>43595</c:v>
                </c:pt>
                <c:pt idx="433">
                  <c:v>43596</c:v>
                </c:pt>
                <c:pt idx="434">
                  <c:v>43597</c:v>
                </c:pt>
                <c:pt idx="435">
                  <c:v>43598</c:v>
                </c:pt>
                <c:pt idx="436">
                  <c:v>43599</c:v>
                </c:pt>
                <c:pt idx="437">
                  <c:v>43600</c:v>
                </c:pt>
                <c:pt idx="438">
                  <c:v>43601</c:v>
                </c:pt>
                <c:pt idx="439">
                  <c:v>43602</c:v>
                </c:pt>
                <c:pt idx="440">
                  <c:v>43603</c:v>
                </c:pt>
                <c:pt idx="441">
                  <c:v>43604</c:v>
                </c:pt>
                <c:pt idx="442">
                  <c:v>43605</c:v>
                </c:pt>
                <c:pt idx="443">
                  <c:v>43606</c:v>
                </c:pt>
                <c:pt idx="444">
                  <c:v>43607</c:v>
                </c:pt>
                <c:pt idx="445">
                  <c:v>43608</c:v>
                </c:pt>
                <c:pt idx="446">
                  <c:v>43609</c:v>
                </c:pt>
                <c:pt idx="447">
                  <c:v>43610</c:v>
                </c:pt>
                <c:pt idx="448">
                  <c:v>43611</c:v>
                </c:pt>
                <c:pt idx="449">
                  <c:v>43612</c:v>
                </c:pt>
                <c:pt idx="450">
                  <c:v>43613</c:v>
                </c:pt>
                <c:pt idx="451">
                  <c:v>43614</c:v>
                </c:pt>
                <c:pt idx="452">
                  <c:v>43615</c:v>
                </c:pt>
                <c:pt idx="453">
                  <c:v>43616</c:v>
                </c:pt>
                <c:pt idx="454">
                  <c:v>43617</c:v>
                </c:pt>
                <c:pt idx="455">
                  <c:v>43618</c:v>
                </c:pt>
                <c:pt idx="456">
                  <c:v>43619</c:v>
                </c:pt>
                <c:pt idx="457">
                  <c:v>43620</c:v>
                </c:pt>
                <c:pt idx="458">
                  <c:v>43621</c:v>
                </c:pt>
                <c:pt idx="459">
                  <c:v>43622</c:v>
                </c:pt>
                <c:pt idx="460">
                  <c:v>43623</c:v>
                </c:pt>
                <c:pt idx="461">
                  <c:v>43624</c:v>
                </c:pt>
                <c:pt idx="462">
                  <c:v>43625</c:v>
                </c:pt>
                <c:pt idx="463">
                  <c:v>43626</c:v>
                </c:pt>
                <c:pt idx="464">
                  <c:v>43627</c:v>
                </c:pt>
                <c:pt idx="465">
                  <c:v>43628</c:v>
                </c:pt>
                <c:pt idx="466">
                  <c:v>43629</c:v>
                </c:pt>
                <c:pt idx="467">
                  <c:v>43630</c:v>
                </c:pt>
                <c:pt idx="468">
                  <c:v>43631</c:v>
                </c:pt>
                <c:pt idx="469">
                  <c:v>43632</c:v>
                </c:pt>
                <c:pt idx="470">
                  <c:v>43633</c:v>
                </c:pt>
                <c:pt idx="471">
                  <c:v>43634</c:v>
                </c:pt>
                <c:pt idx="472">
                  <c:v>43635</c:v>
                </c:pt>
                <c:pt idx="473">
                  <c:v>43636</c:v>
                </c:pt>
                <c:pt idx="474">
                  <c:v>43637</c:v>
                </c:pt>
                <c:pt idx="475">
                  <c:v>43638</c:v>
                </c:pt>
                <c:pt idx="476">
                  <c:v>43639</c:v>
                </c:pt>
                <c:pt idx="477">
                  <c:v>43640</c:v>
                </c:pt>
                <c:pt idx="478">
                  <c:v>43641</c:v>
                </c:pt>
                <c:pt idx="479">
                  <c:v>43642</c:v>
                </c:pt>
                <c:pt idx="480">
                  <c:v>43643</c:v>
                </c:pt>
                <c:pt idx="481">
                  <c:v>43644</c:v>
                </c:pt>
                <c:pt idx="482">
                  <c:v>43645</c:v>
                </c:pt>
                <c:pt idx="483">
                  <c:v>43646</c:v>
                </c:pt>
                <c:pt idx="484">
                  <c:v>43647</c:v>
                </c:pt>
                <c:pt idx="485">
                  <c:v>43648</c:v>
                </c:pt>
                <c:pt idx="486">
                  <c:v>43649</c:v>
                </c:pt>
                <c:pt idx="487">
                  <c:v>43650</c:v>
                </c:pt>
                <c:pt idx="488">
                  <c:v>43651</c:v>
                </c:pt>
                <c:pt idx="489">
                  <c:v>43652</c:v>
                </c:pt>
                <c:pt idx="490">
                  <c:v>43653</c:v>
                </c:pt>
                <c:pt idx="491">
                  <c:v>43654</c:v>
                </c:pt>
                <c:pt idx="492">
                  <c:v>43655</c:v>
                </c:pt>
                <c:pt idx="493">
                  <c:v>43656</c:v>
                </c:pt>
                <c:pt idx="494">
                  <c:v>43657</c:v>
                </c:pt>
                <c:pt idx="495">
                  <c:v>43658</c:v>
                </c:pt>
                <c:pt idx="496">
                  <c:v>43659</c:v>
                </c:pt>
                <c:pt idx="497">
                  <c:v>43660</c:v>
                </c:pt>
                <c:pt idx="498">
                  <c:v>43661</c:v>
                </c:pt>
                <c:pt idx="499">
                  <c:v>43662</c:v>
                </c:pt>
                <c:pt idx="500">
                  <c:v>43663</c:v>
                </c:pt>
                <c:pt idx="501">
                  <c:v>43664</c:v>
                </c:pt>
                <c:pt idx="502">
                  <c:v>43665</c:v>
                </c:pt>
                <c:pt idx="503">
                  <c:v>43666</c:v>
                </c:pt>
                <c:pt idx="504">
                  <c:v>43667</c:v>
                </c:pt>
                <c:pt idx="505">
                  <c:v>43668</c:v>
                </c:pt>
                <c:pt idx="506">
                  <c:v>43669</c:v>
                </c:pt>
                <c:pt idx="507">
                  <c:v>43670</c:v>
                </c:pt>
                <c:pt idx="508">
                  <c:v>43671</c:v>
                </c:pt>
                <c:pt idx="509">
                  <c:v>43672</c:v>
                </c:pt>
                <c:pt idx="510">
                  <c:v>43673</c:v>
                </c:pt>
                <c:pt idx="511">
                  <c:v>43674</c:v>
                </c:pt>
                <c:pt idx="512">
                  <c:v>43675</c:v>
                </c:pt>
                <c:pt idx="513">
                  <c:v>43676</c:v>
                </c:pt>
                <c:pt idx="514">
                  <c:v>43677</c:v>
                </c:pt>
                <c:pt idx="515">
                  <c:v>43678</c:v>
                </c:pt>
                <c:pt idx="516">
                  <c:v>43679</c:v>
                </c:pt>
                <c:pt idx="517">
                  <c:v>43680</c:v>
                </c:pt>
                <c:pt idx="518">
                  <c:v>43681</c:v>
                </c:pt>
                <c:pt idx="519">
                  <c:v>43682</c:v>
                </c:pt>
                <c:pt idx="520">
                  <c:v>43683</c:v>
                </c:pt>
                <c:pt idx="521">
                  <c:v>43684</c:v>
                </c:pt>
                <c:pt idx="522">
                  <c:v>43685</c:v>
                </c:pt>
                <c:pt idx="523">
                  <c:v>43686</c:v>
                </c:pt>
                <c:pt idx="524">
                  <c:v>43687</c:v>
                </c:pt>
                <c:pt idx="525">
                  <c:v>43688</c:v>
                </c:pt>
                <c:pt idx="526">
                  <c:v>43689</c:v>
                </c:pt>
                <c:pt idx="527">
                  <c:v>43690</c:v>
                </c:pt>
                <c:pt idx="528">
                  <c:v>43691</c:v>
                </c:pt>
                <c:pt idx="529">
                  <c:v>43692</c:v>
                </c:pt>
                <c:pt idx="530">
                  <c:v>43693</c:v>
                </c:pt>
                <c:pt idx="531">
                  <c:v>43694</c:v>
                </c:pt>
                <c:pt idx="532">
                  <c:v>43695</c:v>
                </c:pt>
                <c:pt idx="533">
                  <c:v>43696</c:v>
                </c:pt>
                <c:pt idx="534">
                  <c:v>43697</c:v>
                </c:pt>
                <c:pt idx="535">
                  <c:v>43698</c:v>
                </c:pt>
                <c:pt idx="536">
                  <c:v>43699</c:v>
                </c:pt>
                <c:pt idx="537">
                  <c:v>43700</c:v>
                </c:pt>
                <c:pt idx="538">
                  <c:v>43701</c:v>
                </c:pt>
                <c:pt idx="539">
                  <c:v>43702</c:v>
                </c:pt>
                <c:pt idx="540">
                  <c:v>43703</c:v>
                </c:pt>
                <c:pt idx="541">
                  <c:v>43704</c:v>
                </c:pt>
                <c:pt idx="542">
                  <c:v>43705</c:v>
                </c:pt>
                <c:pt idx="543">
                  <c:v>43706</c:v>
                </c:pt>
                <c:pt idx="544">
                  <c:v>43707</c:v>
                </c:pt>
                <c:pt idx="545">
                  <c:v>43708</c:v>
                </c:pt>
                <c:pt idx="546">
                  <c:v>43709</c:v>
                </c:pt>
                <c:pt idx="547">
                  <c:v>43710</c:v>
                </c:pt>
                <c:pt idx="548">
                  <c:v>43711</c:v>
                </c:pt>
                <c:pt idx="549">
                  <c:v>43712</c:v>
                </c:pt>
                <c:pt idx="550">
                  <c:v>43713</c:v>
                </c:pt>
                <c:pt idx="551">
                  <c:v>43714</c:v>
                </c:pt>
                <c:pt idx="552">
                  <c:v>43715</c:v>
                </c:pt>
                <c:pt idx="553">
                  <c:v>43716</c:v>
                </c:pt>
                <c:pt idx="554">
                  <c:v>43717</c:v>
                </c:pt>
                <c:pt idx="555">
                  <c:v>43718</c:v>
                </c:pt>
                <c:pt idx="556">
                  <c:v>43719</c:v>
                </c:pt>
                <c:pt idx="557">
                  <c:v>43720</c:v>
                </c:pt>
                <c:pt idx="558">
                  <c:v>43721</c:v>
                </c:pt>
                <c:pt idx="559">
                  <c:v>43722</c:v>
                </c:pt>
                <c:pt idx="560">
                  <c:v>43723</c:v>
                </c:pt>
                <c:pt idx="561">
                  <c:v>43724</c:v>
                </c:pt>
                <c:pt idx="562">
                  <c:v>43725</c:v>
                </c:pt>
                <c:pt idx="563">
                  <c:v>43726</c:v>
                </c:pt>
                <c:pt idx="564">
                  <c:v>43727</c:v>
                </c:pt>
                <c:pt idx="565">
                  <c:v>43728</c:v>
                </c:pt>
                <c:pt idx="566">
                  <c:v>43729</c:v>
                </c:pt>
                <c:pt idx="567">
                  <c:v>43730</c:v>
                </c:pt>
                <c:pt idx="568">
                  <c:v>43731</c:v>
                </c:pt>
                <c:pt idx="569">
                  <c:v>43732</c:v>
                </c:pt>
                <c:pt idx="570">
                  <c:v>43733</c:v>
                </c:pt>
                <c:pt idx="571">
                  <c:v>43734</c:v>
                </c:pt>
                <c:pt idx="572">
                  <c:v>43735</c:v>
                </c:pt>
                <c:pt idx="573">
                  <c:v>43736</c:v>
                </c:pt>
                <c:pt idx="574">
                  <c:v>43737</c:v>
                </c:pt>
                <c:pt idx="575">
                  <c:v>43738</c:v>
                </c:pt>
                <c:pt idx="576">
                  <c:v>43739</c:v>
                </c:pt>
                <c:pt idx="577">
                  <c:v>43740</c:v>
                </c:pt>
                <c:pt idx="578">
                  <c:v>43741</c:v>
                </c:pt>
                <c:pt idx="579">
                  <c:v>43742</c:v>
                </c:pt>
                <c:pt idx="580">
                  <c:v>43743</c:v>
                </c:pt>
                <c:pt idx="581">
                  <c:v>43744</c:v>
                </c:pt>
                <c:pt idx="582">
                  <c:v>43745</c:v>
                </c:pt>
                <c:pt idx="583">
                  <c:v>43746</c:v>
                </c:pt>
                <c:pt idx="584">
                  <c:v>43747</c:v>
                </c:pt>
                <c:pt idx="585">
                  <c:v>43748</c:v>
                </c:pt>
                <c:pt idx="586">
                  <c:v>43749</c:v>
                </c:pt>
                <c:pt idx="587">
                  <c:v>43750</c:v>
                </c:pt>
                <c:pt idx="588">
                  <c:v>43751</c:v>
                </c:pt>
                <c:pt idx="589">
                  <c:v>43752</c:v>
                </c:pt>
                <c:pt idx="590">
                  <c:v>43753</c:v>
                </c:pt>
                <c:pt idx="591">
                  <c:v>43754</c:v>
                </c:pt>
                <c:pt idx="592">
                  <c:v>43755</c:v>
                </c:pt>
                <c:pt idx="593">
                  <c:v>43756</c:v>
                </c:pt>
                <c:pt idx="594">
                  <c:v>43757</c:v>
                </c:pt>
                <c:pt idx="595">
                  <c:v>43758</c:v>
                </c:pt>
                <c:pt idx="596">
                  <c:v>43759</c:v>
                </c:pt>
                <c:pt idx="597">
                  <c:v>43760</c:v>
                </c:pt>
                <c:pt idx="598">
                  <c:v>43761</c:v>
                </c:pt>
                <c:pt idx="599">
                  <c:v>43762</c:v>
                </c:pt>
                <c:pt idx="600">
                  <c:v>43763</c:v>
                </c:pt>
                <c:pt idx="601">
                  <c:v>43764</c:v>
                </c:pt>
                <c:pt idx="602">
                  <c:v>43765</c:v>
                </c:pt>
                <c:pt idx="603">
                  <c:v>43766</c:v>
                </c:pt>
                <c:pt idx="604">
                  <c:v>43767</c:v>
                </c:pt>
                <c:pt idx="605">
                  <c:v>43768</c:v>
                </c:pt>
                <c:pt idx="606">
                  <c:v>43769</c:v>
                </c:pt>
                <c:pt idx="607">
                  <c:v>43770</c:v>
                </c:pt>
                <c:pt idx="608">
                  <c:v>43771</c:v>
                </c:pt>
                <c:pt idx="609">
                  <c:v>43772</c:v>
                </c:pt>
                <c:pt idx="610">
                  <c:v>43773</c:v>
                </c:pt>
                <c:pt idx="611">
                  <c:v>43774</c:v>
                </c:pt>
                <c:pt idx="612">
                  <c:v>43775</c:v>
                </c:pt>
                <c:pt idx="613">
                  <c:v>43776</c:v>
                </c:pt>
                <c:pt idx="614">
                  <c:v>43777</c:v>
                </c:pt>
                <c:pt idx="615">
                  <c:v>43778</c:v>
                </c:pt>
                <c:pt idx="616">
                  <c:v>43779</c:v>
                </c:pt>
                <c:pt idx="617">
                  <c:v>43780</c:v>
                </c:pt>
                <c:pt idx="618">
                  <c:v>43781</c:v>
                </c:pt>
                <c:pt idx="619">
                  <c:v>43782</c:v>
                </c:pt>
                <c:pt idx="620">
                  <c:v>43783</c:v>
                </c:pt>
                <c:pt idx="621">
                  <c:v>43784</c:v>
                </c:pt>
                <c:pt idx="622">
                  <c:v>43785</c:v>
                </c:pt>
                <c:pt idx="623">
                  <c:v>43786</c:v>
                </c:pt>
                <c:pt idx="624">
                  <c:v>43787</c:v>
                </c:pt>
                <c:pt idx="625">
                  <c:v>43788</c:v>
                </c:pt>
                <c:pt idx="626">
                  <c:v>43789</c:v>
                </c:pt>
                <c:pt idx="627">
                  <c:v>43790</c:v>
                </c:pt>
                <c:pt idx="628">
                  <c:v>43791</c:v>
                </c:pt>
                <c:pt idx="629">
                  <c:v>43792</c:v>
                </c:pt>
                <c:pt idx="630">
                  <c:v>43793</c:v>
                </c:pt>
                <c:pt idx="631">
                  <c:v>43794</c:v>
                </c:pt>
                <c:pt idx="632">
                  <c:v>43795</c:v>
                </c:pt>
                <c:pt idx="633">
                  <c:v>43796</c:v>
                </c:pt>
                <c:pt idx="634">
                  <c:v>43797</c:v>
                </c:pt>
                <c:pt idx="635">
                  <c:v>43798</c:v>
                </c:pt>
                <c:pt idx="636">
                  <c:v>43799</c:v>
                </c:pt>
                <c:pt idx="637">
                  <c:v>43800</c:v>
                </c:pt>
                <c:pt idx="638">
                  <c:v>43801</c:v>
                </c:pt>
                <c:pt idx="639">
                  <c:v>43802</c:v>
                </c:pt>
                <c:pt idx="640">
                  <c:v>43803</c:v>
                </c:pt>
                <c:pt idx="641">
                  <c:v>43804</c:v>
                </c:pt>
                <c:pt idx="642">
                  <c:v>43805</c:v>
                </c:pt>
                <c:pt idx="643">
                  <c:v>43806</c:v>
                </c:pt>
                <c:pt idx="644">
                  <c:v>43807</c:v>
                </c:pt>
                <c:pt idx="645">
                  <c:v>43808</c:v>
                </c:pt>
                <c:pt idx="646">
                  <c:v>43809</c:v>
                </c:pt>
                <c:pt idx="647">
                  <c:v>43810</c:v>
                </c:pt>
                <c:pt idx="648">
                  <c:v>43811</c:v>
                </c:pt>
                <c:pt idx="649">
                  <c:v>43812</c:v>
                </c:pt>
                <c:pt idx="650">
                  <c:v>43813</c:v>
                </c:pt>
                <c:pt idx="651">
                  <c:v>43814</c:v>
                </c:pt>
                <c:pt idx="652">
                  <c:v>43815</c:v>
                </c:pt>
                <c:pt idx="653">
                  <c:v>43816</c:v>
                </c:pt>
                <c:pt idx="654">
                  <c:v>43817</c:v>
                </c:pt>
                <c:pt idx="655">
                  <c:v>43818</c:v>
                </c:pt>
                <c:pt idx="656">
                  <c:v>43819</c:v>
                </c:pt>
                <c:pt idx="657">
                  <c:v>43820</c:v>
                </c:pt>
                <c:pt idx="658">
                  <c:v>43821</c:v>
                </c:pt>
                <c:pt idx="659">
                  <c:v>43822</c:v>
                </c:pt>
                <c:pt idx="660">
                  <c:v>43823</c:v>
                </c:pt>
                <c:pt idx="661">
                  <c:v>43824</c:v>
                </c:pt>
                <c:pt idx="662">
                  <c:v>43825</c:v>
                </c:pt>
                <c:pt idx="663">
                  <c:v>43826</c:v>
                </c:pt>
                <c:pt idx="664">
                  <c:v>43827</c:v>
                </c:pt>
                <c:pt idx="665">
                  <c:v>43828</c:v>
                </c:pt>
                <c:pt idx="666">
                  <c:v>43829</c:v>
                </c:pt>
                <c:pt idx="667">
                  <c:v>43830</c:v>
                </c:pt>
                <c:pt idx="668">
                  <c:v>43831</c:v>
                </c:pt>
                <c:pt idx="669">
                  <c:v>43832</c:v>
                </c:pt>
                <c:pt idx="670">
                  <c:v>43833</c:v>
                </c:pt>
                <c:pt idx="671">
                  <c:v>43834</c:v>
                </c:pt>
                <c:pt idx="672">
                  <c:v>43835</c:v>
                </c:pt>
                <c:pt idx="673">
                  <c:v>43836</c:v>
                </c:pt>
                <c:pt idx="674">
                  <c:v>43837</c:v>
                </c:pt>
                <c:pt idx="675">
                  <c:v>43838</c:v>
                </c:pt>
                <c:pt idx="676">
                  <c:v>43839</c:v>
                </c:pt>
                <c:pt idx="677">
                  <c:v>43840</c:v>
                </c:pt>
                <c:pt idx="678">
                  <c:v>43841</c:v>
                </c:pt>
                <c:pt idx="679">
                  <c:v>43842</c:v>
                </c:pt>
                <c:pt idx="680">
                  <c:v>43843</c:v>
                </c:pt>
                <c:pt idx="681">
                  <c:v>43844</c:v>
                </c:pt>
                <c:pt idx="682">
                  <c:v>43845</c:v>
                </c:pt>
                <c:pt idx="683">
                  <c:v>43846</c:v>
                </c:pt>
                <c:pt idx="684">
                  <c:v>43847</c:v>
                </c:pt>
                <c:pt idx="685">
                  <c:v>43848</c:v>
                </c:pt>
                <c:pt idx="686">
                  <c:v>43849</c:v>
                </c:pt>
                <c:pt idx="687">
                  <c:v>43850</c:v>
                </c:pt>
                <c:pt idx="688">
                  <c:v>43851</c:v>
                </c:pt>
                <c:pt idx="689">
                  <c:v>43852</c:v>
                </c:pt>
                <c:pt idx="690">
                  <c:v>43853</c:v>
                </c:pt>
                <c:pt idx="691">
                  <c:v>43854</c:v>
                </c:pt>
                <c:pt idx="692">
                  <c:v>43855</c:v>
                </c:pt>
                <c:pt idx="693">
                  <c:v>43856</c:v>
                </c:pt>
                <c:pt idx="694">
                  <c:v>43857</c:v>
                </c:pt>
                <c:pt idx="695">
                  <c:v>43858</c:v>
                </c:pt>
                <c:pt idx="696">
                  <c:v>43859</c:v>
                </c:pt>
                <c:pt idx="697">
                  <c:v>43860</c:v>
                </c:pt>
                <c:pt idx="698">
                  <c:v>43861</c:v>
                </c:pt>
                <c:pt idx="699">
                  <c:v>43862</c:v>
                </c:pt>
                <c:pt idx="700">
                  <c:v>43863</c:v>
                </c:pt>
                <c:pt idx="701">
                  <c:v>43864</c:v>
                </c:pt>
                <c:pt idx="702">
                  <c:v>43865</c:v>
                </c:pt>
                <c:pt idx="703">
                  <c:v>43866</c:v>
                </c:pt>
                <c:pt idx="704">
                  <c:v>43867</c:v>
                </c:pt>
                <c:pt idx="705">
                  <c:v>43868</c:v>
                </c:pt>
                <c:pt idx="706">
                  <c:v>43869</c:v>
                </c:pt>
                <c:pt idx="707">
                  <c:v>43870</c:v>
                </c:pt>
                <c:pt idx="708">
                  <c:v>43871</c:v>
                </c:pt>
                <c:pt idx="709">
                  <c:v>43872</c:v>
                </c:pt>
                <c:pt idx="710">
                  <c:v>43873</c:v>
                </c:pt>
                <c:pt idx="711">
                  <c:v>43874</c:v>
                </c:pt>
                <c:pt idx="712">
                  <c:v>43875</c:v>
                </c:pt>
                <c:pt idx="713">
                  <c:v>43876</c:v>
                </c:pt>
                <c:pt idx="714">
                  <c:v>43877</c:v>
                </c:pt>
                <c:pt idx="715">
                  <c:v>43878</c:v>
                </c:pt>
                <c:pt idx="716">
                  <c:v>43879</c:v>
                </c:pt>
                <c:pt idx="717">
                  <c:v>43880</c:v>
                </c:pt>
                <c:pt idx="718">
                  <c:v>43881</c:v>
                </c:pt>
                <c:pt idx="719">
                  <c:v>43882</c:v>
                </c:pt>
                <c:pt idx="720">
                  <c:v>43883</c:v>
                </c:pt>
                <c:pt idx="721">
                  <c:v>43884</c:v>
                </c:pt>
                <c:pt idx="722">
                  <c:v>43885</c:v>
                </c:pt>
                <c:pt idx="723">
                  <c:v>43886</c:v>
                </c:pt>
                <c:pt idx="724">
                  <c:v>43887</c:v>
                </c:pt>
                <c:pt idx="725">
                  <c:v>43888</c:v>
                </c:pt>
                <c:pt idx="726">
                  <c:v>43889</c:v>
                </c:pt>
                <c:pt idx="727">
                  <c:v>43890</c:v>
                </c:pt>
                <c:pt idx="728">
                  <c:v>43891</c:v>
                </c:pt>
                <c:pt idx="729">
                  <c:v>43892</c:v>
                </c:pt>
                <c:pt idx="730">
                  <c:v>43893</c:v>
                </c:pt>
                <c:pt idx="731">
                  <c:v>43894</c:v>
                </c:pt>
                <c:pt idx="732">
                  <c:v>43895</c:v>
                </c:pt>
                <c:pt idx="733">
                  <c:v>43896</c:v>
                </c:pt>
                <c:pt idx="734">
                  <c:v>43897</c:v>
                </c:pt>
                <c:pt idx="735">
                  <c:v>43898</c:v>
                </c:pt>
                <c:pt idx="736">
                  <c:v>43899</c:v>
                </c:pt>
                <c:pt idx="737">
                  <c:v>43900</c:v>
                </c:pt>
                <c:pt idx="738">
                  <c:v>43901</c:v>
                </c:pt>
                <c:pt idx="739">
                  <c:v>43902</c:v>
                </c:pt>
                <c:pt idx="740">
                  <c:v>43903</c:v>
                </c:pt>
                <c:pt idx="741">
                  <c:v>43904</c:v>
                </c:pt>
                <c:pt idx="742">
                  <c:v>43905</c:v>
                </c:pt>
                <c:pt idx="743">
                  <c:v>43906</c:v>
                </c:pt>
                <c:pt idx="744">
                  <c:v>43907</c:v>
                </c:pt>
                <c:pt idx="745">
                  <c:v>43908</c:v>
                </c:pt>
                <c:pt idx="746">
                  <c:v>43909</c:v>
                </c:pt>
                <c:pt idx="747">
                  <c:v>43910</c:v>
                </c:pt>
                <c:pt idx="748">
                  <c:v>43911</c:v>
                </c:pt>
                <c:pt idx="749">
                  <c:v>43912</c:v>
                </c:pt>
                <c:pt idx="750">
                  <c:v>43913</c:v>
                </c:pt>
                <c:pt idx="751">
                  <c:v>43914</c:v>
                </c:pt>
                <c:pt idx="752">
                  <c:v>43915</c:v>
                </c:pt>
                <c:pt idx="753">
                  <c:v>43916</c:v>
                </c:pt>
                <c:pt idx="754">
                  <c:v>43917</c:v>
                </c:pt>
                <c:pt idx="755">
                  <c:v>43918</c:v>
                </c:pt>
                <c:pt idx="756">
                  <c:v>43919</c:v>
                </c:pt>
                <c:pt idx="757">
                  <c:v>43920</c:v>
                </c:pt>
                <c:pt idx="758">
                  <c:v>43921</c:v>
                </c:pt>
                <c:pt idx="759">
                  <c:v>43922</c:v>
                </c:pt>
                <c:pt idx="760">
                  <c:v>43923</c:v>
                </c:pt>
                <c:pt idx="761">
                  <c:v>43924</c:v>
                </c:pt>
                <c:pt idx="762">
                  <c:v>43925</c:v>
                </c:pt>
                <c:pt idx="763">
                  <c:v>43926</c:v>
                </c:pt>
                <c:pt idx="764">
                  <c:v>43927</c:v>
                </c:pt>
                <c:pt idx="765">
                  <c:v>43928</c:v>
                </c:pt>
                <c:pt idx="766">
                  <c:v>43929</c:v>
                </c:pt>
                <c:pt idx="767">
                  <c:v>43930</c:v>
                </c:pt>
                <c:pt idx="768">
                  <c:v>43931</c:v>
                </c:pt>
                <c:pt idx="769">
                  <c:v>43932</c:v>
                </c:pt>
                <c:pt idx="770">
                  <c:v>43933</c:v>
                </c:pt>
                <c:pt idx="771">
                  <c:v>43934</c:v>
                </c:pt>
                <c:pt idx="772">
                  <c:v>43935</c:v>
                </c:pt>
                <c:pt idx="773">
                  <c:v>43936</c:v>
                </c:pt>
                <c:pt idx="774">
                  <c:v>43937</c:v>
                </c:pt>
                <c:pt idx="775">
                  <c:v>43938</c:v>
                </c:pt>
                <c:pt idx="776">
                  <c:v>43939</c:v>
                </c:pt>
                <c:pt idx="777">
                  <c:v>43940</c:v>
                </c:pt>
                <c:pt idx="778">
                  <c:v>43941</c:v>
                </c:pt>
                <c:pt idx="779">
                  <c:v>43942</c:v>
                </c:pt>
                <c:pt idx="780">
                  <c:v>43943</c:v>
                </c:pt>
                <c:pt idx="781">
                  <c:v>43944</c:v>
                </c:pt>
                <c:pt idx="782">
                  <c:v>43945</c:v>
                </c:pt>
                <c:pt idx="783">
                  <c:v>43946</c:v>
                </c:pt>
                <c:pt idx="784">
                  <c:v>43947</c:v>
                </c:pt>
                <c:pt idx="785">
                  <c:v>43948</c:v>
                </c:pt>
                <c:pt idx="786">
                  <c:v>43949</c:v>
                </c:pt>
                <c:pt idx="787">
                  <c:v>43950</c:v>
                </c:pt>
                <c:pt idx="788">
                  <c:v>43951</c:v>
                </c:pt>
                <c:pt idx="789">
                  <c:v>43952</c:v>
                </c:pt>
                <c:pt idx="790">
                  <c:v>43953</c:v>
                </c:pt>
                <c:pt idx="791">
                  <c:v>43954</c:v>
                </c:pt>
                <c:pt idx="792">
                  <c:v>43955</c:v>
                </c:pt>
                <c:pt idx="793">
                  <c:v>43956</c:v>
                </c:pt>
                <c:pt idx="794">
                  <c:v>43957</c:v>
                </c:pt>
                <c:pt idx="795">
                  <c:v>43958</c:v>
                </c:pt>
                <c:pt idx="796">
                  <c:v>43959</c:v>
                </c:pt>
                <c:pt idx="797">
                  <c:v>43960</c:v>
                </c:pt>
                <c:pt idx="798">
                  <c:v>43961</c:v>
                </c:pt>
                <c:pt idx="799">
                  <c:v>43962</c:v>
                </c:pt>
                <c:pt idx="800">
                  <c:v>43963</c:v>
                </c:pt>
                <c:pt idx="801">
                  <c:v>43964</c:v>
                </c:pt>
                <c:pt idx="802">
                  <c:v>43965</c:v>
                </c:pt>
                <c:pt idx="803">
                  <c:v>43966</c:v>
                </c:pt>
                <c:pt idx="804">
                  <c:v>43967</c:v>
                </c:pt>
                <c:pt idx="805">
                  <c:v>43968</c:v>
                </c:pt>
                <c:pt idx="806">
                  <c:v>43969</c:v>
                </c:pt>
                <c:pt idx="807">
                  <c:v>43970</c:v>
                </c:pt>
                <c:pt idx="808">
                  <c:v>43971</c:v>
                </c:pt>
                <c:pt idx="809">
                  <c:v>43972</c:v>
                </c:pt>
                <c:pt idx="810">
                  <c:v>43973</c:v>
                </c:pt>
                <c:pt idx="811">
                  <c:v>43974</c:v>
                </c:pt>
                <c:pt idx="812">
                  <c:v>43975</c:v>
                </c:pt>
                <c:pt idx="813">
                  <c:v>43976</c:v>
                </c:pt>
                <c:pt idx="814">
                  <c:v>43977</c:v>
                </c:pt>
                <c:pt idx="815">
                  <c:v>43978</c:v>
                </c:pt>
                <c:pt idx="816">
                  <c:v>43979</c:v>
                </c:pt>
                <c:pt idx="817">
                  <c:v>43980</c:v>
                </c:pt>
                <c:pt idx="818">
                  <c:v>43981</c:v>
                </c:pt>
                <c:pt idx="819">
                  <c:v>43982</c:v>
                </c:pt>
                <c:pt idx="820">
                  <c:v>43983</c:v>
                </c:pt>
                <c:pt idx="821">
                  <c:v>43984</c:v>
                </c:pt>
                <c:pt idx="822">
                  <c:v>43985</c:v>
                </c:pt>
                <c:pt idx="823">
                  <c:v>43986</c:v>
                </c:pt>
                <c:pt idx="824">
                  <c:v>43987</c:v>
                </c:pt>
                <c:pt idx="825">
                  <c:v>43988</c:v>
                </c:pt>
                <c:pt idx="826">
                  <c:v>43989</c:v>
                </c:pt>
                <c:pt idx="827">
                  <c:v>43990</c:v>
                </c:pt>
                <c:pt idx="828">
                  <c:v>43991</c:v>
                </c:pt>
                <c:pt idx="829">
                  <c:v>43992</c:v>
                </c:pt>
                <c:pt idx="830">
                  <c:v>43993</c:v>
                </c:pt>
                <c:pt idx="831">
                  <c:v>43994</c:v>
                </c:pt>
                <c:pt idx="832">
                  <c:v>43995</c:v>
                </c:pt>
                <c:pt idx="833">
                  <c:v>43996</c:v>
                </c:pt>
                <c:pt idx="834">
                  <c:v>43997</c:v>
                </c:pt>
                <c:pt idx="835">
                  <c:v>43998</c:v>
                </c:pt>
                <c:pt idx="836">
                  <c:v>43999</c:v>
                </c:pt>
                <c:pt idx="837">
                  <c:v>44000</c:v>
                </c:pt>
                <c:pt idx="838">
                  <c:v>44001</c:v>
                </c:pt>
                <c:pt idx="839">
                  <c:v>44002</c:v>
                </c:pt>
                <c:pt idx="840">
                  <c:v>44003</c:v>
                </c:pt>
                <c:pt idx="841">
                  <c:v>44004</c:v>
                </c:pt>
                <c:pt idx="842">
                  <c:v>44005</c:v>
                </c:pt>
                <c:pt idx="843">
                  <c:v>44006</c:v>
                </c:pt>
                <c:pt idx="844">
                  <c:v>44007</c:v>
                </c:pt>
                <c:pt idx="845">
                  <c:v>44008</c:v>
                </c:pt>
                <c:pt idx="846">
                  <c:v>44009</c:v>
                </c:pt>
                <c:pt idx="847">
                  <c:v>44010</c:v>
                </c:pt>
                <c:pt idx="848">
                  <c:v>44011</c:v>
                </c:pt>
                <c:pt idx="849">
                  <c:v>44012</c:v>
                </c:pt>
                <c:pt idx="850">
                  <c:v>44013</c:v>
                </c:pt>
                <c:pt idx="851">
                  <c:v>44014</c:v>
                </c:pt>
                <c:pt idx="852">
                  <c:v>44015</c:v>
                </c:pt>
                <c:pt idx="853">
                  <c:v>44016</c:v>
                </c:pt>
                <c:pt idx="854">
                  <c:v>44017</c:v>
                </c:pt>
                <c:pt idx="855">
                  <c:v>44018</c:v>
                </c:pt>
                <c:pt idx="856">
                  <c:v>44019</c:v>
                </c:pt>
                <c:pt idx="857">
                  <c:v>44020</c:v>
                </c:pt>
                <c:pt idx="858">
                  <c:v>44021</c:v>
                </c:pt>
                <c:pt idx="859">
                  <c:v>44022</c:v>
                </c:pt>
                <c:pt idx="860">
                  <c:v>44023</c:v>
                </c:pt>
                <c:pt idx="861">
                  <c:v>44024</c:v>
                </c:pt>
                <c:pt idx="862">
                  <c:v>44025</c:v>
                </c:pt>
                <c:pt idx="863">
                  <c:v>44026</c:v>
                </c:pt>
                <c:pt idx="864">
                  <c:v>44027</c:v>
                </c:pt>
                <c:pt idx="865">
                  <c:v>44028</c:v>
                </c:pt>
                <c:pt idx="866">
                  <c:v>44029</c:v>
                </c:pt>
                <c:pt idx="867">
                  <c:v>44030</c:v>
                </c:pt>
                <c:pt idx="868">
                  <c:v>44031</c:v>
                </c:pt>
                <c:pt idx="869">
                  <c:v>44032</c:v>
                </c:pt>
                <c:pt idx="870">
                  <c:v>44033</c:v>
                </c:pt>
                <c:pt idx="871">
                  <c:v>44034</c:v>
                </c:pt>
                <c:pt idx="872">
                  <c:v>44035</c:v>
                </c:pt>
                <c:pt idx="873">
                  <c:v>44036</c:v>
                </c:pt>
                <c:pt idx="874">
                  <c:v>44037</c:v>
                </c:pt>
                <c:pt idx="875">
                  <c:v>44038</c:v>
                </c:pt>
                <c:pt idx="876">
                  <c:v>44039</c:v>
                </c:pt>
                <c:pt idx="877">
                  <c:v>44040</c:v>
                </c:pt>
                <c:pt idx="878">
                  <c:v>44041</c:v>
                </c:pt>
                <c:pt idx="879">
                  <c:v>44042</c:v>
                </c:pt>
                <c:pt idx="880">
                  <c:v>44043</c:v>
                </c:pt>
                <c:pt idx="881">
                  <c:v>44044</c:v>
                </c:pt>
                <c:pt idx="882">
                  <c:v>44045</c:v>
                </c:pt>
                <c:pt idx="883">
                  <c:v>44046</c:v>
                </c:pt>
                <c:pt idx="884">
                  <c:v>44047</c:v>
                </c:pt>
                <c:pt idx="885">
                  <c:v>44048</c:v>
                </c:pt>
                <c:pt idx="886">
                  <c:v>44049</c:v>
                </c:pt>
                <c:pt idx="887">
                  <c:v>44050</c:v>
                </c:pt>
                <c:pt idx="888">
                  <c:v>44051</c:v>
                </c:pt>
                <c:pt idx="889">
                  <c:v>44052</c:v>
                </c:pt>
                <c:pt idx="890">
                  <c:v>44053</c:v>
                </c:pt>
                <c:pt idx="891">
                  <c:v>44054</c:v>
                </c:pt>
                <c:pt idx="892">
                  <c:v>44055</c:v>
                </c:pt>
                <c:pt idx="893">
                  <c:v>44056</c:v>
                </c:pt>
                <c:pt idx="894">
                  <c:v>44057</c:v>
                </c:pt>
                <c:pt idx="895">
                  <c:v>44058</c:v>
                </c:pt>
                <c:pt idx="896">
                  <c:v>44059</c:v>
                </c:pt>
                <c:pt idx="897">
                  <c:v>44060</c:v>
                </c:pt>
                <c:pt idx="898">
                  <c:v>44061</c:v>
                </c:pt>
                <c:pt idx="899">
                  <c:v>44062</c:v>
                </c:pt>
                <c:pt idx="900">
                  <c:v>44063</c:v>
                </c:pt>
                <c:pt idx="901">
                  <c:v>44064</c:v>
                </c:pt>
                <c:pt idx="902">
                  <c:v>44065</c:v>
                </c:pt>
                <c:pt idx="903">
                  <c:v>44066</c:v>
                </c:pt>
                <c:pt idx="904">
                  <c:v>44067</c:v>
                </c:pt>
                <c:pt idx="905">
                  <c:v>44068</c:v>
                </c:pt>
                <c:pt idx="906">
                  <c:v>44069</c:v>
                </c:pt>
                <c:pt idx="907">
                  <c:v>44070</c:v>
                </c:pt>
                <c:pt idx="908">
                  <c:v>44071</c:v>
                </c:pt>
                <c:pt idx="909">
                  <c:v>44072</c:v>
                </c:pt>
                <c:pt idx="910">
                  <c:v>44073</c:v>
                </c:pt>
                <c:pt idx="911">
                  <c:v>44074</c:v>
                </c:pt>
                <c:pt idx="912">
                  <c:v>44075</c:v>
                </c:pt>
                <c:pt idx="913">
                  <c:v>44076</c:v>
                </c:pt>
                <c:pt idx="914">
                  <c:v>44077</c:v>
                </c:pt>
                <c:pt idx="915">
                  <c:v>44078</c:v>
                </c:pt>
                <c:pt idx="916">
                  <c:v>44079</c:v>
                </c:pt>
                <c:pt idx="917">
                  <c:v>44080</c:v>
                </c:pt>
                <c:pt idx="918">
                  <c:v>44081</c:v>
                </c:pt>
                <c:pt idx="919">
                  <c:v>44082</c:v>
                </c:pt>
                <c:pt idx="920">
                  <c:v>44083</c:v>
                </c:pt>
                <c:pt idx="921">
                  <c:v>44084</c:v>
                </c:pt>
                <c:pt idx="922">
                  <c:v>44085</c:v>
                </c:pt>
                <c:pt idx="923">
                  <c:v>44086</c:v>
                </c:pt>
                <c:pt idx="924">
                  <c:v>44087</c:v>
                </c:pt>
                <c:pt idx="925">
                  <c:v>44088</c:v>
                </c:pt>
                <c:pt idx="926">
                  <c:v>44089</c:v>
                </c:pt>
                <c:pt idx="927">
                  <c:v>44090</c:v>
                </c:pt>
                <c:pt idx="928">
                  <c:v>44091</c:v>
                </c:pt>
                <c:pt idx="929">
                  <c:v>44092</c:v>
                </c:pt>
                <c:pt idx="930">
                  <c:v>44093</c:v>
                </c:pt>
                <c:pt idx="931">
                  <c:v>44094</c:v>
                </c:pt>
                <c:pt idx="932">
                  <c:v>44095</c:v>
                </c:pt>
                <c:pt idx="933">
                  <c:v>44096</c:v>
                </c:pt>
                <c:pt idx="934">
                  <c:v>44097</c:v>
                </c:pt>
                <c:pt idx="935">
                  <c:v>44098</c:v>
                </c:pt>
                <c:pt idx="936">
                  <c:v>44099</c:v>
                </c:pt>
                <c:pt idx="937">
                  <c:v>44100</c:v>
                </c:pt>
                <c:pt idx="938">
                  <c:v>44101</c:v>
                </c:pt>
                <c:pt idx="939">
                  <c:v>44102</c:v>
                </c:pt>
                <c:pt idx="940">
                  <c:v>44103</c:v>
                </c:pt>
                <c:pt idx="941">
                  <c:v>44104</c:v>
                </c:pt>
                <c:pt idx="942">
                  <c:v>44105</c:v>
                </c:pt>
                <c:pt idx="943">
                  <c:v>44106</c:v>
                </c:pt>
                <c:pt idx="944">
                  <c:v>44107</c:v>
                </c:pt>
                <c:pt idx="945">
                  <c:v>44108</c:v>
                </c:pt>
                <c:pt idx="946">
                  <c:v>44109</c:v>
                </c:pt>
                <c:pt idx="947">
                  <c:v>44110</c:v>
                </c:pt>
                <c:pt idx="948">
                  <c:v>44111</c:v>
                </c:pt>
                <c:pt idx="949">
                  <c:v>44112</c:v>
                </c:pt>
                <c:pt idx="950">
                  <c:v>44113</c:v>
                </c:pt>
                <c:pt idx="951">
                  <c:v>44114</c:v>
                </c:pt>
                <c:pt idx="952">
                  <c:v>44115</c:v>
                </c:pt>
                <c:pt idx="953">
                  <c:v>44116</c:v>
                </c:pt>
                <c:pt idx="954">
                  <c:v>44117</c:v>
                </c:pt>
                <c:pt idx="955">
                  <c:v>44118</c:v>
                </c:pt>
                <c:pt idx="956">
                  <c:v>44119</c:v>
                </c:pt>
                <c:pt idx="957">
                  <c:v>44120</c:v>
                </c:pt>
                <c:pt idx="958">
                  <c:v>44121</c:v>
                </c:pt>
                <c:pt idx="959">
                  <c:v>44122</c:v>
                </c:pt>
                <c:pt idx="960">
                  <c:v>44123</c:v>
                </c:pt>
                <c:pt idx="961">
                  <c:v>44124</c:v>
                </c:pt>
                <c:pt idx="962">
                  <c:v>44125</c:v>
                </c:pt>
                <c:pt idx="963">
                  <c:v>44126</c:v>
                </c:pt>
                <c:pt idx="964">
                  <c:v>44127</c:v>
                </c:pt>
                <c:pt idx="965">
                  <c:v>44128</c:v>
                </c:pt>
                <c:pt idx="966">
                  <c:v>44129</c:v>
                </c:pt>
                <c:pt idx="967">
                  <c:v>44130</c:v>
                </c:pt>
                <c:pt idx="968">
                  <c:v>44131</c:v>
                </c:pt>
                <c:pt idx="969">
                  <c:v>44132</c:v>
                </c:pt>
                <c:pt idx="970">
                  <c:v>44133</c:v>
                </c:pt>
                <c:pt idx="971">
                  <c:v>44134</c:v>
                </c:pt>
                <c:pt idx="972">
                  <c:v>44135</c:v>
                </c:pt>
                <c:pt idx="973">
                  <c:v>44136</c:v>
                </c:pt>
                <c:pt idx="974">
                  <c:v>44137</c:v>
                </c:pt>
                <c:pt idx="975">
                  <c:v>44138</c:v>
                </c:pt>
                <c:pt idx="976">
                  <c:v>44139</c:v>
                </c:pt>
                <c:pt idx="977">
                  <c:v>44140</c:v>
                </c:pt>
                <c:pt idx="978">
                  <c:v>44141</c:v>
                </c:pt>
                <c:pt idx="979">
                  <c:v>44142</c:v>
                </c:pt>
                <c:pt idx="980">
                  <c:v>44143</c:v>
                </c:pt>
                <c:pt idx="981">
                  <c:v>44144</c:v>
                </c:pt>
                <c:pt idx="982">
                  <c:v>44145</c:v>
                </c:pt>
                <c:pt idx="983">
                  <c:v>44146</c:v>
                </c:pt>
                <c:pt idx="984">
                  <c:v>44147</c:v>
                </c:pt>
                <c:pt idx="985">
                  <c:v>44148</c:v>
                </c:pt>
                <c:pt idx="986">
                  <c:v>44149</c:v>
                </c:pt>
                <c:pt idx="987">
                  <c:v>44150</c:v>
                </c:pt>
                <c:pt idx="988">
                  <c:v>44151</c:v>
                </c:pt>
                <c:pt idx="989">
                  <c:v>44152</c:v>
                </c:pt>
                <c:pt idx="990">
                  <c:v>44153</c:v>
                </c:pt>
                <c:pt idx="991">
                  <c:v>44154</c:v>
                </c:pt>
                <c:pt idx="992">
                  <c:v>44155</c:v>
                </c:pt>
                <c:pt idx="993">
                  <c:v>44156</c:v>
                </c:pt>
                <c:pt idx="994">
                  <c:v>44157</c:v>
                </c:pt>
                <c:pt idx="995">
                  <c:v>44158</c:v>
                </c:pt>
                <c:pt idx="996">
                  <c:v>44159</c:v>
                </c:pt>
                <c:pt idx="997">
                  <c:v>44160</c:v>
                </c:pt>
                <c:pt idx="998">
                  <c:v>44161</c:v>
                </c:pt>
                <c:pt idx="999">
                  <c:v>44162</c:v>
                </c:pt>
                <c:pt idx="1000">
                  <c:v>44163</c:v>
                </c:pt>
                <c:pt idx="1001">
                  <c:v>44164</c:v>
                </c:pt>
                <c:pt idx="1002">
                  <c:v>44165</c:v>
                </c:pt>
                <c:pt idx="1003">
                  <c:v>44166</c:v>
                </c:pt>
                <c:pt idx="1004">
                  <c:v>44167</c:v>
                </c:pt>
                <c:pt idx="1005">
                  <c:v>44168</c:v>
                </c:pt>
                <c:pt idx="1006">
                  <c:v>44169</c:v>
                </c:pt>
                <c:pt idx="1007">
                  <c:v>44170</c:v>
                </c:pt>
                <c:pt idx="1008">
                  <c:v>44171</c:v>
                </c:pt>
                <c:pt idx="1009">
                  <c:v>44172</c:v>
                </c:pt>
                <c:pt idx="1010">
                  <c:v>44173</c:v>
                </c:pt>
                <c:pt idx="1011">
                  <c:v>44174</c:v>
                </c:pt>
                <c:pt idx="1012">
                  <c:v>44175</c:v>
                </c:pt>
                <c:pt idx="1013">
                  <c:v>44176</c:v>
                </c:pt>
                <c:pt idx="1014">
                  <c:v>44177</c:v>
                </c:pt>
                <c:pt idx="1015">
                  <c:v>44178</c:v>
                </c:pt>
                <c:pt idx="1016">
                  <c:v>44179</c:v>
                </c:pt>
                <c:pt idx="1017">
                  <c:v>44180</c:v>
                </c:pt>
                <c:pt idx="1018">
                  <c:v>44181</c:v>
                </c:pt>
                <c:pt idx="1019">
                  <c:v>44182</c:v>
                </c:pt>
                <c:pt idx="1020">
                  <c:v>44183</c:v>
                </c:pt>
                <c:pt idx="1021">
                  <c:v>44184</c:v>
                </c:pt>
                <c:pt idx="1022">
                  <c:v>44185</c:v>
                </c:pt>
                <c:pt idx="1023">
                  <c:v>44186</c:v>
                </c:pt>
                <c:pt idx="1024">
                  <c:v>44187</c:v>
                </c:pt>
                <c:pt idx="1025">
                  <c:v>44188</c:v>
                </c:pt>
                <c:pt idx="1026">
                  <c:v>44189</c:v>
                </c:pt>
                <c:pt idx="1027">
                  <c:v>44190</c:v>
                </c:pt>
                <c:pt idx="1028">
                  <c:v>44191</c:v>
                </c:pt>
                <c:pt idx="1029">
                  <c:v>44192</c:v>
                </c:pt>
                <c:pt idx="1030">
                  <c:v>44193</c:v>
                </c:pt>
                <c:pt idx="1031">
                  <c:v>44194</c:v>
                </c:pt>
                <c:pt idx="1032">
                  <c:v>44195</c:v>
                </c:pt>
                <c:pt idx="1033">
                  <c:v>44196</c:v>
                </c:pt>
                <c:pt idx="1034">
                  <c:v>44197</c:v>
                </c:pt>
                <c:pt idx="1035">
                  <c:v>44198</c:v>
                </c:pt>
                <c:pt idx="1036">
                  <c:v>44199</c:v>
                </c:pt>
                <c:pt idx="1037">
                  <c:v>44200</c:v>
                </c:pt>
                <c:pt idx="1038">
                  <c:v>44201</c:v>
                </c:pt>
                <c:pt idx="1039">
                  <c:v>44202</c:v>
                </c:pt>
                <c:pt idx="1040">
                  <c:v>44203</c:v>
                </c:pt>
                <c:pt idx="1041">
                  <c:v>44204</c:v>
                </c:pt>
                <c:pt idx="1042">
                  <c:v>44205</c:v>
                </c:pt>
                <c:pt idx="1043">
                  <c:v>44206</c:v>
                </c:pt>
                <c:pt idx="1044">
                  <c:v>44207</c:v>
                </c:pt>
                <c:pt idx="1045">
                  <c:v>44208</c:v>
                </c:pt>
                <c:pt idx="1046">
                  <c:v>44209</c:v>
                </c:pt>
                <c:pt idx="1047">
                  <c:v>44210</c:v>
                </c:pt>
                <c:pt idx="1048">
                  <c:v>44211</c:v>
                </c:pt>
                <c:pt idx="1049">
                  <c:v>44212</c:v>
                </c:pt>
                <c:pt idx="1050">
                  <c:v>44213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44219</c:v>
                </c:pt>
                <c:pt idx="1057">
                  <c:v>44220</c:v>
                </c:pt>
                <c:pt idx="1058">
                  <c:v>44221</c:v>
                </c:pt>
                <c:pt idx="1059">
                  <c:v>44222</c:v>
                </c:pt>
                <c:pt idx="1060">
                  <c:v>44223</c:v>
                </c:pt>
                <c:pt idx="1061">
                  <c:v>44224</c:v>
                </c:pt>
                <c:pt idx="1062">
                  <c:v>44225</c:v>
                </c:pt>
                <c:pt idx="1063">
                  <c:v>44226</c:v>
                </c:pt>
                <c:pt idx="1064">
                  <c:v>44227</c:v>
                </c:pt>
                <c:pt idx="1065">
                  <c:v>44228</c:v>
                </c:pt>
                <c:pt idx="1066">
                  <c:v>44229</c:v>
                </c:pt>
                <c:pt idx="1067">
                  <c:v>44230</c:v>
                </c:pt>
                <c:pt idx="1068">
                  <c:v>44231</c:v>
                </c:pt>
                <c:pt idx="1069">
                  <c:v>44232</c:v>
                </c:pt>
                <c:pt idx="1070">
                  <c:v>44233</c:v>
                </c:pt>
                <c:pt idx="1071">
                  <c:v>44234</c:v>
                </c:pt>
                <c:pt idx="1072">
                  <c:v>44235</c:v>
                </c:pt>
                <c:pt idx="1073">
                  <c:v>44236</c:v>
                </c:pt>
                <c:pt idx="1074">
                  <c:v>44237</c:v>
                </c:pt>
                <c:pt idx="1075">
                  <c:v>44238</c:v>
                </c:pt>
                <c:pt idx="1076">
                  <c:v>44239</c:v>
                </c:pt>
                <c:pt idx="1077">
                  <c:v>44240</c:v>
                </c:pt>
                <c:pt idx="1078">
                  <c:v>44241</c:v>
                </c:pt>
                <c:pt idx="1079">
                  <c:v>44242</c:v>
                </c:pt>
                <c:pt idx="1080">
                  <c:v>44243</c:v>
                </c:pt>
                <c:pt idx="1081">
                  <c:v>44244</c:v>
                </c:pt>
                <c:pt idx="1082">
                  <c:v>44245</c:v>
                </c:pt>
                <c:pt idx="1083">
                  <c:v>44246</c:v>
                </c:pt>
                <c:pt idx="1084">
                  <c:v>44247</c:v>
                </c:pt>
                <c:pt idx="1085">
                  <c:v>44248</c:v>
                </c:pt>
                <c:pt idx="1086">
                  <c:v>44249</c:v>
                </c:pt>
                <c:pt idx="1087">
                  <c:v>44250</c:v>
                </c:pt>
                <c:pt idx="1088">
                  <c:v>44251</c:v>
                </c:pt>
                <c:pt idx="1089">
                  <c:v>44252</c:v>
                </c:pt>
                <c:pt idx="1090">
                  <c:v>44253</c:v>
                </c:pt>
                <c:pt idx="1091">
                  <c:v>44254</c:v>
                </c:pt>
                <c:pt idx="1092">
                  <c:v>44255</c:v>
                </c:pt>
                <c:pt idx="1093">
                  <c:v>44256</c:v>
                </c:pt>
                <c:pt idx="1094">
                  <c:v>44257</c:v>
                </c:pt>
                <c:pt idx="1095">
                  <c:v>44258</c:v>
                </c:pt>
                <c:pt idx="1096">
                  <c:v>44259</c:v>
                </c:pt>
                <c:pt idx="1097">
                  <c:v>44260</c:v>
                </c:pt>
                <c:pt idx="1098">
                  <c:v>44261</c:v>
                </c:pt>
                <c:pt idx="1099">
                  <c:v>44262</c:v>
                </c:pt>
                <c:pt idx="1100">
                  <c:v>44263</c:v>
                </c:pt>
                <c:pt idx="1101">
                  <c:v>44264</c:v>
                </c:pt>
                <c:pt idx="1102">
                  <c:v>44265</c:v>
                </c:pt>
                <c:pt idx="1103">
                  <c:v>44266</c:v>
                </c:pt>
                <c:pt idx="1104">
                  <c:v>44267</c:v>
                </c:pt>
                <c:pt idx="1105">
                  <c:v>44268</c:v>
                </c:pt>
                <c:pt idx="1106">
                  <c:v>44269</c:v>
                </c:pt>
                <c:pt idx="1107">
                  <c:v>44270</c:v>
                </c:pt>
                <c:pt idx="1108">
                  <c:v>44271</c:v>
                </c:pt>
                <c:pt idx="1109">
                  <c:v>44272</c:v>
                </c:pt>
                <c:pt idx="1110">
                  <c:v>44273</c:v>
                </c:pt>
                <c:pt idx="1111">
                  <c:v>44274</c:v>
                </c:pt>
                <c:pt idx="1112">
                  <c:v>44275</c:v>
                </c:pt>
                <c:pt idx="1113">
                  <c:v>44276</c:v>
                </c:pt>
                <c:pt idx="1114">
                  <c:v>44277</c:v>
                </c:pt>
                <c:pt idx="1115">
                  <c:v>44278</c:v>
                </c:pt>
                <c:pt idx="1116">
                  <c:v>44279</c:v>
                </c:pt>
                <c:pt idx="1117">
                  <c:v>44280</c:v>
                </c:pt>
                <c:pt idx="1118">
                  <c:v>44281</c:v>
                </c:pt>
                <c:pt idx="1119">
                  <c:v>44282</c:v>
                </c:pt>
                <c:pt idx="1120">
                  <c:v>44283</c:v>
                </c:pt>
                <c:pt idx="1121">
                  <c:v>44284</c:v>
                </c:pt>
                <c:pt idx="1122">
                  <c:v>44285</c:v>
                </c:pt>
                <c:pt idx="1123">
                  <c:v>44286</c:v>
                </c:pt>
                <c:pt idx="1124">
                  <c:v>44287</c:v>
                </c:pt>
                <c:pt idx="1125">
                  <c:v>44288</c:v>
                </c:pt>
                <c:pt idx="1126">
                  <c:v>44289</c:v>
                </c:pt>
                <c:pt idx="1127">
                  <c:v>44290</c:v>
                </c:pt>
                <c:pt idx="1128">
                  <c:v>44291</c:v>
                </c:pt>
                <c:pt idx="1129">
                  <c:v>44292</c:v>
                </c:pt>
                <c:pt idx="1130">
                  <c:v>44293</c:v>
                </c:pt>
                <c:pt idx="1131">
                  <c:v>44294</c:v>
                </c:pt>
                <c:pt idx="1132">
                  <c:v>44295</c:v>
                </c:pt>
                <c:pt idx="1133">
                  <c:v>44296</c:v>
                </c:pt>
                <c:pt idx="1134">
                  <c:v>44297</c:v>
                </c:pt>
                <c:pt idx="1135">
                  <c:v>44298</c:v>
                </c:pt>
                <c:pt idx="1136">
                  <c:v>44299</c:v>
                </c:pt>
                <c:pt idx="1137">
                  <c:v>44300</c:v>
                </c:pt>
                <c:pt idx="1138">
                  <c:v>44301</c:v>
                </c:pt>
                <c:pt idx="1139">
                  <c:v>44302</c:v>
                </c:pt>
                <c:pt idx="1140">
                  <c:v>44303</c:v>
                </c:pt>
                <c:pt idx="1141">
                  <c:v>44304</c:v>
                </c:pt>
                <c:pt idx="1142">
                  <c:v>44305</c:v>
                </c:pt>
                <c:pt idx="1143">
                  <c:v>44306</c:v>
                </c:pt>
                <c:pt idx="1144">
                  <c:v>44307</c:v>
                </c:pt>
                <c:pt idx="1145">
                  <c:v>44308</c:v>
                </c:pt>
                <c:pt idx="1146">
                  <c:v>44309</c:v>
                </c:pt>
                <c:pt idx="1147">
                  <c:v>44310</c:v>
                </c:pt>
                <c:pt idx="1148">
                  <c:v>44311</c:v>
                </c:pt>
                <c:pt idx="1149">
                  <c:v>44312</c:v>
                </c:pt>
                <c:pt idx="1150">
                  <c:v>44313</c:v>
                </c:pt>
                <c:pt idx="1151">
                  <c:v>44314</c:v>
                </c:pt>
                <c:pt idx="1152">
                  <c:v>44315</c:v>
                </c:pt>
                <c:pt idx="1153">
                  <c:v>44316</c:v>
                </c:pt>
                <c:pt idx="1154">
                  <c:v>44317</c:v>
                </c:pt>
                <c:pt idx="1155">
                  <c:v>44318</c:v>
                </c:pt>
                <c:pt idx="1156">
                  <c:v>44319</c:v>
                </c:pt>
                <c:pt idx="1157">
                  <c:v>44320</c:v>
                </c:pt>
                <c:pt idx="1158">
                  <c:v>44321</c:v>
                </c:pt>
                <c:pt idx="1159">
                  <c:v>44322</c:v>
                </c:pt>
                <c:pt idx="1160">
                  <c:v>44323</c:v>
                </c:pt>
                <c:pt idx="1161">
                  <c:v>44324</c:v>
                </c:pt>
                <c:pt idx="1162">
                  <c:v>44325</c:v>
                </c:pt>
                <c:pt idx="1163">
                  <c:v>44326</c:v>
                </c:pt>
                <c:pt idx="1164">
                  <c:v>44327</c:v>
                </c:pt>
                <c:pt idx="1165">
                  <c:v>44328</c:v>
                </c:pt>
                <c:pt idx="1166">
                  <c:v>44329</c:v>
                </c:pt>
                <c:pt idx="1167">
                  <c:v>44330</c:v>
                </c:pt>
                <c:pt idx="1168">
                  <c:v>44331</c:v>
                </c:pt>
                <c:pt idx="1169">
                  <c:v>44332</c:v>
                </c:pt>
                <c:pt idx="1170">
                  <c:v>44333</c:v>
                </c:pt>
                <c:pt idx="1171">
                  <c:v>44334</c:v>
                </c:pt>
                <c:pt idx="1172">
                  <c:v>44335</c:v>
                </c:pt>
                <c:pt idx="1173">
                  <c:v>44336</c:v>
                </c:pt>
                <c:pt idx="1174">
                  <c:v>44337</c:v>
                </c:pt>
                <c:pt idx="1175">
                  <c:v>44338</c:v>
                </c:pt>
                <c:pt idx="1176">
                  <c:v>44339</c:v>
                </c:pt>
                <c:pt idx="1177">
                  <c:v>44340</c:v>
                </c:pt>
                <c:pt idx="1178">
                  <c:v>44341</c:v>
                </c:pt>
                <c:pt idx="1179">
                  <c:v>44342</c:v>
                </c:pt>
                <c:pt idx="1180">
                  <c:v>44343</c:v>
                </c:pt>
                <c:pt idx="1181">
                  <c:v>44344</c:v>
                </c:pt>
                <c:pt idx="1182">
                  <c:v>44345</c:v>
                </c:pt>
                <c:pt idx="1183">
                  <c:v>44346</c:v>
                </c:pt>
                <c:pt idx="1184">
                  <c:v>44347</c:v>
                </c:pt>
                <c:pt idx="1185">
                  <c:v>44348</c:v>
                </c:pt>
                <c:pt idx="1186">
                  <c:v>44349</c:v>
                </c:pt>
                <c:pt idx="1187">
                  <c:v>44350</c:v>
                </c:pt>
                <c:pt idx="1188">
                  <c:v>44351</c:v>
                </c:pt>
                <c:pt idx="1189">
                  <c:v>44352</c:v>
                </c:pt>
                <c:pt idx="1190">
                  <c:v>44353</c:v>
                </c:pt>
                <c:pt idx="1191">
                  <c:v>44354</c:v>
                </c:pt>
                <c:pt idx="1192">
                  <c:v>44355</c:v>
                </c:pt>
                <c:pt idx="1193">
                  <c:v>44356</c:v>
                </c:pt>
                <c:pt idx="1194">
                  <c:v>44357</c:v>
                </c:pt>
                <c:pt idx="1195">
                  <c:v>44358</c:v>
                </c:pt>
                <c:pt idx="1196">
                  <c:v>44359</c:v>
                </c:pt>
                <c:pt idx="1197">
                  <c:v>44360</c:v>
                </c:pt>
                <c:pt idx="1198">
                  <c:v>44361</c:v>
                </c:pt>
                <c:pt idx="1199">
                  <c:v>44362</c:v>
                </c:pt>
                <c:pt idx="1200">
                  <c:v>44363</c:v>
                </c:pt>
                <c:pt idx="1201">
                  <c:v>44364</c:v>
                </c:pt>
                <c:pt idx="1202">
                  <c:v>44365</c:v>
                </c:pt>
                <c:pt idx="1203">
                  <c:v>44366</c:v>
                </c:pt>
                <c:pt idx="1204">
                  <c:v>44367</c:v>
                </c:pt>
                <c:pt idx="1205">
                  <c:v>44368</c:v>
                </c:pt>
                <c:pt idx="1206">
                  <c:v>44369</c:v>
                </c:pt>
                <c:pt idx="1207">
                  <c:v>44370</c:v>
                </c:pt>
                <c:pt idx="1208">
                  <c:v>44371</c:v>
                </c:pt>
                <c:pt idx="1209">
                  <c:v>44372</c:v>
                </c:pt>
                <c:pt idx="1210">
                  <c:v>44373</c:v>
                </c:pt>
                <c:pt idx="1211">
                  <c:v>44374</c:v>
                </c:pt>
                <c:pt idx="1212">
                  <c:v>44375</c:v>
                </c:pt>
                <c:pt idx="1213">
                  <c:v>44376</c:v>
                </c:pt>
                <c:pt idx="1214">
                  <c:v>44377</c:v>
                </c:pt>
                <c:pt idx="1215">
                  <c:v>44378</c:v>
                </c:pt>
                <c:pt idx="1216">
                  <c:v>44379</c:v>
                </c:pt>
                <c:pt idx="1217">
                  <c:v>44380</c:v>
                </c:pt>
                <c:pt idx="1218">
                  <c:v>44381</c:v>
                </c:pt>
                <c:pt idx="1219">
                  <c:v>44382</c:v>
                </c:pt>
                <c:pt idx="1220">
                  <c:v>44383</c:v>
                </c:pt>
                <c:pt idx="1221">
                  <c:v>44384</c:v>
                </c:pt>
                <c:pt idx="1222">
                  <c:v>44385</c:v>
                </c:pt>
                <c:pt idx="1223">
                  <c:v>44386</c:v>
                </c:pt>
                <c:pt idx="1224">
                  <c:v>44387</c:v>
                </c:pt>
                <c:pt idx="1225">
                  <c:v>44388</c:v>
                </c:pt>
                <c:pt idx="1226">
                  <c:v>44389</c:v>
                </c:pt>
                <c:pt idx="1227">
                  <c:v>44390</c:v>
                </c:pt>
                <c:pt idx="1228">
                  <c:v>44391</c:v>
                </c:pt>
                <c:pt idx="1229">
                  <c:v>44392</c:v>
                </c:pt>
                <c:pt idx="1230">
                  <c:v>44393</c:v>
                </c:pt>
                <c:pt idx="1231">
                  <c:v>44394</c:v>
                </c:pt>
                <c:pt idx="1232">
                  <c:v>44395</c:v>
                </c:pt>
                <c:pt idx="1233">
                  <c:v>44396</c:v>
                </c:pt>
                <c:pt idx="1234">
                  <c:v>44397</c:v>
                </c:pt>
                <c:pt idx="1235">
                  <c:v>44398</c:v>
                </c:pt>
                <c:pt idx="1236">
                  <c:v>44399</c:v>
                </c:pt>
                <c:pt idx="1237">
                  <c:v>44400</c:v>
                </c:pt>
                <c:pt idx="1238">
                  <c:v>44401</c:v>
                </c:pt>
                <c:pt idx="1239">
                  <c:v>44402</c:v>
                </c:pt>
                <c:pt idx="1240">
                  <c:v>44403</c:v>
                </c:pt>
                <c:pt idx="1241">
                  <c:v>44404</c:v>
                </c:pt>
                <c:pt idx="1242">
                  <c:v>44405</c:v>
                </c:pt>
                <c:pt idx="1243">
                  <c:v>44406</c:v>
                </c:pt>
                <c:pt idx="1244">
                  <c:v>44407</c:v>
                </c:pt>
                <c:pt idx="1245">
                  <c:v>44408</c:v>
                </c:pt>
                <c:pt idx="1246">
                  <c:v>44409</c:v>
                </c:pt>
                <c:pt idx="1247">
                  <c:v>44410</c:v>
                </c:pt>
                <c:pt idx="1248">
                  <c:v>44411</c:v>
                </c:pt>
                <c:pt idx="1249">
                  <c:v>44412</c:v>
                </c:pt>
                <c:pt idx="1250">
                  <c:v>44413</c:v>
                </c:pt>
                <c:pt idx="1251">
                  <c:v>44414</c:v>
                </c:pt>
                <c:pt idx="1252">
                  <c:v>44415</c:v>
                </c:pt>
                <c:pt idx="1253">
                  <c:v>44416</c:v>
                </c:pt>
                <c:pt idx="1254">
                  <c:v>44417</c:v>
                </c:pt>
                <c:pt idx="1255">
                  <c:v>44418</c:v>
                </c:pt>
                <c:pt idx="1256">
                  <c:v>44419</c:v>
                </c:pt>
                <c:pt idx="1257">
                  <c:v>44420</c:v>
                </c:pt>
                <c:pt idx="1258">
                  <c:v>44421</c:v>
                </c:pt>
                <c:pt idx="1259">
                  <c:v>44422</c:v>
                </c:pt>
                <c:pt idx="1260">
                  <c:v>44423</c:v>
                </c:pt>
                <c:pt idx="1261">
                  <c:v>44424</c:v>
                </c:pt>
                <c:pt idx="1262">
                  <c:v>44425</c:v>
                </c:pt>
                <c:pt idx="1263">
                  <c:v>44426</c:v>
                </c:pt>
                <c:pt idx="1264">
                  <c:v>44427</c:v>
                </c:pt>
                <c:pt idx="1265">
                  <c:v>44428</c:v>
                </c:pt>
                <c:pt idx="1266">
                  <c:v>44429</c:v>
                </c:pt>
                <c:pt idx="1267">
                  <c:v>44430</c:v>
                </c:pt>
                <c:pt idx="1268">
                  <c:v>44431</c:v>
                </c:pt>
                <c:pt idx="1269">
                  <c:v>44432</c:v>
                </c:pt>
                <c:pt idx="1270">
                  <c:v>44433</c:v>
                </c:pt>
                <c:pt idx="1271">
                  <c:v>44434</c:v>
                </c:pt>
                <c:pt idx="1272">
                  <c:v>44435</c:v>
                </c:pt>
                <c:pt idx="1273">
                  <c:v>44436</c:v>
                </c:pt>
                <c:pt idx="1274">
                  <c:v>44437</c:v>
                </c:pt>
                <c:pt idx="1275">
                  <c:v>44438</c:v>
                </c:pt>
                <c:pt idx="1276">
                  <c:v>44439</c:v>
                </c:pt>
                <c:pt idx="1277">
                  <c:v>44440</c:v>
                </c:pt>
                <c:pt idx="1278">
                  <c:v>44441</c:v>
                </c:pt>
                <c:pt idx="1279">
                  <c:v>44442</c:v>
                </c:pt>
                <c:pt idx="1280">
                  <c:v>44443</c:v>
                </c:pt>
                <c:pt idx="1281">
                  <c:v>44444</c:v>
                </c:pt>
                <c:pt idx="1282">
                  <c:v>44445</c:v>
                </c:pt>
                <c:pt idx="1283">
                  <c:v>44446</c:v>
                </c:pt>
                <c:pt idx="1284">
                  <c:v>44447</c:v>
                </c:pt>
                <c:pt idx="1285">
                  <c:v>44448</c:v>
                </c:pt>
                <c:pt idx="1286">
                  <c:v>44449</c:v>
                </c:pt>
                <c:pt idx="1287">
                  <c:v>44450</c:v>
                </c:pt>
                <c:pt idx="1288">
                  <c:v>44451</c:v>
                </c:pt>
                <c:pt idx="1289">
                  <c:v>44452</c:v>
                </c:pt>
                <c:pt idx="1290">
                  <c:v>44453</c:v>
                </c:pt>
                <c:pt idx="1291">
                  <c:v>44454</c:v>
                </c:pt>
                <c:pt idx="1292">
                  <c:v>44455</c:v>
                </c:pt>
                <c:pt idx="1293">
                  <c:v>44456</c:v>
                </c:pt>
                <c:pt idx="1294">
                  <c:v>44457</c:v>
                </c:pt>
                <c:pt idx="1295">
                  <c:v>44458</c:v>
                </c:pt>
                <c:pt idx="1296">
                  <c:v>44459</c:v>
                </c:pt>
                <c:pt idx="1297">
                  <c:v>44460</c:v>
                </c:pt>
                <c:pt idx="1298">
                  <c:v>44461</c:v>
                </c:pt>
                <c:pt idx="1299">
                  <c:v>44462</c:v>
                </c:pt>
                <c:pt idx="1300">
                  <c:v>44463</c:v>
                </c:pt>
                <c:pt idx="1301">
                  <c:v>44464</c:v>
                </c:pt>
                <c:pt idx="1302">
                  <c:v>44465</c:v>
                </c:pt>
                <c:pt idx="1303">
                  <c:v>44466</c:v>
                </c:pt>
                <c:pt idx="1304">
                  <c:v>44467</c:v>
                </c:pt>
                <c:pt idx="1305">
                  <c:v>44468</c:v>
                </c:pt>
                <c:pt idx="1306">
                  <c:v>44469</c:v>
                </c:pt>
                <c:pt idx="1307">
                  <c:v>44470</c:v>
                </c:pt>
                <c:pt idx="1308">
                  <c:v>44471</c:v>
                </c:pt>
                <c:pt idx="1309">
                  <c:v>44472</c:v>
                </c:pt>
                <c:pt idx="1310">
                  <c:v>44473</c:v>
                </c:pt>
                <c:pt idx="1311">
                  <c:v>44474</c:v>
                </c:pt>
                <c:pt idx="1312">
                  <c:v>44475</c:v>
                </c:pt>
                <c:pt idx="1313">
                  <c:v>44476</c:v>
                </c:pt>
                <c:pt idx="1314">
                  <c:v>44477</c:v>
                </c:pt>
                <c:pt idx="1315">
                  <c:v>44478</c:v>
                </c:pt>
                <c:pt idx="1316">
                  <c:v>44479</c:v>
                </c:pt>
                <c:pt idx="1317">
                  <c:v>44480</c:v>
                </c:pt>
                <c:pt idx="1318">
                  <c:v>44481</c:v>
                </c:pt>
                <c:pt idx="1319">
                  <c:v>44482</c:v>
                </c:pt>
                <c:pt idx="1320">
                  <c:v>44483</c:v>
                </c:pt>
                <c:pt idx="1321">
                  <c:v>44484</c:v>
                </c:pt>
                <c:pt idx="1322">
                  <c:v>44485</c:v>
                </c:pt>
                <c:pt idx="1323">
                  <c:v>44486</c:v>
                </c:pt>
                <c:pt idx="1324">
                  <c:v>44487</c:v>
                </c:pt>
                <c:pt idx="1325">
                  <c:v>44488</c:v>
                </c:pt>
                <c:pt idx="1326">
                  <c:v>44489</c:v>
                </c:pt>
                <c:pt idx="1327">
                  <c:v>44490</c:v>
                </c:pt>
                <c:pt idx="1328">
                  <c:v>44491</c:v>
                </c:pt>
                <c:pt idx="1329">
                  <c:v>44492</c:v>
                </c:pt>
                <c:pt idx="1330">
                  <c:v>44493</c:v>
                </c:pt>
                <c:pt idx="1331">
                  <c:v>44494</c:v>
                </c:pt>
                <c:pt idx="1332">
                  <c:v>44495</c:v>
                </c:pt>
                <c:pt idx="1333">
                  <c:v>44496</c:v>
                </c:pt>
                <c:pt idx="1334">
                  <c:v>44497</c:v>
                </c:pt>
                <c:pt idx="1335">
                  <c:v>44498</c:v>
                </c:pt>
                <c:pt idx="1336">
                  <c:v>44499</c:v>
                </c:pt>
                <c:pt idx="1337">
                  <c:v>44500</c:v>
                </c:pt>
                <c:pt idx="1338">
                  <c:v>44501</c:v>
                </c:pt>
                <c:pt idx="1339">
                  <c:v>44502</c:v>
                </c:pt>
                <c:pt idx="1340">
                  <c:v>44503</c:v>
                </c:pt>
                <c:pt idx="1341">
                  <c:v>44504</c:v>
                </c:pt>
                <c:pt idx="1342">
                  <c:v>44505</c:v>
                </c:pt>
                <c:pt idx="1343">
                  <c:v>44506</c:v>
                </c:pt>
                <c:pt idx="1344">
                  <c:v>44507</c:v>
                </c:pt>
                <c:pt idx="1345">
                  <c:v>44508</c:v>
                </c:pt>
                <c:pt idx="1346">
                  <c:v>44509</c:v>
                </c:pt>
                <c:pt idx="1347">
                  <c:v>44510</c:v>
                </c:pt>
                <c:pt idx="1348">
                  <c:v>44511</c:v>
                </c:pt>
                <c:pt idx="1349">
                  <c:v>44512</c:v>
                </c:pt>
                <c:pt idx="1350">
                  <c:v>44513</c:v>
                </c:pt>
                <c:pt idx="1351">
                  <c:v>44514</c:v>
                </c:pt>
                <c:pt idx="1352">
                  <c:v>44515</c:v>
                </c:pt>
                <c:pt idx="1353">
                  <c:v>44516</c:v>
                </c:pt>
                <c:pt idx="1354">
                  <c:v>44517</c:v>
                </c:pt>
                <c:pt idx="1355">
                  <c:v>44518</c:v>
                </c:pt>
                <c:pt idx="1356">
                  <c:v>44519</c:v>
                </c:pt>
                <c:pt idx="1357">
                  <c:v>44520</c:v>
                </c:pt>
                <c:pt idx="1358">
                  <c:v>44521</c:v>
                </c:pt>
                <c:pt idx="1359">
                  <c:v>44522</c:v>
                </c:pt>
                <c:pt idx="1360">
                  <c:v>44523</c:v>
                </c:pt>
                <c:pt idx="1361">
                  <c:v>44524</c:v>
                </c:pt>
                <c:pt idx="1362">
                  <c:v>44525</c:v>
                </c:pt>
                <c:pt idx="1363">
                  <c:v>44526</c:v>
                </c:pt>
                <c:pt idx="1364">
                  <c:v>44527</c:v>
                </c:pt>
                <c:pt idx="1365">
                  <c:v>44528</c:v>
                </c:pt>
                <c:pt idx="1366">
                  <c:v>44529</c:v>
                </c:pt>
                <c:pt idx="1367">
                  <c:v>44530</c:v>
                </c:pt>
                <c:pt idx="1368">
                  <c:v>44531</c:v>
                </c:pt>
                <c:pt idx="1369">
                  <c:v>44532</c:v>
                </c:pt>
                <c:pt idx="1370">
                  <c:v>44533</c:v>
                </c:pt>
                <c:pt idx="1371">
                  <c:v>44534</c:v>
                </c:pt>
                <c:pt idx="1372">
                  <c:v>44535</c:v>
                </c:pt>
                <c:pt idx="1373">
                  <c:v>44536</c:v>
                </c:pt>
                <c:pt idx="1374">
                  <c:v>44537</c:v>
                </c:pt>
                <c:pt idx="1375">
                  <c:v>44538</c:v>
                </c:pt>
                <c:pt idx="1376">
                  <c:v>44539</c:v>
                </c:pt>
                <c:pt idx="1377">
                  <c:v>44540</c:v>
                </c:pt>
                <c:pt idx="1378">
                  <c:v>44541</c:v>
                </c:pt>
                <c:pt idx="1379">
                  <c:v>44542</c:v>
                </c:pt>
                <c:pt idx="1380">
                  <c:v>44543</c:v>
                </c:pt>
                <c:pt idx="1381">
                  <c:v>44544</c:v>
                </c:pt>
                <c:pt idx="1382">
                  <c:v>44545</c:v>
                </c:pt>
                <c:pt idx="1383">
                  <c:v>44546</c:v>
                </c:pt>
                <c:pt idx="1384">
                  <c:v>44547</c:v>
                </c:pt>
                <c:pt idx="1385">
                  <c:v>44548</c:v>
                </c:pt>
                <c:pt idx="1386">
                  <c:v>44549</c:v>
                </c:pt>
                <c:pt idx="1387">
                  <c:v>44550</c:v>
                </c:pt>
                <c:pt idx="1388">
                  <c:v>44551</c:v>
                </c:pt>
                <c:pt idx="1389">
                  <c:v>44552</c:v>
                </c:pt>
                <c:pt idx="1390">
                  <c:v>44553</c:v>
                </c:pt>
                <c:pt idx="1391">
                  <c:v>44554</c:v>
                </c:pt>
                <c:pt idx="1392">
                  <c:v>44555</c:v>
                </c:pt>
                <c:pt idx="1393">
                  <c:v>44556</c:v>
                </c:pt>
                <c:pt idx="1394">
                  <c:v>44557</c:v>
                </c:pt>
                <c:pt idx="1395">
                  <c:v>44558</c:v>
                </c:pt>
                <c:pt idx="1396">
                  <c:v>44559</c:v>
                </c:pt>
                <c:pt idx="1397">
                  <c:v>44560</c:v>
                </c:pt>
                <c:pt idx="1398">
                  <c:v>44561</c:v>
                </c:pt>
                <c:pt idx="1399">
                  <c:v>44562</c:v>
                </c:pt>
                <c:pt idx="1400">
                  <c:v>44563</c:v>
                </c:pt>
                <c:pt idx="1401">
                  <c:v>44564</c:v>
                </c:pt>
                <c:pt idx="1402">
                  <c:v>44565</c:v>
                </c:pt>
                <c:pt idx="1403">
                  <c:v>44566</c:v>
                </c:pt>
                <c:pt idx="1404">
                  <c:v>44567</c:v>
                </c:pt>
                <c:pt idx="1405">
                  <c:v>44568</c:v>
                </c:pt>
                <c:pt idx="1406">
                  <c:v>44569</c:v>
                </c:pt>
                <c:pt idx="1407">
                  <c:v>44570</c:v>
                </c:pt>
                <c:pt idx="1408">
                  <c:v>44571</c:v>
                </c:pt>
                <c:pt idx="1409">
                  <c:v>44572</c:v>
                </c:pt>
                <c:pt idx="1410">
                  <c:v>44573</c:v>
                </c:pt>
                <c:pt idx="1411">
                  <c:v>44574</c:v>
                </c:pt>
                <c:pt idx="1412">
                  <c:v>44575</c:v>
                </c:pt>
                <c:pt idx="1413">
                  <c:v>44576</c:v>
                </c:pt>
                <c:pt idx="1414">
                  <c:v>44577</c:v>
                </c:pt>
                <c:pt idx="1415">
                  <c:v>44578</c:v>
                </c:pt>
                <c:pt idx="1416">
                  <c:v>44579</c:v>
                </c:pt>
                <c:pt idx="1417">
                  <c:v>44580</c:v>
                </c:pt>
                <c:pt idx="1418">
                  <c:v>44581</c:v>
                </c:pt>
                <c:pt idx="1419">
                  <c:v>44582</c:v>
                </c:pt>
                <c:pt idx="1420">
                  <c:v>44583</c:v>
                </c:pt>
                <c:pt idx="1421">
                  <c:v>44584</c:v>
                </c:pt>
                <c:pt idx="1422">
                  <c:v>44585</c:v>
                </c:pt>
                <c:pt idx="1423">
                  <c:v>44586</c:v>
                </c:pt>
                <c:pt idx="1424">
                  <c:v>44587</c:v>
                </c:pt>
                <c:pt idx="1425">
                  <c:v>44588</c:v>
                </c:pt>
                <c:pt idx="1426">
                  <c:v>44589</c:v>
                </c:pt>
                <c:pt idx="1427">
                  <c:v>44590</c:v>
                </c:pt>
                <c:pt idx="1428">
                  <c:v>44591</c:v>
                </c:pt>
                <c:pt idx="1429">
                  <c:v>44592</c:v>
                </c:pt>
                <c:pt idx="1430">
                  <c:v>44593</c:v>
                </c:pt>
                <c:pt idx="1431">
                  <c:v>44594</c:v>
                </c:pt>
                <c:pt idx="1432">
                  <c:v>44595</c:v>
                </c:pt>
                <c:pt idx="1433">
                  <c:v>44596</c:v>
                </c:pt>
                <c:pt idx="1434">
                  <c:v>44597</c:v>
                </c:pt>
                <c:pt idx="1435">
                  <c:v>44598</c:v>
                </c:pt>
                <c:pt idx="1436">
                  <c:v>44599</c:v>
                </c:pt>
                <c:pt idx="1437">
                  <c:v>44600</c:v>
                </c:pt>
                <c:pt idx="1438">
                  <c:v>44601</c:v>
                </c:pt>
                <c:pt idx="1439">
                  <c:v>44602</c:v>
                </c:pt>
                <c:pt idx="1440">
                  <c:v>44603</c:v>
                </c:pt>
                <c:pt idx="1441">
                  <c:v>44604</c:v>
                </c:pt>
                <c:pt idx="1442">
                  <c:v>44605</c:v>
                </c:pt>
                <c:pt idx="1443">
                  <c:v>44606</c:v>
                </c:pt>
                <c:pt idx="1444">
                  <c:v>44607</c:v>
                </c:pt>
                <c:pt idx="1445">
                  <c:v>44608</c:v>
                </c:pt>
                <c:pt idx="1446">
                  <c:v>44609</c:v>
                </c:pt>
                <c:pt idx="1447">
                  <c:v>44610</c:v>
                </c:pt>
                <c:pt idx="1448">
                  <c:v>44611</c:v>
                </c:pt>
                <c:pt idx="1449">
                  <c:v>44612</c:v>
                </c:pt>
                <c:pt idx="1450">
                  <c:v>44613</c:v>
                </c:pt>
                <c:pt idx="1451">
                  <c:v>44614</c:v>
                </c:pt>
                <c:pt idx="1452">
                  <c:v>44615</c:v>
                </c:pt>
                <c:pt idx="1453">
                  <c:v>44616</c:v>
                </c:pt>
                <c:pt idx="1454">
                  <c:v>44617</c:v>
                </c:pt>
                <c:pt idx="1455">
                  <c:v>44618</c:v>
                </c:pt>
                <c:pt idx="1456">
                  <c:v>44619</c:v>
                </c:pt>
                <c:pt idx="1457">
                  <c:v>44620</c:v>
                </c:pt>
                <c:pt idx="1458">
                  <c:v>44621</c:v>
                </c:pt>
                <c:pt idx="1459">
                  <c:v>44622</c:v>
                </c:pt>
                <c:pt idx="1460">
                  <c:v>44623</c:v>
                </c:pt>
                <c:pt idx="1461">
                  <c:v>44624</c:v>
                </c:pt>
                <c:pt idx="1462">
                  <c:v>44625</c:v>
                </c:pt>
                <c:pt idx="1463">
                  <c:v>44626</c:v>
                </c:pt>
                <c:pt idx="1464">
                  <c:v>44627</c:v>
                </c:pt>
                <c:pt idx="1465">
                  <c:v>44628</c:v>
                </c:pt>
                <c:pt idx="1466">
                  <c:v>44629</c:v>
                </c:pt>
                <c:pt idx="1467">
                  <c:v>44630</c:v>
                </c:pt>
                <c:pt idx="1468">
                  <c:v>44631</c:v>
                </c:pt>
                <c:pt idx="1469">
                  <c:v>44632</c:v>
                </c:pt>
                <c:pt idx="1470">
                  <c:v>44633</c:v>
                </c:pt>
                <c:pt idx="1471">
                  <c:v>44634</c:v>
                </c:pt>
                <c:pt idx="1472">
                  <c:v>44635</c:v>
                </c:pt>
                <c:pt idx="1473">
                  <c:v>44636</c:v>
                </c:pt>
                <c:pt idx="1474">
                  <c:v>44637</c:v>
                </c:pt>
                <c:pt idx="1475">
                  <c:v>44638</c:v>
                </c:pt>
                <c:pt idx="1476">
                  <c:v>44639</c:v>
                </c:pt>
                <c:pt idx="1477">
                  <c:v>44640</c:v>
                </c:pt>
                <c:pt idx="1478">
                  <c:v>44641</c:v>
                </c:pt>
                <c:pt idx="1479">
                  <c:v>44642</c:v>
                </c:pt>
                <c:pt idx="1480">
                  <c:v>44643</c:v>
                </c:pt>
                <c:pt idx="1481">
                  <c:v>44644</c:v>
                </c:pt>
                <c:pt idx="1482">
                  <c:v>44645</c:v>
                </c:pt>
                <c:pt idx="1483">
                  <c:v>44646</c:v>
                </c:pt>
                <c:pt idx="1484">
                  <c:v>44647</c:v>
                </c:pt>
                <c:pt idx="1485">
                  <c:v>44648</c:v>
                </c:pt>
                <c:pt idx="1486">
                  <c:v>44649</c:v>
                </c:pt>
                <c:pt idx="1487">
                  <c:v>44650</c:v>
                </c:pt>
                <c:pt idx="1488">
                  <c:v>44651</c:v>
                </c:pt>
                <c:pt idx="1489">
                  <c:v>44652</c:v>
                </c:pt>
                <c:pt idx="1490">
                  <c:v>44653</c:v>
                </c:pt>
                <c:pt idx="1491">
                  <c:v>44654</c:v>
                </c:pt>
                <c:pt idx="1492">
                  <c:v>44655</c:v>
                </c:pt>
                <c:pt idx="1493">
                  <c:v>44656</c:v>
                </c:pt>
                <c:pt idx="1494">
                  <c:v>44657</c:v>
                </c:pt>
                <c:pt idx="1495">
                  <c:v>44658</c:v>
                </c:pt>
                <c:pt idx="1496">
                  <c:v>44659</c:v>
                </c:pt>
                <c:pt idx="1497">
                  <c:v>44660</c:v>
                </c:pt>
                <c:pt idx="1498">
                  <c:v>44661</c:v>
                </c:pt>
                <c:pt idx="1499">
                  <c:v>44662</c:v>
                </c:pt>
                <c:pt idx="1500">
                  <c:v>44663</c:v>
                </c:pt>
                <c:pt idx="1501">
                  <c:v>44664</c:v>
                </c:pt>
                <c:pt idx="1502">
                  <c:v>44665</c:v>
                </c:pt>
                <c:pt idx="1503">
                  <c:v>44666</c:v>
                </c:pt>
                <c:pt idx="1504">
                  <c:v>44667</c:v>
                </c:pt>
                <c:pt idx="1505">
                  <c:v>44668</c:v>
                </c:pt>
                <c:pt idx="1506">
                  <c:v>44669</c:v>
                </c:pt>
                <c:pt idx="1507">
                  <c:v>44670</c:v>
                </c:pt>
                <c:pt idx="1508">
                  <c:v>44671</c:v>
                </c:pt>
                <c:pt idx="1509">
                  <c:v>44672</c:v>
                </c:pt>
                <c:pt idx="1510">
                  <c:v>44673</c:v>
                </c:pt>
                <c:pt idx="1511">
                  <c:v>44674</c:v>
                </c:pt>
                <c:pt idx="1512">
                  <c:v>44675</c:v>
                </c:pt>
                <c:pt idx="1513">
                  <c:v>44676</c:v>
                </c:pt>
                <c:pt idx="1514">
                  <c:v>44677</c:v>
                </c:pt>
                <c:pt idx="1515">
                  <c:v>44678</c:v>
                </c:pt>
                <c:pt idx="1516">
                  <c:v>44679</c:v>
                </c:pt>
                <c:pt idx="1517">
                  <c:v>44680</c:v>
                </c:pt>
                <c:pt idx="1518">
                  <c:v>44681</c:v>
                </c:pt>
                <c:pt idx="1519">
                  <c:v>44682</c:v>
                </c:pt>
                <c:pt idx="1520">
                  <c:v>44683</c:v>
                </c:pt>
                <c:pt idx="1521">
                  <c:v>44684</c:v>
                </c:pt>
                <c:pt idx="1522">
                  <c:v>44685</c:v>
                </c:pt>
                <c:pt idx="1523">
                  <c:v>44686</c:v>
                </c:pt>
                <c:pt idx="1524">
                  <c:v>44687</c:v>
                </c:pt>
                <c:pt idx="1525">
                  <c:v>44688</c:v>
                </c:pt>
                <c:pt idx="1526">
                  <c:v>44689</c:v>
                </c:pt>
                <c:pt idx="1527">
                  <c:v>44690</c:v>
                </c:pt>
                <c:pt idx="1528">
                  <c:v>44691</c:v>
                </c:pt>
                <c:pt idx="1529">
                  <c:v>44692</c:v>
                </c:pt>
                <c:pt idx="1530">
                  <c:v>44693</c:v>
                </c:pt>
                <c:pt idx="1531">
                  <c:v>44694</c:v>
                </c:pt>
                <c:pt idx="1532">
                  <c:v>44695</c:v>
                </c:pt>
                <c:pt idx="1533">
                  <c:v>44696</c:v>
                </c:pt>
                <c:pt idx="1534">
                  <c:v>44697</c:v>
                </c:pt>
                <c:pt idx="1535">
                  <c:v>44698</c:v>
                </c:pt>
                <c:pt idx="1536">
                  <c:v>44699</c:v>
                </c:pt>
                <c:pt idx="1537">
                  <c:v>44700</c:v>
                </c:pt>
                <c:pt idx="1538">
                  <c:v>44701</c:v>
                </c:pt>
                <c:pt idx="1539">
                  <c:v>44702</c:v>
                </c:pt>
                <c:pt idx="1540">
                  <c:v>44703</c:v>
                </c:pt>
                <c:pt idx="1541">
                  <c:v>44704</c:v>
                </c:pt>
                <c:pt idx="1542">
                  <c:v>44705</c:v>
                </c:pt>
                <c:pt idx="1543">
                  <c:v>44706</c:v>
                </c:pt>
                <c:pt idx="1544">
                  <c:v>44707</c:v>
                </c:pt>
                <c:pt idx="1545">
                  <c:v>44708</c:v>
                </c:pt>
                <c:pt idx="1546">
                  <c:v>44709</c:v>
                </c:pt>
                <c:pt idx="1547">
                  <c:v>44710</c:v>
                </c:pt>
                <c:pt idx="1548">
                  <c:v>44711</c:v>
                </c:pt>
                <c:pt idx="1549">
                  <c:v>44712</c:v>
                </c:pt>
                <c:pt idx="1550">
                  <c:v>44713</c:v>
                </c:pt>
                <c:pt idx="1551">
                  <c:v>44714</c:v>
                </c:pt>
                <c:pt idx="1552">
                  <c:v>44715</c:v>
                </c:pt>
                <c:pt idx="1553">
                  <c:v>44716</c:v>
                </c:pt>
                <c:pt idx="1554">
                  <c:v>44717</c:v>
                </c:pt>
                <c:pt idx="1555">
                  <c:v>44718</c:v>
                </c:pt>
                <c:pt idx="1556">
                  <c:v>44719</c:v>
                </c:pt>
                <c:pt idx="1557">
                  <c:v>44720</c:v>
                </c:pt>
                <c:pt idx="1558">
                  <c:v>44721</c:v>
                </c:pt>
                <c:pt idx="1559">
                  <c:v>44722</c:v>
                </c:pt>
                <c:pt idx="1560">
                  <c:v>44723</c:v>
                </c:pt>
                <c:pt idx="1561">
                  <c:v>44724</c:v>
                </c:pt>
                <c:pt idx="1562">
                  <c:v>44725</c:v>
                </c:pt>
                <c:pt idx="1563">
                  <c:v>44726</c:v>
                </c:pt>
                <c:pt idx="1564">
                  <c:v>44727</c:v>
                </c:pt>
                <c:pt idx="1565">
                  <c:v>44728</c:v>
                </c:pt>
                <c:pt idx="1566">
                  <c:v>44729</c:v>
                </c:pt>
                <c:pt idx="1567">
                  <c:v>44730</c:v>
                </c:pt>
                <c:pt idx="1568">
                  <c:v>44731</c:v>
                </c:pt>
                <c:pt idx="1569">
                  <c:v>44732</c:v>
                </c:pt>
                <c:pt idx="1570">
                  <c:v>44733</c:v>
                </c:pt>
                <c:pt idx="1571">
                  <c:v>44734</c:v>
                </c:pt>
                <c:pt idx="1572">
                  <c:v>44735</c:v>
                </c:pt>
                <c:pt idx="1573">
                  <c:v>44736</c:v>
                </c:pt>
                <c:pt idx="1574">
                  <c:v>44737</c:v>
                </c:pt>
                <c:pt idx="1575">
                  <c:v>44738</c:v>
                </c:pt>
                <c:pt idx="1576">
                  <c:v>44739</c:v>
                </c:pt>
                <c:pt idx="1577">
                  <c:v>44740</c:v>
                </c:pt>
                <c:pt idx="1578">
                  <c:v>44741</c:v>
                </c:pt>
                <c:pt idx="1579">
                  <c:v>44742</c:v>
                </c:pt>
                <c:pt idx="1580">
                  <c:v>44743</c:v>
                </c:pt>
                <c:pt idx="1581">
                  <c:v>44744</c:v>
                </c:pt>
                <c:pt idx="1582">
                  <c:v>44745</c:v>
                </c:pt>
                <c:pt idx="1583">
                  <c:v>44746</c:v>
                </c:pt>
                <c:pt idx="1584">
                  <c:v>44747</c:v>
                </c:pt>
                <c:pt idx="1585">
                  <c:v>44748</c:v>
                </c:pt>
                <c:pt idx="1586">
                  <c:v>44749</c:v>
                </c:pt>
                <c:pt idx="1587">
                  <c:v>44750</c:v>
                </c:pt>
                <c:pt idx="1588">
                  <c:v>44751</c:v>
                </c:pt>
                <c:pt idx="1589">
                  <c:v>44752</c:v>
                </c:pt>
                <c:pt idx="1590">
                  <c:v>44753</c:v>
                </c:pt>
                <c:pt idx="1591">
                  <c:v>44754</c:v>
                </c:pt>
                <c:pt idx="1592">
                  <c:v>44755</c:v>
                </c:pt>
                <c:pt idx="1593">
                  <c:v>44756</c:v>
                </c:pt>
                <c:pt idx="1594">
                  <c:v>44757</c:v>
                </c:pt>
                <c:pt idx="1595">
                  <c:v>44758</c:v>
                </c:pt>
                <c:pt idx="1596">
                  <c:v>44759</c:v>
                </c:pt>
                <c:pt idx="1597">
                  <c:v>44760</c:v>
                </c:pt>
                <c:pt idx="1598">
                  <c:v>44761</c:v>
                </c:pt>
                <c:pt idx="1599">
                  <c:v>44762</c:v>
                </c:pt>
                <c:pt idx="1600">
                  <c:v>44763</c:v>
                </c:pt>
                <c:pt idx="1601">
                  <c:v>44764</c:v>
                </c:pt>
                <c:pt idx="1602">
                  <c:v>44765</c:v>
                </c:pt>
                <c:pt idx="1603">
                  <c:v>44766</c:v>
                </c:pt>
                <c:pt idx="1604">
                  <c:v>44767</c:v>
                </c:pt>
                <c:pt idx="1605">
                  <c:v>44768</c:v>
                </c:pt>
                <c:pt idx="1606">
                  <c:v>44769</c:v>
                </c:pt>
                <c:pt idx="1607">
                  <c:v>44770</c:v>
                </c:pt>
                <c:pt idx="1608">
                  <c:v>44771</c:v>
                </c:pt>
                <c:pt idx="1609">
                  <c:v>44772</c:v>
                </c:pt>
                <c:pt idx="1610">
                  <c:v>44773</c:v>
                </c:pt>
                <c:pt idx="1611">
                  <c:v>44774</c:v>
                </c:pt>
                <c:pt idx="1612">
                  <c:v>44775</c:v>
                </c:pt>
                <c:pt idx="1613">
                  <c:v>44776</c:v>
                </c:pt>
                <c:pt idx="1614">
                  <c:v>44777</c:v>
                </c:pt>
                <c:pt idx="1615">
                  <c:v>44778</c:v>
                </c:pt>
                <c:pt idx="1616">
                  <c:v>44779</c:v>
                </c:pt>
                <c:pt idx="1617">
                  <c:v>44780</c:v>
                </c:pt>
                <c:pt idx="1618">
                  <c:v>44781</c:v>
                </c:pt>
                <c:pt idx="1619">
                  <c:v>44782</c:v>
                </c:pt>
                <c:pt idx="1620">
                  <c:v>44783</c:v>
                </c:pt>
                <c:pt idx="1621">
                  <c:v>44784</c:v>
                </c:pt>
                <c:pt idx="1622">
                  <c:v>44785</c:v>
                </c:pt>
                <c:pt idx="1623">
                  <c:v>44786</c:v>
                </c:pt>
                <c:pt idx="1624">
                  <c:v>44787</c:v>
                </c:pt>
                <c:pt idx="1625">
                  <c:v>44788</c:v>
                </c:pt>
                <c:pt idx="1626">
                  <c:v>44789</c:v>
                </c:pt>
                <c:pt idx="1627">
                  <c:v>44790</c:v>
                </c:pt>
                <c:pt idx="1628">
                  <c:v>44791</c:v>
                </c:pt>
                <c:pt idx="1629">
                  <c:v>44792</c:v>
                </c:pt>
                <c:pt idx="1630">
                  <c:v>44793</c:v>
                </c:pt>
                <c:pt idx="1631">
                  <c:v>44794</c:v>
                </c:pt>
                <c:pt idx="1632">
                  <c:v>44795</c:v>
                </c:pt>
                <c:pt idx="1633">
                  <c:v>44796</c:v>
                </c:pt>
                <c:pt idx="1634">
                  <c:v>44797</c:v>
                </c:pt>
                <c:pt idx="1635">
                  <c:v>44798</c:v>
                </c:pt>
                <c:pt idx="1636">
                  <c:v>44799</c:v>
                </c:pt>
                <c:pt idx="1637">
                  <c:v>44800</c:v>
                </c:pt>
                <c:pt idx="1638">
                  <c:v>44801</c:v>
                </c:pt>
                <c:pt idx="1639">
                  <c:v>44802</c:v>
                </c:pt>
                <c:pt idx="1640">
                  <c:v>44803</c:v>
                </c:pt>
                <c:pt idx="1641">
                  <c:v>44804</c:v>
                </c:pt>
                <c:pt idx="1642">
                  <c:v>44805</c:v>
                </c:pt>
                <c:pt idx="1643">
                  <c:v>44806</c:v>
                </c:pt>
                <c:pt idx="1644">
                  <c:v>44807</c:v>
                </c:pt>
                <c:pt idx="1645">
                  <c:v>44808</c:v>
                </c:pt>
                <c:pt idx="1646">
                  <c:v>44809</c:v>
                </c:pt>
                <c:pt idx="1647">
                  <c:v>44810</c:v>
                </c:pt>
                <c:pt idx="1648">
                  <c:v>44811</c:v>
                </c:pt>
                <c:pt idx="1649">
                  <c:v>44812</c:v>
                </c:pt>
                <c:pt idx="1650">
                  <c:v>44813</c:v>
                </c:pt>
                <c:pt idx="1651">
                  <c:v>44814</c:v>
                </c:pt>
                <c:pt idx="1652">
                  <c:v>44815</c:v>
                </c:pt>
                <c:pt idx="1653">
                  <c:v>44816</c:v>
                </c:pt>
                <c:pt idx="1654">
                  <c:v>44817</c:v>
                </c:pt>
                <c:pt idx="1655">
                  <c:v>44818</c:v>
                </c:pt>
                <c:pt idx="1656">
                  <c:v>44819</c:v>
                </c:pt>
                <c:pt idx="1657">
                  <c:v>44820</c:v>
                </c:pt>
                <c:pt idx="1658">
                  <c:v>44821</c:v>
                </c:pt>
                <c:pt idx="1659">
                  <c:v>44822</c:v>
                </c:pt>
                <c:pt idx="1660">
                  <c:v>44823</c:v>
                </c:pt>
                <c:pt idx="1661">
                  <c:v>44824</c:v>
                </c:pt>
                <c:pt idx="1662">
                  <c:v>44825</c:v>
                </c:pt>
                <c:pt idx="1663">
                  <c:v>44826</c:v>
                </c:pt>
                <c:pt idx="1664">
                  <c:v>44827</c:v>
                </c:pt>
                <c:pt idx="1665">
                  <c:v>44828</c:v>
                </c:pt>
                <c:pt idx="1666">
                  <c:v>44829</c:v>
                </c:pt>
                <c:pt idx="1667">
                  <c:v>44830</c:v>
                </c:pt>
                <c:pt idx="1668">
                  <c:v>44831</c:v>
                </c:pt>
                <c:pt idx="1669">
                  <c:v>44832</c:v>
                </c:pt>
                <c:pt idx="1670">
                  <c:v>44833</c:v>
                </c:pt>
                <c:pt idx="1671">
                  <c:v>44834</c:v>
                </c:pt>
                <c:pt idx="1672">
                  <c:v>44835</c:v>
                </c:pt>
                <c:pt idx="1673">
                  <c:v>44836</c:v>
                </c:pt>
                <c:pt idx="1674">
                  <c:v>44837</c:v>
                </c:pt>
                <c:pt idx="1675">
                  <c:v>44838</c:v>
                </c:pt>
                <c:pt idx="1676">
                  <c:v>44839</c:v>
                </c:pt>
                <c:pt idx="1677">
                  <c:v>44840</c:v>
                </c:pt>
                <c:pt idx="1678">
                  <c:v>44841</c:v>
                </c:pt>
                <c:pt idx="1679">
                  <c:v>44842</c:v>
                </c:pt>
                <c:pt idx="1680">
                  <c:v>44843</c:v>
                </c:pt>
                <c:pt idx="1681">
                  <c:v>44844</c:v>
                </c:pt>
                <c:pt idx="1682">
                  <c:v>44845</c:v>
                </c:pt>
                <c:pt idx="1683">
                  <c:v>44846</c:v>
                </c:pt>
                <c:pt idx="1684">
                  <c:v>44847</c:v>
                </c:pt>
                <c:pt idx="1685">
                  <c:v>44848</c:v>
                </c:pt>
                <c:pt idx="1686">
                  <c:v>44849</c:v>
                </c:pt>
                <c:pt idx="1687">
                  <c:v>44850</c:v>
                </c:pt>
                <c:pt idx="1688">
                  <c:v>44851</c:v>
                </c:pt>
                <c:pt idx="1689">
                  <c:v>44852</c:v>
                </c:pt>
                <c:pt idx="1690">
                  <c:v>44853</c:v>
                </c:pt>
                <c:pt idx="1691">
                  <c:v>44854</c:v>
                </c:pt>
                <c:pt idx="1692">
                  <c:v>44855</c:v>
                </c:pt>
                <c:pt idx="1693">
                  <c:v>44856</c:v>
                </c:pt>
                <c:pt idx="1694">
                  <c:v>44857</c:v>
                </c:pt>
                <c:pt idx="1695">
                  <c:v>44858</c:v>
                </c:pt>
                <c:pt idx="1696">
                  <c:v>44859</c:v>
                </c:pt>
                <c:pt idx="1697">
                  <c:v>44860</c:v>
                </c:pt>
                <c:pt idx="1698">
                  <c:v>44861</c:v>
                </c:pt>
                <c:pt idx="1699">
                  <c:v>44862</c:v>
                </c:pt>
                <c:pt idx="1700">
                  <c:v>44863</c:v>
                </c:pt>
                <c:pt idx="1701">
                  <c:v>44864</c:v>
                </c:pt>
                <c:pt idx="1702">
                  <c:v>44865</c:v>
                </c:pt>
                <c:pt idx="1703">
                  <c:v>44866</c:v>
                </c:pt>
                <c:pt idx="1704">
                  <c:v>44867</c:v>
                </c:pt>
                <c:pt idx="1705">
                  <c:v>44868</c:v>
                </c:pt>
                <c:pt idx="1706">
                  <c:v>44869</c:v>
                </c:pt>
                <c:pt idx="1707">
                  <c:v>44870</c:v>
                </c:pt>
                <c:pt idx="1708">
                  <c:v>44871</c:v>
                </c:pt>
                <c:pt idx="1709">
                  <c:v>44872</c:v>
                </c:pt>
                <c:pt idx="1710">
                  <c:v>44873</c:v>
                </c:pt>
                <c:pt idx="1711">
                  <c:v>44874</c:v>
                </c:pt>
                <c:pt idx="1712">
                  <c:v>44875</c:v>
                </c:pt>
                <c:pt idx="1713">
                  <c:v>44876</c:v>
                </c:pt>
                <c:pt idx="1714">
                  <c:v>44877</c:v>
                </c:pt>
                <c:pt idx="1715">
                  <c:v>44878</c:v>
                </c:pt>
                <c:pt idx="1716">
                  <c:v>44879</c:v>
                </c:pt>
                <c:pt idx="1717">
                  <c:v>44880</c:v>
                </c:pt>
                <c:pt idx="1718">
                  <c:v>44881</c:v>
                </c:pt>
                <c:pt idx="1719">
                  <c:v>44882</c:v>
                </c:pt>
                <c:pt idx="1720">
                  <c:v>44883</c:v>
                </c:pt>
                <c:pt idx="1721">
                  <c:v>44884</c:v>
                </c:pt>
                <c:pt idx="1722">
                  <c:v>44885</c:v>
                </c:pt>
                <c:pt idx="1723">
                  <c:v>44886</c:v>
                </c:pt>
                <c:pt idx="1724">
                  <c:v>44887</c:v>
                </c:pt>
                <c:pt idx="1725">
                  <c:v>44888</c:v>
                </c:pt>
                <c:pt idx="1726">
                  <c:v>44889</c:v>
                </c:pt>
                <c:pt idx="1727">
                  <c:v>44890</c:v>
                </c:pt>
                <c:pt idx="1728">
                  <c:v>44891</c:v>
                </c:pt>
                <c:pt idx="1729">
                  <c:v>44892</c:v>
                </c:pt>
                <c:pt idx="1730">
                  <c:v>44893</c:v>
                </c:pt>
                <c:pt idx="1731">
                  <c:v>44894</c:v>
                </c:pt>
                <c:pt idx="1732">
                  <c:v>44895</c:v>
                </c:pt>
                <c:pt idx="1733">
                  <c:v>44896</c:v>
                </c:pt>
                <c:pt idx="1734">
                  <c:v>44897</c:v>
                </c:pt>
                <c:pt idx="1735">
                  <c:v>44898</c:v>
                </c:pt>
                <c:pt idx="1736">
                  <c:v>44899</c:v>
                </c:pt>
                <c:pt idx="1737">
                  <c:v>44900</c:v>
                </c:pt>
                <c:pt idx="1738">
                  <c:v>44901</c:v>
                </c:pt>
                <c:pt idx="1739">
                  <c:v>44902</c:v>
                </c:pt>
                <c:pt idx="1740">
                  <c:v>44903</c:v>
                </c:pt>
                <c:pt idx="1741">
                  <c:v>44904</c:v>
                </c:pt>
                <c:pt idx="1742">
                  <c:v>44905</c:v>
                </c:pt>
                <c:pt idx="1743">
                  <c:v>44906</c:v>
                </c:pt>
                <c:pt idx="1744">
                  <c:v>44907</c:v>
                </c:pt>
                <c:pt idx="1745">
                  <c:v>44908</c:v>
                </c:pt>
                <c:pt idx="1746">
                  <c:v>44909</c:v>
                </c:pt>
                <c:pt idx="1747">
                  <c:v>44910</c:v>
                </c:pt>
                <c:pt idx="1748">
                  <c:v>44911</c:v>
                </c:pt>
                <c:pt idx="1749">
                  <c:v>44912</c:v>
                </c:pt>
                <c:pt idx="1750">
                  <c:v>44913</c:v>
                </c:pt>
                <c:pt idx="1751">
                  <c:v>44914</c:v>
                </c:pt>
                <c:pt idx="1752">
                  <c:v>44915</c:v>
                </c:pt>
                <c:pt idx="1753">
                  <c:v>44916</c:v>
                </c:pt>
                <c:pt idx="1754">
                  <c:v>44917</c:v>
                </c:pt>
                <c:pt idx="1755">
                  <c:v>44918</c:v>
                </c:pt>
                <c:pt idx="1756">
                  <c:v>44919</c:v>
                </c:pt>
                <c:pt idx="1757">
                  <c:v>44920</c:v>
                </c:pt>
                <c:pt idx="1758">
                  <c:v>44921</c:v>
                </c:pt>
                <c:pt idx="1759">
                  <c:v>44922</c:v>
                </c:pt>
                <c:pt idx="1760">
                  <c:v>44923</c:v>
                </c:pt>
                <c:pt idx="1761">
                  <c:v>44924</c:v>
                </c:pt>
                <c:pt idx="1762">
                  <c:v>44925</c:v>
                </c:pt>
                <c:pt idx="1763">
                  <c:v>44926</c:v>
                </c:pt>
                <c:pt idx="1764">
                  <c:v>44927</c:v>
                </c:pt>
                <c:pt idx="1765">
                  <c:v>44928</c:v>
                </c:pt>
                <c:pt idx="1766">
                  <c:v>44929</c:v>
                </c:pt>
                <c:pt idx="1767">
                  <c:v>44930</c:v>
                </c:pt>
                <c:pt idx="1768">
                  <c:v>44931</c:v>
                </c:pt>
                <c:pt idx="1769">
                  <c:v>44932</c:v>
                </c:pt>
                <c:pt idx="1770">
                  <c:v>44933</c:v>
                </c:pt>
                <c:pt idx="1771">
                  <c:v>44934</c:v>
                </c:pt>
                <c:pt idx="1772">
                  <c:v>44935</c:v>
                </c:pt>
                <c:pt idx="1773">
                  <c:v>44936</c:v>
                </c:pt>
                <c:pt idx="1774">
                  <c:v>44937</c:v>
                </c:pt>
                <c:pt idx="1775">
                  <c:v>44938</c:v>
                </c:pt>
                <c:pt idx="1776">
                  <c:v>44939</c:v>
                </c:pt>
                <c:pt idx="1777">
                  <c:v>44940</c:v>
                </c:pt>
                <c:pt idx="1778">
                  <c:v>44941</c:v>
                </c:pt>
                <c:pt idx="1779">
                  <c:v>44942</c:v>
                </c:pt>
                <c:pt idx="1780">
                  <c:v>44943</c:v>
                </c:pt>
                <c:pt idx="1781">
                  <c:v>44944</c:v>
                </c:pt>
                <c:pt idx="1782">
                  <c:v>44945</c:v>
                </c:pt>
                <c:pt idx="1783">
                  <c:v>44946</c:v>
                </c:pt>
                <c:pt idx="1784">
                  <c:v>44947</c:v>
                </c:pt>
                <c:pt idx="1785">
                  <c:v>44948</c:v>
                </c:pt>
                <c:pt idx="1786">
                  <c:v>44949</c:v>
                </c:pt>
                <c:pt idx="1787">
                  <c:v>44950</c:v>
                </c:pt>
                <c:pt idx="1788">
                  <c:v>44951</c:v>
                </c:pt>
                <c:pt idx="1789">
                  <c:v>44952</c:v>
                </c:pt>
                <c:pt idx="1790">
                  <c:v>44953</c:v>
                </c:pt>
                <c:pt idx="1791">
                  <c:v>44954</c:v>
                </c:pt>
                <c:pt idx="1792">
                  <c:v>44955</c:v>
                </c:pt>
                <c:pt idx="1793">
                  <c:v>44956</c:v>
                </c:pt>
                <c:pt idx="1794">
                  <c:v>44957</c:v>
                </c:pt>
                <c:pt idx="1795">
                  <c:v>44958</c:v>
                </c:pt>
                <c:pt idx="1796">
                  <c:v>44959</c:v>
                </c:pt>
                <c:pt idx="1797">
                  <c:v>44960</c:v>
                </c:pt>
                <c:pt idx="1798">
                  <c:v>44961</c:v>
                </c:pt>
                <c:pt idx="1799">
                  <c:v>44962</c:v>
                </c:pt>
                <c:pt idx="1800">
                  <c:v>44963</c:v>
                </c:pt>
                <c:pt idx="1801">
                  <c:v>44964</c:v>
                </c:pt>
                <c:pt idx="1802">
                  <c:v>44965</c:v>
                </c:pt>
                <c:pt idx="1803">
                  <c:v>44966</c:v>
                </c:pt>
                <c:pt idx="1804">
                  <c:v>44967</c:v>
                </c:pt>
                <c:pt idx="1805">
                  <c:v>44968</c:v>
                </c:pt>
                <c:pt idx="1806">
                  <c:v>44969</c:v>
                </c:pt>
                <c:pt idx="1807">
                  <c:v>44970</c:v>
                </c:pt>
                <c:pt idx="1808">
                  <c:v>44971</c:v>
                </c:pt>
                <c:pt idx="1809">
                  <c:v>44972</c:v>
                </c:pt>
                <c:pt idx="1810">
                  <c:v>44973</c:v>
                </c:pt>
                <c:pt idx="1811">
                  <c:v>44974</c:v>
                </c:pt>
                <c:pt idx="1812">
                  <c:v>44975</c:v>
                </c:pt>
                <c:pt idx="1813">
                  <c:v>44976</c:v>
                </c:pt>
                <c:pt idx="1814">
                  <c:v>44977</c:v>
                </c:pt>
                <c:pt idx="1815">
                  <c:v>44978</c:v>
                </c:pt>
                <c:pt idx="1816">
                  <c:v>44979</c:v>
                </c:pt>
                <c:pt idx="1817">
                  <c:v>44980</c:v>
                </c:pt>
                <c:pt idx="1818">
                  <c:v>44981</c:v>
                </c:pt>
                <c:pt idx="1819">
                  <c:v>44982</c:v>
                </c:pt>
                <c:pt idx="1820">
                  <c:v>44983</c:v>
                </c:pt>
                <c:pt idx="1821">
                  <c:v>44984</c:v>
                </c:pt>
                <c:pt idx="1822">
                  <c:v>44985</c:v>
                </c:pt>
                <c:pt idx="1823">
                  <c:v>44986</c:v>
                </c:pt>
                <c:pt idx="1824">
                  <c:v>44987</c:v>
                </c:pt>
                <c:pt idx="1825">
                  <c:v>44988</c:v>
                </c:pt>
                <c:pt idx="1826">
                  <c:v>44989</c:v>
                </c:pt>
                <c:pt idx="1827">
                  <c:v>44990</c:v>
                </c:pt>
                <c:pt idx="1828">
                  <c:v>44991</c:v>
                </c:pt>
                <c:pt idx="1829">
                  <c:v>44992</c:v>
                </c:pt>
                <c:pt idx="1830">
                  <c:v>44993</c:v>
                </c:pt>
                <c:pt idx="1831">
                  <c:v>44994</c:v>
                </c:pt>
                <c:pt idx="1832">
                  <c:v>44995</c:v>
                </c:pt>
                <c:pt idx="1833">
                  <c:v>44996</c:v>
                </c:pt>
                <c:pt idx="1834">
                  <c:v>44997</c:v>
                </c:pt>
                <c:pt idx="1835">
                  <c:v>44998</c:v>
                </c:pt>
                <c:pt idx="1836">
                  <c:v>44999</c:v>
                </c:pt>
                <c:pt idx="1837">
                  <c:v>45000</c:v>
                </c:pt>
                <c:pt idx="1838">
                  <c:v>45001</c:v>
                </c:pt>
                <c:pt idx="1839">
                  <c:v>45002</c:v>
                </c:pt>
                <c:pt idx="1840">
                  <c:v>45003</c:v>
                </c:pt>
                <c:pt idx="1841">
                  <c:v>45004</c:v>
                </c:pt>
                <c:pt idx="1842">
                  <c:v>45005</c:v>
                </c:pt>
                <c:pt idx="1843">
                  <c:v>45006</c:v>
                </c:pt>
                <c:pt idx="1844">
                  <c:v>45007</c:v>
                </c:pt>
                <c:pt idx="1845">
                  <c:v>45008</c:v>
                </c:pt>
                <c:pt idx="1846">
                  <c:v>45009</c:v>
                </c:pt>
                <c:pt idx="1847">
                  <c:v>45010</c:v>
                </c:pt>
                <c:pt idx="1848">
                  <c:v>45011</c:v>
                </c:pt>
                <c:pt idx="1849">
                  <c:v>45012</c:v>
                </c:pt>
                <c:pt idx="1850">
                  <c:v>45013</c:v>
                </c:pt>
                <c:pt idx="1851">
                  <c:v>45014</c:v>
                </c:pt>
                <c:pt idx="1852">
                  <c:v>45015</c:v>
                </c:pt>
                <c:pt idx="1853">
                  <c:v>45016</c:v>
                </c:pt>
                <c:pt idx="1854">
                  <c:v>45017</c:v>
                </c:pt>
                <c:pt idx="1855">
                  <c:v>45018</c:v>
                </c:pt>
                <c:pt idx="1856">
                  <c:v>45019</c:v>
                </c:pt>
                <c:pt idx="1857">
                  <c:v>45020</c:v>
                </c:pt>
                <c:pt idx="1858">
                  <c:v>45021</c:v>
                </c:pt>
                <c:pt idx="1859">
                  <c:v>45022</c:v>
                </c:pt>
                <c:pt idx="1860">
                  <c:v>45023</c:v>
                </c:pt>
                <c:pt idx="1861">
                  <c:v>45024</c:v>
                </c:pt>
                <c:pt idx="1862">
                  <c:v>45025</c:v>
                </c:pt>
                <c:pt idx="1863">
                  <c:v>45026</c:v>
                </c:pt>
                <c:pt idx="1864">
                  <c:v>45027</c:v>
                </c:pt>
                <c:pt idx="1865">
                  <c:v>45028</c:v>
                </c:pt>
                <c:pt idx="1866">
                  <c:v>45029</c:v>
                </c:pt>
                <c:pt idx="1867">
                  <c:v>45030</c:v>
                </c:pt>
                <c:pt idx="1868">
                  <c:v>45031</c:v>
                </c:pt>
                <c:pt idx="1869">
                  <c:v>45032</c:v>
                </c:pt>
                <c:pt idx="1870">
                  <c:v>45033</c:v>
                </c:pt>
                <c:pt idx="1871">
                  <c:v>45034</c:v>
                </c:pt>
                <c:pt idx="1872">
                  <c:v>45035</c:v>
                </c:pt>
                <c:pt idx="1873">
                  <c:v>45036</c:v>
                </c:pt>
                <c:pt idx="1874">
                  <c:v>45037</c:v>
                </c:pt>
                <c:pt idx="1875">
                  <c:v>45038</c:v>
                </c:pt>
                <c:pt idx="1876">
                  <c:v>45039</c:v>
                </c:pt>
                <c:pt idx="1877">
                  <c:v>45040</c:v>
                </c:pt>
                <c:pt idx="1878">
                  <c:v>45041</c:v>
                </c:pt>
                <c:pt idx="1879">
                  <c:v>45042</c:v>
                </c:pt>
                <c:pt idx="1880">
                  <c:v>45043</c:v>
                </c:pt>
                <c:pt idx="1881">
                  <c:v>45044</c:v>
                </c:pt>
                <c:pt idx="1882">
                  <c:v>45045</c:v>
                </c:pt>
                <c:pt idx="1883">
                  <c:v>45046</c:v>
                </c:pt>
                <c:pt idx="1884">
                  <c:v>45047</c:v>
                </c:pt>
                <c:pt idx="1885">
                  <c:v>45048</c:v>
                </c:pt>
                <c:pt idx="1886">
                  <c:v>45049</c:v>
                </c:pt>
                <c:pt idx="1887">
                  <c:v>45050</c:v>
                </c:pt>
                <c:pt idx="1888">
                  <c:v>45051</c:v>
                </c:pt>
                <c:pt idx="1889">
                  <c:v>45052</c:v>
                </c:pt>
                <c:pt idx="1890">
                  <c:v>45053</c:v>
                </c:pt>
                <c:pt idx="1891">
                  <c:v>45054</c:v>
                </c:pt>
                <c:pt idx="1892">
                  <c:v>45055</c:v>
                </c:pt>
                <c:pt idx="1893">
                  <c:v>45056</c:v>
                </c:pt>
                <c:pt idx="1894">
                  <c:v>45057</c:v>
                </c:pt>
                <c:pt idx="1895">
                  <c:v>45058</c:v>
                </c:pt>
                <c:pt idx="1896">
                  <c:v>45059</c:v>
                </c:pt>
                <c:pt idx="1897">
                  <c:v>45060</c:v>
                </c:pt>
                <c:pt idx="1898">
                  <c:v>45061</c:v>
                </c:pt>
                <c:pt idx="1899">
                  <c:v>45062</c:v>
                </c:pt>
                <c:pt idx="1900">
                  <c:v>45063</c:v>
                </c:pt>
                <c:pt idx="1901">
                  <c:v>45064</c:v>
                </c:pt>
                <c:pt idx="1902">
                  <c:v>45065</c:v>
                </c:pt>
                <c:pt idx="1903">
                  <c:v>45066</c:v>
                </c:pt>
                <c:pt idx="1904">
                  <c:v>45067</c:v>
                </c:pt>
                <c:pt idx="1905">
                  <c:v>45068</c:v>
                </c:pt>
                <c:pt idx="1906">
                  <c:v>45069</c:v>
                </c:pt>
                <c:pt idx="1907">
                  <c:v>45070</c:v>
                </c:pt>
                <c:pt idx="1908">
                  <c:v>45071</c:v>
                </c:pt>
                <c:pt idx="1909">
                  <c:v>45072</c:v>
                </c:pt>
                <c:pt idx="1910">
                  <c:v>45073</c:v>
                </c:pt>
                <c:pt idx="1911">
                  <c:v>45074</c:v>
                </c:pt>
                <c:pt idx="1912">
                  <c:v>45075</c:v>
                </c:pt>
                <c:pt idx="1913">
                  <c:v>45076</c:v>
                </c:pt>
                <c:pt idx="1914">
                  <c:v>45077</c:v>
                </c:pt>
                <c:pt idx="1915">
                  <c:v>45078</c:v>
                </c:pt>
                <c:pt idx="1916">
                  <c:v>45079</c:v>
                </c:pt>
                <c:pt idx="1917">
                  <c:v>45080</c:v>
                </c:pt>
                <c:pt idx="1918">
                  <c:v>45081</c:v>
                </c:pt>
                <c:pt idx="1919">
                  <c:v>45082</c:v>
                </c:pt>
                <c:pt idx="1920">
                  <c:v>45083</c:v>
                </c:pt>
                <c:pt idx="1921">
                  <c:v>45084</c:v>
                </c:pt>
                <c:pt idx="1922">
                  <c:v>45085</c:v>
                </c:pt>
                <c:pt idx="1923">
                  <c:v>45086</c:v>
                </c:pt>
                <c:pt idx="1924">
                  <c:v>45087</c:v>
                </c:pt>
                <c:pt idx="1925">
                  <c:v>45088</c:v>
                </c:pt>
                <c:pt idx="1926">
                  <c:v>45089</c:v>
                </c:pt>
                <c:pt idx="1927">
                  <c:v>45090</c:v>
                </c:pt>
                <c:pt idx="1928">
                  <c:v>45091</c:v>
                </c:pt>
                <c:pt idx="1929">
                  <c:v>45092</c:v>
                </c:pt>
                <c:pt idx="1930">
                  <c:v>45093</c:v>
                </c:pt>
                <c:pt idx="1931">
                  <c:v>45094</c:v>
                </c:pt>
                <c:pt idx="1932">
                  <c:v>45095</c:v>
                </c:pt>
                <c:pt idx="1933">
                  <c:v>45096</c:v>
                </c:pt>
                <c:pt idx="1934">
                  <c:v>45097</c:v>
                </c:pt>
                <c:pt idx="1935">
                  <c:v>45098</c:v>
                </c:pt>
                <c:pt idx="1936">
                  <c:v>45099</c:v>
                </c:pt>
                <c:pt idx="1937">
                  <c:v>45100</c:v>
                </c:pt>
                <c:pt idx="1938">
                  <c:v>45101</c:v>
                </c:pt>
                <c:pt idx="1939">
                  <c:v>45102</c:v>
                </c:pt>
                <c:pt idx="1940">
                  <c:v>45103</c:v>
                </c:pt>
                <c:pt idx="1941">
                  <c:v>45104</c:v>
                </c:pt>
                <c:pt idx="1942">
                  <c:v>45105</c:v>
                </c:pt>
                <c:pt idx="1943">
                  <c:v>45106</c:v>
                </c:pt>
                <c:pt idx="1944">
                  <c:v>45107</c:v>
                </c:pt>
                <c:pt idx="1945">
                  <c:v>45108</c:v>
                </c:pt>
                <c:pt idx="1946">
                  <c:v>45109</c:v>
                </c:pt>
                <c:pt idx="1947">
                  <c:v>45110</c:v>
                </c:pt>
                <c:pt idx="1948">
                  <c:v>45111</c:v>
                </c:pt>
                <c:pt idx="1949">
                  <c:v>45112</c:v>
                </c:pt>
                <c:pt idx="1950">
                  <c:v>45113</c:v>
                </c:pt>
                <c:pt idx="1951">
                  <c:v>45114</c:v>
                </c:pt>
                <c:pt idx="1952">
                  <c:v>45115</c:v>
                </c:pt>
                <c:pt idx="1953">
                  <c:v>45116</c:v>
                </c:pt>
                <c:pt idx="1954">
                  <c:v>45117</c:v>
                </c:pt>
                <c:pt idx="1955">
                  <c:v>45118</c:v>
                </c:pt>
                <c:pt idx="1956">
                  <c:v>45119</c:v>
                </c:pt>
                <c:pt idx="1957">
                  <c:v>45120</c:v>
                </c:pt>
                <c:pt idx="1958">
                  <c:v>45121</c:v>
                </c:pt>
                <c:pt idx="1959">
                  <c:v>45122</c:v>
                </c:pt>
                <c:pt idx="1960">
                  <c:v>45123</c:v>
                </c:pt>
                <c:pt idx="1961">
                  <c:v>45124</c:v>
                </c:pt>
                <c:pt idx="1962">
                  <c:v>45125</c:v>
                </c:pt>
                <c:pt idx="1963">
                  <c:v>45126</c:v>
                </c:pt>
                <c:pt idx="1964">
                  <c:v>45127</c:v>
                </c:pt>
                <c:pt idx="1965">
                  <c:v>45128</c:v>
                </c:pt>
                <c:pt idx="1966">
                  <c:v>45129</c:v>
                </c:pt>
                <c:pt idx="1967">
                  <c:v>45130</c:v>
                </c:pt>
                <c:pt idx="1968">
                  <c:v>45131</c:v>
                </c:pt>
                <c:pt idx="1969">
                  <c:v>45132</c:v>
                </c:pt>
                <c:pt idx="1970">
                  <c:v>45133</c:v>
                </c:pt>
                <c:pt idx="1971">
                  <c:v>45134</c:v>
                </c:pt>
                <c:pt idx="1972">
                  <c:v>45135</c:v>
                </c:pt>
                <c:pt idx="1973">
                  <c:v>45136</c:v>
                </c:pt>
                <c:pt idx="1974">
                  <c:v>45137</c:v>
                </c:pt>
                <c:pt idx="1975">
                  <c:v>45138</c:v>
                </c:pt>
                <c:pt idx="1976">
                  <c:v>45139</c:v>
                </c:pt>
                <c:pt idx="1977">
                  <c:v>45140</c:v>
                </c:pt>
                <c:pt idx="1978">
                  <c:v>45141</c:v>
                </c:pt>
                <c:pt idx="1979">
                  <c:v>45142</c:v>
                </c:pt>
                <c:pt idx="1980">
                  <c:v>45143</c:v>
                </c:pt>
                <c:pt idx="1981">
                  <c:v>45144</c:v>
                </c:pt>
                <c:pt idx="1982">
                  <c:v>45145</c:v>
                </c:pt>
                <c:pt idx="1983">
                  <c:v>45146</c:v>
                </c:pt>
                <c:pt idx="1984">
                  <c:v>45147</c:v>
                </c:pt>
                <c:pt idx="1985">
                  <c:v>45148</c:v>
                </c:pt>
                <c:pt idx="1986">
                  <c:v>45149</c:v>
                </c:pt>
                <c:pt idx="1987">
                  <c:v>45150</c:v>
                </c:pt>
                <c:pt idx="1988">
                  <c:v>45151</c:v>
                </c:pt>
                <c:pt idx="1989">
                  <c:v>45152</c:v>
                </c:pt>
                <c:pt idx="1990">
                  <c:v>45153</c:v>
                </c:pt>
                <c:pt idx="1991">
                  <c:v>45154</c:v>
                </c:pt>
                <c:pt idx="1992">
                  <c:v>45155</c:v>
                </c:pt>
                <c:pt idx="1993">
                  <c:v>45156</c:v>
                </c:pt>
                <c:pt idx="1994">
                  <c:v>45157</c:v>
                </c:pt>
                <c:pt idx="1995">
                  <c:v>45158</c:v>
                </c:pt>
                <c:pt idx="1996">
                  <c:v>45159</c:v>
                </c:pt>
                <c:pt idx="1997">
                  <c:v>45160</c:v>
                </c:pt>
                <c:pt idx="1998">
                  <c:v>45161</c:v>
                </c:pt>
                <c:pt idx="1999">
                  <c:v>45162</c:v>
                </c:pt>
                <c:pt idx="2000">
                  <c:v>45163</c:v>
                </c:pt>
                <c:pt idx="2001">
                  <c:v>45164</c:v>
                </c:pt>
                <c:pt idx="2002">
                  <c:v>45165</c:v>
                </c:pt>
                <c:pt idx="2003">
                  <c:v>45166</c:v>
                </c:pt>
                <c:pt idx="2004">
                  <c:v>45167</c:v>
                </c:pt>
                <c:pt idx="2005">
                  <c:v>45168</c:v>
                </c:pt>
                <c:pt idx="2006">
                  <c:v>45169</c:v>
                </c:pt>
                <c:pt idx="2007">
                  <c:v>45170</c:v>
                </c:pt>
                <c:pt idx="2008">
                  <c:v>45171</c:v>
                </c:pt>
                <c:pt idx="2009">
                  <c:v>45172</c:v>
                </c:pt>
                <c:pt idx="2010">
                  <c:v>45173</c:v>
                </c:pt>
                <c:pt idx="2011">
                  <c:v>45174</c:v>
                </c:pt>
                <c:pt idx="2012">
                  <c:v>45175</c:v>
                </c:pt>
                <c:pt idx="2013">
                  <c:v>45176</c:v>
                </c:pt>
                <c:pt idx="2014">
                  <c:v>45177</c:v>
                </c:pt>
                <c:pt idx="2015">
                  <c:v>45178</c:v>
                </c:pt>
                <c:pt idx="2016">
                  <c:v>45179</c:v>
                </c:pt>
                <c:pt idx="2017">
                  <c:v>45180</c:v>
                </c:pt>
                <c:pt idx="2018">
                  <c:v>45181</c:v>
                </c:pt>
                <c:pt idx="2019">
                  <c:v>45182</c:v>
                </c:pt>
                <c:pt idx="2020">
                  <c:v>45183</c:v>
                </c:pt>
                <c:pt idx="2021">
                  <c:v>45184</c:v>
                </c:pt>
                <c:pt idx="2022">
                  <c:v>45185</c:v>
                </c:pt>
                <c:pt idx="2023">
                  <c:v>45186</c:v>
                </c:pt>
                <c:pt idx="2024">
                  <c:v>45187</c:v>
                </c:pt>
                <c:pt idx="2025">
                  <c:v>45188</c:v>
                </c:pt>
                <c:pt idx="2026">
                  <c:v>45189</c:v>
                </c:pt>
                <c:pt idx="2027">
                  <c:v>45190</c:v>
                </c:pt>
                <c:pt idx="2028">
                  <c:v>45191</c:v>
                </c:pt>
                <c:pt idx="2029">
                  <c:v>45192</c:v>
                </c:pt>
                <c:pt idx="2030">
                  <c:v>45193</c:v>
                </c:pt>
                <c:pt idx="2031">
                  <c:v>45194</c:v>
                </c:pt>
                <c:pt idx="2032">
                  <c:v>45195</c:v>
                </c:pt>
                <c:pt idx="2033">
                  <c:v>45196</c:v>
                </c:pt>
                <c:pt idx="2034">
                  <c:v>45197</c:v>
                </c:pt>
                <c:pt idx="2035">
                  <c:v>45198</c:v>
                </c:pt>
                <c:pt idx="2036">
                  <c:v>45199</c:v>
                </c:pt>
                <c:pt idx="2037">
                  <c:v>45200</c:v>
                </c:pt>
                <c:pt idx="2038">
                  <c:v>45201</c:v>
                </c:pt>
                <c:pt idx="2039">
                  <c:v>45202</c:v>
                </c:pt>
                <c:pt idx="2040">
                  <c:v>45203</c:v>
                </c:pt>
                <c:pt idx="2041">
                  <c:v>45204</c:v>
                </c:pt>
                <c:pt idx="2042">
                  <c:v>45205</c:v>
                </c:pt>
                <c:pt idx="2043">
                  <c:v>45206</c:v>
                </c:pt>
                <c:pt idx="2044">
                  <c:v>45207</c:v>
                </c:pt>
                <c:pt idx="2045">
                  <c:v>45208</c:v>
                </c:pt>
                <c:pt idx="2046">
                  <c:v>45209</c:v>
                </c:pt>
                <c:pt idx="2047">
                  <c:v>45210</c:v>
                </c:pt>
                <c:pt idx="2048">
                  <c:v>45211</c:v>
                </c:pt>
                <c:pt idx="2049">
                  <c:v>45212</c:v>
                </c:pt>
                <c:pt idx="2050">
                  <c:v>45213</c:v>
                </c:pt>
                <c:pt idx="2051">
                  <c:v>45214</c:v>
                </c:pt>
                <c:pt idx="2052">
                  <c:v>45215</c:v>
                </c:pt>
                <c:pt idx="2053">
                  <c:v>45216</c:v>
                </c:pt>
                <c:pt idx="2054">
                  <c:v>45217</c:v>
                </c:pt>
                <c:pt idx="2055">
                  <c:v>45218</c:v>
                </c:pt>
                <c:pt idx="2056">
                  <c:v>45219</c:v>
                </c:pt>
                <c:pt idx="2057">
                  <c:v>45220</c:v>
                </c:pt>
                <c:pt idx="2058">
                  <c:v>45221</c:v>
                </c:pt>
                <c:pt idx="2059">
                  <c:v>45222</c:v>
                </c:pt>
                <c:pt idx="2060">
                  <c:v>45223</c:v>
                </c:pt>
                <c:pt idx="2061">
                  <c:v>45224</c:v>
                </c:pt>
                <c:pt idx="2062">
                  <c:v>45225</c:v>
                </c:pt>
                <c:pt idx="2063">
                  <c:v>45226</c:v>
                </c:pt>
                <c:pt idx="2064">
                  <c:v>45227</c:v>
                </c:pt>
                <c:pt idx="2065">
                  <c:v>45228</c:v>
                </c:pt>
                <c:pt idx="2066">
                  <c:v>45229</c:v>
                </c:pt>
                <c:pt idx="2067">
                  <c:v>45230</c:v>
                </c:pt>
                <c:pt idx="2068">
                  <c:v>45231</c:v>
                </c:pt>
                <c:pt idx="2069">
                  <c:v>45232</c:v>
                </c:pt>
                <c:pt idx="2070">
                  <c:v>45233</c:v>
                </c:pt>
                <c:pt idx="2071">
                  <c:v>45234</c:v>
                </c:pt>
                <c:pt idx="2072">
                  <c:v>45235</c:v>
                </c:pt>
                <c:pt idx="2073">
                  <c:v>45236</c:v>
                </c:pt>
                <c:pt idx="2074">
                  <c:v>45237</c:v>
                </c:pt>
                <c:pt idx="2075">
                  <c:v>45238</c:v>
                </c:pt>
                <c:pt idx="2076">
                  <c:v>45239</c:v>
                </c:pt>
                <c:pt idx="2077">
                  <c:v>45240</c:v>
                </c:pt>
                <c:pt idx="2078">
                  <c:v>45241</c:v>
                </c:pt>
                <c:pt idx="2079">
                  <c:v>45242</c:v>
                </c:pt>
                <c:pt idx="2080">
                  <c:v>45243</c:v>
                </c:pt>
                <c:pt idx="2081">
                  <c:v>45244</c:v>
                </c:pt>
                <c:pt idx="2082">
                  <c:v>45245</c:v>
                </c:pt>
                <c:pt idx="2083">
                  <c:v>45246</c:v>
                </c:pt>
                <c:pt idx="2084">
                  <c:v>45247</c:v>
                </c:pt>
                <c:pt idx="2085">
                  <c:v>45248</c:v>
                </c:pt>
                <c:pt idx="2086">
                  <c:v>45249</c:v>
                </c:pt>
                <c:pt idx="2087">
                  <c:v>45250</c:v>
                </c:pt>
                <c:pt idx="2088">
                  <c:v>45251</c:v>
                </c:pt>
                <c:pt idx="2089">
                  <c:v>45252</c:v>
                </c:pt>
                <c:pt idx="2090">
                  <c:v>45253</c:v>
                </c:pt>
                <c:pt idx="2091">
                  <c:v>45254</c:v>
                </c:pt>
                <c:pt idx="2092">
                  <c:v>45255</c:v>
                </c:pt>
                <c:pt idx="2093">
                  <c:v>45256</c:v>
                </c:pt>
                <c:pt idx="2094">
                  <c:v>45257</c:v>
                </c:pt>
                <c:pt idx="2095">
                  <c:v>45258</c:v>
                </c:pt>
                <c:pt idx="2096">
                  <c:v>45259</c:v>
                </c:pt>
                <c:pt idx="2097">
                  <c:v>45260</c:v>
                </c:pt>
                <c:pt idx="2098">
                  <c:v>45261</c:v>
                </c:pt>
                <c:pt idx="2099">
                  <c:v>45262</c:v>
                </c:pt>
                <c:pt idx="2100">
                  <c:v>45263</c:v>
                </c:pt>
                <c:pt idx="2101">
                  <c:v>45264</c:v>
                </c:pt>
                <c:pt idx="2102">
                  <c:v>45265</c:v>
                </c:pt>
                <c:pt idx="2103">
                  <c:v>45266</c:v>
                </c:pt>
                <c:pt idx="2104">
                  <c:v>45267</c:v>
                </c:pt>
                <c:pt idx="2105">
                  <c:v>45268</c:v>
                </c:pt>
                <c:pt idx="2106">
                  <c:v>45269</c:v>
                </c:pt>
                <c:pt idx="2107">
                  <c:v>45270</c:v>
                </c:pt>
                <c:pt idx="2108">
                  <c:v>45271</c:v>
                </c:pt>
                <c:pt idx="2109">
                  <c:v>45272</c:v>
                </c:pt>
                <c:pt idx="2110">
                  <c:v>45273</c:v>
                </c:pt>
                <c:pt idx="2111">
                  <c:v>45274</c:v>
                </c:pt>
                <c:pt idx="2112">
                  <c:v>45275</c:v>
                </c:pt>
                <c:pt idx="2113">
                  <c:v>45276</c:v>
                </c:pt>
                <c:pt idx="2114">
                  <c:v>45277</c:v>
                </c:pt>
                <c:pt idx="2115">
                  <c:v>45278</c:v>
                </c:pt>
                <c:pt idx="2116">
                  <c:v>45279</c:v>
                </c:pt>
                <c:pt idx="2117">
                  <c:v>45280</c:v>
                </c:pt>
                <c:pt idx="2118">
                  <c:v>45281</c:v>
                </c:pt>
                <c:pt idx="2119">
                  <c:v>45282</c:v>
                </c:pt>
                <c:pt idx="2120">
                  <c:v>45283</c:v>
                </c:pt>
                <c:pt idx="2121">
                  <c:v>45284</c:v>
                </c:pt>
                <c:pt idx="2122">
                  <c:v>45285</c:v>
                </c:pt>
                <c:pt idx="2123">
                  <c:v>45286</c:v>
                </c:pt>
                <c:pt idx="2124">
                  <c:v>45287</c:v>
                </c:pt>
                <c:pt idx="2125">
                  <c:v>45288</c:v>
                </c:pt>
                <c:pt idx="2126">
                  <c:v>45289</c:v>
                </c:pt>
                <c:pt idx="2127">
                  <c:v>45290</c:v>
                </c:pt>
                <c:pt idx="2128">
                  <c:v>45291</c:v>
                </c:pt>
                <c:pt idx="2129">
                  <c:v>45292</c:v>
                </c:pt>
                <c:pt idx="2130">
                  <c:v>45293</c:v>
                </c:pt>
                <c:pt idx="2131">
                  <c:v>45294</c:v>
                </c:pt>
                <c:pt idx="2132">
                  <c:v>45295</c:v>
                </c:pt>
                <c:pt idx="2133">
                  <c:v>45296</c:v>
                </c:pt>
                <c:pt idx="2134">
                  <c:v>45297</c:v>
                </c:pt>
                <c:pt idx="2135">
                  <c:v>45298</c:v>
                </c:pt>
                <c:pt idx="2136">
                  <c:v>45299</c:v>
                </c:pt>
                <c:pt idx="2137">
                  <c:v>45300</c:v>
                </c:pt>
                <c:pt idx="2138">
                  <c:v>45301</c:v>
                </c:pt>
                <c:pt idx="2139">
                  <c:v>45302</c:v>
                </c:pt>
                <c:pt idx="2140">
                  <c:v>45303</c:v>
                </c:pt>
                <c:pt idx="2141">
                  <c:v>45304</c:v>
                </c:pt>
                <c:pt idx="2142">
                  <c:v>45305</c:v>
                </c:pt>
                <c:pt idx="2143">
                  <c:v>45306</c:v>
                </c:pt>
                <c:pt idx="2144">
                  <c:v>45307</c:v>
                </c:pt>
                <c:pt idx="2145">
                  <c:v>45308</c:v>
                </c:pt>
                <c:pt idx="2146">
                  <c:v>45309</c:v>
                </c:pt>
                <c:pt idx="2147">
                  <c:v>45310</c:v>
                </c:pt>
                <c:pt idx="2148">
                  <c:v>45311</c:v>
                </c:pt>
                <c:pt idx="2149">
                  <c:v>45312</c:v>
                </c:pt>
                <c:pt idx="2150">
                  <c:v>45313</c:v>
                </c:pt>
                <c:pt idx="2151">
                  <c:v>45314</c:v>
                </c:pt>
                <c:pt idx="2152">
                  <c:v>45315</c:v>
                </c:pt>
                <c:pt idx="2153">
                  <c:v>45316</c:v>
                </c:pt>
                <c:pt idx="2154">
                  <c:v>45317</c:v>
                </c:pt>
                <c:pt idx="2155">
                  <c:v>45318</c:v>
                </c:pt>
                <c:pt idx="2156">
                  <c:v>45319</c:v>
                </c:pt>
                <c:pt idx="2157">
                  <c:v>45320</c:v>
                </c:pt>
                <c:pt idx="2158">
                  <c:v>45321</c:v>
                </c:pt>
                <c:pt idx="2159">
                  <c:v>45322</c:v>
                </c:pt>
                <c:pt idx="2160">
                  <c:v>45323</c:v>
                </c:pt>
                <c:pt idx="2161">
                  <c:v>45324</c:v>
                </c:pt>
                <c:pt idx="2162">
                  <c:v>45325</c:v>
                </c:pt>
                <c:pt idx="2163">
                  <c:v>45326</c:v>
                </c:pt>
                <c:pt idx="2164">
                  <c:v>45327</c:v>
                </c:pt>
                <c:pt idx="2165">
                  <c:v>45328</c:v>
                </c:pt>
                <c:pt idx="2166">
                  <c:v>45329</c:v>
                </c:pt>
                <c:pt idx="2167">
                  <c:v>45330</c:v>
                </c:pt>
                <c:pt idx="2168">
                  <c:v>45331</c:v>
                </c:pt>
                <c:pt idx="2169">
                  <c:v>45332</c:v>
                </c:pt>
                <c:pt idx="2170">
                  <c:v>45333</c:v>
                </c:pt>
                <c:pt idx="2171">
                  <c:v>45334</c:v>
                </c:pt>
                <c:pt idx="2172">
                  <c:v>45335</c:v>
                </c:pt>
                <c:pt idx="2173">
                  <c:v>45336</c:v>
                </c:pt>
                <c:pt idx="2174">
                  <c:v>45337</c:v>
                </c:pt>
                <c:pt idx="2175">
                  <c:v>45338</c:v>
                </c:pt>
                <c:pt idx="2176">
                  <c:v>45339</c:v>
                </c:pt>
                <c:pt idx="2177">
                  <c:v>45340</c:v>
                </c:pt>
                <c:pt idx="2178">
                  <c:v>45341</c:v>
                </c:pt>
                <c:pt idx="2179">
                  <c:v>45342</c:v>
                </c:pt>
                <c:pt idx="2180">
                  <c:v>45343</c:v>
                </c:pt>
                <c:pt idx="2181">
                  <c:v>45344</c:v>
                </c:pt>
                <c:pt idx="2182">
                  <c:v>45345</c:v>
                </c:pt>
                <c:pt idx="2183">
                  <c:v>45346</c:v>
                </c:pt>
                <c:pt idx="2184">
                  <c:v>45347</c:v>
                </c:pt>
                <c:pt idx="2185">
                  <c:v>45348</c:v>
                </c:pt>
                <c:pt idx="2186">
                  <c:v>45349</c:v>
                </c:pt>
                <c:pt idx="2187">
                  <c:v>45350</c:v>
                </c:pt>
                <c:pt idx="2188">
                  <c:v>45351</c:v>
                </c:pt>
                <c:pt idx="2189">
                  <c:v>45352</c:v>
                </c:pt>
                <c:pt idx="2190">
                  <c:v>45353</c:v>
                </c:pt>
                <c:pt idx="2191">
                  <c:v>45354</c:v>
                </c:pt>
                <c:pt idx="2192">
                  <c:v>45355</c:v>
                </c:pt>
                <c:pt idx="2193">
                  <c:v>45356</c:v>
                </c:pt>
                <c:pt idx="2194">
                  <c:v>45357</c:v>
                </c:pt>
                <c:pt idx="2195">
                  <c:v>45358</c:v>
                </c:pt>
                <c:pt idx="2196">
                  <c:v>45359</c:v>
                </c:pt>
                <c:pt idx="2197">
                  <c:v>45360</c:v>
                </c:pt>
                <c:pt idx="2198">
                  <c:v>45361</c:v>
                </c:pt>
                <c:pt idx="2199">
                  <c:v>45362</c:v>
                </c:pt>
                <c:pt idx="2200">
                  <c:v>45363</c:v>
                </c:pt>
                <c:pt idx="2201">
                  <c:v>45364</c:v>
                </c:pt>
                <c:pt idx="2202">
                  <c:v>45365</c:v>
                </c:pt>
                <c:pt idx="2203">
                  <c:v>45366</c:v>
                </c:pt>
                <c:pt idx="2204">
                  <c:v>45367</c:v>
                </c:pt>
                <c:pt idx="2205">
                  <c:v>45368</c:v>
                </c:pt>
                <c:pt idx="2206">
                  <c:v>45369</c:v>
                </c:pt>
                <c:pt idx="2207">
                  <c:v>45370</c:v>
                </c:pt>
                <c:pt idx="2208">
                  <c:v>45371</c:v>
                </c:pt>
                <c:pt idx="2209">
                  <c:v>45372</c:v>
                </c:pt>
                <c:pt idx="2210">
                  <c:v>45373</c:v>
                </c:pt>
                <c:pt idx="2211">
                  <c:v>45374</c:v>
                </c:pt>
                <c:pt idx="2212">
                  <c:v>45375</c:v>
                </c:pt>
                <c:pt idx="2213">
                  <c:v>45376</c:v>
                </c:pt>
                <c:pt idx="2214">
                  <c:v>45377</c:v>
                </c:pt>
                <c:pt idx="2215">
                  <c:v>45378</c:v>
                </c:pt>
                <c:pt idx="2216">
                  <c:v>45379</c:v>
                </c:pt>
                <c:pt idx="2217">
                  <c:v>45380</c:v>
                </c:pt>
                <c:pt idx="2218">
                  <c:v>45381</c:v>
                </c:pt>
                <c:pt idx="2219">
                  <c:v>45382</c:v>
                </c:pt>
                <c:pt idx="2220">
                  <c:v>45383</c:v>
                </c:pt>
                <c:pt idx="2221">
                  <c:v>45384</c:v>
                </c:pt>
                <c:pt idx="2222">
                  <c:v>45385</c:v>
                </c:pt>
                <c:pt idx="2223">
                  <c:v>45386</c:v>
                </c:pt>
                <c:pt idx="2224">
                  <c:v>45387</c:v>
                </c:pt>
                <c:pt idx="2225">
                  <c:v>45388</c:v>
                </c:pt>
                <c:pt idx="2226">
                  <c:v>45389</c:v>
                </c:pt>
                <c:pt idx="2227">
                  <c:v>45390</c:v>
                </c:pt>
                <c:pt idx="2228">
                  <c:v>45391</c:v>
                </c:pt>
                <c:pt idx="2229">
                  <c:v>45392</c:v>
                </c:pt>
                <c:pt idx="2230">
                  <c:v>45393</c:v>
                </c:pt>
                <c:pt idx="2231">
                  <c:v>45394</c:v>
                </c:pt>
                <c:pt idx="2232">
                  <c:v>45395</c:v>
                </c:pt>
                <c:pt idx="2233">
                  <c:v>45396</c:v>
                </c:pt>
                <c:pt idx="2234">
                  <c:v>45397</c:v>
                </c:pt>
                <c:pt idx="2235">
                  <c:v>45398</c:v>
                </c:pt>
                <c:pt idx="2236">
                  <c:v>45399</c:v>
                </c:pt>
                <c:pt idx="2237">
                  <c:v>45400</c:v>
                </c:pt>
                <c:pt idx="2238">
                  <c:v>45401</c:v>
                </c:pt>
                <c:pt idx="2239">
                  <c:v>45402</c:v>
                </c:pt>
                <c:pt idx="2240">
                  <c:v>45403</c:v>
                </c:pt>
                <c:pt idx="2241">
                  <c:v>45404</c:v>
                </c:pt>
                <c:pt idx="2242">
                  <c:v>45405</c:v>
                </c:pt>
                <c:pt idx="2243">
                  <c:v>45406</c:v>
                </c:pt>
                <c:pt idx="2244">
                  <c:v>45407</c:v>
                </c:pt>
                <c:pt idx="2245">
                  <c:v>45408</c:v>
                </c:pt>
                <c:pt idx="2246">
                  <c:v>45409</c:v>
                </c:pt>
                <c:pt idx="2247">
                  <c:v>45410</c:v>
                </c:pt>
                <c:pt idx="2248">
                  <c:v>45411</c:v>
                </c:pt>
                <c:pt idx="2249">
                  <c:v>45412</c:v>
                </c:pt>
                <c:pt idx="2250">
                  <c:v>45413</c:v>
                </c:pt>
                <c:pt idx="2251">
                  <c:v>45414</c:v>
                </c:pt>
                <c:pt idx="2252">
                  <c:v>45415</c:v>
                </c:pt>
                <c:pt idx="2253">
                  <c:v>45416</c:v>
                </c:pt>
                <c:pt idx="2254">
                  <c:v>45417</c:v>
                </c:pt>
                <c:pt idx="2255">
                  <c:v>45418</c:v>
                </c:pt>
                <c:pt idx="2256">
                  <c:v>45419</c:v>
                </c:pt>
                <c:pt idx="2257">
                  <c:v>45420</c:v>
                </c:pt>
                <c:pt idx="2258">
                  <c:v>45421</c:v>
                </c:pt>
                <c:pt idx="2259">
                  <c:v>45422</c:v>
                </c:pt>
                <c:pt idx="2260">
                  <c:v>45423</c:v>
                </c:pt>
                <c:pt idx="2261">
                  <c:v>45424</c:v>
                </c:pt>
                <c:pt idx="2262">
                  <c:v>45425</c:v>
                </c:pt>
                <c:pt idx="2263">
                  <c:v>45426</c:v>
                </c:pt>
                <c:pt idx="2264">
                  <c:v>45427</c:v>
                </c:pt>
                <c:pt idx="2265">
                  <c:v>45428</c:v>
                </c:pt>
                <c:pt idx="2266">
                  <c:v>45429</c:v>
                </c:pt>
                <c:pt idx="2267">
                  <c:v>45430</c:v>
                </c:pt>
                <c:pt idx="2268">
                  <c:v>45431</c:v>
                </c:pt>
                <c:pt idx="2269">
                  <c:v>45432</c:v>
                </c:pt>
                <c:pt idx="2270">
                  <c:v>45433</c:v>
                </c:pt>
                <c:pt idx="2271">
                  <c:v>45434</c:v>
                </c:pt>
                <c:pt idx="2272">
                  <c:v>45435</c:v>
                </c:pt>
                <c:pt idx="2273">
                  <c:v>45436</c:v>
                </c:pt>
                <c:pt idx="2274">
                  <c:v>45437</c:v>
                </c:pt>
                <c:pt idx="2275">
                  <c:v>45438</c:v>
                </c:pt>
                <c:pt idx="2276">
                  <c:v>45439</c:v>
                </c:pt>
                <c:pt idx="2277">
                  <c:v>45440</c:v>
                </c:pt>
                <c:pt idx="2278">
                  <c:v>45441</c:v>
                </c:pt>
                <c:pt idx="2279">
                  <c:v>45442</c:v>
                </c:pt>
                <c:pt idx="2280">
                  <c:v>45443</c:v>
                </c:pt>
                <c:pt idx="2281">
                  <c:v>45444</c:v>
                </c:pt>
                <c:pt idx="2282">
                  <c:v>45445</c:v>
                </c:pt>
                <c:pt idx="2283">
                  <c:v>45446</c:v>
                </c:pt>
                <c:pt idx="2284">
                  <c:v>45447</c:v>
                </c:pt>
                <c:pt idx="2285">
                  <c:v>45448</c:v>
                </c:pt>
                <c:pt idx="2286">
                  <c:v>45449</c:v>
                </c:pt>
                <c:pt idx="2287">
                  <c:v>45450</c:v>
                </c:pt>
                <c:pt idx="2288">
                  <c:v>45451</c:v>
                </c:pt>
                <c:pt idx="2289">
                  <c:v>45452</c:v>
                </c:pt>
                <c:pt idx="2290">
                  <c:v>45453</c:v>
                </c:pt>
                <c:pt idx="2291">
                  <c:v>45454</c:v>
                </c:pt>
                <c:pt idx="2292">
                  <c:v>45455</c:v>
                </c:pt>
                <c:pt idx="2293">
                  <c:v>45456</c:v>
                </c:pt>
                <c:pt idx="2294">
                  <c:v>45457</c:v>
                </c:pt>
                <c:pt idx="2295">
                  <c:v>45458</c:v>
                </c:pt>
                <c:pt idx="2296">
                  <c:v>45459</c:v>
                </c:pt>
                <c:pt idx="2297">
                  <c:v>45460</c:v>
                </c:pt>
                <c:pt idx="2298">
                  <c:v>45461</c:v>
                </c:pt>
                <c:pt idx="2299">
                  <c:v>45462</c:v>
                </c:pt>
                <c:pt idx="2300">
                  <c:v>45463</c:v>
                </c:pt>
                <c:pt idx="2301">
                  <c:v>45464</c:v>
                </c:pt>
                <c:pt idx="2302">
                  <c:v>45465</c:v>
                </c:pt>
                <c:pt idx="2303">
                  <c:v>45466</c:v>
                </c:pt>
                <c:pt idx="2304">
                  <c:v>45467</c:v>
                </c:pt>
                <c:pt idx="2305">
                  <c:v>45468</c:v>
                </c:pt>
                <c:pt idx="2306">
                  <c:v>45469</c:v>
                </c:pt>
                <c:pt idx="2307">
                  <c:v>45470</c:v>
                </c:pt>
                <c:pt idx="2308">
                  <c:v>45471</c:v>
                </c:pt>
                <c:pt idx="2309">
                  <c:v>45472</c:v>
                </c:pt>
                <c:pt idx="2310">
                  <c:v>45473</c:v>
                </c:pt>
                <c:pt idx="2311">
                  <c:v>45474</c:v>
                </c:pt>
                <c:pt idx="2312">
                  <c:v>45475</c:v>
                </c:pt>
                <c:pt idx="2313">
                  <c:v>45476</c:v>
                </c:pt>
                <c:pt idx="2314">
                  <c:v>45477</c:v>
                </c:pt>
                <c:pt idx="2315">
                  <c:v>45478</c:v>
                </c:pt>
              </c:numCache>
            </c:numRef>
          </c:xVal>
          <c:yVal>
            <c:numRef>
              <c:f>data!$P$202:$P$101635</c:f>
              <c:numCache>
                <c:formatCode>_("$"* #,##0.00_);_("$"* \(#,##0.00\);_("$"* "-"??_);_(@_)</c:formatCode>
                <c:ptCount val="101434"/>
                <c:pt idx="0">
                  <c:v>1000</c:v>
                </c:pt>
                <c:pt idx="1">
                  <c:v>986.74494138080763</c:v>
                </c:pt>
                <c:pt idx="2">
                  <c:v>923.20869821971337</c:v>
                </c:pt>
                <c:pt idx="3">
                  <c:v>853.73165436387319</c:v>
                </c:pt>
                <c:pt idx="4">
                  <c:v>798.73789665653499</c:v>
                </c:pt>
                <c:pt idx="5">
                  <c:v>794.89222752930971</c:v>
                </c:pt>
                <c:pt idx="6">
                  <c:v>755.54131480677381</c:v>
                </c:pt>
                <c:pt idx="7">
                  <c:v>821.30277377333925</c:v>
                </c:pt>
                <c:pt idx="8">
                  <c:v>786.65126183239272</c:v>
                </c:pt>
                <c:pt idx="9">
                  <c:v>788.2587928788538</c:v>
                </c:pt>
                <c:pt idx="10">
                  <c:v>703.83326096396024</c:v>
                </c:pt>
                <c:pt idx="11">
                  <c:v>709.94808163265327</c:v>
                </c:pt>
                <c:pt idx="12">
                  <c:v>711.58662613981778</c:v>
                </c:pt>
                <c:pt idx="13">
                  <c:v>674.09479808944866</c:v>
                </c:pt>
                <c:pt idx="14">
                  <c:v>705.55536951802014</c:v>
                </c:pt>
                <c:pt idx="15">
                  <c:v>740.87711680416874</c:v>
                </c:pt>
                <c:pt idx="16">
                  <c:v>767.58142943986127</c:v>
                </c:pt>
                <c:pt idx="17">
                  <c:v>765.42943986105115</c:v>
                </c:pt>
                <c:pt idx="18">
                  <c:v>751.46476769431206</c:v>
                </c:pt>
                <c:pt idx="19">
                  <c:v>766.55195484151136</c:v>
                </c:pt>
                <c:pt idx="20">
                  <c:v>736.29918541033464</c:v>
                </c:pt>
                <c:pt idx="21">
                  <c:v>729.69073382544525</c:v>
                </c:pt>
                <c:pt idx="22">
                  <c:v>700.75172904906663</c:v>
                </c:pt>
                <c:pt idx="23">
                  <c:v>671.57150846721686</c:v>
                </c:pt>
                <c:pt idx="24">
                  <c:v>684.82028658271838</c:v>
                </c:pt>
                <c:pt idx="25">
                  <c:v>610.80493964394282</c:v>
                </c:pt>
                <c:pt idx="26">
                  <c:v>589.27556752062537</c:v>
                </c:pt>
                <c:pt idx="27">
                  <c:v>596.48447416413387</c:v>
                </c:pt>
                <c:pt idx="28">
                  <c:v>586.93060529743832</c:v>
                </c:pt>
                <c:pt idx="29">
                  <c:v>607.86382978723429</c:v>
                </c:pt>
                <c:pt idx="30">
                  <c:v>637.94774815458118</c:v>
                </c:pt>
                <c:pt idx="31">
                  <c:v>585.47383412939666</c:v>
                </c:pt>
                <c:pt idx="32">
                  <c:v>583.290831089883</c:v>
                </c:pt>
                <c:pt idx="33">
                  <c:v>568.69985931393853</c:v>
                </c:pt>
                <c:pt idx="34">
                  <c:v>594.06283977420765</c:v>
                </c:pt>
                <c:pt idx="35">
                  <c:v>604.59018671298315</c:v>
                </c:pt>
                <c:pt idx="36">
                  <c:v>584.32116717325243</c:v>
                </c:pt>
                <c:pt idx="37">
                  <c:v>589.59173252279641</c:v>
                </c:pt>
                <c:pt idx="38">
                  <c:v>599.05859140251846</c:v>
                </c:pt>
                <c:pt idx="39">
                  <c:v>682.55458098132874</c:v>
                </c:pt>
                <c:pt idx="40">
                  <c:v>678.62707077724713</c:v>
                </c:pt>
                <c:pt idx="41">
                  <c:v>689.10272861485032</c:v>
                </c:pt>
                <c:pt idx="42">
                  <c:v>719.77073382544518</c:v>
                </c:pt>
                <c:pt idx="43">
                  <c:v>694.78077637863669</c:v>
                </c:pt>
                <c:pt idx="44">
                  <c:v>679.282660877117</c:v>
                </c:pt>
                <c:pt idx="45">
                  <c:v>704.09170646982204</c:v>
                </c:pt>
                <c:pt idx="46">
                  <c:v>713.13729917498915</c:v>
                </c:pt>
                <c:pt idx="47">
                  <c:v>763.01555883630044</c:v>
                </c:pt>
                <c:pt idx="48">
                  <c:v>768.04060095527564</c:v>
                </c:pt>
                <c:pt idx="49">
                  <c:v>756.98860963960055</c:v>
                </c:pt>
                <c:pt idx="50">
                  <c:v>769.65157794181505</c:v>
                </c:pt>
                <c:pt idx="51">
                  <c:v>828.7477273122015</c:v>
                </c:pt>
                <c:pt idx="52">
                  <c:v>764.13635084672171</c:v>
                </c:pt>
                <c:pt idx="53">
                  <c:v>798.25201910551459</c:v>
                </c:pt>
                <c:pt idx="54">
                  <c:v>768.04404689535397</c:v>
                </c:pt>
                <c:pt idx="55">
                  <c:v>805.31619626574047</c:v>
                </c:pt>
                <c:pt idx="56">
                  <c:v>811.43273990447256</c:v>
                </c:pt>
                <c:pt idx="57">
                  <c:v>796.5299105514548</c:v>
                </c:pt>
                <c:pt idx="58">
                  <c:v>781.49441250542782</c:v>
                </c:pt>
                <c:pt idx="59">
                  <c:v>796.68756231003067</c:v>
                </c:pt>
                <c:pt idx="60">
                  <c:v>839.94789405123788</c:v>
                </c:pt>
                <c:pt idx="61">
                  <c:v>836.84568649587527</c:v>
                </c:pt>
                <c:pt idx="62">
                  <c:v>849.76882327399073</c:v>
                </c:pt>
                <c:pt idx="63">
                  <c:v>832.10924185844578</c:v>
                </c:pt>
                <c:pt idx="64">
                  <c:v>806.7807207989581</c:v>
                </c:pt>
                <c:pt idx="65">
                  <c:v>791.49453061224506</c:v>
                </c:pt>
                <c:pt idx="66">
                  <c:v>802.04255319148956</c:v>
                </c:pt>
                <c:pt idx="67">
                  <c:v>775.52604429005669</c:v>
                </c:pt>
                <c:pt idx="68">
                  <c:v>723.647416413374</c:v>
                </c:pt>
                <c:pt idx="69">
                  <c:v>729.32804863221907</c:v>
                </c:pt>
                <c:pt idx="70">
                  <c:v>747.74401389491982</c:v>
                </c:pt>
                <c:pt idx="71">
                  <c:v>746.33376291793331</c:v>
                </c:pt>
                <c:pt idx="72">
                  <c:v>728.98862353452034</c:v>
                </c:pt>
                <c:pt idx="73">
                  <c:v>717.61702127659589</c:v>
                </c:pt>
                <c:pt idx="74">
                  <c:v>692.75973252279641</c:v>
                </c:pt>
                <c:pt idx="75">
                  <c:v>709.847287885367</c:v>
                </c:pt>
                <c:pt idx="76">
                  <c:v>709.30282935301784</c:v>
                </c:pt>
                <c:pt idx="77">
                  <c:v>734.58655319148932</c:v>
                </c:pt>
                <c:pt idx="78">
                  <c:v>722.03127051671731</c:v>
                </c:pt>
                <c:pt idx="79">
                  <c:v>687.21607642205822</c:v>
                </c:pt>
                <c:pt idx="80">
                  <c:v>646.28175423360835</c:v>
                </c:pt>
                <c:pt idx="81">
                  <c:v>652.57576378636566</c:v>
                </c:pt>
                <c:pt idx="82">
                  <c:v>642.40937907077728</c:v>
                </c:pt>
                <c:pt idx="83">
                  <c:v>631.80966739036046</c:v>
                </c:pt>
                <c:pt idx="84">
                  <c:v>632.2429943551889</c:v>
                </c:pt>
                <c:pt idx="85">
                  <c:v>611.56821537125484</c:v>
                </c:pt>
                <c:pt idx="86">
                  <c:v>642.77895614415979</c:v>
                </c:pt>
                <c:pt idx="87">
                  <c:v>635.42790447242726</c:v>
                </c:pt>
                <c:pt idx="88">
                  <c:v>644.82239861050812</c:v>
                </c:pt>
                <c:pt idx="89">
                  <c:v>647.9237446808512</c:v>
                </c:pt>
                <c:pt idx="90">
                  <c:v>658.17713938341308</c:v>
                </c:pt>
                <c:pt idx="91">
                  <c:v>664.57194268345654</c:v>
                </c:pt>
                <c:pt idx="92">
                  <c:v>644.99383412939665</c:v>
                </c:pt>
                <c:pt idx="93">
                  <c:v>656.88232739904504</c:v>
                </c:pt>
                <c:pt idx="94">
                  <c:v>659.79759270516752</c:v>
                </c:pt>
                <c:pt idx="95">
                  <c:v>662.57502040816371</c:v>
                </c:pt>
                <c:pt idx="96">
                  <c:v>655.02496569691743</c:v>
                </c:pt>
                <c:pt idx="97">
                  <c:v>645.40131654363915</c:v>
                </c:pt>
                <c:pt idx="98">
                  <c:v>582.79375423360875</c:v>
                </c:pt>
                <c:pt idx="99">
                  <c:v>569.12880793032571</c:v>
                </c:pt>
                <c:pt idx="100">
                  <c:v>536.4784381342763</c:v>
                </c:pt>
                <c:pt idx="101">
                  <c:v>552.2485399789424</c:v>
                </c:pt>
                <c:pt idx="102">
                  <c:v>523.68731783529927</c:v>
                </c:pt>
                <c:pt idx="103">
                  <c:v>543.94004717693019</c:v>
                </c:pt>
                <c:pt idx="104">
                  <c:v>535.96380115433567</c:v>
                </c:pt>
                <c:pt idx="105">
                  <c:v>538.81995460325345</c:v>
                </c:pt>
                <c:pt idx="106">
                  <c:v>517.72056256703047</c:v>
                </c:pt>
                <c:pt idx="107">
                  <c:v>515.51258118478574</c:v>
                </c:pt>
                <c:pt idx="108">
                  <c:v>513.96486397397757</c:v>
                </c:pt>
                <c:pt idx="109">
                  <c:v>506.63560435015495</c:v>
                </c:pt>
                <c:pt idx="110">
                  <c:v>558.60571305550695</c:v>
                </c:pt>
                <c:pt idx="111">
                  <c:v>549.0703279393656</c:v>
                </c:pt>
                <c:pt idx="112">
                  <c:v>550.23432335835741</c:v>
                </c:pt>
                <c:pt idx="113">
                  <c:v>540.11061027199912</c:v>
                </c:pt>
                <c:pt idx="114">
                  <c:v>556.23355407715951</c:v>
                </c:pt>
                <c:pt idx="115">
                  <c:v>550.52497182310572</c:v>
                </c:pt>
                <c:pt idx="116">
                  <c:v>576.83345953018943</c:v>
                </c:pt>
                <c:pt idx="117">
                  <c:v>544.82334967546183</c:v>
                </c:pt>
                <c:pt idx="118">
                  <c:v>528.44046081193767</c:v>
                </c:pt>
                <c:pt idx="119">
                  <c:v>531.20535857144353</c:v>
                </c:pt>
                <c:pt idx="120">
                  <c:v>510.4495094577166</c:v>
                </c:pt>
                <c:pt idx="121">
                  <c:v>518.39792924940639</c:v>
                </c:pt>
                <c:pt idx="122">
                  <c:v>512.64335635155078</c:v>
                </c:pt>
                <c:pt idx="123">
                  <c:v>517.1799815322762</c:v>
                </c:pt>
                <c:pt idx="124">
                  <c:v>510.87502691777001</c:v>
                </c:pt>
                <c:pt idx="125">
                  <c:v>499.74567564511631</c:v>
                </c:pt>
                <c:pt idx="126">
                  <c:v>492.45494376209564</c:v>
                </c:pt>
                <c:pt idx="127">
                  <c:v>488.78799927538807</c:v>
                </c:pt>
                <c:pt idx="128">
                  <c:v>461.99318543004085</c:v>
                </c:pt>
                <c:pt idx="129">
                  <c:v>452.46547516602175</c:v>
                </c:pt>
                <c:pt idx="130">
                  <c:v>461.69492913320676</c:v>
                </c:pt>
                <c:pt idx="131">
                  <c:v>464.36945326742608</c:v>
                </c:pt>
                <c:pt idx="132">
                  <c:v>461.5900654339095</c:v>
                </c:pt>
                <c:pt idx="133">
                  <c:v>454.25026455052762</c:v>
                </c:pt>
                <c:pt idx="134">
                  <c:v>429.22895181600649</c:v>
                </c:pt>
                <c:pt idx="135">
                  <c:v>463.41931393830544</c:v>
                </c:pt>
                <c:pt idx="136">
                  <c:v>467.50161717228656</c:v>
                </c:pt>
                <c:pt idx="137">
                  <c:v>472.84103674499767</c:v>
                </c:pt>
                <c:pt idx="138">
                  <c:v>464.69162966853628</c:v>
                </c:pt>
                <c:pt idx="139">
                  <c:v>468.57064104119132</c:v>
                </c:pt>
                <c:pt idx="140">
                  <c:v>468.31795115748696</c:v>
                </c:pt>
                <c:pt idx="141">
                  <c:v>488.97772405524267</c:v>
                </c:pt>
                <c:pt idx="142">
                  <c:v>531.80390953329231</c:v>
                </c:pt>
                <c:pt idx="143">
                  <c:v>517.76980471402101</c:v>
                </c:pt>
                <c:pt idx="144">
                  <c:v>501.57991953352229</c:v>
                </c:pt>
                <c:pt idx="145">
                  <c:v>518.58867193113826</c:v>
                </c:pt>
                <c:pt idx="146">
                  <c:v>520.89834613131359</c:v>
                </c:pt>
                <c:pt idx="147">
                  <c:v>520.00918172850413</c:v>
                </c:pt>
                <c:pt idx="148">
                  <c:v>517.66087574159724</c:v>
                </c:pt>
                <c:pt idx="149">
                  <c:v>489.60596557061808</c:v>
                </c:pt>
                <c:pt idx="150">
                  <c:v>481.60411925331243</c:v>
                </c:pt>
                <c:pt idx="151">
                  <c:v>476.60921922129114</c:v>
                </c:pt>
                <c:pt idx="152">
                  <c:v>469.83725699960934</c:v>
                </c:pt>
                <c:pt idx="153">
                  <c:v>443.93876049783682</c:v>
                </c:pt>
                <c:pt idx="154">
                  <c:v>444.84755744800174</c:v>
                </c:pt>
                <c:pt idx="155">
                  <c:v>439.18768403781093</c:v>
                </c:pt>
                <c:pt idx="156">
                  <c:v>449.59747900151768</c:v>
                </c:pt>
                <c:pt idx="157">
                  <c:v>480.71949637851054</c:v>
                </c:pt>
                <c:pt idx="158">
                  <c:v>462.698193163783</c:v>
                </c:pt>
                <c:pt idx="159">
                  <c:v>491.75083288258617</c:v>
                </c:pt>
                <c:pt idx="160">
                  <c:v>484.78054581962476</c:v>
                </c:pt>
                <c:pt idx="161">
                  <c:v>478.94165884456561</c:v>
                </c:pt>
                <c:pt idx="162">
                  <c:v>483.69400285589802</c:v>
                </c:pt>
                <c:pt idx="163">
                  <c:v>488.24870310967839</c:v>
                </c:pt>
                <c:pt idx="164">
                  <c:v>482.08790500624502</c:v>
                </c:pt>
                <c:pt idx="165">
                  <c:v>478.68214595618309</c:v>
                </c:pt>
                <c:pt idx="166">
                  <c:v>458.85437364760804</c:v>
                </c:pt>
                <c:pt idx="167">
                  <c:v>472.9713452712507</c:v>
                </c:pt>
                <c:pt idx="168">
                  <c:v>466.43119132430706</c:v>
                </c:pt>
                <c:pt idx="169">
                  <c:v>483.03746134816208</c:v>
                </c:pt>
                <c:pt idx="170">
                  <c:v>466.25340042267567</c:v>
                </c:pt>
                <c:pt idx="171">
                  <c:v>474.98416648282523</c:v>
                </c:pt>
                <c:pt idx="172">
                  <c:v>463.03715009462644</c:v>
                </c:pt>
                <c:pt idx="173">
                  <c:v>452.18270286021669</c:v>
                </c:pt>
                <c:pt idx="174">
                  <c:v>448.69075785740523</c:v>
                </c:pt>
                <c:pt idx="175">
                  <c:v>450.94358727446837</c:v>
                </c:pt>
                <c:pt idx="176">
                  <c:v>437.32515151157651</c:v>
                </c:pt>
                <c:pt idx="177">
                  <c:v>444.3427926248408</c:v>
                </c:pt>
                <c:pt idx="178">
                  <c:v>441.52393481158907</c:v>
                </c:pt>
                <c:pt idx="179">
                  <c:v>438.61151277152186</c:v>
                </c:pt>
                <c:pt idx="180">
                  <c:v>440.26741120180583</c:v>
                </c:pt>
                <c:pt idx="181">
                  <c:v>452.12306625063491</c:v>
                </c:pt>
                <c:pt idx="182">
                  <c:v>458.52813412659123</c:v>
                </c:pt>
                <c:pt idx="183">
                  <c:v>456.07976553361533</c:v>
                </c:pt>
                <c:pt idx="184">
                  <c:v>462.11057650230998</c:v>
                </c:pt>
                <c:pt idx="185">
                  <c:v>420.72504675399807</c:v>
                </c:pt>
                <c:pt idx="186">
                  <c:v>429.14405452811957</c:v>
                </c:pt>
                <c:pt idx="187">
                  <c:v>437.22765407546075</c:v>
                </c:pt>
                <c:pt idx="188">
                  <c:v>452.10741234844858</c:v>
                </c:pt>
                <c:pt idx="189">
                  <c:v>447.35113541217407</c:v>
                </c:pt>
                <c:pt idx="190">
                  <c:v>443.01440918025537</c:v>
                </c:pt>
                <c:pt idx="191">
                  <c:v>444.21714539934197</c:v>
                </c:pt>
                <c:pt idx="192">
                  <c:v>441.15390270212947</c:v>
                </c:pt>
                <c:pt idx="193">
                  <c:v>431.03794609623174</c:v>
                </c:pt>
                <c:pt idx="194">
                  <c:v>431.75338883736941</c:v>
                </c:pt>
                <c:pt idx="195">
                  <c:v>429.213218614661</c:v>
                </c:pt>
                <c:pt idx="196">
                  <c:v>429.87039980719015</c:v>
                </c:pt>
                <c:pt idx="197">
                  <c:v>447.50290872899313</c:v>
                </c:pt>
                <c:pt idx="198">
                  <c:v>441.30498161364363</c:v>
                </c:pt>
                <c:pt idx="199">
                  <c:v>437.47732685414985</c:v>
                </c:pt>
                <c:pt idx="200">
                  <c:v>430.73120005326126</c:v>
                </c:pt>
                <c:pt idx="201">
                  <c:v>413.71485078395563</c:v>
                </c:pt>
                <c:pt idx="202">
                  <c:v>408.22104721432515</c:v>
                </c:pt>
                <c:pt idx="203">
                  <c:v>405.86383234682091</c:v>
                </c:pt>
                <c:pt idx="204">
                  <c:v>413.67166926477148</c:v>
                </c:pt>
                <c:pt idx="205">
                  <c:v>422.25943342460454</c:v>
                </c:pt>
                <c:pt idx="206">
                  <c:v>421.11122258867192</c:v>
                </c:pt>
                <c:pt idx="207">
                  <c:v>407.00877204994885</c:v>
                </c:pt>
                <c:pt idx="208">
                  <c:v>410.3552278188634</c:v>
                </c:pt>
                <c:pt idx="209">
                  <c:v>412.73161755121362</c:v>
                </c:pt>
                <c:pt idx="210">
                  <c:v>410.85125296834934</c:v>
                </c:pt>
                <c:pt idx="211">
                  <c:v>411.78088050905529</c:v>
                </c:pt>
                <c:pt idx="212">
                  <c:v>417.19616895157139</c:v>
                </c:pt>
                <c:pt idx="213">
                  <c:v>418.20807793893624</c:v>
                </c:pt>
                <c:pt idx="214">
                  <c:v>412.89373598226132</c:v>
                </c:pt>
                <c:pt idx="215">
                  <c:v>410.28905794948122</c:v>
                </c:pt>
                <c:pt idx="216">
                  <c:v>412.86368125394847</c:v>
                </c:pt>
                <c:pt idx="217">
                  <c:v>411.55367852245791</c:v>
                </c:pt>
                <c:pt idx="218">
                  <c:v>407.99198373484757</c:v>
                </c:pt>
                <c:pt idx="219">
                  <c:v>408.99716032371964</c:v>
                </c:pt>
                <c:pt idx="220">
                  <c:v>410.57677384745517</c:v>
                </c:pt>
                <c:pt idx="221">
                  <c:v>435.41882638844061</c:v>
                </c:pt>
                <c:pt idx="222">
                  <c:v>432.28489433685797</c:v>
                </c:pt>
                <c:pt idx="223">
                  <c:v>429.90126014064185</c:v>
                </c:pt>
                <c:pt idx="224">
                  <c:v>429.46656708466105</c:v>
                </c:pt>
                <c:pt idx="225">
                  <c:v>403.18912808329884</c:v>
                </c:pt>
                <c:pt idx="226">
                  <c:v>400.36461523248619</c:v>
                </c:pt>
                <c:pt idx="227">
                  <c:v>399.27593233803555</c:v>
                </c:pt>
                <c:pt idx="228">
                  <c:v>392.05378297348921</c:v>
                </c:pt>
                <c:pt idx="229">
                  <c:v>394.28330753381965</c:v>
                </c:pt>
                <c:pt idx="230">
                  <c:v>390.72132853066068</c:v>
                </c:pt>
                <c:pt idx="231">
                  <c:v>390.61994426366249</c:v>
                </c:pt>
                <c:pt idx="232">
                  <c:v>391.14878759062248</c:v>
                </c:pt>
                <c:pt idx="233">
                  <c:v>392.80147598636529</c:v>
                </c:pt>
                <c:pt idx="234">
                  <c:v>392.08413691134035</c:v>
                </c:pt>
                <c:pt idx="235">
                  <c:v>394.33102192086886</c:v>
                </c:pt>
                <c:pt idx="236">
                  <c:v>393.69537669074481</c:v>
                </c:pt>
                <c:pt idx="237">
                  <c:v>395.69423279811315</c:v>
                </c:pt>
                <c:pt idx="238">
                  <c:v>396.64964042623029</c:v>
                </c:pt>
                <c:pt idx="239">
                  <c:v>405.74172919716369</c:v>
                </c:pt>
                <c:pt idx="240">
                  <c:v>406.61526786861918</c:v>
                </c:pt>
                <c:pt idx="241">
                  <c:v>403.9950848316609</c:v>
                </c:pt>
                <c:pt idx="242">
                  <c:v>401.59569436683387</c:v>
                </c:pt>
                <c:pt idx="243">
                  <c:v>400.09891247585557</c:v>
                </c:pt>
                <c:pt idx="244">
                  <c:v>403.03618719814585</c:v>
                </c:pt>
                <c:pt idx="245">
                  <c:v>396.89915753392467</c:v>
                </c:pt>
                <c:pt idx="246">
                  <c:v>397.93358791579607</c:v>
                </c:pt>
                <c:pt idx="247">
                  <c:v>394.87420842590564</c:v>
                </c:pt>
                <c:pt idx="248">
                  <c:v>391.31170530662274</c:v>
                </c:pt>
                <c:pt idx="249">
                  <c:v>397.26727834196606</c:v>
                </c:pt>
                <c:pt idx="250">
                  <c:v>400.97078046716666</c:v>
                </c:pt>
                <c:pt idx="251">
                  <c:v>400.15675315618643</c:v>
                </c:pt>
                <c:pt idx="252">
                  <c:v>399.11693536575575</c:v>
                </c:pt>
                <c:pt idx="253">
                  <c:v>398.91530711605566</c:v>
                </c:pt>
                <c:pt idx="254">
                  <c:v>398.63176458522207</c:v>
                </c:pt>
                <c:pt idx="255">
                  <c:v>434.65893122755864</c:v>
                </c:pt>
                <c:pt idx="256">
                  <c:v>447.42733008158746</c:v>
                </c:pt>
                <c:pt idx="257">
                  <c:v>455.13714800570824</c:v>
                </c:pt>
                <c:pt idx="258">
                  <c:v>457.37309216323348</c:v>
                </c:pt>
                <c:pt idx="259">
                  <c:v>454.65001781904016</c:v>
                </c:pt>
                <c:pt idx="260">
                  <c:v>524.27956670150809</c:v>
                </c:pt>
                <c:pt idx="261">
                  <c:v>564.6649383598982</c:v>
                </c:pt>
                <c:pt idx="262">
                  <c:v>552.28271639160221</c:v>
                </c:pt>
                <c:pt idx="263">
                  <c:v>589.06828395684329</c:v>
                </c:pt>
                <c:pt idx="264">
                  <c:v>582.32424956994748</c:v>
                </c:pt>
                <c:pt idx="265">
                  <c:v>654.61352261990146</c:v>
                </c:pt>
                <c:pt idx="266">
                  <c:v>630.04576871280517</c:v>
                </c:pt>
                <c:pt idx="267">
                  <c:v>666.51866834741998</c:v>
                </c:pt>
                <c:pt idx="268">
                  <c:v>664.28100693676095</c:v>
                </c:pt>
                <c:pt idx="269">
                  <c:v>603.59177952129744</c:v>
                </c:pt>
                <c:pt idx="270">
                  <c:v>599.23749508627077</c:v>
                </c:pt>
                <c:pt idx="271">
                  <c:v>636.97712650604387</c:v>
                </c:pt>
                <c:pt idx="272">
                  <c:v>614.37138746149299</c:v>
                </c:pt>
                <c:pt idx="273">
                  <c:v>618.65470183715138</c:v>
                </c:pt>
                <c:pt idx="274">
                  <c:v>662.77594570853444</c:v>
                </c:pt>
                <c:pt idx="275">
                  <c:v>651.43292427736458</c:v>
                </c:pt>
                <c:pt idx="276">
                  <c:v>682.84818477479268</c:v>
                </c:pt>
                <c:pt idx="277">
                  <c:v>733.65967962704804</c:v>
                </c:pt>
                <c:pt idx="278">
                  <c:v>756.33629618821658</c:v>
                </c:pt>
                <c:pt idx="279">
                  <c:v>754.69986217583028</c:v>
                </c:pt>
                <c:pt idx="280">
                  <c:v>726.08173502100055</c:v>
                </c:pt>
                <c:pt idx="281">
                  <c:v>749.87427492117536</c:v>
                </c:pt>
                <c:pt idx="282">
                  <c:v>761.51816828573169</c:v>
                </c:pt>
                <c:pt idx="283">
                  <c:v>747.23611056354264</c:v>
                </c:pt>
                <c:pt idx="284">
                  <c:v>779.58256388176005</c:v>
                </c:pt>
                <c:pt idx="285">
                  <c:v>798.41584063228811</c:v>
                </c:pt>
                <c:pt idx="286">
                  <c:v>801.51084182039676</c:v>
                </c:pt>
                <c:pt idx="287">
                  <c:v>797.30303836917506</c:v>
                </c:pt>
                <c:pt idx="288">
                  <c:v>733.59068499190801</c:v>
                </c:pt>
                <c:pt idx="289">
                  <c:v>704.69271687537423</c:v>
                </c:pt>
                <c:pt idx="290">
                  <c:v>702.91473502176405</c:v>
                </c:pt>
                <c:pt idx="291">
                  <c:v>635.6715940980647</c:v>
                </c:pt>
                <c:pt idx="292">
                  <c:v>670.60599294842598</c:v>
                </c:pt>
                <c:pt idx="293">
                  <c:v>651.88327940910403</c:v>
                </c:pt>
                <c:pt idx="294">
                  <c:v>655.0682877086108</c:v>
                </c:pt>
                <c:pt idx="295">
                  <c:v>642.27095264018919</c:v>
                </c:pt>
                <c:pt idx="296">
                  <c:v>687.23243985685394</c:v>
                </c:pt>
                <c:pt idx="297">
                  <c:v>681.42021443810449</c:v>
                </c:pt>
                <c:pt idx="298">
                  <c:v>721.4947688959096</c:v>
                </c:pt>
                <c:pt idx="299">
                  <c:v>670.50119056573521</c:v>
                </c:pt>
                <c:pt idx="300">
                  <c:v>696.61853395413789</c:v>
                </c:pt>
                <c:pt idx="301">
                  <c:v>677.08820063899589</c:v>
                </c:pt>
                <c:pt idx="302">
                  <c:v>695.19252501860831</c:v>
                </c:pt>
                <c:pt idx="303">
                  <c:v>677.93876467325538</c:v>
                </c:pt>
                <c:pt idx="304">
                  <c:v>667.14743347036324</c:v>
                </c:pt>
                <c:pt idx="305">
                  <c:v>683.40290669787055</c:v>
                </c:pt>
                <c:pt idx="306">
                  <c:v>678.85591042518479</c:v>
                </c:pt>
                <c:pt idx="307">
                  <c:v>682.6453743586261</c:v>
                </c:pt>
                <c:pt idx="308">
                  <c:v>645.55833104910334</c:v>
                </c:pt>
                <c:pt idx="309">
                  <c:v>647.53132372219602</c:v>
                </c:pt>
                <c:pt idx="310">
                  <c:v>650.85810097048738</c:v>
                </c:pt>
                <c:pt idx="311">
                  <c:v>648.96786983762217</c:v>
                </c:pt>
                <c:pt idx="312">
                  <c:v>717.87912615352548</c:v>
                </c:pt>
                <c:pt idx="313">
                  <c:v>714.80333570045457</c:v>
                </c:pt>
                <c:pt idx="314">
                  <c:v>718.43008790956628</c:v>
                </c:pt>
                <c:pt idx="315">
                  <c:v>740.39950439955135</c:v>
                </c:pt>
                <c:pt idx="316">
                  <c:v>709.91850750847436</c:v>
                </c:pt>
                <c:pt idx="317">
                  <c:v>724.51025338480179</c:v>
                </c:pt>
                <c:pt idx="318">
                  <c:v>716.68793735004999</c:v>
                </c:pt>
                <c:pt idx="319">
                  <c:v>711.85810583218438</c:v>
                </c:pt>
                <c:pt idx="320">
                  <c:v>716.08386419853935</c:v>
                </c:pt>
                <c:pt idx="321">
                  <c:v>702.32406648607287</c:v>
                </c:pt>
                <c:pt idx="322">
                  <c:v>727.33109584192357</c:v>
                </c:pt>
                <c:pt idx="323">
                  <c:v>729.88414780441849</c:v>
                </c:pt>
                <c:pt idx="324">
                  <c:v>720.88458773804132</c:v>
                </c:pt>
                <c:pt idx="325">
                  <c:v>724.55919548173108</c:v>
                </c:pt>
                <c:pt idx="326">
                  <c:v>721.1491421751906</c:v>
                </c:pt>
                <c:pt idx="327">
                  <c:v>722.02496876590794</c:v>
                </c:pt>
                <c:pt idx="328">
                  <c:v>722.03306945975839</c:v>
                </c:pt>
                <c:pt idx="329">
                  <c:v>724.96322022152606</c:v>
                </c:pt>
                <c:pt idx="330">
                  <c:v>749.59696020599085</c:v>
                </c:pt>
                <c:pt idx="331">
                  <c:v>754.67552444163766</c:v>
                </c:pt>
                <c:pt idx="332">
                  <c:v>744.38820445766385</c:v>
                </c:pt>
                <c:pt idx="333">
                  <c:v>749.60787422946441</c:v>
                </c:pt>
                <c:pt idx="334">
                  <c:v>743.55180596908883</c:v>
                </c:pt>
                <c:pt idx="335">
                  <c:v>734.49282003994654</c:v>
                </c:pt>
                <c:pt idx="336">
                  <c:v>744.40327256547755</c:v>
                </c:pt>
                <c:pt idx="337">
                  <c:v>743.30490147648823</c:v>
                </c:pt>
                <c:pt idx="338">
                  <c:v>741.51279410627501</c:v>
                </c:pt>
                <c:pt idx="339">
                  <c:v>755.93207225394099</c:v>
                </c:pt>
                <c:pt idx="340">
                  <c:v>757.48246259751738</c:v>
                </c:pt>
                <c:pt idx="341">
                  <c:v>703.525624451059</c:v>
                </c:pt>
                <c:pt idx="342">
                  <c:v>702.3470609605539</c:v>
                </c:pt>
                <c:pt idx="343">
                  <c:v>699.50718219034547</c:v>
                </c:pt>
                <c:pt idx="344">
                  <c:v>708.94876162305752</c:v>
                </c:pt>
                <c:pt idx="345">
                  <c:v>708.86871971366975</c:v>
                </c:pt>
                <c:pt idx="346">
                  <c:v>713.20119712179405</c:v>
                </c:pt>
                <c:pt idx="347">
                  <c:v>716.94342968545391</c:v>
                </c:pt>
                <c:pt idx="348">
                  <c:v>714.57316810172006</c:v>
                </c:pt>
                <c:pt idx="349">
                  <c:v>711.42529478179733</c:v>
                </c:pt>
                <c:pt idx="350">
                  <c:v>701.88745736736576</c:v>
                </c:pt>
                <c:pt idx="351">
                  <c:v>660.29559351854596</c:v>
                </c:pt>
                <c:pt idx="352">
                  <c:v>658.7427678793905</c:v>
                </c:pt>
                <c:pt idx="353">
                  <c:v>648.46272070498401</c:v>
                </c:pt>
                <c:pt idx="354">
                  <c:v>653.80384091966425</c:v>
                </c:pt>
                <c:pt idx="355">
                  <c:v>649.72953076511942</c:v>
                </c:pt>
                <c:pt idx="356">
                  <c:v>625.15260745925036</c:v>
                </c:pt>
                <c:pt idx="357">
                  <c:v>687.6418171183052</c:v>
                </c:pt>
                <c:pt idx="358">
                  <c:v>672.48751303355414</c:v>
                </c:pt>
                <c:pt idx="359">
                  <c:v>675.78707531217663</c:v>
                </c:pt>
                <c:pt idx="360">
                  <c:v>674.22242150914008</c:v>
                </c:pt>
                <c:pt idx="361">
                  <c:v>674.99676190026003</c:v>
                </c:pt>
                <c:pt idx="362">
                  <c:v>673.35296910578154</c:v>
                </c:pt>
                <c:pt idx="363">
                  <c:v>673.89412918336279</c:v>
                </c:pt>
                <c:pt idx="364">
                  <c:v>676.04974089459722</c:v>
                </c:pt>
                <c:pt idx="365">
                  <c:v>692.87228511598062</c:v>
                </c:pt>
                <c:pt idx="366">
                  <c:v>667.29097186464651</c:v>
                </c:pt>
                <c:pt idx="367">
                  <c:v>666.58080109258867</c:v>
                </c:pt>
                <c:pt idx="368">
                  <c:v>664.550242379623</c:v>
                </c:pt>
                <c:pt idx="369">
                  <c:v>666.05476504930357</c:v>
                </c:pt>
                <c:pt idx="370">
                  <c:v>652.85373744405399</c:v>
                </c:pt>
                <c:pt idx="371">
                  <c:v>657.22407485955512</c:v>
                </c:pt>
                <c:pt idx="372">
                  <c:v>664.89868578999494</c:v>
                </c:pt>
                <c:pt idx="373">
                  <c:v>662.99443970901984</c:v>
                </c:pt>
                <c:pt idx="374">
                  <c:v>665.8635284250912</c:v>
                </c:pt>
                <c:pt idx="375">
                  <c:v>663.95375972149498</c:v>
                </c:pt>
                <c:pt idx="376">
                  <c:v>656.06163498567764</c:v>
                </c:pt>
                <c:pt idx="377">
                  <c:v>642.596418577078</c:v>
                </c:pt>
                <c:pt idx="378">
                  <c:v>646.60584679046781</c:v>
                </c:pt>
                <c:pt idx="379">
                  <c:v>645.5243356357006</c:v>
                </c:pt>
                <c:pt idx="380">
                  <c:v>641.06815311836874</c:v>
                </c:pt>
                <c:pt idx="381">
                  <c:v>636.7061421334945</c:v>
                </c:pt>
                <c:pt idx="382">
                  <c:v>646.68706562045395</c:v>
                </c:pt>
                <c:pt idx="383">
                  <c:v>645.66681654591468</c:v>
                </c:pt>
                <c:pt idx="384">
                  <c:v>642.59160633433351</c:v>
                </c:pt>
                <c:pt idx="385">
                  <c:v>644.81771886322849</c:v>
                </c:pt>
                <c:pt idx="386">
                  <c:v>654.00150424565402</c:v>
                </c:pt>
                <c:pt idx="387">
                  <c:v>651.94271337361909</c:v>
                </c:pt>
                <c:pt idx="388">
                  <c:v>637.4929485497712</c:v>
                </c:pt>
                <c:pt idx="389">
                  <c:v>639.113662484428</c:v>
                </c:pt>
                <c:pt idx="390">
                  <c:v>627.3632854179989</c:v>
                </c:pt>
                <c:pt idx="391">
                  <c:v>622.90859557049998</c:v>
                </c:pt>
                <c:pt idx="392">
                  <c:v>622.45054889408812</c:v>
                </c:pt>
                <c:pt idx="393">
                  <c:v>628.60991165206258</c:v>
                </c:pt>
                <c:pt idx="394">
                  <c:v>736.71044399609286</c:v>
                </c:pt>
                <c:pt idx="395">
                  <c:v>748.13279340025565</c:v>
                </c:pt>
                <c:pt idx="396">
                  <c:v>742.9850767785947</c:v>
                </c:pt>
                <c:pt idx="397">
                  <c:v>759.10619639310096</c:v>
                </c:pt>
                <c:pt idx="398">
                  <c:v>765.01226843928475</c:v>
                </c:pt>
                <c:pt idx="399">
                  <c:v>784.18046014952358</c:v>
                </c:pt>
                <c:pt idx="400">
                  <c:v>794.28630453671462</c:v>
                </c:pt>
                <c:pt idx="401">
                  <c:v>781.10608725850807</c:v>
                </c:pt>
                <c:pt idx="402">
                  <c:v>805.10803644465534</c:v>
                </c:pt>
                <c:pt idx="403">
                  <c:v>760.98995126761554</c:v>
                </c:pt>
                <c:pt idx="404">
                  <c:v>765.63715330909145</c:v>
                </c:pt>
                <c:pt idx="405">
                  <c:v>765.21399098220763</c:v>
                </c:pt>
                <c:pt idx="406">
                  <c:v>778.26983797079242</c:v>
                </c:pt>
                <c:pt idx="407">
                  <c:v>762.13961809119189</c:v>
                </c:pt>
                <c:pt idx="408">
                  <c:v>784.70372539244408</c:v>
                </c:pt>
                <c:pt idx="409">
                  <c:v>789.11735396316681</c:v>
                </c:pt>
                <c:pt idx="410">
                  <c:v>797.55329970555874</c:v>
                </c:pt>
                <c:pt idx="411">
                  <c:v>797.58970076593585</c:v>
                </c:pt>
                <c:pt idx="412">
                  <c:v>802.60243012203159</c:v>
                </c:pt>
                <c:pt idx="413">
                  <c:v>797.20445621027829</c:v>
                </c:pt>
                <c:pt idx="414">
                  <c:v>812.52323578563937</c:v>
                </c:pt>
                <c:pt idx="415">
                  <c:v>833.17628741709393</c:v>
                </c:pt>
                <c:pt idx="416">
                  <c:v>821.29892475821748</c:v>
                </c:pt>
                <c:pt idx="417">
                  <c:v>791.7078960933369</c:v>
                </c:pt>
                <c:pt idx="418">
                  <c:v>805.99531229134698</c:v>
                </c:pt>
                <c:pt idx="419">
                  <c:v>803.20304761825378</c:v>
                </c:pt>
                <c:pt idx="420">
                  <c:v>804.99731655267487</c:v>
                </c:pt>
                <c:pt idx="421">
                  <c:v>794.47437668199609</c:v>
                </c:pt>
                <c:pt idx="422">
                  <c:v>807.01302527105645</c:v>
                </c:pt>
                <c:pt idx="423">
                  <c:v>816.47578425825225</c:v>
                </c:pt>
                <c:pt idx="424">
                  <c:v>833.1095521397358</c:v>
                </c:pt>
                <c:pt idx="425">
                  <c:v>875.55015511773115</c:v>
                </c:pt>
                <c:pt idx="426">
                  <c:v>884.15900589691421</c:v>
                </c:pt>
                <c:pt idx="427">
                  <c:v>875.99455139650149</c:v>
                </c:pt>
                <c:pt idx="428">
                  <c:v>871.77354510360749</c:v>
                </c:pt>
                <c:pt idx="429">
                  <c:v>886.72073052095232</c:v>
                </c:pt>
                <c:pt idx="430">
                  <c:v>908.0987699382506</c:v>
                </c:pt>
                <c:pt idx="431">
                  <c:v>941.75306696772452</c:v>
                </c:pt>
                <c:pt idx="432">
                  <c:v>966.64987555480877</c:v>
                </c:pt>
                <c:pt idx="433">
                  <c:v>1073.2579644233783</c:v>
                </c:pt>
                <c:pt idx="434">
                  <c:v>1056.7394665664222</c:v>
                </c:pt>
                <c:pt idx="435">
                  <c:v>1181.6254378768406</c:v>
                </c:pt>
                <c:pt idx="436">
                  <c:v>1205.4150475441215</c:v>
                </c:pt>
                <c:pt idx="437">
                  <c:v>1239.133046429255</c:v>
                </c:pt>
                <c:pt idx="438">
                  <c:v>1193.1342397993988</c:v>
                </c:pt>
                <c:pt idx="439">
                  <c:v>1115.5802639551478</c:v>
                </c:pt>
                <c:pt idx="440">
                  <c:v>1100.7453151406321</c:v>
                </c:pt>
                <c:pt idx="441">
                  <c:v>1235.8888019231463</c:v>
                </c:pt>
                <c:pt idx="442">
                  <c:v>1203.9878226351693</c:v>
                </c:pt>
                <c:pt idx="443">
                  <c:v>1198.9402089295454</c:v>
                </c:pt>
                <c:pt idx="444">
                  <c:v>1157.0122542185277</c:v>
                </c:pt>
                <c:pt idx="445">
                  <c:v>1190.847039839038</c:v>
                </c:pt>
                <c:pt idx="446">
                  <c:v>1208.0404740238193</c:v>
                </c:pt>
                <c:pt idx="447">
                  <c:v>1217.2226415039418</c:v>
                </c:pt>
                <c:pt idx="448">
                  <c:v>1306.5599439344285</c:v>
                </c:pt>
                <c:pt idx="449">
                  <c:v>1328.080554171537</c:v>
                </c:pt>
                <c:pt idx="450">
                  <c:v>1321.9105744376191</c:v>
                </c:pt>
                <c:pt idx="451">
                  <c:v>1311.2996653376958</c:v>
                </c:pt>
                <c:pt idx="452">
                  <c:v>1254.250103461693</c:v>
                </c:pt>
                <c:pt idx="453">
                  <c:v>1297.5461313585499</c:v>
                </c:pt>
                <c:pt idx="454">
                  <c:v>1295.888366400543</c:v>
                </c:pt>
                <c:pt idx="455">
                  <c:v>1323.4788534555323</c:v>
                </c:pt>
                <c:pt idx="456">
                  <c:v>1230.9352242901632</c:v>
                </c:pt>
                <c:pt idx="457">
                  <c:v>1165.900179793935</c:v>
                </c:pt>
                <c:pt idx="458">
                  <c:v>1179.4701917603466</c:v>
                </c:pt>
                <c:pt idx="459">
                  <c:v>1181.0172368263732</c:v>
                </c:pt>
                <c:pt idx="460">
                  <c:v>1210.4156432134248</c:v>
                </c:pt>
                <c:pt idx="461">
                  <c:v>1197.2339092243692</c:v>
                </c:pt>
                <c:pt idx="462">
                  <c:v>1156.9667528930563</c:v>
                </c:pt>
                <c:pt idx="463">
                  <c:v>1210.752353021913</c:v>
                </c:pt>
                <c:pt idx="464">
                  <c:v>1195.9113373640012</c:v>
                </c:pt>
                <c:pt idx="465">
                  <c:v>1232.727976513735</c:v>
                </c:pt>
                <c:pt idx="466">
                  <c:v>1246.51487813156</c:v>
                </c:pt>
                <c:pt idx="467">
                  <c:v>1311.9548844244832</c:v>
                </c:pt>
                <c:pt idx="468">
                  <c:v>1336.0250855988377</c:v>
                </c:pt>
                <c:pt idx="469">
                  <c:v>1357.9612746085845</c:v>
                </c:pt>
                <c:pt idx="470">
                  <c:v>1412.6584179577176</c:v>
                </c:pt>
                <c:pt idx="471">
                  <c:v>1377.4085411150477</c:v>
                </c:pt>
                <c:pt idx="472">
                  <c:v>1403.7902096233477</c:v>
                </c:pt>
                <c:pt idx="473">
                  <c:v>1443.4719155669288</c:v>
                </c:pt>
                <c:pt idx="474">
                  <c:v>1540.9569886784886</c:v>
                </c:pt>
                <c:pt idx="475">
                  <c:v>1627.3549054835248</c:v>
                </c:pt>
                <c:pt idx="476">
                  <c:v>1654.1354689451239</c:v>
                </c:pt>
                <c:pt idx="477">
                  <c:v>1676.965000644959</c:v>
                </c:pt>
                <c:pt idx="478">
                  <c:v>1792.8826607049705</c:v>
                </c:pt>
                <c:pt idx="479">
                  <c:v>1985.9508515233865</c:v>
                </c:pt>
                <c:pt idx="480">
                  <c:v>1718.4318752578667</c:v>
                </c:pt>
                <c:pt idx="481">
                  <c:v>1880.8170056000897</c:v>
                </c:pt>
                <c:pt idx="482">
                  <c:v>1805.3606408600688</c:v>
                </c:pt>
                <c:pt idx="483">
                  <c:v>1646.2531226626336</c:v>
                </c:pt>
                <c:pt idx="484">
                  <c:v>1611.4946601350546</c:v>
                </c:pt>
                <c:pt idx="485">
                  <c:v>1644.5468229574572</c:v>
                </c:pt>
                <c:pt idx="486">
                  <c:v>1810.9527537604999</c:v>
                </c:pt>
                <c:pt idx="487">
                  <c:v>1690.4758608882573</c:v>
                </c:pt>
                <c:pt idx="488">
                  <c:v>1663.9425212950528</c:v>
                </c:pt>
                <c:pt idx="489">
                  <c:v>1707.2840505173813</c:v>
                </c:pt>
                <c:pt idx="490">
                  <c:v>1729.9967954818396</c:v>
                </c:pt>
                <c:pt idx="491">
                  <c:v>1856.2417397130032</c:v>
                </c:pt>
                <c:pt idx="492">
                  <c:v>1902.4726031027633</c:v>
                </c:pt>
                <c:pt idx="493">
                  <c:v>1836.4896143258816</c:v>
                </c:pt>
                <c:pt idx="494">
                  <c:v>1720.3884322531353</c:v>
                </c:pt>
                <c:pt idx="495">
                  <c:v>1783.2303128616434</c:v>
                </c:pt>
                <c:pt idx="496">
                  <c:v>1722.3404391158572</c:v>
                </c:pt>
                <c:pt idx="497">
                  <c:v>1543.1289186143219</c:v>
                </c:pt>
                <c:pt idx="498">
                  <c:v>1643.9204213768012</c:v>
                </c:pt>
                <c:pt idx="499">
                  <c:v>1431.7128563542781</c:v>
                </c:pt>
                <c:pt idx="500">
                  <c:v>1466.3439151705372</c:v>
                </c:pt>
                <c:pt idx="501">
                  <c:v>1611.8328866543916</c:v>
                </c:pt>
                <c:pt idx="502">
                  <c:v>1593.1970604521678</c:v>
                </c:pt>
                <c:pt idx="503">
                  <c:v>1628.9823362245506</c:v>
                </c:pt>
                <c:pt idx="504">
                  <c:v>1606.1133700426406</c:v>
                </c:pt>
                <c:pt idx="505">
                  <c:v>1568.3260359495173</c:v>
                </c:pt>
                <c:pt idx="506">
                  <c:v>1496.2216021858874</c:v>
                </c:pt>
                <c:pt idx="507">
                  <c:v>1480.8072698270366</c:v>
                </c:pt>
                <c:pt idx="508">
                  <c:v>1498.4906016160598</c:v>
                </c:pt>
                <c:pt idx="509">
                  <c:v>1490.0167381024416</c:v>
                </c:pt>
                <c:pt idx="510">
                  <c:v>1437.3140695198038</c:v>
                </c:pt>
                <c:pt idx="511">
                  <c:v>1447.1757234602987</c:v>
                </c:pt>
                <c:pt idx="512">
                  <c:v>1442.0340736820337</c:v>
                </c:pt>
                <c:pt idx="513">
                  <c:v>1452.1308178041306</c:v>
                </c:pt>
                <c:pt idx="514">
                  <c:v>1528.9249215130098</c:v>
                </c:pt>
                <c:pt idx="515">
                  <c:v>1573.5859891740076</c:v>
                </c:pt>
                <c:pt idx="516">
                  <c:v>1596.1485797644107</c:v>
                </c:pt>
                <c:pt idx="517">
                  <c:v>1640.6048914607877</c:v>
                </c:pt>
                <c:pt idx="518">
                  <c:v>1657.6481712715133</c:v>
                </c:pt>
                <c:pt idx="519">
                  <c:v>1794.0869291191125</c:v>
                </c:pt>
                <c:pt idx="520">
                  <c:v>1741.4403788378893</c:v>
                </c:pt>
                <c:pt idx="521">
                  <c:v>1816.2657918647074</c:v>
                </c:pt>
                <c:pt idx="522">
                  <c:v>1820.0181345052463</c:v>
                </c:pt>
                <c:pt idx="523">
                  <c:v>1801.8509719553774</c:v>
                </c:pt>
                <c:pt idx="524">
                  <c:v>1715.2953172220405</c:v>
                </c:pt>
                <c:pt idx="525">
                  <c:v>1751.796480515173</c:v>
                </c:pt>
                <c:pt idx="526">
                  <c:v>1728.4558172592097</c:v>
                </c:pt>
                <c:pt idx="527">
                  <c:v>1652.109143250799</c:v>
                </c:pt>
                <c:pt idx="528">
                  <c:v>1524.3505215922883</c:v>
                </c:pt>
                <c:pt idx="529">
                  <c:v>1561.2915310316439</c:v>
                </c:pt>
                <c:pt idx="530">
                  <c:v>1566.9958805349047</c:v>
                </c:pt>
                <c:pt idx="531">
                  <c:v>1549.4748368067294</c:v>
                </c:pt>
                <c:pt idx="532">
                  <c:v>1563.2405044726677</c:v>
                </c:pt>
                <c:pt idx="533">
                  <c:v>1655.5717941191706</c:v>
                </c:pt>
                <c:pt idx="534">
                  <c:v>1632.058225826416</c:v>
                </c:pt>
                <c:pt idx="535">
                  <c:v>1538.3345956204894</c:v>
                </c:pt>
                <c:pt idx="536">
                  <c:v>1531.8597570059135</c:v>
                </c:pt>
                <c:pt idx="537">
                  <c:v>1575.7943201702187</c:v>
                </c:pt>
                <c:pt idx="538">
                  <c:v>1537.0878593025739</c:v>
                </c:pt>
                <c:pt idx="539">
                  <c:v>1538.3527961506779</c:v>
                </c:pt>
                <c:pt idx="540">
                  <c:v>1573.1704104013697</c:v>
                </c:pt>
                <c:pt idx="541">
                  <c:v>1544.7775833072351</c:v>
                </c:pt>
                <c:pt idx="542">
                  <c:v>1474.3946163572721</c:v>
                </c:pt>
                <c:pt idx="543">
                  <c:v>1440.6386997009124</c:v>
                </c:pt>
                <c:pt idx="544">
                  <c:v>1416.2755530031525</c:v>
                </c:pt>
                <c:pt idx="545">
                  <c:v>1405.3748412695782</c:v>
                </c:pt>
                <c:pt idx="546">
                  <c:v>1425.5316808135851</c:v>
                </c:pt>
                <c:pt idx="547">
                  <c:v>1515.6841021382534</c:v>
                </c:pt>
                <c:pt idx="548">
                  <c:v>1556.0358932056245</c:v>
                </c:pt>
                <c:pt idx="549">
                  <c:v>1548.9617234987393</c:v>
                </c:pt>
                <c:pt idx="550">
                  <c:v>1548.5908646226842</c:v>
                </c:pt>
                <c:pt idx="551">
                  <c:v>1509.6345583379393</c:v>
                </c:pt>
                <c:pt idx="552">
                  <c:v>1532.6703181687928</c:v>
                </c:pt>
                <c:pt idx="553">
                  <c:v>1521.7204533303282</c:v>
                </c:pt>
                <c:pt idx="554">
                  <c:v>1510.2780644509364</c:v>
                </c:pt>
                <c:pt idx="555">
                  <c:v>1480.2326321090331</c:v>
                </c:pt>
                <c:pt idx="556">
                  <c:v>1489.0540894849212</c:v>
                </c:pt>
                <c:pt idx="557">
                  <c:v>1526.6794081828755</c:v>
                </c:pt>
                <c:pt idx="558">
                  <c:v>1515.9860662823933</c:v>
                </c:pt>
                <c:pt idx="559">
                  <c:v>1514.9541111490228</c:v>
                </c:pt>
                <c:pt idx="560">
                  <c:v>1510.1153556159877</c:v>
                </c:pt>
                <c:pt idx="561">
                  <c:v>1502.6835196412865</c:v>
                </c:pt>
                <c:pt idx="562">
                  <c:v>1493.3768674512712</c:v>
                </c:pt>
                <c:pt idx="563">
                  <c:v>1488.8576662066946</c:v>
                </c:pt>
                <c:pt idx="564">
                  <c:v>1501.6544961986358</c:v>
                </c:pt>
                <c:pt idx="565">
                  <c:v>1490.5580468241806</c:v>
                </c:pt>
                <c:pt idx="566">
                  <c:v>1463.8503443667732</c:v>
                </c:pt>
                <c:pt idx="567">
                  <c:v>1470.0772554556354</c:v>
                </c:pt>
                <c:pt idx="568">
                  <c:v>1422.1998143105293</c:v>
                </c:pt>
                <c:pt idx="569">
                  <c:v>1611.6712833189115</c:v>
                </c:pt>
                <c:pt idx="570">
                  <c:v>1623.7329367212744</c:v>
                </c:pt>
                <c:pt idx="571">
                  <c:v>1697.4960524728851</c:v>
                </c:pt>
                <c:pt idx="572">
                  <c:v>1673.7956083164497</c:v>
                </c:pt>
                <c:pt idx="573">
                  <c:v>1669.5288515293289</c:v>
                </c:pt>
                <c:pt idx="574">
                  <c:v>1701.6976813512952</c:v>
                </c:pt>
                <c:pt idx="575">
                  <c:v>1651.2955003905226</c:v>
                </c:pt>
                <c:pt idx="576">
                  <c:v>1650.6781891948781</c:v>
                </c:pt>
                <c:pt idx="577">
                  <c:v>1637.3502493088677</c:v>
                </c:pt>
                <c:pt idx="578">
                  <c:v>1664.4232028374624</c:v>
                </c:pt>
                <c:pt idx="579">
                  <c:v>1682.1839940135128</c:v>
                </c:pt>
                <c:pt idx="580">
                  <c:v>1684.4486583758412</c:v>
                </c:pt>
                <c:pt idx="581">
                  <c:v>1742.7698180230038</c:v>
                </c:pt>
                <c:pt idx="582">
                  <c:v>1671.306401175955</c:v>
                </c:pt>
                <c:pt idx="583">
                  <c:v>1675.7463641191443</c:v>
                </c:pt>
                <c:pt idx="584">
                  <c:v>1598.9446990805909</c:v>
                </c:pt>
                <c:pt idx="585">
                  <c:v>1599.4510235658413</c:v>
                </c:pt>
                <c:pt idx="586">
                  <c:v>1657.4619898537478</c:v>
                </c:pt>
                <c:pt idx="587">
                  <c:v>1649.1567974813738</c:v>
                </c:pt>
                <c:pt idx="588">
                  <c:v>1654.1550817711611</c:v>
                </c:pt>
                <c:pt idx="589">
                  <c:v>1639.6528405173781</c:v>
                </c:pt>
                <c:pt idx="590">
                  <c:v>1677.6153125096887</c:v>
                </c:pt>
                <c:pt idx="591">
                  <c:v>1712.7871831675177</c:v>
                </c:pt>
                <c:pt idx="592">
                  <c:v>1696.0552826695452</c:v>
                </c:pt>
                <c:pt idx="593">
                  <c:v>1722.4276606179151</c:v>
                </c:pt>
                <c:pt idx="594">
                  <c:v>1722.21094880444</c:v>
                </c:pt>
                <c:pt idx="595">
                  <c:v>1664.5466681105847</c:v>
                </c:pt>
                <c:pt idx="596">
                  <c:v>1669.8425016142176</c:v>
                </c:pt>
                <c:pt idx="597">
                  <c:v>1706.7518507739624</c:v>
                </c:pt>
                <c:pt idx="598">
                  <c:v>1833.245811787285</c:v>
                </c:pt>
                <c:pt idx="599">
                  <c:v>1846.6530916675115</c:v>
                </c:pt>
                <c:pt idx="600">
                  <c:v>1581.527234276429</c:v>
                </c:pt>
                <c:pt idx="601">
                  <c:v>1483.0064835544072</c:v>
                </c:pt>
                <c:pt idx="602">
                  <c:v>1518.9473882987102</c:v>
                </c:pt>
                <c:pt idx="603">
                  <c:v>1467.1800697302065</c:v>
                </c:pt>
                <c:pt idx="604">
                  <c:v>1499.4527587407999</c:v>
                </c:pt>
                <c:pt idx="605">
                  <c:v>1459.1437748866956</c:v>
                </c:pt>
                <c:pt idx="606">
                  <c:v>1456.9330765630245</c:v>
                </c:pt>
                <c:pt idx="607">
                  <c:v>1471.3990448295272</c:v>
                </c:pt>
                <c:pt idx="608">
                  <c:v>1480.6291486452296</c:v>
                </c:pt>
                <c:pt idx="609">
                  <c:v>1465.5176628436966</c:v>
                </c:pt>
                <c:pt idx="610">
                  <c:v>1497.178305598854</c:v>
                </c:pt>
                <c:pt idx="611">
                  <c:v>1483.679816699668</c:v>
                </c:pt>
                <c:pt idx="612">
                  <c:v>1488.5235890180793</c:v>
                </c:pt>
                <c:pt idx="613">
                  <c:v>1468.9428904554986</c:v>
                </c:pt>
                <c:pt idx="614">
                  <c:v>1398.418904350613</c:v>
                </c:pt>
                <c:pt idx="615">
                  <c:v>1381.6129677831725</c:v>
                </c:pt>
                <c:pt idx="616">
                  <c:v>1346.450078878381</c:v>
                </c:pt>
                <c:pt idx="617">
                  <c:v>1393.6583999485597</c:v>
                </c:pt>
                <c:pt idx="618">
                  <c:v>1379.6506317792637</c:v>
                </c:pt>
                <c:pt idx="619">
                  <c:v>1386.6957606274902</c:v>
                </c:pt>
                <c:pt idx="620">
                  <c:v>1407.6148411319441</c:v>
                </c:pt>
                <c:pt idx="621">
                  <c:v>1436.6835456888687</c:v>
                </c:pt>
                <c:pt idx="622">
                  <c:v>1433.4196709604685</c:v>
                </c:pt>
                <c:pt idx="623">
                  <c:v>1431.5011166869069</c:v>
                </c:pt>
                <c:pt idx="624">
                  <c:v>1486.6180981363227</c:v>
                </c:pt>
                <c:pt idx="625">
                  <c:v>1496.4019915460676</c:v>
                </c:pt>
                <c:pt idx="626">
                  <c:v>1502.9859304346076</c:v>
                </c:pt>
                <c:pt idx="627">
                  <c:v>1595.6489201937607</c:v>
                </c:pt>
                <c:pt idx="628">
                  <c:v>1674.5748407134554</c:v>
                </c:pt>
                <c:pt idx="629">
                  <c:v>1664.648645163591</c:v>
                </c:pt>
                <c:pt idx="630">
                  <c:v>1763.103205218209</c:v>
                </c:pt>
                <c:pt idx="631">
                  <c:v>1711.945320816696</c:v>
                </c:pt>
                <c:pt idx="632">
                  <c:v>1700.804497189652</c:v>
                </c:pt>
                <c:pt idx="633">
                  <c:v>1620.9845741262934</c:v>
                </c:pt>
                <c:pt idx="634">
                  <c:v>1640.435541326797</c:v>
                </c:pt>
                <c:pt idx="635">
                  <c:v>1572.5708420139795</c:v>
                </c:pt>
                <c:pt idx="636">
                  <c:v>1613.8123327864444</c:v>
                </c:pt>
                <c:pt idx="637">
                  <c:v>1646.7834177641334</c:v>
                </c:pt>
                <c:pt idx="638">
                  <c:v>1668.5944458560348</c:v>
                </c:pt>
                <c:pt idx="639">
                  <c:v>1668.9536666779231</c:v>
                </c:pt>
                <c:pt idx="640">
                  <c:v>1691.7783883005977</c:v>
                </c:pt>
                <c:pt idx="641">
                  <c:v>1647.2046412936468</c:v>
                </c:pt>
                <c:pt idx="642">
                  <c:v>1616.9038328307859</c:v>
                </c:pt>
                <c:pt idx="643">
                  <c:v>1625.3811117101091</c:v>
                </c:pt>
                <c:pt idx="644">
                  <c:v>1620.6413880114615</c:v>
                </c:pt>
                <c:pt idx="645">
                  <c:v>1658.5082650898198</c:v>
                </c:pt>
                <c:pt idx="646">
                  <c:v>1684.797352002076</c:v>
                </c:pt>
                <c:pt idx="647">
                  <c:v>1688.0991809318664</c:v>
                </c:pt>
                <c:pt idx="648">
                  <c:v>1690.8946683725046</c:v>
                </c:pt>
                <c:pt idx="649">
                  <c:v>1676.824224151442</c:v>
                </c:pt>
                <c:pt idx="650">
                  <c:v>1722.9769175641111</c:v>
                </c:pt>
                <c:pt idx="651">
                  <c:v>1709.7761065771115</c:v>
                </c:pt>
                <c:pt idx="652">
                  <c:v>1766.0605907551032</c:v>
                </c:pt>
                <c:pt idx="653">
                  <c:v>1837.4888047257871</c:v>
                </c:pt>
                <c:pt idx="654">
                  <c:v>1672.3659517354433</c:v>
                </c:pt>
                <c:pt idx="655">
                  <c:v>1702.1936274728</c:v>
                </c:pt>
                <c:pt idx="656">
                  <c:v>1693.305920496</c:v>
                </c:pt>
                <c:pt idx="657">
                  <c:v>1706.3818435412379</c:v>
                </c:pt>
                <c:pt idx="658">
                  <c:v>1622.5144898204564</c:v>
                </c:pt>
                <c:pt idx="659">
                  <c:v>1663.3928371140391</c:v>
                </c:pt>
                <c:pt idx="660">
                  <c:v>1677.4505110441432</c:v>
                </c:pt>
                <c:pt idx="661">
                  <c:v>1689.357412458206</c:v>
                </c:pt>
                <c:pt idx="662">
                  <c:v>1689.9743258148796</c:v>
                </c:pt>
                <c:pt idx="663">
                  <c:v>1677.6886689969267</c:v>
                </c:pt>
                <c:pt idx="664">
                  <c:v>1663.6088284968253</c:v>
                </c:pt>
                <c:pt idx="665">
                  <c:v>1647.3740829370411</c:v>
                </c:pt>
                <c:pt idx="666">
                  <c:v>1679.7122680815296</c:v>
                </c:pt>
                <c:pt idx="667">
                  <c:v>1691.5644245588765</c:v>
                </c:pt>
                <c:pt idx="668">
                  <c:v>1690.2442204071413</c:v>
                </c:pt>
                <c:pt idx="669">
                  <c:v>1747.3014372574746</c:v>
                </c:pt>
                <c:pt idx="670">
                  <c:v>1657.0811950669254</c:v>
                </c:pt>
                <c:pt idx="671">
                  <c:v>1655.0194509626269</c:v>
                </c:pt>
                <c:pt idx="672">
                  <c:v>1653.975891899951</c:v>
                </c:pt>
                <c:pt idx="673">
                  <c:v>1568.8573207680799</c:v>
                </c:pt>
                <c:pt idx="674">
                  <c:v>1494.2635605551638</c:v>
                </c:pt>
                <c:pt idx="675">
                  <c:v>1466.0582938453556</c:v>
                </c:pt>
                <c:pt idx="676">
                  <c:v>1422.7060999769697</c:v>
                </c:pt>
                <c:pt idx="677">
                  <c:v>1346.0252434951612</c:v>
                </c:pt>
                <c:pt idx="678">
                  <c:v>1306.4229226937302</c:v>
                </c:pt>
                <c:pt idx="679">
                  <c:v>1333.2957806523591</c:v>
                </c:pt>
                <c:pt idx="680">
                  <c:v>1321.1372662677313</c:v>
                </c:pt>
                <c:pt idx="681">
                  <c:v>1435.1103069897658</c:v>
                </c:pt>
                <c:pt idx="682">
                  <c:v>1436.9673148137845</c:v>
                </c:pt>
                <c:pt idx="683">
                  <c:v>1420.4497189054073</c:v>
                </c:pt>
                <c:pt idx="684">
                  <c:v>1451.9325173394514</c:v>
                </c:pt>
                <c:pt idx="685">
                  <c:v>1452.3690770735186</c:v>
                </c:pt>
                <c:pt idx="686">
                  <c:v>1417.467103707356</c:v>
                </c:pt>
                <c:pt idx="687">
                  <c:v>1407.7992603428374</c:v>
                </c:pt>
                <c:pt idx="688">
                  <c:v>1423.0593035844229</c:v>
                </c:pt>
                <c:pt idx="689">
                  <c:v>1414.3167062234504</c:v>
                </c:pt>
                <c:pt idx="690">
                  <c:v>1369.0578418528041</c:v>
                </c:pt>
                <c:pt idx="691">
                  <c:v>1374.6744760433451</c:v>
                </c:pt>
                <c:pt idx="692">
                  <c:v>1358.6423084959831</c:v>
                </c:pt>
                <c:pt idx="693">
                  <c:v>1403.3440705194237</c:v>
                </c:pt>
                <c:pt idx="694">
                  <c:v>1451.0023844732098</c:v>
                </c:pt>
                <c:pt idx="695">
                  <c:v>1527.0159047363766</c:v>
                </c:pt>
                <c:pt idx="696">
                  <c:v>1515.1766653811417</c:v>
                </c:pt>
                <c:pt idx="697">
                  <c:v>1549.6583685555524</c:v>
                </c:pt>
                <c:pt idx="698">
                  <c:v>1523.5429743146153</c:v>
                </c:pt>
                <c:pt idx="699">
                  <c:v>1528.710017137236</c:v>
                </c:pt>
                <c:pt idx="700">
                  <c:v>1520.0602701674645</c:v>
                </c:pt>
                <c:pt idx="701">
                  <c:v>1513.6633668999893</c:v>
                </c:pt>
                <c:pt idx="702">
                  <c:v>1498.1524647067381</c:v>
                </c:pt>
                <c:pt idx="703">
                  <c:v>1565.7573232264097</c:v>
                </c:pt>
                <c:pt idx="704">
                  <c:v>1591.8140751150092</c:v>
                </c:pt>
                <c:pt idx="705">
                  <c:v>1598.6117011234564</c:v>
                </c:pt>
                <c:pt idx="706">
                  <c:v>1611.8583569347902</c:v>
                </c:pt>
                <c:pt idx="707">
                  <c:v>1653.6736120598437</c:v>
                </c:pt>
                <c:pt idx="708">
                  <c:v>1604.8180167458349</c:v>
                </c:pt>
                <c:pt idx="709">
                  <c:v>1665.2929425938135</c:v>
                </c:pt>
                <c:pt idx="710">
                  <c:v>1682.1330714400465</c:v>
                </c:pt>
                <c:pt idx="711">
                  <c:v>1666.3599076155085</c:v>
                </c:pt>
                <c:pt idx="712">
                  <c:v>1685.0488995146025</c:v>
                </c:pt>
                <c:pt idx="713">
                  <c:v>1613.4335556767428</c:v>
                </c:pt>
                <c:pt idx="714">
                  <c:v>1615.4778932373954</c:v>
                </c:pt>
                <c:pt idx="715">
                  <c:v>1581.0629771864797</c:v>
                </c:pt>
                <c:pt idx="716">
                  <c:v>1655.7847367439913</c:v>
                </c:pt>
                <c:pt idx="717">
                  <c:v>1562.784481753748</c:v>
                </c:pt>
                <c:pt idx="718">
                  <c:v>1563.2128967166575</c:v>
                </c:pt>
                <c:pt idx="719">
                  <c:v>1576.347154686011</c:v>
                </c:pt>
                <c:pt idx="720">
                  <c:v>1572.0809235534628</c:v>
                </c:pt>
                <c:pt idx="721">
                  <c:v>1618.5940826824371</c:v>
                </c:pt>
                <c:pt idx="722">
                  <c:v>1572.9393824335132</c:v>
                </c:pt>
                <c:pt idx="723">
                  <c:v>1517.507698886554</c:v>
                </c:pt>
                <c:pt idx="724">
                  <c:v>1431.0770163123345</c:v>
                </c:pt>
                <c:pt idx="725">
                  <c:v>1413.5207484234734</c:v>
                </c:pt>
                <c:pt idx="726">
                  <c:v>1381.5048922086717</c:v>
                </c:pt>
                <c:pt idx="727">
                  <c:v>1397.6734401256563</c:v>
                </c:pt>
                <c:pt idx="728">
                  <c:v>1396.3186672795969</c:v>
                </c:pt>
                <c:pt idx="729">
                  <c:v>1336.2762315977411</c:v>
                </c:pt>
                <c:pt idx="730">
                  <c:v>1302.5141601916903</c:v>
                </c:pt>
                <c:pt idx="731">
                  <c:v>1293.4524564433316</c:v>
                </c:pt>
                <c:pt idx="732">
                  <c:v>1250.0534858787121</c:v>
                </c:pt>
                <c:pt idx="733">
                  <c:v>1250.6257227437175</c:v>
                </c:pt>
                <c:pt idx="734">
                  <c:v>1217.0424474782503</c:v>
                </c:pt>
                <c:pt idx="735">
                  <c:v>1100.1747859996335</c:v>
                </c:pt>
                <c:pt idx="736">
                  <c:v>1105.6096441981731</c:v>
                </c:pt>
                <c:pt idx="737">
                  <c:v>1110.5547046621682</c:v>
                </c:pt>
                <c:pt idx="738">
                  <c:v>1104.9617052118801</c:v>
                </c:pt>
                <c:pt idx="739">
                  <c:v>1826.5293227578684</c:v>
                </c:pt>
                <c:pt idx="740">
                  <c:v>1571.6023284045762</c:v>
                </c:pt>
                <c:pt idx="741">
                  <c:v>1695.1351587641614</c:v>
                </c:pt>
                <c:pt idx="742">
                  <c:v>1635.3012793982371</c:v>
                </c:pt>
                <c:pt idx="743">
                  <c:v>1743.3670809803534</c:v>
                </c:pt>
                <c:pt idx="744">
                  <c:v>1650.279474844478</c:v>
                </c:pt>
                <c:pt idx="745">
                  <c:v>1625.6769371704584</c:v>
                </c:pt>
                <c:pt idx="746">
                  <c:v>1422.7222236311304</c:v>
                </c:pt>
                <c:pt idx="747">
                  <c:v>1412.1830482184939</c:v>
                </c:pt>
                <c:pt idx="748">
                  <c:v>1417.0630500240454</c:v>
                </c:pt>
                <c:pt idx="749">
                  <c:v>1507.4027411824181</c:v>
                </c:pt>
                <c:pt idx="750">
                  <c:v>1355.6394775011197</c:v>
                </c:pt>
                <c:pt idx="751">
                  <c:v>1299.882092842663</c:v>
                </c:pt>
                <c:pt idx="752">
                  <c:v>1312.9813040702436</c:v>
                </c:pt>
                <c:pt idx="753">
                  <c:v>1301.3021048656697</c:v>
                </c:pt>
                <c:pt idx="754">
                  <c:v>1378.7056284979767</c:v>
                </c:pt>
                <c:pt idx="755">
                  <c:v>1405.7772601056286</c:v>
                </c:pt>
                <c:pt idx="756">
                  <c:v>1490.6843499083159</c:v>
                </c:pt>
                <c:pt idx="757">
                  <c:v>1371.1009901253549</c:v>
                </c:pt>
                <c:pt idx="758">
                  <c:v>1367.6659869272262</c:v>
                </c:pt>
                <c:pt idx="759">
                  <c:v>1319.8022479930162</c:v>
                </c:pt>
                <c:pt idx="760">
                  <c:v>1290.4363570747175</c:v>
                </c:pt>
                <c:pt idx="761">
                  <c:v>1301.9320695026458</c:v>
                </c:pt>
                <c:pt idx="762">
                  <c:v>1278.599028033841</c:v>
                </c:pt>
                <c:pt idx="763">
                  <c:v>1294.4966098467348</c:v>
                </c:pt>
                <c:pt idx="764">
                  <c:v>1196.1064611028485</c:v>
                </c:pt>
                <c:pt idx="765">
                  <c:v>1218.1396338133875</c:v>
                </c:pt>
                <c:pt idx="766">
                  <c:v>1191.0076439474888</c:v>
                </c:pt>
                <c:pt idx="767">
                  <c:v>1203.7197227224358</c:v>
                </c:pt>
                <c:pt idx="768">
                  <c:v>1278.2392489251617</c:v>
                </c:pt>
                <c:pt idx="769">
                  <c:v>1274.9102056089464</c:v>
                </c:pt>
                <c:pt idx="770">
                  <c:v>1269.9315519790971</c:v>
                </c:pt>
                <c:pt idx="771">
                  <c:v>1282.166736508344</c:v>
                </c:pt>
                <c:pt idx="772">
                  <c:v>1276.4192276905048</c:v>
                </c:pt>
                <c:pt idx="773">
                  <c:v>1324.1236912176225</c:v>
                </c:pt>
                <c:pt idx="774">
                  <c:v>1234.4994113210998</c:v>
                </c:pt>
                <c:pt idx="775">
                  <c:v>1247.5671819108752</c:v>
                </c:pt>
                <c:pt idx="776">
                  <c:v>1209.5219420629874</c:v>
                </c:pt>
                <c:pt idx="777">
                  <c:v>1231.2401167909193</c:v>
                </c:pt>
                <c:pt idx="778">
                  <c:v>1284.2477034345034</c:v>
                </c:pt>
                <c:pt idx="779">
                  <c:v>1281.5182849689127</c:v>
                </c:pt>
                <c:pt idx="780">
                  <c:v>1230.4797869568554</c:v>
                </c:pt>
                <c:pt idx="781">
                  <c:v>1171.7299885782174</c:v>
                </c:pt>
                <c:pt idx="782">
                  <c:v>1168.1999665873111</c:v>
                </c:pt>
                <c:pt idx="783">
                  <c:v>1162.9824291602856</c:v>
                </c:pt>
                <c:pt idx="784">
                  <c:v>1139.6369147986859</c:v>
                </c:pt>
                <c:pt idx="785">
                  <c:v>1142.4993824242376</c:v>
                </c:pt>
                <c:pt idx="786">
                  <c:v>1137.2619974472741</c:v>
                </c:pt>
                <c:pt idx="787">
                  <c:v>1290.0322849950144</c:v>
                </c:pt>
                <c:pt idx="788">
                  <c:v>1266.730036515859</c:v>
                </c:pt>
                <c:pt idx="789">
                  <c:v>1297.1433135874738</c:v>
                </c:pt>
                <c:pt idx="790">
                  <c:v>1318.4646431696185</c:v>
                </c:pt>
                <c:pt idx="791">
                  <c:v>1307.0185175844422</c:v>
                </c:pt>
                <c:pt idx="792">
                  <c:v>1303.7561734068722</c:v>
                </c:pt>
                <c:pt idx="793">
                  <c:v>1325.7799356542773</c:v>
                </c:pt>
                <c:pt idx="794">
                  <c:v>1343.5744066660761</c:v>
                </c:pt>
                <c:pt idx="795">
                  <c:v>1467.5258511208785</c:v>
                </c:pt>
                <c:pt idx="796">
                  <c:v>1440.1353857489307</c:v>
                </c:pt>
                <c:pt idx="797">
                  <c:v>1401.8381102481885</c:v>
                </c:pt>
                <c:pt idx="798">
                  <c:v>1281.8323388189606</c:v>
                </c:pt>
                <c:pt idx="799">
                  <c:v>1258.1362577994498</c:v>
                </c:pt>
                <c:pt idx="800">
                  <c:v>1294.7670926257038</c:v>
                </c:pt>
                <c:pt idx="801">
                  <c:v>1368.0346403758285</c:v>
                </c:pt>
                <c:pt idx="802">
                  <c:v>1438.955357652269</c:v>
                </c:pt>
                <c:pt idx="803">
                  <c:v>1369.0706550808675</c:v>
                </c:pt>
                <c:pt idx="804">
                  <c:v>1378.6005208428228</c:v>
                </c:pt>
                <c:pt idx="805">
                  <c:v>1422.5055014704149</c:v>
                </c:pt>
                <c:pt idx="806">
                  <c:v>1430.4247684852453</c:v>
                </c:pt>
                <c:pt idx="807">
                  <c:v>1436.5379900071782</c:v>
                </c:pt>
                <c:pt idx="808">
                  <c:v>1397.7278504893316</c:v>
                </c:pt>
                <c:pt idx="809">
                  <c:v>1332.6602489152604</c:v>
                </c:pt>
                <c:pt idx="810">
                  <c:v>1347.5538787529497</c:v>
                </c:pt>
                <c:pt idx="811">
                  <c:v>1348.8984935828942</c:v>
                </c:pt>
                <c:pt idx="812">
                  <c:v>1281.4752443887132</c:v>
                </c:pt>
                <c:pt idx="813">
                  <c:v>1307.9281531907109</c:v>
                </c:pt>
                <c:pt idx="814">
                  <c:v>1299.2329772904041</c:v>
                </c:pt>
                <c:pt idx="815">
                  <c:v>1352.5605483984366</c:v>
                </c:pt>
                <c:pt idx="816">
                  <c:v>1407.2004047995185</c:v>
                </c:pt>
                <c:pt idx="817">
                  <c:v>1385.3309426145661</c:v>
                </c:pt>
                <c:pt idx="818">
                  <c:v>1425.1036206172362</c:v>
                </c:pt>
                <c:pt idx="819">
                  <c:v>1388.446334351705</c:v>
                </c:pt>
                <c:pt idx="820">
                  <c:v>1499.0280457760882</c:v>
                </c:pt>
                <c:pt idx="821">
                  <c:v>1398.699206120581</c:v>
                </c:pt>
                <c:pt idx="822">
                  <c:v>1420.4775577924661</c:v>
                </c:pt>
                <c:pt idx="823">
                  <c:v>1438.5262565262108</c:v>
                </c:pt>
                <c:pt idx="824">
                  <c:v>1413.8529417778334</c:v>
                </c:pt>
                <c:pt idx="825">
                  <c:v>1420.4863749388919</c:v>
                </c:pt>
                <c:pt idx="826">
                  <c:v>1432.3439673572755</c:v>
                </c:pt>
                <c:pt idx="827">
                  <c:v>1437.4902418211718</c:v>
                </c:pt>
                <c:pt idx="828">
                  <c:v>1436.0824374418423</c:v>
                </c:pt>
                <c:pt idx="829">
                  <c:v>1452.6248736611683</c:v>
                </c:pt>
                <c:pt idx="830">
                  <c:v>1363.7774281765408</c:v>
                </c:pt>
                <c:pt idx="831">
                  <c:v>1390.9239524973732</c:v>
                </c:pt>
                <c:pt idx="832">
                  <c:v>1392.1304320333122</c:v>
                </c:pt>
                <c:pt idx="833">
                  <c:v>1372.8443937511381</c:v>
                </c:pt>
                <c:pt idx="834">
                  <c:v>1385.1766425521139</c:v>
                </c:pt>
                <c:pt idx="835">
                  <c:v>1399.808697045836</c:v>
                </c:pt>
                <c:pt idx="836">
                  <c:v>1390.9254220217774</c:v>
                </c:pt>
                <c:pt idx="837">
                  <c:v>1379.3426306670001</c:v>
                </c:pt>
                <c:pt idx="838">
                  <c:v>1368.1610194745997</c:v>
                </c:pt>
                <c:pt idx="839">
                  <c:v>1375.3205423724019</c:v>
                </c:pt>
                <c:pt idx="840">
                  <c:v>1365.877378550301</c:v>
                </c:pt>
                <c:pt idx="841">
                  <c:v>1423.3357827588511</c:v>
                </c:pt>
                <c:pt idx="842">
                  <c:v>1414.4010743806416</c:v>
                </c:pt>
                <c:pt idx="843">
                  <c:v>1366.141892943077</c:v>
                </c:pt>
                <c:pt idx="844">
                  <c:v>1359.2351282428165</c:v>
                </c:pt>
                <c:pt idx="845">
                  <c:v>1346.4091192419921</c:v>
                </c:pt>
                <c:pt idx="846">
                  <c:v>1324.3353931648405</c:v>
                </c:pt>
                <c:pt idx="847">
                  <c:v>1339.6698803238232</c:v>
                </c:pt>
                <c:pt idx="848">
                  <c:v>1350.8691258090753</c:v>
                </c:pt>
                <c:pt idx="849">
                  <c:v>1342.932224501393</c:v>
                </c:pt>
                <c:pt idx="850">
                  <c:v>1356.6649300596769</c:v>
                </c:pt>
                <c:pt idx="851">
                  <c:v>1335.289228074573</c:v>
                </c:pt>
                <c:pt idx="852">
                  <c:v>1331.1334130591822</c:v>
                </c:pt>
                <c:pt idx="853">
                  <c:v>1342.4781414604608</c:v>
                </c:pt>
                <c:pt idx="854">
                  <c:v>1332.7719327699886</c:v>
                </c:pt>
                <c:pt idx="855">
                  <c:v>1373.1529938760434</c:v>
                </c:pt>
                <c:pt idx="856">
                  <c:v>1360.3960525222217</c:v>
                </c:pt>
                <c:pt idx="857">
                  <c:v>1386.6520450540418</c:v>
                </c:pt>
                <c:pt idx="858">
                  <c:v>1356.7281196090623</c:v>
                </c:pt>
                <c:pt idx="859">
                  <c:v>1364.9442305535638</c:v>
                </c:pt>
                <c:pt idx="860">
                  <c:v>1356.9632435137521</c:v>
                </c:pt>
                <c:pt idx="861">
                  <c:v>1367.0618152201753</c:v>
                </c:pt>
                <c:pt idx="862">
                  <c:v>1358.2255649770548</c:v>
                </c:pt>
                <c:pt idx="863">
                  <c:v>1360.169745763958</c:v>
                </c:pt>
                <c:pt idx="864">
                  <c:v>1351.6097661088479</c:v>
                </c:pt>
                <c:pt idx="865">
                  <c:v>1342.2224442141107</c:v>
                </c:pt>
                <c:pt idx="866">
                  <c:v>1345.2496644869909</c:v>
                </c:pt>
                <c:pt idx="867">
                  <c:v>1347.5950254362708</c:v>
                </c:pt>
                <c:pt idx="868">
                  <c:v>1353.2835544053576</c:v>
                </c:pt>
                <c:pt idx="869">
                  <c:v>1346.1989772521756</c:v>
                </c:pt>
                <c:pt idx="870">
                  <c:v>1379.8834156477863</c:v>
                </c:pt>
                <c:pt idx="871">
                  <c:v>1398.7168404134327</c:v>
                </c:pt>
                <c:pt idx="872">
                  <c:v>1411.2239626185215</c:v>
                </c:pt>
                <c:pt idx="873">
                  <c:v>1401.6029863434987</c:v>
                </c:pt>
                <c:pt idx="874">
                  <c:v>1425.5003922064002</c:v>
                </c:pt>
                <c:pt idx="875">
                  <c:v>1459.4640402388302</c:v>
                </c:pt>
                <c:pt idx="876">
                  <c:v>1620.8795398571303</c:v>
                </c:pt>
                <c:pt idx="877">
                  <c:v>1602.7029925002109</c:v>
                </c:pt>
                <c:pt idx="878">
                  <c:v>1631.2499735783515</c:v>
                </c:pt>
                <c:pt idx="879">
                  <c:v>1631.114777333155</c:v>
                </c:pt>
                <c:pt idx="880">
                  <c:v>1665.7735104088235</c:v>
                </c:pt>
                <c:pt idx="881">
                  <c:v>1734.2107314419793</c:v>
                </c:pt>
                <c:pt idx="882">
                  <c:v>1626.9619013665729</c:v>
                </c:pt>
                <c:pt idx="883">
                  <c:v>1648.7784606729699</c:v>
                </c:pt>
                <c:pt idx="884">
                  <c:v>1644.6873047313688</c:v>
                </c:pt>
                <c:pt idx="885">
                  <c:v>1725.9431871433269</c:v>
                </c:pt>
                <c:pt idx="886">
                  <c:v>1728.5222024728921</c:v>
                </c:pt>
                <c:pt idx="887">
                  <c:v>1703.8003934191727</c:v>
                </c:pt>
                <c:pt idx="888">
                  <c:v>1728.3679024104397</c:v>
                </c:pt>
                <c:pt idx="889">
                  <c:v>1716.65138433487</c:v>
                </c:pt>
                <c:pt idx="890">
                  <c:v>1747.6936178515302</c:v>
                </c:pt>
                <c:pt idx="891">
                  <c:v>1674.0939575860309</c:v>
                </c:pt>
                <c:pt idx="892">
                  <c:v>1699.4065154502837</c:v>
                </c:pt>
                <c:pt idx="893">
                  <c:v>1731.0997482780533</c:v>
                </c:pt>
                <c:pt idx="894">
                  <c:v>1728.2400537872647</c:v>
                </c:pt>
                <c:pt idx="895">
                  <c:v>1741.7391049652631</c:v>
                </c:pt>
                <c:pt idx="896">
                  <c:v>1750.3505179745239</c:v>
                </c:pt>
                <c:pt idx="897">
                  <c:v>1804.7420247512773</c:v>
                </c:pt>
                <c:pt idx="898">
                  <c:v>1755.348370473585</c:v>
                </c:pt>
                <c:pt idx="899">
                  <c:v>1727.3656867666998</c:v>
                </c:pt>
                <c:pt idx="900">
                  <c:v>1741.9081002717587</c:v>
                </c:pt>
                <c:pt idx="901">
                  <c:v>1694.5585544404623</c:v>
                </c:pt>
                <c:pt idx="902">
                  <c:v>1713.9004346500001</c:v>
                </c:pt>
                <c:pt idx="903">
                  <c:v>1711.7211299584073</c:v>
                </c:pt>
                <c:pt idx="904">
                  <c:v>1726.4266606723454</c:v>
                </c:pt>
                <c:pt idx="905">
                  <c:v>1663.2694408238783</c:v>
                </c:pt>
                <c:pt idx="906">
                  <c:v>1684.2851093299264</c:v>
                </c:pt>
                <c:pt idx="907">
                  <c:v>1665.026992011434</c:v>
                </c:pt>
                <c:pt idx="908">
                  <c:v>1693.9075551293531</c:v>
                </c:pt>
                <c:pt idx="909">
                  <c:v>1684.9331695922276</c:v>
                </c:pt>
                <c:pt idx="910">
                  <c:v>1720.9835422787787</c:v>
                </c:pt>
                <c:pt idx="911">
                  <c:v>1711.9239243262032</c:v>
                </c:pt>
                <c:pt idx="912">
                  <c:v>1751.9625862460534</c:v>
                </c:pt>
                <c:pt idx="913">
                  <c:v>1673.5737459469058</c:v>
                </c:pt>
                <c:pt idx="914">
                  <c:v>1490.2226555454588</c:v>
                </c:pt>
                <c:pt idx="915">
                  <c:v>1435.0821989858812</c:v>
                </c:pt>
                <c:pt idx="916">
                  <c:v>1385.5034634318447</c:v>
                </c:pt>
                <c:pt idx="917">
                  <c:v>1362.4243221646223</c:v>
                </c:pt>
                <c:pt idx="918">
                  <c:v>1347.0262837578277</c:v>
                </c:pt>
                <c:pt idx="919">
                  <c:v>1304.4599290770348</c:v>
                </c:pt>
                <c:pt idx="920">
                  <c:v>1282.3049424281401</c:v>
                </c:pt>
                <c:pt idx="921">
                  <c:v>1267.7077942995945</c:v>
                </c:pt>
                <c:pt idx="922">
                  <c:v>1263.7731389068645</c:v>
                </c:pt>
                <c:pt idx="923">
                  <c:v>1270.2246790710587</c:v>
                </c:pt>
                <c:pt idx="924">
                  <c:v>1257.0746323739486</c:v>
                </c:pt>
                <c:pt idx="925">
                  <c:v>1298.3094998688002</c:v>
                </c:pt>
                <c:pt idx="926">
                  <c:v>1312.1225843538577</c:v>
                </c:pt>
                <c:pt idx="927">
                  <c:v>1332.6463412028031</c:v>
                </c:pt>
                <c:pt idx="928">
                  <c:v>1330.9406917005967</c:v>
                </c:pt>
                <c:pt idx="929">
                  <c:v>1330.1377468564767</c:v>
                </c:pt>
                <c:pt idx="930">
                  <c:v>1348.0531495451291</c:v>
                </c:pt>
                <c:pt idx="931">
                  <c:v>1328.5428064161113</c:v>
                </c:pt>
                <c:pt idx="932">
                  <c:v>1267.3413771308099</c:v>
                </c:pt>
                <c:pt idx="933">
                  <c:v>1281.0145545596952</c:v>
                </c:pt>
                <c:pt idx="934">
                  <c:v>1245.9587126152758</c:v>
                </c:pt>
                <c:pt idx="935">
                  <c:v>1179.0215666416086</c:v>
                </c:pt>
                <c:pt idx="936">
                  <c:v>1164.180640139007</c:v>
                </c:pt>
                <c:pt idx="937">
                  <c:v>1168.7483955053681</c:v>
                </c:pt>
                <c:pt idx="938">
                  <c:v>1173.7213989032782</c:v>
                </c:pt>
                <c:pt idx="939">
                  <c:v>1165.2101008643137</c:v>
                </c:pt>
                <c:pt idx="940">
                  <c:v>1180.9363389918565</c:v>
                </c:pt>
                <c:pt idx="941">
                  <c:v>1173.9763129876399</c:v>
                </c:pt>
                <c:pt idx="942">
                  <c:v>1156.8229917382432</c:v>
                </c:pt>
                <c:pt idx="943">
                  <c:v>1151.514460400233</c:v>
                </c:pt>
                <c:pt idx="944">
                  <c:v>1148.4271676007418</c:v>
                </c:pt>
                <c:pt idx="945">
                  <c:v>1161.9975297754993</c:v>
                </c:pt>
                <c:pt idx="946">
                  <c:v>1175.6779189695751</c:v>
                </c:pt>
                <c:pt idx="947">
                  <c:v>1154.7019758311826</c:v>
                </c:pt>
                <c:pt idx="948">
                  <c:v>1161.9713847412056</c:v>
                </c:pt>
                <c:pt idx="949">
                  <c:v>1190.2058430253321</c:v>
                </c:pt>
                <c:pt idx="950">
                  <c:v>1203.8306740215344</c:v>
                </c:pt>
                <c:pt idx="951">
                  <c:v>1230.2567674336935</c:v>
                </c:pt>
                <c:pt idx="952">
                  <c:v>1238.5142407647254</c:v>
                </c:pt>
                <c:pt idx="953">
                  <c:v>1255.8603816420364</c:v>
                </c:pt>
                <c:pt idx="954">
                  <c:v>1244.1288868792553</c:v>
                </c:pt>
                <c:pt idx="955">
                  <c:v>1243.8380233727401</c:v>
                </c:pt>
                <c:pt idx="956">
                  <c:v>1253.3406539620003</c:v>
                </c:pt>
                <c:pt idx="957">
                  <c:v>1233.1000399131124</c:v>
                </c:pt>
                <c:pt idx="958">
                  <c:v>1237.5534107544393</c:v>
                </c:pt>
                <c:pt idx="959">
                  <c:v>1253.1249574290787</c:v>
                </c:pt>
                <c:pt idx="960">
                  <c:v>1280.1774422878532</c:v>
                </c:pt>
                <c:pt idx="961">
                  <c:v>1297.4462374387128</c:v>
                </c:pt>
                <c:pt idx="962">
                  <c:v>1392.3276562662681</c:v>
                </c:pt>
                <c:pt idx="963">
                  <c:v>1412.7600005666418</c:v>
                </c:pt>
                <c:pt idx="964">
                  <c:v>1407.8087846973094</c:v>
                </c:pt>
                <c:pt idx="965">
                  <c:v>1428.3609604048615</c:v>
                </c:pt>
                <c:pt idx="966">
                  <c:v>1419.3300298093136</c:v>
                </c:pt>
                <c:pt idx="967">
                  <c:v>1421.8748131472148</c:v>
                </c:pt>
                <c:pt idx="968">
                  <c:v>1485.4922178418835</c:v>
                </c:pt>
                <c:pt idx="969">
                  <c:v>1445.2103456305958</c:v>
                </c:pt>
                <c:pt idx="970">
                  <c:v>1465.8322414295972</c:v>
                </c:pt>
                <c:pt idx="971">
                  <c:v>1477.2053313472716</c:v>
                </c:pt>
                <c:pt idx="972">
                  <c:v>1502.3590330904801</c:v>
                </c:pt>
                <c:pt idx="973">
                  <c:v>1499.1453726252369</c:v>
                </c:pt>
                <c:pt idx="974">
                  <c:v>1476.036430439066</c:v>
                </c:pt>
                <c:pt idx="975">
                  <c:v>1527.6903031915988</c:v>
                </c:pt>
                <c:pt idx="976">
                  <c:v>1540.8151104069377</c:v>
                </c:pt>
                <c:pt idx="977">
                  <c:v>1698.340031401729</c:v>
                </c:pt>
                <c:pt idx="978">
                  <c:v>1697.239761208544</c:v>
                </c:pt>
                <c:pt idx="979">
                  <c:v>1614.2706736309663</c:v>
                </c:pt>
                <c:pt idx="980">
                  <c:v>1685.820917480856</c:v>
                </c:pt>
                <c:pt idx="981">
                  <c:v>1669.8408546453804</c:v>
                </c:pt>
                <c:pt idx="982">
                  <c:v>1666.4420001872249</c:v>
                </c:pt>
                <c:pt idx="983">
                  <c:v>1708.604136114787</c:v>
                </c:pt>
                <c:pt idx="984">
                  <c:v>1774.7968266873663</c:v>
                </c:pt>
                <c:pt idx="985">
                  <c:v>1777.9385883083023</c:v>
                </c:pt>
                <c:pt idx="986">
                  <c:v>1750.6769431751798</c:v>
                </c:pt>
                <c:pt idx="987">
                  <c:v>1738.3179675893546</c:v>
                </c:pt>
                <c:pt idx="988">
                  <c:v>1820.7369200703395</c:v>
                </c:pt>
                <c:pt idx="989">
                  <c:v>1923.7712320917524</c:v>
                </c:pt>
                <c:pt idx="990">
                  <c:v>1936.488612522684</c:v>
                </c:pt>
                <c:pt idx="991">
                  <c:v>1939.3972475878363</c:v>
                </c:pt>
                <c:pt idx="992">
                  <c:v>2032.304716326232</c:v>
                </c:pt>
                <c:pt idx="993">
                  <c:v>2037.5478850785087</c:v>
                </c:pt>
                <c:pt idx="994">
                  <c:v>2006.0245993555452</c:v>
                </c:pt>
                <c:pt idx="995">
                  <c:v>2000.9666245961812</c:v>
                </c:pt>
                <c:pt idx="996">
                  <c:v>2087.2463271411739</c:v>
                </c:pt>
                <c:pt idx="997">
                  <c:v>2039.2157203911493</c:v>
                </c:pt>
                <c:pt idx="998">
                  <c:v>1868.2228386059169</c:v>
                </c:pt>
                <c:pt idx="999">
                  <c:v>1867.1389090591651</c:v>
                </c:pt>
                <c:pt idx="1000">
                  <c:v>1930.3586913572867</c:v>
                </c:pt>
                <c:pt idx="1001">
                  <c:v>1981.0299465709559</c:v>
                </c:pt>
                <c:pt idx="1002">
                  <c:v>2145.6216524599949</c:v>
                </c:pt>
                <c:pt idx="1003">
                  <c:v>2044.2105113176369</c:v>
                </c:pt>
                <c:pt idx="1004">
                  <c:v>2092.0482984397472</c:v>
                </c:pt>
                <c:pt idx="1005">
                  <c:v>2115.7760064375311</c:v>
                </c:pt>
                <c:pt idx="1006">
                  <c:v>2031.7436874653511</c:v>
                </c:pt>
                <c:pt idx="1007">
                  <c:v>2085.9009472514867</c:v>
                </c:pt>
                <c:pt idx="1008">
                  <c:v>2108.9674037569307</c:v>
                </c:pt>
                <c:pt idx="1009">
                  <c:v>2087.9969075006825</c:v>
                </c:pt>
                <c:pt idx="1010">
                  <c:v>1996.1853514497561</c:v>
                </c:pt>
                <c:pt idx="1011">
                  <c:v>2019.8433393560904</c:v>
                </c:pt>
                <c:pt idx="1012">
                  <c:v>1988.6163640217865</c:v>
                </c:pt>
                <c:pt idx="1013">
                  <c:v>1964.8570641075644</c:v>
                </c:pt>
                <c:pt idx="1014">
                  <c:v>2048.9743544411981</c:v>
                </c:pt>
                <c:pt idx="1015">
                  <c:v>2088.8782130316595</c:v>
                </c:pt>
                <c:pt idx="1016">
                  <c:v>2099.5704426812736</c:v>
                </c:pt>
                <c:pt idx="1017">
                  <c:v>2116.2694939598205</c:v>
                </c:pt>
                <c:pt idx="1018">
                  <c:v>2324.2412586239279</c:v>
                </c:pt>
                <c:pt idx="1019">
                  <c:v>2483.4688749770835</c:v>
                </c:pt>
                <c:pt idx="1020">
                  <c:v>2517.2645999307242</c:v>
                </c:pt>
                <c:pt idx="1021">
                  <c:v>2595.0700432353351</c:v>
                </c:pt>
                <c:pt idx="1022">
                  <c:v>2555.189061549881</c:v>
                </c:pt>
                <c:pt idx="1023">
                  <c:v>2475.0316545352839</c:v>
                </c:pt>
                <c:pt idx="1024">
                  <c:v>2593.8913379392693</c:v>
                </c:pt>
                <c:pt idx="1025">
                  <c:v>2530.9221122197932</c:v>
                </c:pt>
                <c:pt idx="1026">
                  <c:v>2585.0031156559066</c:v>
                </c:pt>
                <c:pt idx="1027">
                  <c:v>2692.1182317799639</c:v>
                </c:pt>
                <c:pt idx="1028">
                  <c:v>2886.127458754911</c:v>
                </c:pt>
                <c:pt idx="1029">
                  <c:v>2863.0620916258963</c:v>
                </c:pt>
                <c:pt idx="1030">
                  <c:v>2949.9670962410746</c:v>
                </c:pt>
                <c:pt idx="1031">
                  <c:v>2983.2573505317077</c:v>
                </c:pt>
                <c:pt idx="1032">
                  <c:v>3145.6332647643726</c:v>
                </c:pt>
                <c:pt idx="1033">
                  <c:v>3150.8720760109336</c:v>
                </c:pt>
                <c:pt idx="1034">
                  <c:v>3195.3251705684638</c:v>
                </c:pt>
                <c:pt idx="1035">
                  <c:v>3505.4314223237166</c:v>
                </c:pt>
                <c:pt idx="1036">
                  <c:v>3594.9476622389593</c:v>
                </c:pt>
                <c:pt idx="1037">
                  <c:v>3484.7746664789902</c:v>
                </c:pt>
                <c:pt idx="1038">
                  <c:v>3698.3817754097763</c:v>
                </c:pt>
                <c:pt idx="1039">
                  <c:v>4005.5674089591585</c:v>
                </c:pt>
                <c:pt idx="1040">
                  <c:v>4295.6596369627323</c:v>
                </c:pt>
                <c:pt idx="1041">
                  <c:v>4420.9956632365038</c:v>
                </c:pt>
                <c:pt idx="1042">
                  <c:v>4367.1161944397372</c:v>
                </c:pt>
                <c:pt idx="1043">
                  <c:v>4155.9732549911132</c:v>
                </c:pt>
                <c:pt idx="1044">
                  <c:v>3856.8795095555711</c:v>
                </c:pt>
                <c:pt idx="1045">
                  <c:v>3709.4618230680771</c:v>
                </c:pt>
                <c:pt idx="1046">
                  <c:v>4071.1500487315552</c:v>
                </c:pt>
                <c:pt idx="1047">
                  <c:v>4264.3095620919639</c:v>
                </c:pt>
                <c:pt idx="1048">
                  <c:v>4002.6108413311349</c:v>
                </c:pt>
                <c:pt idx="1049">
                  <c:v>3921.2082770583102</c:v>
                </c:pt>
                <c:pt idx="1050">
                  <c:v>3903.0843214107672</c:v>
                </c:pt>
                <c:pt idx="1051">
                  <c:v>3990.5242098525337</c:v>
                </c:pt>
                <c:pt idx="1052">
                  <c:v>3909.9343203956651</c:v>
                </c:pt>
                <c:pt idx="1053">
                  <c:v>3863.8253736662132</c:v>
                </c:pt>
                <c:pt idx="1054">
                  <c:v>3360.7404450377494</c:v>
                </c:pt>
                <c:pt idx="1055">
                  <c:v>3588.9691643971773</c:v>
                </c:pt>
                <c:pt idx="1056">
                  <c:v>3494.5017086126027</c:v>
                </c:pt>
                <c:pt idx="1057">
                  <c:v>3514.3174658542212</c:v>
                </c:pt>
                <c:pt idx="1058">
                  <c:v>3513.6965212897503</c:v>
                </c:pt>
                <c:pt idx="1059">
                  <c:v>3536.9623336816826</c:v>
                </c:pt>
                <c:pt idx="1060">
                  <c:v>3308.0168046320405</c:v>
                </c:pt>
                <c:pt idx="1061">
                  <c:v>3634.6892037415141</c:v>
                </c:pt>
                <c:pt idx="1062">
                  <c:v>3731.3539317831714</c:v>
                </c:pt>
                <c:pt idx="1063">
                  <c:v>3732.5173858092326</c:v>
                </c:pt>
                <c:pt idx="1064">
                  <c:v>3605.0712373926899</c:v>
                </c:pt>
                <c:pt idx="1065">
                  <c:v>3652.2837224446139</c:v>
                </c:pt>
                <c:pt idx="1066">
                  <c:v>3863.6085877568626</c:v>
                </c:pt>
                <c:pt idx="1067">
                  <c:v>4098.1110259703037</c:v>
                </c:pt>
                <c:pt idx="1068">
                  <c:v>4023.7926766145893</c:v>
                </c:pt>
                <c:pt idx="1069">
                  <c:v>4171.2484912770942</c:v>
                </c:pt>
                <c:pt idx="1070">
                  <c:v>4268.932875656199</c:v>
                </c:pt>
                <c:pt idx="1071">
                  <c:v>4226.3110228756432</c:v>
                </c:pt>
                <c:pt idx="1072">
                  <c:v>5051.9690271116451</c:v>
                </c:pt>
                <c:pt idx="1073">
                  <c:v>5056.9311367452665</c:v>
                </c:pt>
                <c:pt idx="1074">
                  <c:v>4881.2321487872041</c:v>
                </c:pt>
                <c:pt idx="1075">
                  <c:v>5225.6853499691188</c:v>
                </c:pt>
                <c:pt idx="1076">
                  <c:v>5151.3996819062713</c:v>
                </c:pt>
                <c:pt idx="1077">
                  <c:v>5136.8118421469253</c:v>
                </c:pt>
                <c:pt idx="1078">
                  <c:v>5291.949939386006</c:v>
                </c:pt>
                <c:pt idx="1079">
                  <c:v>5219.3223022479378</c:v>
                </c:pt>
                <c:pt idx="1080">
                  <c:v>5352.4822300340402</c:v>
                </c:pt>
                <c:pt idx="1081">
                  <c:v>5677.7983554895391</c:v>
                </c:pt>
                <c:pt idx="1082">
                  <c:v>5616.0187288304178</c:v>
                </c:pt>
                <c:pt idx="1083">
                  <c:v>6090.267863386005</c:v>
                </c:pt>
                <c:pt idx="1084">
                  <c:v>6083.2076147503303</c:v>
                </c:pt>
                <c:pt idx="1085">
                  <c:v>6253.9542974626311</c:v>
                </c:pt>
                <c:pt idx="1086">
                  <c:v>5892.1832791905563</c:v>
                </c:pt>
                <c:pt idx="1087">
                  <c:v>5326.0702985154567</c:v>
                </c:pt>
                <c:pt idx="1088">
                  <c:v>5411.6081357123712</c:v>
                </c:pt>
                <c:pt idx="1089">
                  <c:v>5128.1011882214734</c:v>
                </c:pt>
                <c:pt idx="1090">
                  <c:v>5041.2931381084663</c:v>
                </c:pt>
                <c:pt idx="1091">
                  <c:v>5022.7258062543624</c:v>
                </c:pt>
                <c:pt idx="1092">
                  <c:v>4916.9724106664253</c:v>
                </c:pt>
                <c:pt idx="1093">
                  <c:v>5401.8941660959063</c:v>
                </c:pt>
                <c:pt idx="1094">
                  <c:v>5277.0102310401262</c:v>
                </c:pt>
                <c:pt idx="1095">
                  <c:v>5484.9416887763646</c:v>
                </c:pt>
                <c:pt idx="1096">
                  <c:v>5269.7593415293941</c:v>
                </c:pt>
                <c:pt idx="1097">
                  <c:v>5310.8963742373653</c:v>
                </c:pt>
                <c:pt idx="1098">
                  <c:v>5325.1116472580297</c:v>
                </c:pt>
                <c:pt idx="1099">
                  <c:v>5552.7422989579945</c:v>
                </c:pt>
                <c:pt idx="1100">
                  <c:v>5705.6275657421174</c:v>
                </c:pt>
                <c:pt idx="1101">
                  <c:v>5978.9880611742783</c:v>
                </c:pt>
                <c:pt idx="1102">
                  <c:v>6084.3405662363821</c:v>
                </c:pt>
                <c:pt idx="1103">
                  <c:v>6293.6718726837526</c:v>
                </c:pt>
                <c:pt idx="1104">
                  <c:v>6233.599298888711</c:v>
                </c:pt>
                <c:pt idx="1105">
                  <c:v>6665.718978809602</c:v>
                </c:pt>
                <c:pt idx="1106">
                  <c:v>6423.8686965832576</c:v>
                </c:pt>
                <c:pt idx="1107">
                  <c:v>6057.4994204048126</c:v>
                </c:pt>
                <c:pt idx="1108">
                  <c:v>6198.633583650435</c:v>
                </c:pt>
                <c:pt idx="1109">
                  <c:v>6417.8400874257477</c:v>
                </c:pt>
                <c:pt idx="1110">
                  <c:v>6280.0546673225517</c:v>
                </c:pt>
                <c:pt idx="1111">
                  <c:v>6321.6525062599458</c:v>
                </c:pt>
                <c:pt idx="1112">
                  <c:v>6329.5254297115762</c:v>
                </c:pt>
                <c:pt idx="1113">
                  <c:v>6247.7437624414952</c:v>
                </c:pt>
                <c:pt idx="1114">
                  <c:v>5891.7017748089847</c:v>
                </c:pt>
                <c:pt idx="1115">
                  <c:v>5919.7684691230606</c:v>
                </c:pt>
                <c:pt idx="1116">
                  <c:v>5697.8363455226518</c:v>
                </c:pt>
                <c:pt idx="1117">
                  <c:v>5587.8234880977307</c:v>
                </c:pt>
                <c:pt idx="1118">
                  <c:v>5994.3580732095697</c:v>
                </c:pt>
                <c:pt idx="1119">
                  <c:v>6080.5876644388336</c:v>
                </c:pt>
                <c:pt idx="1120">
                  <c:v>6076.2835381682653</c:v>
                </c:pt>
                <c:pt idx="1121">
                  <c:v>6278.6722486342805</c:v>
                </c:pt>
                <c:pt idx="1122">
                  <c:v>6399.7128636489151</c:v>
                </c:pt>
                <c:pt idx="1123">
                  <c:v>6399.0570590387197</c:v>
                </c:pt>
                <c:pt idx="1124">
                  <c:v>6396.8663230402099</c:v>
                </c:pt>
                <c:pt idx="1125">
                  <c:v>6421.8751377183753</c:v>
                </c:pt>
                <c:pt idx="1126">
                  <c:v>6215.1038658789112</c:v>
                </c:pt>
                <c:pt idx="1127">
                  <c:v>6340.3897808369538</c:v>
                </c:pt>
                <c:pt idx="1128">
                  <c:v>6441.4817346856453</c:v>
                </c:pt>
                <c:pt idx="1129">
                  <c:v>6317.4191894572532</c:v>
                </c:pt>
                <c:pt idx="1130">
                  <c:v>6095.4369545411137</c:v>
                </c:pt>
                <c:pt idx="1131">
                  <c:v>6326.8281336736272</c:v>
                </c:pt>
                <c:pt idx="1132">
                  <c:v>6333.9112592143092</c:v>
                </c:pt>
                <c:pt idx="1133">
                  <c:v>6511.1081397621047</c:v>
                </c:pt>
                <c:pt idx="1134">
                  <c:v>6536.5232918482479</c:v>
                </c:pt>
                <c:pt idx="1135">
                  <c:v>6521.0073033714825</c:v>
                </c:pt>
                <c:pt idx="1136">
                  <c:v>6925.7106467063486</c:v>
                </c:pt>
                <c:pt idx="1137">
                  <c:v>6858.6627956370858</c:v>
                </c:pt>
                <c:pt idx="1138">
                  <c:v>6880.4993461543063</c:v>
                </c:pt>
                <c:pt idx="1139">
                  <c:v>6681.6685391050651</c:v>
                </c:pt>
                <c:pt idx="1140">
                  <c:v>6536.9840980776708</c:v>
                </c:pt>
                <c:pt idx="1141">
                  <c:v>6116.8497376274936</c:v>
                </c:pt>
                <c:pt idx="1142">
                  <c:v>6060.5431381471453</c:v>
                </c:pt>
                <c:pt idx="1143">
                  <c:v>6146.8065000457036</c:v>
                </c:pt>
                <c:pt idx="1144">
                  <c:v>5859.4976288179578</c:v>
                </c:pt>
                <c:pt idx="1145">
                  <c:v>5631.0913411006195</c:v>
                </c:pt>
                <c:pt idx="1146">
                  <c:v>5569.4522440008259</c:v>
                </c:pt>
                <c:pt idx="1147">
                  <c:v>5452.0937213158595</c:v>
                </c:pt>
                <c:pt idx="1148">
                  <c:v>5345.2182680061587</c:v>
                </c:pt>
                <c:pt idx="1149">
                  <c:v>5882.7841393620383</c:v>
                </c:pt>
                <c:pt idx="1150">
                  <c:v>5992.8743425134116</c:v>
                </c:pt>
                <c:pt idx="1151">
                  <c:v>5974.8179282044603</c:v>
                </c:pt>
                <c:pt idx="1152">
                  <c:v>5834.1554649525506</c:v>
                </c:pt>
                <c:pt idx="1153">
                  <c:v>6285.0777820361873</c:v>
                </c:pt>
                <c:pt idx="1154">
                  <c:v>6296.6360659467746</c:v>
                </c:pt>
                <c:pt idx="1155">
                  <c:v>6163.4968363128201</c:v>
                </c:pt>
                <c:pt idx="1156">
                  <c:v>6227.8985920362938</c:v>
                </c:pt>
                <c:pt idx="1157">
                  <c:v>5795.4836911031716</c:v>
                </c:pt>
                <c:pt idx="1158">
                  <c:v>6256.9544401478079</c:v>
                </c:pt>
                <c:pt idx="1159">
                  <c:v>6143.3945730704017</c:v>
                </c:pt>
                <c:pt idx="1160">
                  <c:v>6243.7337678067252</c:v>
                </c:pt>
                <c:pt idx="1161">
                  <c:v>6412.2929826498039</c:v>
                </c:pt>
                <c:pt idx="1162">
                  <c:v>6344.619829510355</c:v>
                </c:pt>
                <c:pt idx="1163">
                  <c:v>6080.4787267959409</c:v>
                </c:pt>
                <c:pt idx="1164">
                  <c:v>6173.4984013065123</c:v>
                </c:pt>
                <c:pt idx="1165">
                  <c:v>5406.7190142994823</c:v>
                </c:pt>
                <c:pt idx="1166">
                  <c:v>5359.1838600371993</c:v>
                </c:pt>
                <c:pt idx="1167">
                  <c:v>5340.8530597804029</c:v>
                </c:pt>
                <c:pt idx="1168">
                  <c:v>5692.4473977474918</c:v>
                </c:pt>
                <c:pt idx="1169">
                  <c:v>5733.0876826376916</c:v>
                </c:pt>
                <c:pt idx="1170">
                  <c:v>6114.0984007638363</c:v>
                </c:pt>
                <c:pt idx="1171">
                  <c:v>6212.3040243471942</c:v>
                </c:pt>
                <c:pt idx="1172">
                  <c:v>7255.2523238943249</c:v>
                </c:pt>
                <c:pt idx="1173">
                  <c:v>6568.4167435640338</c:v>
                </c:pt>
                <c:pt idx="1174">
                  <c:v>7145.8120175633985</c:v>
                </c:pt>
                <c:pt idx="1175">
                  <c:v>7108.084911063228</c:v>
                </c:pt>
                <c:pt idx="1176">
                  <c:v>7681.2563965457448</c:v>
                </c:pt>
                <c:pt idx="1177">
                  <c:v>6861.3741349080519</c:v>
                </c:pt>
                <c:pt idx="1178">
                  <c:v>6945.800536478594</c:v>
                </c:pt>
                <c:pt idx="1179">
                  <c:v>6783.458316284602</c:v>
                </c:pt>
                <c:pt idx="1180">
                  <c:v>6908.7983107282134</c:v>
                </c:pt>
                <c:pt idx="1181">
                  <c:v>7464.1001409674682</c:v>
                </c:pt>
                <c:pt idx="1182">
                  <c:v>7692.3770229688889</c:v>
                </c:pt>
                <c:pt idx="1183">
                  <c:v>7468.7535190634871</c:v>
                </c:pt>
                <c:pt idx="1184">
                  <c:v>7145.4667518944207</c:v>
                </c:pt>
                <c:pt idx="1185">
                  <c:v>7254.659139810572</c:v>
                </c:pt>
                <c:pt idx="1186">
                  <c:v>7085.5792840310569</c:v>
                </c:pt>
                <c:pt idx="1187">
                  <c:v>6782.6148517214242</c:v>
                </c:pt>
                <c:pt idx="1188">
                  <c:v>7227.8872827497862</c:v>
                </c:pt>
                <c:pt idx="1189">
                  <c:v>7495.6878213281798</c:v>
                </c:pt>
                <c:pt idx="1190">
                  <c:v>7436.4050578507085</c:v>
                </c:pt>
                <c:pt idx="1191">
                  <c:v>7933.6430960403559</c:v>
                </c:pt>
                <c:pt idx="1192">
                  <c:v>7974.517716508135</c:v>
                </c:pt>
                <c:pt idx="1193">
                  <c:v>7119.811296293652</c:v>
                </c:pt>
                <c:pt idx="1194">
                  <c:v>7258.0950213490532</c:v>
                </c:pt>
                <c:pt idx="1195">
                  <c:v>7130.5047505219891</c:v>
                </c:pt>
                <c:pt idx="1196">
                  <c:v>7488.7480159261277</c:v>
                </c:pt>
                <c:pt idx="1197">
                  <c:v>6821.9367563413825</c:v>
                </c:pt>
                <c:pt idx="1198">
                  <c:v>6570.0946640571447</c:v>
                </c:pt>
                <c:pt idx="1199">
                  <c:v>6631.0182217931188</c:v>
                </c:pt>
                <c:pt idx="1200">
                  <c:v>6941.4011140415832</c:v>
                </c:pt>
                <c:pt idx="1201">
                  <c:v>6988.0573957974866</c:v>
                </c:pt>
                <c:pt idx="1202">
                  <c:v>7431.5200943497184</c:v>
                </c:pt>
                <c:pt idx="1203">
                  <c:v>7501.9152652650782</c:v>
                </c:pt>
                <c:pt idx="1204">
                  <c:v>7477.3782122437578</c:v>
                </c:pt>
                <c:pt idx="1205">
                  <c:v>8421.5397590614994</c:v>
                </c:pt>
                <c:pt idx="1206">
                  <c:v>8188.2332685029205</c:v>
                </c:pt>
                <c:pt idx="1207">
                  <c:v>7904.1305139039086</c:v>
                </c:pt>
                <c:pt idx="1208">
                  <c:v>7679.5190716232119</c:v>
                </c:pt>
                <c:pt idx="1209">
                  <c:v>8428.0669993111114</c:v>
                </c:pt>
                <c:pt idx="1210">
                  <c:v>8245.531739329097</c:v>
                </c:pt>
                <c:pt idx="1211">
                  <c:v>7671.275288264952</c:v>
                </c:pt>
                <c:pt idx="1212">
                  <c:v>7716.9650558790545</c:v>
                </c:pt>
                <c:pt idx="1213">
                  <c:v>7412.5045141626933</c:v>
                </c:pt>
                <c:pt idx="1214">
                  <c:v>7595.8299539561094</c:v>
                </c:pt>
                <c:pt idx="1215">
                  <c:v>7945.0327920178297</c:v>
                </c:pt>
                <c:pt idx="1216">
                  <c:v>7878.7523655535078</c:v>
                </c:pt>
                <c:pt idx="1217">
                  <c:v>7678.1811581770844</c:v>
                </c:pt>
                <c:pt idx="1218">
                  <c:v>7543.8421293687543</c:v>
                </c:pt>
                <c:pt idx="1219">
                  <c:v>7901.2987401177879</c:v>
                </c:pt>
                <c:pt idx="1220">
                  <c:v>7778.9533298322203</c:v>
                </c:pt>
                <c:pt idx="1221">
                  <c:v>7861.169375585223</c:v>
                </c:pt>
                <c:pt idx="1222">
                  <c:v>8097.0376224997708</c:v>
                </c:pt>
                <c:pt idx="1223">
                  <c:v>7871.935072275126</c:v>
                </c:pt>
                <c:pt idx="1224">
                  <c:v>7945.4643956291466</c:v>
                </c:pt>
                <c:pt idx="1225">
                  <c:v>7770.1024092184825</c:v>
                </c:pt>
                <c:pt idx="1226">
                  <c:v>8045.4207858700602</c:v>
                </c:pt>
                <c:pt idx="1227">
                  <c:v>8133.1418074857202</c:v>
                </c:pt>
                <c:pt idx="1228">
                  <c:v>8110.7769201966339</c:v>
                </c:pt>
                <c:pt idx="1229">
                  <c:v>8349.932896373648</c:v>
                </c:pt>
                <c:pt idx="1230">
                  <c:v>8481.9323026889888</c:v>
                </c:pt>
                <c:pt idx="1231">
                  <c:v>8445.2813948824314</c:v>
                </c:pt>
                <c:pt idx="1232">
                  <c:v>8376.5866274743676</c:v>
                </c:pt>
                <c:pt idx="1233">
                  <c:v>8631.6109533147046</c:v>
                </c:pt>
                <c:pt idx="1234">
                  <c:v>8935.6405928897075</c:v>
                </c:pt>
                <c:pt idx="1235">
                  <c:v>8281.2231617900507</c:v>
                </c:pt>
                <c:pt idx="1236">
                  <c:v>8244.4642683138463</c:v>
                </c:pt>
                <c:pt idx="1237">
                  <c:v>7914.4659699843796</c:v>
                </c:pt>
                <c:pt idx="1238">
                  <c:v>7770.2951980578009</c:v>
                </c:pt>
                <c:pt idx="1239">
                  <c:v>7523.6909714980493</c:v>
                </c:pt>
                <c:pt idx="1240">
                  <c:v>7148.5772642810462</c:v>
                </c:pt>
                <c:pt idx="1241">
                  <c:v>6746.3312321823723</c:v>
                </c:pt>
                <c:pt idx="1242">
                  <c:v>6787.6275598755519</c:v>
                </c:pt>
                <c:pt idx="1243">
                  <c:v>6787.1051680030678</c:v>
                </c:pt>
                <c:pt idx="1244">
                  <c:v>7158.5274854172494</c:v>
                </c:pt>
                <c:pt idx="1245">
                  <c:v>7032.2477306315959</c:v>
                </c:pt>
                <c:pt idx="1246">
                  <c:v>6758.0954583050825</c:v>
                </c:pt>
                <c:pt idx="1247">
                  <c:v>6639.7736991872816</c:v>
                </c:pt>
                <c:pt idx="1248">
                  <c:v>6480.2118154608215</c:v>
                </c:pt>
                <c:pt idx="1249">
                  <c:v>6183.0160281516028</c:v>
                </c:pt>
                <c:pt idx="1250">
                  <c:v>6309.4651326672765</c:v>
                </c:pt>
                <c:pt idx="1251">
                  <c:v>6614.3285954296653</c:v>
                </c:pt>
                <c:pt idx="1252">
                  <c:v>6882.3288417882204</c:v>
                </c:pt>
                <c:pt idx="1253">
                  <c:v>6762.1736557742688</c:v>
                </c:pt>
                <c:pt idx="1254">
                  <c:v>7141.8660199927426</c:v>
                </c:pt>
                <c:pt idx="1255">
                  <c:v>7038.6585873191798</c:v>
                </c:pt>
                <c:pt idx="1256">
                  <c:v>7027.2339857370416</c:v>
                </c:pt>
                <c:pt idx="1257">
                  <c:v>6855.5329861514556</c:v>
                </c:pt>
                <c:pt idx="1258">
                  <c:v>7380.6724642005356</c:v>
                </c:pt>
                <c:pt idx="1259">
                  <c:v>7267.7250143922083</c:v>
                </c:pt>
                <c:pt idx="1260">
                  <c:v>7253.1041801738993</c:v>
                </c:pt>
                <c:pt idx="1261">
                  <c:v>7087.4976396293596</c:v>
                </c:pt>
                <c:pt idx="1262">
                  <c:v>6901.3842557799971</c:v>
                </c:pt>
                <c:pt idx="1263">
                  <c:v>6902.8264206506183</c:v>
                </c:pt>
                <c:pt idx="1264">
                  <c:v>7220.1845280950802</c:v>
                </c:pt>
                <c:pt idx="1265">
                  <c:v>7615.7530584802707</c:v>
                </c:pt>
                <c:pt idx="1266">
                  <c:v>7538.4567271920114</c:v>
                </c:pt>
                <c:pt idx="1267">
                  <c:v>7602.8986446174113</c:v>
                </c:pt>
                <c:pt idx="1268">
                  <c:v>7641.4433573211436</c:v>
                </c:pt>
                <c:pt idx="1269">
                  <c:v>7361.2186791845397</c:v>
                </c:pt>
                <c:pt idx="1270">
                  <c:v>7561.8417239431246</c:v>
                </c:pt>
                <c:pt idx="1271">
                  <c:v>7233.0389419579406</c:v>
                </c:pt>
                <c:pt idx="1272">
                  <c:v>7576.7543880977792</c:v>
                </c:pt>
                <c:pt idx="1273">
                  <c:v>7549.8025810135487</c:v>
                </c:pt>
                <c:pt idx="1274">
                  <c:v>7530.1125527157483</c:v>
                </c:pt>
                <c:pt idx="1275">
                  <c:v>7254.5077432010867</c:v>
                </c:pt>
                <c:pt idx="1276">
                  <c:v>7272.7247251535209</c:v>
                </c:pt>
                <c:pt idx="1277">
                  <c:v>7536.7042035001978</c:v>
                </c:pt>
                <c:pt idx="1278">
                  <c:v>7604.044347330474</c:v>
                </c:pt>
                <c:pt idx="1279">
                  <c:v>7720.2358960608271</c:v>
                </c:pt>
                <c:pt idx="1280">
                  <c:v>7707.3428803545357</c:v>
                </c:pt>
                <c:pt idx="1281">
                  <c:v>7991.6439131575598</c:v>
                </c:pt>
                <c:pt idx="1282">
                  <c:v>8131.6944892763713</c:v>
                </c:pt>
                <c:pt idx="1283">
                  <c:v>7236.1054724001788</c:v>
                </c:pt>
                <c:pt idx="1284">
                  <c:v>7110.1986117148554</c:v>
                </c:pt>
                <c:pt idx="1285">
                  <c:v>7163.7517211449531</c:v>
                </c:pt>
                <c:pt idx="1286">
                  <c:v>6925.3112224128954</c:v>
                </c:pt>
                <c:pt idx="1287">
                  <c:v>6975.1508345048333</c:v>
                </c:pt>
                <c:pt idx="1288">
                  <c:v>7106.6364336029501</c:v>
                </c:pt>
                <c:pt idx="1289">
                  <c:v>6939.1800927211489</c:v>
                </c:pt>
                <c:pt idx="1290">
                  <c:v>7274.3660755362498</c:v>
                </c:pt>
                <c:pt idx="1291">
                  <c:v>7430.3005381904668</c:v>
                </c:pt>
                <c:pt idx="1292">
                  <c:v>7371.0714137021259</c:v>
                </c:pt>
                <c:pt idx="1293">
                  <c:v>7303.465689189039</c:v>
                </c:pt>
                <c:pt idx="1294">
                  <c:v>7456.7551535312923</c:v>
                </c:pt>
                <c:pt idx="1295">
                  <c:v>7294.4745478168552</c:v>
                </c:pt>
                <c:pt idx="1296">
                  <c:v>6641.9289134835535</c:v>
                </c:pt>
                <c:pt idx="1297">
                  <c:v>6957.7844731586947</c:v>
                </c:pt>
                <c:pt idx="1298">
                  <c:v>6508.900770692785</c:v>
                </c:pt>
                <c:pt idx="1299">
                  <c:v>6317.1602413035398</c:v>
                </c:pt>
                <c:pt idx="1300">
                  <c:v>5979.6310300185423</c:v>
                </c:pt>
                <c:pt idx="1301">
                  <c:v>5951.2461374496061</c:v>
                </c:pt>
                <c:pt idx="1302">
                  <c:v>5883.6465755464469</c:v>
                </c:pt>
                <c:pt idx="1303">
                  <c:v>6025.1351860200621</c:v>
                </c:pt>
                <c:pt idx="1304">
                  <c:v>6189.7367285299379</c:v>
                </c:pt>
                <c:pt idx="1305">
                  <c:v>6115.5420752028122</c:v>
                </c:pt>
                <c:pt idx="1306">
                  <c:v>5794.6080234962637</c:v>
                </c:pt>
                <c:pt idx="1307">
                  <c:v>6314.5635733185109</c:v>
                </c:pt>
                <c:pt idx="1308">
                  <c:v>6248.1002267824015</c:v>
                </c:pt>
                <c:pt idx="1309">
                  <c:v>6322.2236933826671</c:v>
                </c:pt>
                <c:pt idx="1310">
                  <c:v>6456.6601121730091</c:v>
                </c:pt>
                <c:pt idx="1311">
                  <c:v>6751.3976599497728</c:v>
                </c:pt>
                <c:pt idx="1312">
                  <c:v>7255.4715984387176</c:v>
                </c:pt>
                <c:pt idx="1313">
                  <c:v>7054.8158026896517</c:v>
                </c:pt>
                <c:pt idx="1314">
                  <c:v>7076.6169765914228</c:v>
                </c:pt>
                <c:pt idx="1315">
                  <c:v>7207.5591214346905</c:v>
                </c:pt>
                <c:pt idx="1316">
                  <c:v>7169.4264141564099</c:v>
                </c:pt>
                <c:pt idx="1317">
                  <c:v>7538.3123501569362</c:v>
                </c:pt>
                <c:pt idx="1318">
                  <c:v>7344.9179284960846</c:v>
                </c:pt>
                <c:pt idx="1319">
                  <c:v>7524.6251321998352</c:v>
                </c:pt>
                <c:pt idx="1320">
                  <c:v>7522.1250998638279</c:v>
                </c:pt>
                <c:pt idx="1321">
                  <c:v>8089.3517439570442</c:v>
                </c:pt>
                <c:pt idx="1322">
                  <c:v>7984.8317666775383</c:v>
                </c:pt>
                <c:pt idx="1323">
                  <c:v>8070.4519716960122</c:v>
                </c:pt>
                <c:pt idx="1324">
                  <c:v>8133.6099239578607</c:v>
                </c:pt>
                <c:pt idx="1325">
                  <c:v>8431.4561163497019</c:v>
                </c:pt>
                <c:pt idx="1326">
                  <c:v>8657.1699486922025</c:v>
                </c:pt>
                <c:pt idx="1327">
                  <c:v>8157.6540439743103</c:v>
                </c:pt>
                <c:pt idx="1328">
                  <c:v>7960.2577342456952</c:v>
                </c:pt>
                <c:pt idx="1329">
                  <c:v>8038.764783252539</c:v>
                </c:pt>
                <c:pt idx="1330">
                  <c:v>7981.7690303162726</c:v>
                </c:pt>
                <c:pt idx="1331">
                  <c:v>8273.8189777486095</c:v>
                </c:pt>
                <c:pt idx="1332">
                  <c:v>7913.1152042412687</c:v>
                </c:pt>
                <c:pt idx="1333">
                  <c:v>7661.882941102851</c:v>
                </c:pt>
                <c:pt idx="1334">
                  <c:v>7945.5238081017433</c:v>
                </c:pt>
                <c:pt idx="1335">
                  <c:v>8165.5974835476891</c:v>
                </c:pt>
                <c:pt idx="1336">
                  <c:v>8113.8496998540068</c:v>
                </c:pt>
                <c:pt idx="1337">
                  <c:v>8040.4765052874227</c:v>
                </c:pt>
                <c:pt idx="1338">
                  <c:v>7989.493421935761</c:v>
                </c:pt>
                <c:pt idx="1339">
                  <c:v>8292.3409906640118</c:v>
                </c:pt>
                <c:pt idx="1340">
                  <c:v>8249.907335836011</c:v>
                </c:pt>
                <c:pt idx="1341">
                  <c:v>8052.964861987909</c:v>
                </c:pt>
                <c:pt idx="1342">
                  <c:v>7992.9050610259801</c:v>
                </c:pt>
                <c:pt idx="1343">
                  <c:v>8062.881044810686</c:v>
                </c:pt>
                <c:pt idx="1344">
                  <c:v>8299.3715118187865</c:v>
                </c:pt>
                <c:pt idx="1345">
                  <c:v>8857.1226923257946</c:v>
                </c:pt>
                <c:pt idx="1346">
                  <c:v>8781.2861920262494</c:v>
                </c:pt>
                <c:pt idx="1347">
                  <c:v>8510.3973262711443</c:v>
                </c:pt>
                <c:pt idx="1348">
                  <c:v>8496.2090525153253</c:v>
                </c:pt>
                <c:pt idx="1349">
                  <c:v>8410.6845989976537</c:v>
                </c:pt>
                <c:pt idx="1350">
                  <c:v>8444.4953720959002</c:v>
                </c:pt>
                <c:pt idx="1351">
                  <c:v>8593.9070632787898</c:v>
                </c:pt>
                <c:pt idx="1352">
                  <c:v>8343.0696111231318</c:v>
                </c:pt>
                <c:pt idx="1353">
                  <c:v>7877.7081355748587</c:v>
                </c:pt>
                <c:pt idx="1354">
                  <c:v>7915.221737258913</c:v>
                </c:pt>
                <c:pt idx="1355">
                  <c:v>7462.2712302118462</c:v>
                </c:pt>
                <c:pt idx="1356">
                  <c:v>7614.5056231718008</c:v>
                </c:pt>
                <c:pt idx="1357">
                  <c:v>7831.6214954080424</c:v>
                </c:pt>
                <c:pt idx="1358">
                  <c:v>7689.2416370443207</c:v>
                </c:pt>
                <c:pt idx="1359">
                  <c:v>7377.7423299696356</c:v>
                </c:pt>
                <c:pt idx="1360">
                  <c:v>7547.4835076036143</c:v>
                </c:pt>
                <c:pt idx="1361">
                  <c:v>7494.6260558321455</c:v>
                </c:pt>
                <c:pt idx="1362">
                  <c:v>7733.6204901694355</c:v>
                </c:pt>
                <c:pt idx="1363">
                  <c:v>7047.1176443580553</c:v>
                </c:pt>
                <c:pt idx="1364">
                  <c:v>6863.690981563529</c:v>
                </c:pt>
                <c:pt idx="1365">
                  <c:v>7126.5497142053837</c:v>
                </c:pt>
                <c:pt idx="1366">
                  <c:v>7188.9337511551103</c:v>
                </c:pt>
                <c:pt idx="1367">
                  <c:v>7086.1955030169693</c:v>
                </c:pt>
                <c:pt idx="1368">
                  <c:v>7115.2504853017708</c:v>
                </c:pt>
                <c:pt idx="1369">
                  <c:v>7027.6873715880838</c:v>
                </c:pt>
                <c:pt idx="1370">
                  <c:v>6669.4255415045573</c:v>
                </c:pt>
                <c:pt idx="1371">
                  <c:v>7214.8623706212766</c:v>
                </c:pt>
                <c:pt idx="1372">
                  <c:v>7179.2440091417957</c:v>
                </c:pt>
                <c:pt idx="1373">
                  <c:v>7030.4283862725924</c:v>
                </c:pt>
                <c:pt idx="1374">
                  <c:v>7009.9953888367163</c:v>
                </c:pt>
                <c:pt idx="1375">
                  <c:v>7026.3511961198292</c:v>
                </c:pt>
                <c:pt idx="1376">
                  <c:v>7458.7002964121639</c:v>
                </c:pt>
                <c:pt idx="1377">
                  <c:v>7522.7883733638009</c:v>
                </c:pt>
                <c:pt idx="1378">
                  <c:v>7180.1655806387334</c:v>
                </c:pt>
                <c:pt idx="1379">
                  <c:v>7084.9285715217238</c:v>
                </c:pt>
                <c:pt idx="1380">
                  <c:v>7593.3067373139957</c:v>
                </c:pt>
                <c:pt idx="1381">
                  <c:v>7335.6277485948667</c:v>
                </c:pt>
                <c:pt idx="1382">
                  <c:v>7257.3099636199831</c:v>
                </c:pt>
                <c:pt idx="1383">
                  <c:v>7445.1099488644331</c:v>
                </c:pt>
                <c:pt idx="1384">
                  <c:v>7687.3852452589845</c:v>
                </c:pt>
                <c:pt idx="1385">
                  <c:v>7571.9492610164816</c:v>
                </c:pt>
                <c:pt idx="1386">
                  <c:v>7596.8072440698579</c:v>
                </c:pt>
                <c:pt idx="1387">
                  <c:v>7559.0889024996113</c:v>
                </c:pt>
                <c:pt idx="1388">
                  <c:v>7253.6137586365776</c:v>
                </c:pt>
                <c:pt idx="1389">
                  <c:v>7298.6568379228847</c:v>
                </c:pt>
                <c:pt idx="1390">
                  <c:v>6975.5430197144906</c:v>
                </c:pt>
                <c:pt idx="1391">
                  <c:v>6978.1248765464616</c:v>
                </c:pt>
                <c:pt idx="1392">
                  <c:v>7036.3233844452743</c:v>
                </c:pt>
                <c:pt idx="1393">
                  <c:v>6984.2419290506332</c:v>
                </c:pt>
                <c:pt idx="1394">
                  <c:v>6994.4424897220097</c:v>
                </c:pt>
                <c:pt idx="1395">
                  <c:v>7458.9905259050111</c:v>
                </c:pt>
                <c:pt idx="1396">
                  <c:v>7632.215671568265</c:v>
                </c:pt>
                <c:pt idx="1397">
                  <c:v>7525.9286644344875</c:v>
                </c:pt>
                <c:pt idx="1398">
                  <c:v>7673.1255456840408</c:v>
                </c:pt>
                <c:pt idx="1399">
                  <c:v>7431.0271166016782</c:v>
                </c:pt>
                <c:pt idx="1400">
                  <c:v>7499.6184133734441</c:v>
                </c:pt>
                <c:pt idx="1401">
                  <c:v>7635.2655276996584</c:v>
                </c:pt>
                <c:pt idx="1402">
                  <c:v>7737.5682678130652</c:v>
                </c:pt>
                <c:pt idx="1403">
                  <c:v>8161.5439282267489</c:v>
                </c:pt>
                <c:pt idx="1404">
                  <c:v>8231.4134554551783</c:v>
                </c:pt>
                <c:pt idx="1405">
                  <c:v>8531.5933951128682</c:v>
                </c:pt>
                <c:pt idx="1406">
                  <c:v>8508.4097507827828</c:v>
                </c:pt>
                <c:pt idx="1407">
                  <c:v>8470.8354268136482</c:v>
                </c:pt>
                <c:pt idx="1408">
                  <c:v>8479.3685461121822</c:v>
                </c:pt>
                <c:pt idx="1409">
                  <c:v>8299.4195837583829</c:v>
                </c:pt>
                <c:pt idx="1410">
                  <c:v>8077.6040956536854</c:v>
                </c:pt>
                <c:pt idx="1411">
                  <c:v>8332.4104713566594</c:v>
                </c:pt>
                <c:pt idx="1412">
                  <c:v>8235.6859185677677</c:v>
                </c:pt>
                <c:pt idx="1413">
                  <c:v>8231.0351691090036</c:v>
                </c:pt>
                <c:pt idx="1414">
                  <c:v>8233.4487741148423</c:v>
                </c:pt>
                <c:pt idx="1415">
                  <c:v>8403.1917785642181</c:v>
                </c:pt>
                <c:pt idx="1416">
                  <c:v>8373.330691027777</c:v>
                </c:pt>
                <c:pt idx="1417">
                  <c:v>8512.4392967282365</c:v>
                </c:pt>
                <c:pt idx="1418">
                  <c:v>8717.3149820417311</c:v>
                </c:pt>
                <c:pt idx="1419">
                  <c:v>9730.4236464470014</c:v>
                </c:pt>
                <c:pt idx="1420">
                  <c:v>10111.603870789702</c:v>
                </c:pt>
                <c:pt idx="1421">
                  <c:v>9784.3208489577428</c:v>
                </c:pt>
                <c:pt idx="1422">
                  <c:v>9673.3475328547429</c:v>
                </c:pt>
                <c:pt idx="1423">
                  <c:v>9595.357857881294</c:v>
                </c:pt>
                <c:pt idx="1424">
                  <c:v>9634.1935559314952</c:v>
                </c:pt>
                <c:pt idx="1425">
                  <c:v>9543.254895064636</c:v>
                </c:pt>
                <c:pt idx="1426">
                  <c:v>9402.4562745407165</c:v>
                </c:pt>
                <c:pt idx="1427">
                  <c:v>9291.5291448307344</c:v>
                </c:pt>
                <c:pt idx="1428">
                  <c:v>9361.4527473404451</c:v>
                </c:pt>
                <c:pt idx="1429">
                  <c:v>9219.0508261932046</c:v>
                </c:pt>
                <c:pt idx="1430">
                  <c:v>9164.8033026345911</c:v>
                </c:pt>
                <c:pt idx="1431">
                  <c:v>9611.4713274179721</c:v>
                </c:pt>
                <c:pt idx="1432">
                  <c:v>9504.5029208359374</c:v>
                </c:pt>
                <c:pt idx="1433">
                  <c:v>8529.9988869574645</c:v>
                </c:pt>
                <c:pt idx="1434">
                  <c:v>8569.5048624576521</c:v>
                </c:pt>
                <c:pt idx="1435">
                  <c:v>8367.6504570597863</c:v>
                </c:pt>
                <c:pt idx="1436">
                  <c:v>8089.1511660037195</c:v>
                </c:pt>
                <c:pt idx="1437">
                  <c:v>8051.8671921704545</c:v>
                </c:pt>
                <c:pt idx="1438">
                  <c:v>7992.0344352586762</c:v>
                </c:pt>
                <c:pt idx="1439">
                  <c:v>8153.2295391445941</c:v>
                </c:pt>
                <c:pt idx="1440">
                  <c:v>8369.0604113938371</c:v>
                </c:pt>
                <c:pt idx="1441">
                  <c:v>8399.9573220082239</c:v>
                </c:pt>
                <c:pt idx="1442">
                  <c:v>8432.7572493355237</c:v>
                </c:pt>
                <c:pt idx="1443">
                  <c:v>8337.1451583317848</c:v>
                </c:pt>
                <c:pt idx="1444">
                  <c:v>7961.1498661369978</c:v>
                </c:pt>
                <c:pt idx="1445">
                  <c:v>8082.9617251504405</c:v>
                </c:pt>
                <c:pt idx="1446">
                  <c:v>8752.861390179396</c:v>
                </c:pt>
                <c:pt idx="1447">
                  <c:v>8871.3764652135542</c:v>
                </c:pt>
                <c:pt idx="1448">
                  <c:v>8848.1948659638256</c:v>
                </c:pt>
                <c:pt idx="1449">
                  <c:v>9238.2661431048818</c:v>
                </c:pt>
                <c:pt idx="1450">
                  <c:v>9582.4355014162084</c:v>
                </c:pt>
                <c:pt idx="1451">
                  <c:v>9276.0984858381107</c:v>
                </c:pt>
                <c:pt idx="1452">
                  <c:v>9520.2204301714628</c:v>
                </c:pt>
                <c:pt idx="1453">
                  <c:v>9252.6512163575517</c:v>
                </c:pt>
                <c:pt idx="1454">
                  <c:v>9042.2185432810365</c:v>
                </c:pt>
                <c:pt idx="1455">
                  <c:v>9065.9008788592528</c:v>
                </c:pt>
                <c:pt idx="1456">
                  <c:v>9406.8184235338249</c:v>
                </c:pt>
                <c:pt idx="1457">
                  <c:v>8216.5965297982239</c:v>
                </c:pt>
                <c:pt idx="1458">
                  <c:v>7983.3121623479637</c:v>
                </c:pt>
                <c:pt idx="1459">
                  <c:v>8079.3855014193905</c:v>
                </c:pt>
                <c:pt idx="1460">
                  <c:v>8353.2365908063148</c:v>
                </c:pt>
                <c:pt idx="1461">
                  <c:v>9058.5043326155028</c:v>
                </c:pt>
                <c:pt idx="1462">
                  <c:v>9001.1844833105897</c:v>
                </c:pt>
                <c:pt idx="1463">
                  <c:v>9230.1100946620154</c:v>
                </c:pt>
                <c:pt idx="1464">
                  <c:v>9335.2718286324962</c:v>
                </c:pt>
                <c:pt idx="1465">
                  <c:v>9156.2751813252526</c:v>
                </c:pt>
                <c:pt idx="1466">
                  <c:v>8455.2658016588084</c:v>
                </c:pt>
                <c:pt idx="1467">
                  <c:v>8995.6954549766942</c:v>
                </c:pt>
                <c:pt idx="1468">
                  <c:v>9156.5257818790978</c:v>
                </c:pt>
                <c:pt idx="1469">
                  <c:v>9138.1713733191646</c:v>
                </c:pt>
                <c:pt idx="1470">
                  <c:v>9387.3286532638685</c:v>
                </c:pt>
                <c:pt idx="1471">
                  <c:v>8939.1494729345413</c:v>
                </c:pt>
                <c:pt idx="1472">
                  <c:v>9028.139687881725</c:v>
                </c:pt>
                <c:pt idx="1473">
                  <c:v>8625.4878198689294</c:v>
                </c:pt>
                <c:pt idx="1474">
                  <c:v>8666.8256735094219</c:v>
                </c:pt>
                <c:pt idx="1475">
                  <c:v>8492.5635227313887</c:v>
                </c:pt>
                <c:pt idx="1476">
                  <c:v>8403.2893485575205</c:v>
                </c:pt>
                <c:pt idx="1477">
                  <c:v>8594.5267032173397</c:v>
                </c:pt>
                <c:pt idx="1478">
                  <c:v>8648.9962435254456</c:v>
                </c:pt>
                <c:pt idx="1479">
                  <c:v>8370.9568974056874</c:v>
                </c:pt>
                <c:pt idx="1480">
                  <c:v>8269.7173928658322</c:v>
                </c:pt>
                <c:pt idx="1481">
                  <c:v>8061.2988572348186</c:v>
                </c:pt>
                <c:pt idx="1482">
                  <c:v>8055.2873912326604</c:v>
                </c:pt>
                <c:pt idx="1483">
                  <c:v>8091.3000110746461</c:v>
                </c:pt>
                <c:pt idx="1484">
                  <c:v>8512.3937152680865</c:v>
                </c:pt>
                <c:pt idx="1485">
                  <c:v>8565.9191098088595</c:v>
                </c:pt>
                <c:pt idx="1486">
                  <c:v>8622.7420104014927</c:v>
                </c:pt>
                <c:pt idx="1487">
                  <c:v>8556.062947839082</c:v>
                </c:pt>
                <c:pt idx="1488">
                  <c:v>8272.9118837995611</c:v>
                </c:pt>
                <c:pt idx="1489">
                  <c:v>8413.4558090473092</c:v>
                </c:pt>
                <c:pt idx="1490">
                  <c:v>8327.5661379093563</c:v>
                </c:pt>
                <c:pt idx="1491">
                  <c:v>8435.9711949118719</c:v>
                </c:pt>
                <c:pt idx="1492">
                  <c:v>8467.4483805755863</c:v>
                </c:pt>
                <c:pt idx="1493">
                  <c:v>8270.5869057177933</c:v>
                </c:pt>
                <c:pt idx="1494">
                  <c:v>7847.568141486362</c:v>
                </c:pt>
                <c:pt idx="1495">
                  <c:v>7735.7395634443355</c:v>
                </c:pt>
                <c:pt idx="1496">
                  <c:v>7954.0106940425503</c:v>
                </c:pt>
                <c:pt idx="1497">
                  <c:v>7860.6253263683529</c:v>
                </c:pt>
                <c:pt idx="1498">
                  <c:v>7971.586971295299</c:v>
                </c:pt>
                <c:pt idx="1499">
                  <c:v>8501.6218986829845</c:v>
                </c:pt>
                <c:pt idx="1500">
                  <c:v>8386.1121035937358</c:v>
                </c:pt>
                <c:pt idx="1501">
                  <c:v>8167.4602544825075</c:v>
                </c:pt>
                <c:pt idx="1502">
                  <c:v>8413.9437706213994</c:v>
                </c:pt>
                <c:pt idx="1503">
                  <c:v>8287.4770204304295</c:v>
                </c:pt>
                <c:pt idx="1504">
                  <c:v>8323.0231818894845</c:v>
                </c:pt>
                <c:pt idx="1505">
                  <c:v>8469.9814251479838</c:v>
                </c:pt>
                <c:pt idx="1506">
                  <c:v>8236.8537191198557</c:v>
                </c:pt>
                <c:pt idx="1507">
                  <c:v>8099.4741638214446</c:v>
                </c:pt>
                <c:pt idx="1508">
                  <c:v>8125.9102340985592</c:v>
                </c:pt>
                <c:pt idx="1509">
                  <c:v>8302.1950682520255</c:v>
                </c:pt>
                <c:pt idx="1510">
                  <c:v>8463.3563167205339</c:v>
                </c:pt>
                <c:pt idx="1511">
                  <c:v>8520.7734824346044</c:v>
                </c:pt>
                <c:pt idx="1512">
                  <c:v>8518.9311007287615</c:v>
                </c:pt>
                <c:pt idx="1513">
                  <c:v>8313.2705269665694</c:v>
                </c:pt>
                <c:pt idx="1514">
                  <c:v>8817.8843345921287</c:v>
                </c:pt>
                <c:pt idx="1515">
                  <c:v>8565.4841910583691</c:v>
                </c:pt>
                <c:pt idx="1516">
                  <c:v>8456.3521574188944</c:v>
                </c:pt>
                <c:pt idx="1517">
                  <c:v>8707.4303442702567</c:v>
                </c:pt>
                <c:pt idx="1518">
                  <c:v>8930.7944392570098</c:v>
                </c:pt>
                <c:pt idx="1519">
                  <c:v>8736.3492165583575</c:v>
                </c:pt>
                <c:pt idx="1520">
                  <c:v>8723.4664147999029</c:v>
                </c:pt>
                <c:pt idx="1521">
                  <c:v>8907.5614186133644</c:v>
                </c:pt>
                <c:pt idx="1522">
                  <c:v>8467.4461926125641</c:v>
                </c:pt>
                <c:pt idx="1523">
                  <c:v>9194.1349604366678</c:v>
                </c:pt>
                <c:pt idx="1524">
                  <c:v>9331.790017673593</c:v>
                </c:pt>
                <c:pt idx="1525">
                  <c:v>9474.211897895595</c:v>
                </c:pt>
                <c:pt idx="1526">
                  <c:v>9873.3471427797049</c:v>
                </c:pt>
                <c:pt idx="1527">
                  <c:v>11174.008360227459</c:v>
                </c:pt>
                <c:pt idx="1528">
                  <c:v>10835.085787671729</c:v>
                </c:pt>
                <c:pt idx="1529">
                  <c:v>11547.334807067111</c:v>
                </c:pt>
                <c:pt idx="1530">
                  <c:v>11576.845800766207</c:v>
                </c:pt>
                <c:pt idx="1531">
                  <c:v>11475.137966602741</c:v>
                </c:pt>
                <c:pt idx="1532">
                  <c:v>11170.134729943915</c:v>
                </c:pt>
                <c:pt idx="1533">
                  <c:v>10727.253323842397</c:v>
                </c:pt>
                <c:pt idx="1534">
                  <c:v>11249.676202986904</c:v>
                </c:pt>
                <c:pt idx="1535">
                  <c:v>11038.716114137651</c:v>
                </c:pt>
                <c:pt idx="1536">
                  <c:v>11703.611151984125</c:v>
                </c:pt>
                <c:pt idx="1537">
                  <c:v>11084.481346814968</c:v>
                </c:pt>
                <c:pt idx="1538">
                  <c:v>11508.949155689916</c:v>
                </c:pt>
                <c:pt idx="1539">
                  <c:v>11413.5593333752</c:v>
                </c:pt>
                <c:pt idx="1540">
                  <c:v>11093.734898292952</c:v>
                </c:pt>
                <c:pt idx="1541">
                  <c:v>11545.268047496846</c:v>
                </c:pt>
                <c:pt idx="1542">
                  <c:v>11332.91853685983</c:v>
                </c:pt>
                <c:pt idx="1543">
                  <c:v>11376.048777248534</c:v>
                </c:pt>
                <c:pt idx="1544">
                  <c:v>11508.815153573134</c:v>
                </c:pt>
                <c:pt idx="1545">
                  <c:v>11738.570977959776</c:v>
                </c:pt>
                <c:pt idx="1546">
                  <c:v>11576.215742950557</c:v>
                </c:pt>
                <c:pt idx="1547">
                  <c:v>11404.635500245786</c:v>
                </c:pt>
                <c:pt idx="1548">
                  <c:v>10590.23790043659</c:v>
                </c:pt>
                <c:pt idx="1549">
                  <c:v>10567.985807533114</c:v>
                </c:pt>
                <c:pt idx="1550">
                  <c:v>11275.409521720847</c:v>
                </c:pt>
                <c:pt idx="1551">
                  <c:v>11035.928579701611</c:v>
                </c:pt>
                <c:pt idx="1552">
                  <c:v>11315.507176036563</c:v>
                </c:pt>
                <c:pt idx="1553">
                  <c:v>11253.431866043338</c:v>
                </c:pt>
                <c:pt idx="1554">
                  <c:v>11232.68092255086</c:v>
                </c:pt>
                <c:pt idx="1555">
                  <c:v>10712.136810987531</c:v>
                </c:pt>
                <c:pt idx="1556">
                  <c:v>10797.409678380693</c:v>
                </c:pt>
                <c:pt idx="1557">
                  <c:v>11126.485630739548</c:v>
                </c:pt>
                <c:pt idx="1558">
                  <c:v>11161.531740020419</c:v>
                </c:pt>
                <c:pt idx="1559">
                  <c:v>11552.12173928921</c:v>
                </c:pt>
                <c:pt idx="1560">
                  <c:v>11823.271288168142</c:v>
                </c:pt>
                <c:pt idx="1561">
                  <c:v>12646.430224157981</c:v>
                </c:pt>
                <c:pt idx="1562">
                  <c:v>14944.937606633799</c:v>
                </c:pt>
                <c:pt idx="1563">
                  <c:v>15181.907969033502</c:v>
                </c:pt>
                <c:pt idx="1564">
                  <c:v>14881.203777977804</c:v>
                </c:pt>
                <c:pt idx="1565">
                  <c:v>16473.105863534885</c:v>
                </c:pt>
                <c:pt idx="1566">
                  <c:v>16418.782498093093</c:v>
                </c:pt>
                <c:pt idx="1567">
                  <c:v>17715.284360049998</c:v>
                </c:pt>
                <c:pt idx="1568">
                  <c:v>16334.837143228975</c:v>
                </c:pt>
                <c:pt idx="1569">
                  <c:v>16334.924478783201</c:v>
                </c:pt>
                <c:pt idx="1570">
                  <c:v>16216.981448363642</c:v>
                </c:pt>
                <c:pt idx="1571">
                  <c:v>16813.743622284823</c:v>
                </c:pt>
                <c:pt idx="1572">
                  <c:v>15919.984357500065</c:v>
                </c:pt>
                <c:pt idx="1573">
                  <c:v>15824.364108563261</c:v>
                </c:pt>
                <c:pt idx="1574">
                  <c:v>15637.707329598448</c:v>
                </c:pt>
                <c:pt idx="1575">
                  <c:v>15974.513792605159</c:v>
                </c:pt>
                <c:pt idx="1576">
                  <c:v>16202.095565098656</c:v>
                </c:pt>
                <c:pt idx="1577">
                  <c:v>16570.589907485806</c:v>
                </c:pt>
                <c:pt idx="1578">
                  <c:v>16700.927912116171</c:v>
                </c:pt>
                <c:pt idx="1579">
                  <c:v>16852.341810902242</c:v>
                </c:pt>
                <c:pt idx="1580">
                  <c:v>17431.34987835936</c:v>
                </c:pt>
                <c:pt idx="1581">
                  <c:v>17455.786422075154</c:v>
                </c:pt>
                <c:pt idx="1582">
                  <c:v>17398.8350169158</c:v>
                </c:pt>
                <c:pt idx="1583">
                  <c:v>16607.093711615809</c:v>
                </c:pt>
                <c:pt idx="1584">
                  <c:v>16657.20515016199</c:v>
                </c:pt>
                <c:pt idx="1585">
                  <c:v>16342.375256439022</c:v>
                </c:pt>
                <c:pt idx="1586">
                  <c:v>15540.959547005028</c:v>
                </c:pt>
                <c:pt idx="1587">
                  <c:v>15562.7149832618</c:v>
                </c:pt>
                <c:pt idx="1588">
                  <c:v>15564.819627831117</c:v>
                </c:pt>
                <c:pt idx="1589">
                  <c:v>16108.971726971578</c:v>
                </c:pt>
                <c:pt idx="1590">
                  <c:v>16834.276936124919</c:v>
                </c:pt>
                <c:pt idx="1591">
                  <c:v>17387.205038338889</c:v>
                </c:pt>
                <c:pt idx="1592">
                  <c:v>16608.603830160155</c:v>
                </c:pt>
                <c:pt idx="1593">
                  <c:v>16323.063338429596</c:v>
                </c:pt>
                <c:pt idx="1594">
                  <c:v>16134.05156134087</c:v>
                </c:pt>
                <c:pt idx="1595">
                  <c:v>15855.787964709316</c:v>
                </c:pt>
                <c:pt idx="1596">
                  <c:v>16158.78228577878</c:v>
                </c:pt>
                <c:pt idx="1597">
                  <c:v>14981.466214978071</c:v>
                </c:pt>
                <c:pt idx="1598">
                  <c:v>14364.166250714539</c:v>
                </c:pt>
                <c:pt idx="1599">
                  <c:v>14471.368814285344</c:v>
                </c:pt>
                <c:pt idx="1600">
                  <c:v>14515.816403752424</c:v>
                </c:pt>
                <c:pt idx="1601">
                  <c:v>14814.875817222028</c:v>
                </c:pt>
                <c:pt idx="1602">
                  <c:v>14969.127947344728</c:v>
                </c:pt>
                <c:pt idx="1603">
                  <c:v>14883.866351728315</c:v>
                </c:pt>
                <c:pt idx="1604">
                  <c:v>15770.002176575968</c:v>
                </c:pt>
                <c:pt idx="1605">
                  <c:v>15811.722289021323</c:v>
                </c:pt>
                <c:pt idx="1606">
                  <c:v>14642.137958465994</c:v>
                </c:pt>
                <c:pt idx="1607">
                  <c:v>14095.286920894066</c:v>
                </c:pt>
                <c:pt idx="1608">
                  <c:v>14136.303249794113</c:v>
                </c:pt>
                <c:pt idx="1609">
                  <c:v>14214.172911923519</c:v>
                </c:pt>
                <c:pt idx="1610">
                  <c:v>14427.867705625165</c:v>
                </c:pt>
                <c:pt idx="1611">
                  <c:v>14443.561756454154</c:v>
                </c:pt>
                <c:pt idx="1612">
                  <c:v>14619.628045357678</c:v>
                </c:pt>
                <c:pt idx="1613">
                  <c:v>14728.174684904874</c:v>
                </c:pt>
                <c:pt idx="1614">
                  <c:v>14855.378883984022</c:v>
                </c:pt>
                <c:pt idx="1615">
                  <c:v>14416.046870500484</c:v>
                </c:pt>
                <c:pt idx="1616">
                  <c:v>14641.015281501428</c:v>
                </c:pt>
                <c:pt idx="1617">
                  <c:v>14501.910919113423</c:v>
                </c:pt>
                <c:pt idx="1618">
                  <c:v>14114.781158538131</c:v>
                </c:pt>
                <c:pt idx="1619">
                  <c:v>14517.220960943452</c:v>
                </c:pt>
                <c:pt idx="1620">
                  <c:v>14029.900554803589</c:v>
                </c:pt>
                <c:pt idx="1621">
                  <c:v>14041.424886316006</c:v>
                </c:pt>
                <c:pt idx="1622">
                  <c:v>13771.404123672863</c:v>
                </c:pt>
                <c:pt idx="1623">
                  <c:v>13750.162199711838</c:v>
                </c:pt>
                <c:pt idx="1624">
                  <c:v>13827.180450997106</c:v>
                </c:pt>
                <c:pt idx="1625">
                  <c:v>13947.93318168772</c:v>
                </c:pt>
                <c:pt idx="1626">
                  <c:v>14088.308629010122</c:v>
                </c:pt>
                <c:pt idx="1627">
                  <c:v>14397.37113871311</c:v>
                </c:pt>
                <c:pt idx="1628">
                  <c:v>14491.399297353866</c:v>
                </c:pt>
                <c:pt idx="1629">
                  <c:v>16130.682942231233</c:v>
                </c:pt>
                <c:pt idx="1630">
                  <c:v>15897.437396602421</c:v>
                </c:pt>
                <c:pt idx="1631">
                  <c:v>15619.958689750974</c:v>
                </c:pt>
                <c:pt idx="1632">
                  <c:v>15704.467717023588</c:v>
                </c:pt>
                <c:pt idx="1633">
                  <c:v>15610.156819451651</c:v>
                </c:pt>
                <c:pt idx="1634">
                  <c:v>15727.802375543002</c:v>
                </c:pt>
                <c:pt idx="1635">
                  <c:v>15588.492780049248</c:v>
                </c:pt>
                <c:pt idx="1636">
                  <c:v>16603.532889093844</c:v>
                </c:pt>
                <c:pt idx="1637">
                  <c:v>16772.115392302119</c:v>
                </c:pt>
                <c:pt idx="1638">
                  <c:v>17185.500190727515</c:v>
                </c:pt>
                <c:pt idx="1639">
                  <c:v>16566.963051602921</c:v>
                </c:pt>
                <c:pt idx="1640">
                  <c:v>16963.39122439982</c:v>
                </c:pt>
                <c:pt idx="1641">
                  <c:v>16761.7258927818</c:v>
                </c:pt>
                <c:pt idx="1642">
                  <c:v>16693.917847229808</c:v>
                </c:pt>
                <c:pt idx="1643">
                  <c:v>16844.190936824587</c:v>
                </c:pt>
                <c:pt idx="1644">
                  <c:v>16946.078761227771</c:v>
                </c:pt>
                <c:pt idx="1645">
                  <c:v>16803.39491831588</c:v>
                </c:pt>
                <c:pt idx="1646">
                  <c:v>16976.090092398234</c:v>
                </c:pt>
                <c:pt idx="1647">
                  <c:v>17885.15324328444</c:v>
                </c:pt>
                <c:pt idx="1648">
                  <c:v>17419.568056584361</c:v>
                </c:pt>
                <c:pt idx="1649">
                  <c:v>17395.286765049121</c:v>
                </c:pt>
                <c:pt idx="1650">
                  <c:v>15733.670818399018</c:v>
                </c:pt>
                <c:pt idx="1651">
                  <c:v>15524.189817084962</c:v>
                </c:pt>
                <c:pt idx="1652">
                  <c:v>15397.211757104571</c:v>
                </c:pt>
                <c:pt idx="1653">
                  <c:v>15006.110063109905</c:v>
                </c:pt>
                <c:pt idx="1654">
                  <c:v>16659.071219659836</c:v>
                </c:pt>
                <c:pt idx="1655">
                  <c:v>16615.304188609669</c:v>
                </c:pt>
                <c:pt idx="1656">
                  <c:v>17057.912208621365</c:v>
                </c:pt>
                <c:pt idx="1657">
                  <c:v>16970.552351617818</c:v>
                </c:pt>
                <c:pt idx="1658">
                  <c:v>16708.724704195123</c:v>
                </c:pt>
                <c:pt idx="1659">
                  <c:v>17308.911401974696</c:v>
                </c:pt>
                <c:pt idx="1660">
                  <c:v>17201.852656382245</c:v>
                </c:pt>
                <c:pt idx="1661">
                  <c:v>17805.188841578441</c:v>
                </c:pt>
                <c:pt idx="1662">
                  <c:v>18204.126856569237</c:v>
                </c:pt>
                <c:pt idx="1663">
                  <c:v>17321.891994888731</c:v>
                </c:pt>
                <c:pt idx="1664">
                  <c:v>17422.213964958526</c:v>
                </c:pt>
                <c:pt idx="1665">
                  <c:v>17762.370940767589</c:v>
                </c:pt>
                <c:pt idx="1666">
                  <c:v>17869.205566367731</c:v>
                </c:pt>
                <c:pt idx="1667">
                  <c:v>17478.473346681691</c:v>
                </c:pt>
                <c:pt idx="1668">
                  <c:v>17614.688897491298</c:v>
                </c:pt>
                <c:pt idx="1669">
                  <c:v>17311.907254319216</c:v>
                </c:pt>
                <c:pt idx="1670">
                  <c:v>17154.009026603522</c:v>
                </c:pt>
                <c:pt idx="1671">
                  <c:v>17303.181157671042</c:v>
                </c:pt>
                <c:pt idx="1672">
                  <c:v>17403.231813286926</c:v>
                </c:pt>
                <c:pt idx="1673">
                  <c:v>17635.329089080704</c:v>
                </c:pt>
                <c:pt idx="1674">
                  <c:v>17121.176304992037</c:v>
                </c:pt>
                <c:pt idx="1675">
                  <c:v>16524.531114189875</c:v>
                </c:pt>
                <c:pt idx="1676">
                  <c:v>16671.723620232755</c:v>
                </c:pt>
                <c:pt idx="1677">
                  <c:v>16836.756450800152</c:v>
                </c:pt>
                <c:pt idx="1678">
                  <c:v>17207.956511454533</c:v>
                </c:pt>
                <c:pt idx="1679">
                  <c:v>17307.324733637986</c:v>
                </c:pt>
                <c:pt idx="1680">
                  <c:v>17288.574186599584</c:v>
                </c:pt>
                <c:pt idx="1681">
                  <c:v>17566.131245131455</c:v>
                </c:pt>
                <c:pt idx="1682">
                  <c:v>17632.368278320733</c:v>
                </c:pt>
                <c:pt idx="1683">
                  <c:v>17544.434394913282</c:v>
                </c:pt>
                <c:pt idx="1684">
                  <c:v>17345.583714008277</c:v>
                </c:pt>
                <c:pt idx="1685">
                  <c:v>17524.856136242517</c:v>
                </c:pt>
                <c:pt idx="1686">
                  <c:v>17623.685885326864</c:v>
                </c:pt>
                <c:pt idx="1687">
                  <c:v>17446.570540217206</c:v>
                </c:pt>
                <c:pt idx="1688">
                  <c:v>17190.554785803746</c:v>
                </c:pt>
                <c:pt idx="1689">
                  <c:v>17388.383530606912</c:v>
                </c:pt>
                <c:pt idx="1690">
                  <c:v>17573.387711065916</c:v>
                </c:pt>
                <c:pt idx="1691">
                  <c:v>17649.109931393119</c:v>
                </c:pt>
                <c:pt idx="1692">
                  <c:v>17536.34162692503</c:v>
                </c:pt>
                <c:pt idx="1693">
                  <c:v>17499.834120123476</c:v>
                </c:pt>
                <c:pt idx="1694">
                  <c:v>17172.512538568106</c:v>
                </c:pt>
                <c:pt idx="1695">
                  <c:v>17386.332517221836</c:v>
                </c:pt>
                <c:pt idx="1696">
                  <c:v>16736.641823698486</c:v>
                </c:pt>
                <c:pt idx="1697">
                  <c:v>16179.451808205018</c:v>
                </c:pt>
                <c:pt idx="1698">
                  <c:v>16559.306127672789</c:v>
                </c:pt>
                <c:pt idx="1699">
                  <c:v>16320.685251283678</c:v>
                </c:pt>
                <c:pt idx="1700">
                  <c:v>16149.844730108325</c:v>
                </c:pt>
                <c:pt idx="1701">
                  <c:v>16292.486497855931</c:v>
                </c:pt>
                <c:pt idx="1702">
                  <c:v>16401.210467986672</c:v>
                </c:pt>
                <c:pt idx="1703">
                  <c:v>16406.911443621451</c:v>
                </c:pt>
                <c:pt idx="1704">
                  <c:v>16677.034920126065</c:v>
                </c:pt>
                <c:pt idx="1705">
                  <c:v>16630.835952853562</c:v>
                </c:pt>
                <c:pt idx="1706">
                  <c:v>15891.085493679617</c:v>
                </c:pt>
                <c:pt idx="1707">
                  <c:v>15778.53896076707</c:v>
                </c:pt>
                <c:pt idx="1708">
                  <c:v>16075.752951355249</c:v>
                </c:pt>
                <c:pt idx="1709">
                  <c:v>16321.248002649359</c:v>
                </c:pt>
                <c:pt idx="1710">
                  <c:v>18119.845356141774</c:v>
                </c:pt>
                <c:pt idx="1711">
                  <c:v>21106.383822000851</c:v>
                </c:pt>
                <c:pt idx="1712">
                  <c:v>19093.805767509133</c:v>
                </c:pt>
                <c:pt idx="1713">
                  <c:v>19687.57095710584</c:v>
                </c:pt>
                <c:pt idx="1714">
                  <c:v>19989.967891230197</c:v>
                </c:pt>
                <c:pt idx="1715">
                  <c:v>20580.283308468443</c:v>
                </c:pt>
                <c:pt idx="1716">
                  <c:v>20221.652170695885</c:v>
                </c:pt>
                <c:pt idx="1717">
                  <c:v>19885.302056959819</c:v>
                </c:pt>
                <c:pt idx="1718">
                  <c:v>20169.104001065458</c:v>
                </c:pt>
                <c:pt idx="1719">
                  <c:v>20133.097582683149</c:v>
                </c:pt>
                <c:pt idx="1720">
                  <c:v>20123.585854560413</c:v>
                </c:pt>
                <c:pt idx="1721">
                  <c:v>20123.308714662722</c:v>
                </c:pt>
                <c:pt idx="1722">
                  <c:v>20643.009305445528</c:v>
                </c:pt>
                <c:pt idx="1723">
                  <c:v>21295.657033410669</c:v>
                </c:pt>
                <c:pt idx="1724">
                  <c:v>20710.801875448698</c:v>
                </c:pt>
                <c:pt idx="1725">
                  <c:v>20241.565549152747</c:v>
                </c:pt>
                <c:pt idx="1726">
                  <c:v>20246.638455130807</c:v>
                </c:pt>
                <c:pt idx="1727">
                  <c:v>20340.763326348377</c:v>
                </c:pt>
                <c:pt idx="1728">
                  <c:v>20419.328008739129</c:v>
                </c:pt>
                <c:pt idx="1729">
                  <c:v>20456.35399492802</c:v>
                </c:pt>
                <c:pt idx="1730">
                  <c:v>20728.724170108482</c:v>
                </c:pt>
                <c:pt idx="1731">
                  <c:v>20439.247450653489</c:v>
                </c:pt>
                <c:pt idx="1732">
                  <c:v>19580.516684385919</c:v>
                </c:pt>
                <c:pt idx="1733">
                  <c:v>19795.347535265682</c:v>
                </c:pt>
                <c:pt idx="1734">
                  <c:v>19661.735882298184</c:v>
                </c:pt>
                <c:pt idx="1735">
                  <c:v>19903.402943689947</c:v>
                </c:pt>
                <c:pt idx="1736">
                  <c:v>19646.83932167602</c:v>
                </c:pt>
                <c:pt idx="1737">
                  <c:v>19808.205028470682</c:v>
                </c:pt>
                <c:pt idx="1738">
                  <c:v>19666.084968587529</c:v>
                </c:pt>
                <c:pt idx="1739">
                  <c:v>19960.808058186998</c:v>
                </c:pt>
                <c:pt idx="1740">
                  <c:v>19511.785195440898</c:v>
                </c:pt>
                <c:pt idx="1741">
                  <c:v>19620.618393186203</c:v>
                </c:pt>
                <c:pt idx="1742">
                  <c:v>19621.84414556911</c:v>
                </c:pt>
                <c:pt idx="1743">
                  <c:v>19670.585651478545</c:v>
                </c:pt>
                <c:pt idx="1744">
                  <c:v>19527.963924384698</c:v>
                </c:pt>
                <c:pt idx="1745">
                  <c:v>18907.376179895778</c:v>
                </c:pt>
                <c:pt idx="1746">
                  <c:v>18877.161591336</c:v>
                </c:pt>
                <c:pt idx="1747">
                  <c:v>19363.122604465774</c:v>
                </c:pt>
                <c:pt idx="1748">
                  <c:v>20206.25989860544</c:v>
                </c:pt>
                <c:pt idx="1749">
                  <c:v>20032.339208893947</c:v>
                </c:pt>
                <c:pt idx="1750">
                  <c:v>20078.188730144589</c:v>
                </c:pt>
                <c:pt idx="1751">
                  <c:v>20443.785670604895</c:v>
                </c:pt>
                <c:pt idx="1752">
                  <c:v>19891.198598021809</c:v>
                </c:pt>
                <c:pt idx="1753">
                  <c:v>19975.009280110306</c:v>
                </c:pt>
                <c:pt idx="1754">
                  <c:v>19978.856695583752</c:v>
                </c:pt>
                <c:pt idx="1755">
                  <c:v>20029.975229299009</c:v>
                </c:pt>
                <c:pt idx="1756">
                  <c:v>19961.424567227688</c:v>
                </c:pt>
                <c:pt idx="1757">
                  <c:v>19966.180079906408</c:v>
                </c:pt>
                <c:pt idx="1758">
                  <c:v>19863.182974373987</c:v>
                </c:pt>
                <c:pt idx="1759">
                  <c:v>20116.466985315379</c:v>
                </c:pt>
                <c:pt idx="1760">
                  <c:v>20309.823130454039</c:v>
                </c:pt>
                <c:pt idx="1761">
                  <c:v>20204.619925054329</c:v>
                </c:pt>
                <c:pt idx="1762">
                  <c:v>20236.239296075833</c:v>
                </c:pt>
                <c:pt idx="1763">
                  <c:v>20315.851350758861</c:v>
                </c:pt>
                <c:pt idx="1764">
                  <c:v>20224.950088602971</c:v>
                </c:pt>
                <c:pt idx="1765">
                  <c:v>20156.873974594262</c:v>
                </c:pt>
                <c:pt idx="1766">
                  <c:v>20154.081658176608</c:v>
                </c:pt>
                <c:pt idx="1767">
                  <c:v>19944.555450731819</c:v>
                </c:pt>
                <c:pt idx="1768">
                  <c:v>19966.488495607638</c:v>
                </c:pt>
                <c:pt idx="1769">
                  <c:v>19826.551747855887</c:v>
                </c:pt>
                <c:pt idx="1770">
                  <c:v>19834.836423775709</c:v>
                </c:pt>
                <c:pt idx="1771">
                  <c:v>19621.454637557315</c:v>
                </c:pt>
                <c:pt idx="1772">
                  <c:v>19563.852182048318</c:v>
                </c:pt>
                <c:pt idx="1773">
                  <c:v>19269.50811407328</c:v>
                </c:pt>
                <c:pt idx="1774">
                  <c:v>18729.759217934385</c:v>
                </c:pt>
                <c:pt idx="1775">
                  <c:v>17832.000612565716</c:v>
                </c:pt>
                <c:pt idx="1776">
                  <c:v>18706.209119949006</c:v>
                </c:pt>
                <c:pt idx="1777">
                  <c:v>19668.184592571793</c:v>
                </c:pt>
                <c:pt idx="1778">
                  <c:v>19589.886991878862</c:v>
                </c:pt>
                <c:pt idx="1779">
                  <c:v>19884.746632944374</c:v>
                </c:pt>
                <c:pt idx="1780">
                  <c:v>19837.028459613895</c:v>
                </c:pt>
                <c:pt idx="1781">
                  <c:v>19407.771390554852</c:v>
                </c:pt>
                <c:pt idx="1782">
                  <c:v>19777.690479323715</c:v>
                </c:pt>
                <c:pt idx="1783">
                  <c:v>21275.3315440283</c:v>
                </c:pt>
                <c:pt idx="1784">
                  <c:v>21384.527694407298</c:v>
                </c:pt>
                <c:pt idx="1785">
                  <c:v>21313.504205502548</c:v>
                </c:pt>
                <c:pt idx="1786">
                  <c:v>21509.266979136268</c:v>
                </c:pt>
                <c:pt idx="1787">
                  <c:v>21243.118961245018</c:v>
                </c:pt>
                <c:pt idx="1788">
                  <c:v>21644.884580720078</c:v>
                </c:pt>
                <c:pt idx="1789">
                  <c:v>21596.744039608351</c:v>
                </c:pt>
                <c:pt idx="1790">
                  <c:v>21657.292807538117</c:v>
                </c:pt>
                <c:pt idx="1791">
                  <c:v>21608.898845757638</c:v>
                </c:pt>
                <c:pt idx="1792">
                  <c:v>22284.405717235742</c:v>
                </c:pt>
                <c:pt idx="1793">
                  <c:v>21424.51184436557</c:v>
                </c:pt>
                <c:pt idx="1794">
                  <c:v>21705.132998227626</c:v>
                </c:pt>
                <c:pt idx="1795">
                  <c:v>22275.357660766309</c:v>
                </c:pt>
                <c:pt idx="1796">
                  <c:v>22046.603270441668</c:v>
                </c:pt>
                <c:pt idx="1797">
                  <c:v>21993.065807680643</c:v>
                </c:pt>
                <c:pt idx="1798">
                  <c:v>21894.457009684964</c:v>
                </c:pt>
                <c:pt idx="1799">
                  <c:v>21524.716253979295</c:v>
                </c:pt>
                <c:pt idx="1800">
                  <c:v>21364.789040096908</c:v>
                </c:pt>
                <c:pt idx="1801">
                  <c:v>21813.381167586478</c:v>
                </c:pt>
                <c:pt idx="1802">
                  <c:v>21552.958579618833</c:v>
                </c:pt>
                <c:pt idx="1803">
                  <c:v>20457.946641853196</c:v>
                </c:pt>
                <c:pt idx="1804">
                  <c:v>20297.296709767339</c:v>
                </c:pt>
                <c:pt idx="1805">
                  <c:v>20520.081635450322</c:v>
                </c:pt>
                <c:pt idx="1806">
                  <c:v>20445.923239013635</c:v>
                </c:pt>
                <c:pt idx="1807">
                  <c:v>20436.940884199066</c:v>
                </c:pt>
                <c:pt idx="1808">
                  <c:v>20836.66036642274</c:v>
                </c:pt>
                <c:pt idx="1809">
                  <c:v>22830.433398884186</c:v>
                </c:pt>
                <c:pt idx="1810">
                  <c:v>22073.616036540243</c:v>
                </c:pt>
                <c:pt idx="1811">
                  <c:v>23061.252698361604</c:v>
                </c:pt>
                <c:pt idx="1812">
                  <c:v>23119.426820765679</c:v>
                </c:pt>
                <c:pt idx="1813">
                  <c:v>22781.354262703015</c:v>
                </c:pt>
                <c:pt idx="1814">
                  <c:v>23316.766434116063</c:v>
                </c:pt>
                <c:pt idx="1815">
                  <c:v>22950.67681323053</c:v>
                </c:pt>
                <c:pt idx="1816">
                  <c:v>22697.303074234402</c:v>
                </c:pt>
                <c:pt idx="1817">
                  <c:v>22470.15368147851</c:v>
                </c:pt>
                <c:pt idx="1818">
                  <c:v>21761.59887760532</c:v>
                </c:pt>
                <c:pt idx="1819">
                  <c:v>21735.111724745639</c:v>
                </c:pt>
                <c:pt idx="1820">
                  <c:v>22108.466071468662</c:v>
                </c:pt>
                <c:pt idx="1821">
                  <c:v>22049.559844910422</c:v>
                </c:pt>
                <c:pt idx="1822">
                  <c:v>21720.563501169272</c:v>
                </c:pt>
                <c:pt idx="1823">
                  <c:v>22178.034738015773</c:v>
                </c:pt>
                <c:pt idx="1824">
                  <c:v>22024.43365490143</c:v>
                </c:pt>
                <c:pt idx="1825">
                  <c:v>20981.673304651682</c:v>
                </c:pt>
                <c:pt idx="1826">
                  <c:v>20974.380420962112</c:v>
                </c:pt>
                <c:pt idx="1827">
                  <c:v>21052.912670422407</c:v>
                </c:pt>
                <c:pt idx="1828">
                  <c:v>21033.915506216879</c:v>
                </c:pt>
                <c:pt idx="1829">
                  <c:v>20834.895807692192</c:v>
                </c:pt>
                <c:pt idx="1830">
                  <c:v>20372.618964090143</c:v>
                </c:pt>
                <c:pt idx="1831">
                  <c:v>19111.879294912964</c:v>
                </c:pt>
                <c:pt idx="1832">
                  <c:v>19158.004440043049</c:v>
                </c:pt>
                <c:pt idx="1833">
                  <c:v>18872.316387140963</c:v>
                </c:pt>
                <c:pt idx="1834">
                  <c:v>17549.896713246922</c:v>
                </c:pt>
                <c:pt idx="1835">
                  <c:v>19084.487495392339</c:v>
                </c:pt>
                <c:pt idx="1836">
                  <c:v>19525.266827981781</c:v>
                </c:pt>
                <c:pt idx="1837">
                  <c:v>19220.758454911938</c:v>
                </c:pt>
                <c:pt idx="1838">
                  <c:v>19785.153545239595</c:v>
                </c:pt>
                <c:pt idx="1839">
                  <c:v>21681.732206203647</c:v>
                </c:pt>
                <c:pt idx="1840">
                  <c:v>21295.792081333526</c:v>
                </c:pt>
                <c:pt idx="1841">
                  <c:v>22138.981504338459</c:v>
                </c:pt>
                <c:pt idx="1842">
                  <c:v>21936.482446941056</c:v>
                </c:pt>
                <c:pt idx="1843">
                  <c:v>22243.927080086505</c:v>
                </c:pt>
                <c:pt idx="1844">
                  <c:v>21567.637528980122</c:v>
                </c:pt>
                <c:pt idx="1845">
                  <c:v>22394.254098620324</c:v>
                </c:pt>
                <c:pt idx="1846">
                  <c:v>21728.696538518041</c:v>
                </c:pt>
                <c:pt idx="1847">
                  <c:v>21735.407990119424</c:v>
                </c:pt>
                <c:pt idx="1848">
                  <c:v>22135.166740574467</c:v>
                </c:pt>
                <c:pt idx="1849">
                  <c:v>21467.86800199069</c:v>
                </c:pt>
                <c:pt idx="1850">
                  <c:v>21575.631121099697</c:v>
                </c:pt>
                <c:pt idx="1851">
                  <c:v>22436.35104563419</c:v>
                </c:pt>
                <c:pt idx="1852">
                  <c:v>22183.033319920181</c:v>
                </c:pt>
                <c:pt idx="1853">
                  <c:v>22528.760136315501</c:v>
                </c:pt>
                <c:pt idx="1854">
                  <c:v>22518.764188942212</c:v>
                </c:pt>
                <c:pt idx="1855">
                  <c:v>22296.479012436957</c:v>
                </c:pt>
                <c:pt idx="1856">
                  <c:v>22002.164447931482</c:v>
                </c:pt>
                <c:pt idx="1857">
                  <c:v>22291.413765945352</c:v>
                </c:pt>
                <c:pt idx="1858">
                  <c:v>22295.006925175338</c:v>
                </c:pt>
                <c:pt idx="1859">
                  <c:v>22187.220062723401</c:v>
                </c:pt>
                <c:pt idx="1860">
                  <c:v>22086.318769721001</c:v>
                </c:pt>
                <c:pt idx="1861">
                  <c:v>22111.684574417268</c:v>
                </c:pt>
                <c:pt idx="1862">
                  <c:v>22416.691557688628</c:v>
                </c:pt>
                <c:pt idx="1863">
                  <c:v>23456.317571196323</c:v>
                </c:pt>
                <c:pt idx="1864">
                  <c:v>23901.964289086292</c:v>
                </c:pt>
                <c:pt idx="1865">
                  <c:v>23654.756516952792</c:v>
                </c:pt>
                <c:pt idx="1866">
                  <c:v>24039.216640113646</c:v>
                </c:pt>
                <c:pt idx="1867">
                  <c:v>24112.892233223647</c:v>
                </c:pt>
                <c:pt idx="1868">
                  <c:v>23976.890364923915</c:v>
                </c:pt>
                <c:pt idx="1869">
                  <c:v>23984.456576870758</c:v>
                </c:pt>
                <c:pt idx="1870">
                  <c:v>23292.433103849809</c:v>
                </c:pt>
                <c:pt idx="1871">
                  <c:v>24044.099854309465</c:v>
                </c:pt>
                <c:pt idx="1872">
                  <c:v>22791.314022429062</c:v>
                </c:pt>
                <c:pt idx="1873">
                  <c:v>22353.288917619433</c:v>
                </c:pt>
                <c:pt idx="1874">
                  <c:v>21577.031978332536</c:v>
                </c:pt>
                <c:pt idx="1875">
                  <c:v>22015.500292210178</c:v>
                </c:pt>
                <c:pt idx="1876">
                  <c:v>21836.435914284117</c:v>
                </c:pt>
                <c:pt idx="1877">
                  <c:v>21773.381509911214</c:v>
                </c:pt>
                <c:pt idx="1878">
                  <c:v>22398.512071452333</c:v>
                </c:pt>
                <c:pt idx="1879">
                  <c:v>22489.132496966293</c:v>
                </c:pt>
                <c:pt idx="1880">
                  <c:v>23326.069506333148</c:v>
                </c:pt>
                <c:pt idx="1881">
                  <c:v>23198.591498145077</c:v>
                </c:pt>
                <c:pt idx="1882">
                  <c:v>23134.286611044558</c:v>
                </c:pt>
                <c:pt idx="1883">
                  <c:v>23136.470998594064</c:v>
                </c:pt>
                <c:pt idx="1884">
                  <c:v>22214.477420406376</c:v>
                </c:pt>
                <c:pt idx="1885">
                  <c:v>22690.610590617729</c:v>
                </c:pt>
                <c:pt idx="1886">
                  <c:v>22972.602360142839</c:v>
                </c:pt>
                <c:pt idx="1887">
                  <c:v>22823.810744451792</c:v>
                </c:pt>
                <c:pt idx="1888">
                  <c:v>23352.060552393228</c:v>
                </c:pt>
                <c:pt idx="1889">
                  <c:v>22831.756849885507</c:v>
                </c:pt>
                <c:pt idx="1890">
                  <c:v>22500.853793925788</c:v>
                </c:pt>
                <c:pt idx="1891">
                  <c:v>21898.318980405835</c:v>
                </c:pt>
                <c:pt idx="1892">
                  <c:v>21866.24963855583</c:v>
                </c:pt>
                <c:pt idx="1893">
                  <c:v>21842.886189113276</c:v>
                </c:pt>
                <c:pt idx="1894">
                  <c:v>21344.173099776042</c:v>
                </c:pt>
                <c:pt idx="1895">
                  <c:v>21206.770374243475</c:v>
                </c:pt>
                <c:pt idx="1896">
                  <c:v>21191.155169043559</c:v>
                </c:pt>
                <c:pt idx="1897">
                  <c:v>21303.809416796026</c:v>
                </c:pt>
                <c:pt idx="1898">
                  <c:v>21497.333490566103</c:v>
                </c:pt>
                <c:pt idx="1899">
                  <c:v>21395.791127304608</c:v>
                </c:pt>
                <c:pt idx="1900">
                  <c:v>21690.026547333659</c:v>
                </c:pt>
                <c:pt idx="1901">
                  <c:v>21227.561628202009</c:v>
                </c:pt>
                <c:pt idx="1902">
                  <c:v>21274.241040401252</c:v>
                </c:pt>
                <c:pt idx="1903">
                  <c:v>21450.076323688914</c:v>
                </c:pt>
                <c:pt idx="1904">
                  <c:v>21169.390438024926</c:v>
                </c:pt>
                <c:pt idx="1905">
                  <c:v>21249.714167155165</c:v>
                </c:pt>
                <c:pt idx="1906">
                  <c:v>21542.817821171244</c:v>
                </c:pt>
                <c:pt idx="1907">
                  <c:v>20837.95711407312</c:v>
                </c:pt>
                <c:pt idx="1908">
                  <c:v>20952.542487050516</c:v>
                </c:pt>
                <c:pt idx="1909">
                  <c:v>21136.260560190742</c:v>
                </c:pt>
                <c:pt idx="1910">
                  <c:v>21253.671390976739</c:v>
                </c:pt>
                <c:pt idx="1911">
                  <c:v>22211.897310474727</c:v>
                </c:pt>
                <c:pt idx="1912">
                  <c:v>21951.828560921123</c:v>
                </c:pt>
                <c:pt idx="1913">
                  <c:v>21918.587880819934</c:v>
                </c:pt>
                <c:pt idx="1914">
                  <c:v>21535.489042653699</c:v>
                </c:pt>
                <c:pt idx="1915">
                  <c:v>21224.910288241568</c:v>
                </c:pt>
                <c:pt idx="1916">
                  <c:v>21561.00522185519</c:v>
                </c:pt>
                <c:pt idx="1917">
                  <c:v>21423.792443066057</c:v>
                </c:pt>
                <c:pt idx="1918">
                  <c:v>21460.190987776863</c:v>
                </c:pt>
                <c:pt idx="1919">
                  <c:v>20362.449185225589</c:v>
                </c:pt>
                <c:pt idx="1920">
                  <c:v>19085.439771249381</c:v>
                </c:pt>
                <c:pt idx="1921">
                  <c:v>18313.435145507614</c:v>
                </c:pt>
                <c:pt idx="1922">
                  <c:v>18424.173714341341</c:v>
                </c:pt>
                <c:pt idx="1923">
                  <c:v>18409.711717532515</c:v>
                </c:pt>
                <c:pt idx="1924">
                  <c:v>17967.091180585492</c:v>
                </c:pt>
                <c:pt idx="1925">
                  <c:v>17765.372201413829</c:v>
                </c:pt>
                <c:pt idx="1926">
                  <c:v>17779.334769456014</c:v>
                </c:pt>
                <c:pt idx="1927">
                  <c:v>17759.412563554535</c:v>
                </c:pt>
                <c:pt idx="1928">
                  <c:v>18328.798471716062</c:v>
                </c:pt>
                <c:pt idx="1929">
                  <c:v>17992.3520987513</c:v>
                </c:pt>
                <c:pt idx="1930">
                  <c:v>17482.522120947589</c:v>
                </c:pt>
                <c:pt idx="1931">
                  <c:v>17455.881318728356</c:v>
                </c:pt>
                <c:pt idx="1932">
                  <c:v>17339.350743009116</c:v>
                </c:pt>
                <c:pt idx="1933">
                  <c:v>17671.379280921607</c:v>
                </c:pt>
                <c:pt idx="1934">
                  <c:v>18634.879517311318</c:v>
                </c:pt>
                <c:pt idx="1935">
                  <c:v>19744.691389444772</c:v>
                </c:pt>
                <c:pt idx="1936">
                  <c:v>19672.957478948072</c:v>
                </c:pt>
                <c:pt idx="1937">
                  <c:v>20201.946519940422</c:v>
                </c:pt>
                <c:pt idx="1938">
                  <c:v>20095.915676922134</c:v>
                </c:pt>
                <c:pt idx="1939">
                  <c:v>20053.278204380415</c:v>
                </c:pt>
                <c:pt idx="1940">
                  <c:v>19925.128802192732</c:v>
                </c:pt>
                <c:pt idx="1941">
                  <c:v>20204.540184319219</c:v>
                </c:pt>
                <c:pt idx="1942">
                  <c:v>19799.671807951559</c:v>
                </c:pt>
                <c:pt idx="1943">
                  <c:v>20043.173445950353</c:v>
                </c:pt>
                <c:pt idx="1944">
                  <c:v>20059.42663719715</c:v>
                </c:pt>
                <c:pt idx="1945">
                  <c:v>20134.405919619596</c:v>
                </c:pt>
                <c:pt idx="1946">
                  <c:v>20154.89850137386</c:v>
                </c:pt>
                <c:pt idx="1947">
                  <c:v>20509.828964093002</c:v>
                </c:pt>
                <c:pt idx="1948">
                  <c:v>20253.299758059613</c:v>
                </c:pt>
                <c:pt idx="1949">
                  <c:v>20081.025146909888</c:v>
                </c:pt>
                <c:pt idx="1950">
                  <c:v>19679.876111593032</c:v>
                </c:pt>
                <c:pt idx="1951">
                  <c:v>19975.626262725007</c:v>
                </c:pt>
                <c:pt idx="1952">
                  <c:v>19936.082755305197</c:v>
                </c:pt>
                <c:pt idx="1953">
                  <c:v>19854.507402559018</c:v>
                </c:pt>
                <c:pt idx="1954">
                  <c:v>20019.646145214811</c:v>
                </c:pt>
                <c:pt idx="1955">
                  <c:v>20158.236033962814</c:v>
                </c:pt>
                <c:pt idx="1956">
                  <c:v>19998.863915661903</c:v>
                </c:pt>
                <c:pt idx="1957">
                  <c:v>20706.019267344636</c:v>
                </c:pt>
                <c:pt idx="1958">
                  <c:v>19954.106747866448</c:v>
                </c:pt>
                <c:pt idx="1959">
                  <c:v>19939.301795612886</c:v>
                </c:pt>
                <c:pt idx="1960">
                  <c:v>19901.430345939811</c:v>
                </c:pt>
                <c:pt idx="1961">
                  <c:v>19839.557626406135</c:v>
                </c:pt>
                <c:pt idx="1962">
                  <c:v>19655.980168204664</c:v>
                </c:pt>
                <c:pt idx="1963">
                  <c:v>19688.947354014286</c:v>
                </c:pt>
                <c:pt idx="1964">
                  <c:v>19617.055453809236</c:v>
                </c:pt>
                <c:pt idx="1965">
                  <c:v>19684.01675853278</c:v>
                </c:pt>
                <c:pt idx="1966">
                  <c:v>19613.105711100419</c:v>
                </c:pt>
                <c:pt idx="1967">
                  <c:v>19803.845369413884</c:v>
                </c:pt>
                <c:pt idx="1968">
                  <c:v>19206.61135731763</c:v>
                </c:pt>
                <c:pt idx="1969">
                  <c:v>19241.112359879178</c:v>
                </c:pt>
                <c:pt idx="1970">
                  <c:v>19322.114999932575</c:v>
                </c:pt>
                <c:pt idx="1971">
                  <c:v>19237.077039411666</c:v>
                </c:pt>
                <c:pt idx="1972">
                  <c:v>19297.218455057973</c:v>
                </c:pt>
                <c:pt idx="1973">
                  <c:v>19322.733792956955</c:v>
                </c:pt>
                <c:pt idx="1974">
                  <c:v>19275.461955636885</c:v>
                </c:pt>
                <c:pt idx="1975">
                  <c:v>19243.311049987085</c:v>
                </c:pt>
                <c:pt idx="1976">
                  <c:v>19555.169568466536</c:v>
                </c:pt>
                <c:pt idx="1977">
                  <c:v>19212.871699511106</c:v>
                </c:pt>
                <c:pt idx="1978">
                  <c:v>19217.894455655824</c:v>
                </c:pt>
                <c:pt idx="1979">
                  <c:v>19165.461621196231</c:v>
                </c:pt>
                <c:pt idx="1980">
                  <c:v>19137.905582897693</c:v>
                </c:pt>
                <c:pt idx="1981">
                  <c:v>19148.629134352137</c:v>
                </c:pt>
                <c:pt idx="1982">
                  <c:v>19229.361875320432</c:v>
                </c:pt>
                <c:pt idx="1983">
                  <c:v>19597.583222254751</c:v>
                </c:pt>
                <c:pt idx="1984">
                  <c:v>19473.541552484239</c:v>
                </c:pt>
                <c:pt idx="1985">
                  <c:v>19390.438965890651</c:v>
                </c:pt>
                <c:pt idx="1986">
                  <c:v>19370.874573672958</c:v>
                </c:pt>
                <c:pt idx="1987">
                  <c:v>19373.599896142045</c:v>
                </c:pt>
                <c:pt idx="1988">
                  <c:v>19290.438063407826</c:v>
                </c:pt>
                <c:pt idx="1989">
                  <c:v>19374.100196885163</c:v>
                </c:pt>
                <c:pt idx="1990">
                  <c:v>19222.08118292717</c:v>
                </c:pt>
                <c:pt idx="1991">
                  <c:v>18913.020398866469</c:v>
                </c:pt>
                <c:pt idx="1992">
                  <c:v>17525.936588573804</c:v>
                </c:pt>
                <c:pt idx="1993">
                  <c:v>17765.694091815036</c:v>
                </c:pt>
                <c:pt idx="1994">
                  <c:v>17734.376112045509</c:v>
                </c:pt>
                <c:pt idx="1995">
                  <c:v>17673.4467584046</c:v>
                </c:pt>
                <c:pt idx="1996">
                  <c:v>17716.110198528906</c:v>
                </c:pt>
                <c:pt idx="1997">
                  <c:v>17764.330437064356</c:v>
                </c:pt>
                <c:pt idx="1998">
                  <c:v>17511.152611919955</c:v>
                </c:pt>
                <c:pt idx="1999">
                  <c:v>17680.156984732606</c:v>
                </c:pt>
                <c:pt idx="2000">
                  <c:v>17761.596939838044</c:v>
                </c:pt>
                <c:pt idx="2001">
                  <c:v>17790.706511386386</c:v>
                </c:pt>
                <c:pt idx="2002">
                  <c:v>17733.180311838958</c:v>
                </c:pt>
                <c:pt idx="2003">
                  <c:v>17720.803746866339</c:v>
                </c:pt>
                <c:pt idx="2004">
                  <c:v>16700.162931618994</c:v>
                </c:pt>
                <c:pt idx="2005">
                  <c:v>16954.855802809772</c:v>
                </c:pt>
                <c:pt idx="2006">
                  <c:v>17843.233467465077</c:v>
                </c:pt>
                <c:pt idx="2007">
                  <c:v>17937.085720358948</c:v>
                </c:pt>
                <c:pt idx="2008">
                  <c:v>17892.3912307635</c:v>
                </c:pt>
                <c:pt idx="2009">
                  <c:v>17822.326871491496</c:v>
                </c:pt>
                <c:pt idx="2010">
                  <c:v>17922.521312542493</c:v>
                </c:pt>
                <c:pt idx="2011">
                  <c:v>17946.091782683405</c:v>
                </c:pt>
                <c:pt idx="2012">
                  <c:v>17968.48960763311</c:v>
                </c:pt>
                <c:pt idx="2013">
                  <c:v>17629.685540588405</c:v>
                </c:pt>
                <c:pt idx="2014">
                  <c:v>17864.085751650822</c:v>
                </c:pt>
                <c:pt idx="2015">
                  <c:v>17870.217097244098</c:v>
                </c:pt>
                <c:pt idx="2016">
                  <c:v>17911.708824185054</c:v>
                </c:pt>
                <c:pt idx="2017">
                  <c:v>18395.112805400604</c:v>
                </c:pt>
                <c:pt idx="2018">
                  <c:v>17912.755518289359</c:v>
                </c:pt>
                <c:pt idx="2019">
                  <c:v>17651.872239651773</c:v>
                </c:pt>
                <c:pt idx="2020">
                  <c:v>17451.725137953326</c:v>
                </c:pt>
                <c:pt idx="2021">
                  <c:v>17401.02984466725</c:v>
                </c:pt>
                <c:pt idx="2022">
                  <c:v>17427.452745766379</c:v>
                </c:pt>
                <c:pt idx="2023">
                  <c:v>17448.58050635544</c:v>
                </c:pt>
                <c:pt idx="2024">
                  <c:v>17295.365564296808</c:v>
                </c:pt>
                <c:pt idx="2025">
                  <c:v>17010.767036704132</c:v>
                </c:pt>
                <c:pt idx="2026">
                  <c:v>17064.235718641437</c:v>
                </c:pt>
                <c:pt idx="2027">
                  <c:v>17421.936168068936</c:v>
                </c:pt>
                <c:pt idx="2028">
                  <c:v>17414.031448598427</c:v>
                </c:pt>
                <c:pt idx="2029">
                  <c:v>17416.770414620918</c:v>
                </c:pt>
                <c:pt idx="2030">
                  <c:v>17634.131853781029</c:v>
                </c:pt>
                <c:pt idx="2031">
                  <c:v>17596.30249631717</c:v>
                </c:pt>
                <c:pt idx="2032">
                  <c:v>17652.094388654456</c:v>
                </c:pt>
                <c:pt idx="2033">
                  <c:v>17550.81217063931</c:v>
                </c:pt>
                <c:pt idx="2034">
                  <c:v>17129.666307623291</c:v>
                </c:pt>
                <c:pt idx="2035">
                  <c:v>17202.515403752375</c:v>
                </c:pt>
                <c:pt idx="2036">
                  <c:v>17167.041774525453</c:v>
                </c:pt>
                <c:pt idx="2037">
                  <c:v>16535.366129946233</c:v>
                </c:pt>
                <c:pt idx="2038">
                  <c:v>16111.230054909576</c:v>
                </c:pt>
                <c:pt idx="2039">
                  <c:v>16071.354123124045</c:v>
                </c:pt>
                <c:pt idx="2040">
                  <c:v>16277.683503594337</c:v>
                </c:pt>
                <c:pt idx="2041">
                  <c:v>16061.937426227743</c:v>
                </c:pt>
                <c:pt idx="2042">
                  <c:v>16367.057157024599</c:v>
                </c:pt>
                <c:pt idx="2043">
                  <c:v>16382.046522712679</c:v>
                </c:pt>
                <c:pt idx="2044">
                  <c:v>16358.82999931308</c:v>
                </c:pt>
                <c:pt idx="2045">
                  <c:v>16167.255592573276</c:v>
                </c:pt>
                <c:pt idx="2046">
                  <c:v>16050.059613776712</c:v>
                </c:pt>
                <c:pt idx="2047">
                  <c:v>15748.514360333153</c:v>
                </c:pt>
                <c:pt idx="2048">
                  <c:v>15690.183928556915</c:v>
                </c:pt>
                <c:pt idx="2049">
                  <c:v>15630.389269604999</c:v>
                </c:pt>
                <c:pt idx="2050">
                  <c:v>15635.930705846518</c:v>
                </c:pt>
                <c:pt idx="2051">
                  <c:v>15462.222774792417</c:v>
                </c:pt>
                <c:pt idx="2052">
                  <c:v>14731.650030635286</c:v>
                </c:pt>
                <c:pt idx="2053">
                  <c:v>14560.024657361851</c:v>
                </c:pt>
                <c:pt idx="2054">
                  <c:v>14521.101746571518</c:v>
                </c:pt>
                <c:pt idx="2055">
                  <c:v>14722.97685139647</c:v>
                </c:pt>
                <c:pt idx="2056">
                  <c:v>15212.823042482354</c:v>
                </c:pt>
                <c:pt idx="2057">
                  <c:v>15336.272917358927</c:v>
                </c:pt>
                <c:pt idx="2058">
                  <c:v>15378.656895832501</c:v>
                </c:pt>
                <c:pt idx="2059">
                  <c:v>16956.662766529047</c:v>
                </c:pt>
                <c:pt idx="2060">
                  <c:v>17393.905856337362</c:v>
                </c:pt>
                <c:pt idx="2061">
                  <c:v>17687.876126582574</c:v>
                </c:pt>
                <c:pt idx="2062">
                  <c:v>17511.289889629828</c:v>
                </c:pt>
                <c:pt idx="2063">
                  <c:v>17378.159280255535</c:v>
                </c:pt>
                <c:pt idx="2064">
                  <c:v>17475.058920370902</c:v>
                </c:pt>
                <c:pt idx="2065">
                  <c:v>17703.176609496331</c:v>
                </c:pt>
                <c:pt idx="2066">
                  <c:v>17676.944280211213</c:v>
                </c:pt>
                <c:pt idx="2067">
                  <c:v>17761.568666943349</c:v>
                </c:pt>
                <c:pt idx="2068">
                  <c:v>18162.365432170227</c:v>
                </c:pt>
                <c:pt idx="2069">
                  <c:v>17916.327103707128</c:v>
                </c:pt>
                <c:pt idx="2070">
                  <c:v>17801.055603578359</c:v>
                </c:pt>
                <c:pt idx="2071">
                  <c:v>17978.103316222205</c:v>
                </c:pt>
                <c:pt idx="2072">
                  <c:v>17952.368355181934</c:v>
                </c:pt>
                <c:pt idx="2073">
                  <c:v>17969.90955895136</c:v>
                </c:pt>
                <c:pt idx="2074">
                  <c:v>18150.925962538655</c:v>
                </c:pt>
                <c:pt idx="2075">
                  <c:v>18266.602535774055</c:v>
                </c:pt>
                <c:pt idx="2076">
                  <c:v>18818.512079805027</c:v>
                </c:pt>
                <c:pt idx="2077">
                  <c:v>19126.439425952132</c:v>
                </c:pt>
                <c:pt idx="2078">
                  <c:v>19038.436011659618</c:v>
                </c:pt>
                <c:pt idx="2079">
                  <c:v>19004.661118578872</c:v>
                </c:pt>
                <c:pt idx="2080">
                  <c:v>18696.395356924961</c:v>
                </c:pt>
                <c:pt idx="2081">
                  <c:v>18228.899971811294</c:v>
                </c:pt>
                <c:pt idx="2082">
                  <c:v>19411.82112083523</c:v>
                </c:pt>
                <c:pt idx="2083">
                  <c:v>18542.867522004115</c:v>
                </c:pt>
                <c:pt idx="2084">
                  <c:v>18773.81559536828</c:v>
                </c:pt>
                <c:pt idx="2085">
                  <c:v>18750.321355183678</c:v>
                </c:pt>
                <c:pt idx="2086">
                  <c:v>19156.296903166218</c:v>
                </c:pt>
                <c:pt idx="2087">
                  <c:v>19201.890701446766</c:v>
                </c:pt>
                <c:pt idx="2088">
                  <c:v>18326.558483063127</c:v>
                </c:pt>
                <c:pt idx="2089">
                  <c:v>19181.155060393397</c:v>
                </c:pt>
                <c:pt idx="2090">
                  <c:v>19122.67070780816</c:v>
                </c:pt>
                <c:pt idx="2091">
                  <c:v>19337.661977275671</c:v>
                </c:pt>
                <c:pt idx="2092">
                  <c:v>19372.067553800916</c:v>
                </c:pt>
                <c:pt idx="2093">
                  <c:v>19201.198487910115</c:v>
                </c:pt>
                <c:pt idx="2094">
                  <c:v>19096.223023200524</c:v>
                </c:pt>
                <c:pt idx="2095">
                  <c:v>19391.654633134218</c:v>
                </c:pt>
                <c:pt idx="2096">
                  <c:v>19409.995728101549</c:v>
                </c:pt>
                <c:pt idx="2097">
                  <c:v>19342.989457754022</c:v>
                </c:pt>
                <c:pt idx="2098">
                  <c:v>19834.491833820179</c:v>
                </c:pt>
                <c:pt idx="2099">
                  <c:v>20228.197255927171</c:v>
                </c:pt>
                <c:pt idx="2100">
                  <c:v>20495.80700919529</c:v>
                </c:pt>
                <c:pt idx="2101">
                  <c:v>21530.96876943711</c:v>
                </c:pt>
                <c:pt idx="2102">
                  <c:v>22598.628673347634</c:v>
                </c:pt>
                <c:pt idx="2103">
                  <c:v>22439.352902318766</c:v>
                </c:pt>
                <c:pt idx="2104">
                  <c:v>22188.335763899482</c:v>
                </c:pt>
                <c:pt idx="2105">
                  <c:v>22648.709040847192</c:v>
                </c:pt>
                <c:pt idx="2106">
                  <c:v>22414.181967123168</c:v>
                </c:pt>
                <c:pt idx="2107">
                  <c:v>22453.104877913505</c:v>
                </c:pt>
                <c:pt idx="2108">
                  <c:v>21152.71252796656</c:v>
                </c:pt>
                <c:pt idx="2109">
                  <c:v>21275.25483398397</c:v>
                </c:pt>
                <c:pt idx="2110">
                  <c:v>21981.128051088497</c:v>
                </c:pt>
                <c:pt idx="2111">
                  <c:v>22059.696851251887</c:v>
                </c:pt>
                <c:pt idx="2112">
                  <c:v>21504.921030428424</c:v>
                </c:pt>
                <c:pt idx="2113">
                  <c:v>21678.09234726704</c:v>
                </c:pt>
                <c:pt idx="2114">
                  <c:v>21214.88355857291</c:v>
                </c:pt>
                <c:pt idx="2115">
                  <c:v>21872.819706387643</c:v>
                </c:pt>
                <c:pt idx="2116">
                  <c:v>21677.046335700546</c:v>
                </c:pt>
                <c:pt idx="2117">
                  <c:v>22391.277390321637</c:v>
                </c:pt>
                <c:pt idx="2118">
                  <c:v>22490.171630924084</c:v>
                </c:pt>
                <c:pt idx="2119">
                  <c:v>22545.159023272332</c:v>
                </c:pt>
                <c:pt idx="2120">
                  <c:v>22408.316098338542</c:v>
                </c:pt>
                <c:pt idx="2121">
                  <c:v>22043.92463763167</c:v>
                </c:pt>
                <c:pt idx="2122">
                  <c:v>22343.694119061689</c:v>
                </c:pt>
                <c:pt idx="2123">
                  <c:v>21796.486499572242</c:v>
                </c:pt>
                <c:pt idx="2124">
                  <c:v>22268.17618596723</c:v>
                </c:pt>
                <c:pt idx="2125">
                  <c:v>21824.600624175509</c:v>
                </c:pt>
                <c:pt idx="2126">
                  <c:v>21569.860915181362</c:v>
                </c:pt>
                <c:pt idx="2127">
                  <c:v>21607.460928990546</c:v>
                </c:pt>
                <c:pt idx="2128">
                  <c:v>21680.938114028813</c:v>
                </c:pt>
                <c:pt idx="2129">
                  <c:v>22653.09818742031</c:v>
                </c:pt>
                <c:pt idx="2130">
                  <c:v>23046.562616666393</c:v>
                </c:pt>
                <c:pt idx="2131">
                  <c:v>21968.924582812775</c:v>
                </c:pt>
                <c:pt idx="2132">
                  <c:v>22638.510428073907</c:v>
                </c:pt>
                <c:pt idx="2133">
                  <c:v>22635.439050974262</c:v>
                </c:pt>
                <c:pt idx="2134">
                  <c:v>22544.789842719449</c:v>
                </c:pt>
                <c:pt idx="2135">
                  <c:v>22524.638737541471</c:v>
                </c:pt>
                <c:pt idx="2136">
                  <c:v>24074.181813112587</c:v>
                </c:pt>
                <c:pt idx="2137">
                  <c:v>23642.93790728856</c:v>
                </c:pt>
                <c:pt idx="2138">
                  <c:v>23921.869197511634</c:v>
                </c:pt>
                <c:pt idx="2139">
                  <c:v>23760.439873257645</c:v>
                </c:pt>
                <c:pt idx="2140">
                  <c:v>21936.877659819816</c:v>
                </c:pt>
                <c:pt idx="2141">
                  <c:v>21970.339774932148</c:v>
                </c:pt>
                <c:pt idx="2142">
                  <c:v>21398.294508246236</c:v>
                </c:pt>
                <c:pt idx="2143">
                  <c:v>21797.599168738558</c:v>
                </c:pt>
                <c:pt idx="2144">
                  <c:v>22119.01698758878</c:v>
                </c:pt>
                <c:pt idx="2145">
                  <c:v>21933.47812222872</c:v>
                </c:pt>
                <c:pt idx="2146">
                  <c:v>21190.707359867018</c:v>
                </c:pt>
                <c:pt idx="2147">
                  <c:v>21360.699621944732</c:v>
                </c:pt>
                <c:pt idx="2148">
                  <c:v>21379.676527864249</c:v>
                </c:pt>
                <c:pt idx="2149">
                  <c:v>21320.346136511995</c:v>
                </c:pt>
                <c:pt idx="2150">
                  <c:v>20288.532638784476</c:v>
                </c:pt>
                <c:pt idx="2151">
                  <c:v>20457.525036864812</c:v>
                </c:pt>
                <c:pt idx="2152">
                  <c:v>20553.553000674765</c:v>
                </c:pt>
                <c:pt idx="2153">
                  <c:v>20490.079583117982</c:v>
                </c:pt>
                <c:pt idx="2154">
                  <c:v>21445.036868246858</c:v>
                </c:pt>
                <c:pt idx="2155">
                  <c:v>21597.385376401562</c:v>
                </c:pt>
                <c:pt idx="2156">
                  <c:v>21551.458290121886</c:v>
                </c:pt>
                <c:pt idx="2157">
                  <c:v>22203.492676598235</c:v>
                </c:pt>
                <c:pt idx="2158">
                  <c:v>22018.081998930145</c:v>
                </c:pt>
                <c:pt idx="2159">
                  <c:v>21832.927696646002</c:v>
                </c:pt>
                <c:pt idx="2160">
                  <c:v>22090.810567847297</c:v>
                </c:pt>
                <c:pt idx="2161">
                  <c:v>22150.833172736198</c:v>
                </c:pt>
                <c:pt idx="2162">
                  <c:v>22053.969425174586</c:v>
                </c:pt>
                <c:pt idx="2163">
                  <c:v>21834.404418857517</c:v>
                </c:pt>
                <c:pt idx="2164">
                  <c:v>21898.91872047311</c:v>
                </c:pt>
                <c:pt idx="2165">
                  <c:v>22099.019707641171</c:v>
                </c:pt>
                <c:pt idx="2166">
                  <c:v>22740.291455499566</c:v>
                </c:pt>
                <c:pt idx="2167">
                  <c:v>23221.790064084238</c:v>
                </c:pt>
                <c:pt idx="2168">
                  <c:v>24167.364010160771</c:v>
                </c:pt>
                <c:pt idx="2169">
                  <c:v>24484.408064960913</c:v>
                </c:pt>
                <c:pt idx="2170">
                  <c:v>24765.856961454312</c:v>
                </c:pt>
                <c:pt idx="2171">
                  <c:v>25595.118523343266</c:v>
                </c:pt>
                <c:pt idx="2172">
                  <c:v>25483.502936189532</c:v>
                </c:pt>
                <c:pt idx="2173">
                  <c:v>26558.013190359037</c:v>
                </c:pt>
                <c:pt idx="2174">
                  <c:v>26601.509837998929</c:v>
                </c:pt>
                <c:pt idx="2175">
                  <c:v>26726.677427947929</c:v>
                </c:pt>
                <c:pt idx="2176">
                  <c:v>26479.803315733177</c:v>
                </c:pt>
                <c:pt idx="2177">
                  <c:v>26733.630328360479</c:v>
                </c:pt>
                <c:pt idx="2178">
                  <c:v>26547.532564663423</c:v>
                </c:pt>
                <c:pt idx="2179">
                  <c:v>26795.750083890038</c:v>
                </c:pt>
                <c:pt idx="2180">
                  <c:v>26585.814536993894</c:v>
                </c:pt>
                <c:pt idx="2181">
                  <c:v>26298.176738732091</c:v>
                </c:pt>
                <c:pt idx="2182">
                  <c:v>26019.101878294012</c:v>
                </c:pt>
                <c:pt idx="2183">
                  <c:v>26441.644403586994</c:v>
                </c:pt>
                <c:pt idx="2184">
                  <c:v>26524.007559432746</c:v>
                </c:pt>
                <c:pt idx="2185">
                  <c:v>27932.851824295558</c:v>
                </c:pt>
                <c:pt idx="2186">
                  <c:v>29245.939883255392</c:v>
                </c:pt>
                <c:pt idx="2187">
                  <c:v>32012.107215823689</c:v>
                </c:pt>
                <c:pt idx="2188">
                  <c:v>31344.956936710023</c:v>
                </c:pt>
                <c:pt idx="2189">
                  <c:v>31989.44363188307</c:v>
                </c:pt>
                <c:pt idx="2190">
                  <c:v>31784.025419252015</c:v>
                </c:pt>
                <c:pt idx="2191">
                  <c:v>32361.736581923084</c:v>
                </c:pt>
                <c:pt idx="2192">
                  <c:v>34993.040207521633</c:v>
                </c:pt>
                <c:pt idx="2193">
                  <c:v>32674.53506036512</c:v>
                </c:pt>
                <c:pt idx="2194">
                  <c:v>33879.514747423571</c:v>
                </c:pt>
                <c:pt idx="2195">
                  <c:v>34263.631730171073</c:v>
                </c:pt>
                <c:pt idx="2196">
                  <c:v>34930.730734207958</c:v>
                </c:pt>
                <c:pt idx="2197">
                  <c:v>35027.68164940011</c:v>
                </c:pt>
                <c:pt idx="2198">
                  <c:v>35357.180420352241</c:v>
                </c:pt>
                <c:pt idx="2199">
                  <c:v>36958.101122865679</c:v>
                </c:pt>
                <c:pt idx="2200">
                  <c:v>36637.072994599046</c:v>
                </c:pt>
                <c:pt idx="2201">
                  <c:v>37467.93433888381</c:v>
                </c:pt>
                <c:pt idx="2202">
                  <c:v>36604.733803668387</c:v>
                </c:pt>
                <c:pt idx="2203">
                  <c:v>35636.101455559954</c:v>
                </c:pt>
                <c:pt idx="2204">
                  <c:v>33482.948176031772</c:v>
                </c:pt>
                <c:pt idx="2205">
                  <c:v>35068.809388492351</c:v>
                </c:pt>
                <c:pt idx="2206">
                  <c:v>34667.074289360251</c:v>
                </c:pt>
                <c:pt idx="2207">
                  <c:v>31758.449410949794</c:v>
                </c:pt>
                <c:pt idx="2208">
                  <c:v>34785.273596373649</c:v>
                </c:pt>
                <c:pt idx="2209">
                  <c:v>33585.826490100699</c:v>
                </c:pt>
                <c:pt idx="2210">
                  <c:v>32711.776148636782</c:v>
                </c:pt>
                <c:pt idx="2211">
                  <c:v>32810.926764623175</c:v>
                </c:pt>
                <c:pt idx="2212">
                  <c:v>34461.97398220528</c:v>
                </c:pt>
                <c:pt idx="2213">
                  <c:v>35831.02878748002</c:v>
                </c:pt>
                <c:pt idx="2214">
                  <c:v>35886.400742904189</c:v>
                </c:pt>
                <c:pt idx="2215">
                  <c:v>35620.790717630829</c:v>
                </c:pt>
                <c:pt idx="2216">
                  <c:v>36292.80700153175</c:v>
                </c:pt>
                <c:pt idx="2217">
                  <c:v>35815.918022350379</c:v>
                </c:pt>
                <c:pt idx="2218">
                  <c:v>35678.316226280112</c:v>
                </c:pt>
                <c:pt idx="2219">
                  <c:v>36548.879862522394</c:v>
                </c:pt>
                <c:pt idx="2220">
                  <c:v>35712.988433204657</c:v>
                </c:pt>
                <c:pt idx="2221">
                  <c:v>33566.711141473847</c:v>
                </c:pt>
                <c:pt idx="2222">
                  <c:v>33822.722472372356</c:v>
                </c:pt>
                <c:pt idx="2223">
                  <c:v>35117.166913411806</c:v>
                </c:pt>
                <c:pt idx="2224">
                  <c:v>34775.07498360036</c:v>
                </c:pt>
                <c:pt idx="2225">
                  <c:v>35326.47690437112</c:v>
                </c:pt>
                <c:pt idx="2226">
                  <c:v>35564.593233470354</c:v>
                </c:pt>
                <c:pt idx="2227">
                  <c:v>36723.209996096433</c:v>
                </c:pt>
                <c:pt idx="2228">
                  <c:v>35454.664596342976</c:v>
                </c:pt>
                <c:pt idx="2229">
                  <c:v>36216.140506717209</c:v>
                </c:pt>
                <c:pt idx="2230">
                  <c:v>35895.748189402759</c:v>
                </c:pt>
                <c:pt idx="2231">
                  <c:v>34414.047167930832</c:v>
                </c:pt>
                <c:pt idx="2232">
                  <c:v>32777.341589326534</c:v>
                </c:pt>
                <c:pt idx="2233">
                  <c:v>33668.158880900366</c:v>
                </c:pt>
                <c:pt idx="2234">
                  <c:v>32518.648571911974</c:v>
                </c:pt>
                <c:pt idx="2235">
                  <c:v>32710.109708641132</c:v>
                </c:pt>
                <c:pt idx="2236">
                  <c:v>31420.018521621048</c:v>
                </c:pt>
                <c:pt idx="2237">
                  <c:v>32544.332257875456</c:v>
                </c:pt>
                <c:pt idx="2238">
                  <c:v>32722.733632546522</c:v>
                </c:pt>
                <c:pt idx="2239">
                  <c:v>33298.337389561573</c:v>
                </c:pt>
                <c:pt idx="2240">
                  <c:v>33298.62452999159</c:v>
                </c:pt>
                <c:pt idx="2241">
                  <c:v>34261.657639714693</c:v>
                </c:pt>
                <c:pt idx="2242">
                  <c:v>34053.829498474559</c:v>
                </c:pt>
                <c:pt idx="2243">
                  <c:v>32964.536639666861</c:v>
                </c:pt>
                <c:pt idx="2244">
                  <c:v>33071.573362463358</c:v>
                </c:pt>
                <c:pt idx="2245">
                  <c:v>32698.12159568792</c:v>
                </c:pt>
                <c:pt idx="2246">
                  <c:v>32540.178976655563</c:v>
                </c:pt>
                <c:pt idx="2247">
                  <c:v>32364.120872993743</c:v>
                </c:pt>
                <c:pt idx="2248">
                  <c:v>32747.340541897436</c:v>
                </c:pt>
                <c:pt idx="2249">
                  <c:v>31109.614589265046</c:v>
                </c:pt>
                <c:pt idx="2250">
                  <c:v>29926.683185225749</c:v>
                </c:pt>
                <c:pt idx="2251">
                  <c:v>29337.600925130366</c:v>
                </c:pt>
                <c:pt idx="2252">
                  <c:v>30985.945729853731</c:v>
                </c:pt>
                <c:pt idx="2253">
                  <c:v>31483.651429234589</c:v>
                </c:pt>
                <c:pt idx="2254">
                  <c:v>31542.763312740753</c:v>
                </c:pt>
                <c:pt idx="2255">
                  <c:v>31125.486436516578</c:v>
                </c:pt>
                <c:pt idx="2256">
                  <c:v>30705.105151605432</c:v>
                </c:pt>
                <c:pt idx="2257">
                  <c:v>30153.678399041495</c:v>
                </c:pt>
                <c:pt idx="2258">
                  <c:v>31080.556280313747</c:v>
                </c:pt>
                <c:pt idx="2259">
                  <c:v>29960.002718037318</c:v>
                </c:pt>
                <c:pt idx="2260">
                  <c:v>29972.81456341211</c:v>
                </c:pt>
                <c:pt idx="2261">
                  <c:v>30297.052804051109</c:v>
                </c:pt>
                <c:pt idx="2262">
                  <c:v>31014.560493735054</c:v>
                </c:pt>
                <c:pt idx="2263">
                  <c:v>30343.126171071995</c:v>
                </c:pt>
                <c:pt idx="2264">
                  <c:v>32624.13233870166</c:v>
                </c:pt>
                <c:pt idx="2265">
                  <c:v>32145.516288929244</c:v>
                </c:pt>
                <c:pt idx="2266">
                  <c:v>33026.966323082175</c:v>
                </c:pt>
                <c:pt idx="2267">
                  <c:v>32973.353677821506</c:v>
                </c:pt>
                <c:pt idx="2268">
                  <c:v>32657.398787980597</c:v>
                </c:pt>
                <c:pt idx="2269">
                  <c:v>35206.271076600169</c:v>
                </c:pt>
                <c:pt idx="2270">
                  <c:v>34566.526360708383</c:v>
                </c:pt>
                <c:pt idx="2271">
                  <c:v>34082.770789887538</c:v>
                </c:pt>
                <c:pt idx="2272">
                  <c:v>33492.947922261919</c:v>
                </c:pt>
                <c:pt idx="2273">
                  <c:v>33778.918166292977</c:v>
                </c:pt>
                <c:pt idx="2274">
                  <c:v>34143.848798895451</c:v>
                </c:pt>
                <c:pt idx="2275">
                  <c:v>33758.064424129079</c:v>
                </c:pt>
                <c:pt idx="2276">
                  <c:v>34215.723251448035</c:v>
                </c:pt>
                <c:pt idx="2277">
                  <c:v>33704.215252492257</c:v>
                </c:pt>
                <c:pt idx="2278">
                  <c:v>33336.628625790931</c:v>
                </c:pt>
                <c:pt idx="2279">
                  <c:v>33681.439733522144</c:v>
                </c:pt>
                <c:pt idx="2280">
                  <c:v>33281.237105076296</c:v>
                </c:pt>
                <c:pt idx="2281">
                  <c:v>33393.015528338532</c:v>
                </c:pt>
                <c:pt idx="2282">
                  <c:v>33392.414357132482</c:v>
                </c:pt>
                <c:pt idx="2283">
                  <c:v>33906.992271345371</c:v>
                </c:pt>
                <c:pt idx="2284">
                  <c:v>34758.457659688458</c:v>
                </c:pt>
                <c:pt idx="2285">
                  <c:v>35039.411573491998</c:v>
                </c:pt>
                <c:pt idx="2286">
                  <c:v>34887.177284642436</c:v>
                </c:pt>
                <c:pt idx="2287">
                  <c:v>34175.893195230943</c:v>
                </c:pt>
                <c:pt idx="2288">
                  <c:v>34153.649860607169</c:v>
                </c:pt>
                <c:pt idx="2289">
                  <c:v>34320.046166228713</c:v>
                </c:pt>
                <c:pt idx="2290">
                  <c:v>34266.758744735249</c:v>
                </c:pt>
                <c:pt idx="2291">
                  <c:v>33169.98593852757</c:v>
                </c:pt>
                <c:pt idx="2292">
                  <c:v>33637.987867170254</c:v>
                </c:pt>
                <c:pt idx="2293">
                  <c:v>32903.2876665199</c:v>
                </c:pt>
                <c:pt idx="2294">
                  <c:v>32544.053377476379</c:v>
                </c:pt>
                <c:pt idx="2295">
                  <c:v>32634.849940120966</c:v>
                </c:pt>
                <c:pt idx="2296">
                  <c:v>32855.913404430183</c:v>
                </c:pt>
                <c:pt idx="2297">
                  <c:v>32770.892027469919</c:v>
                </c:pt>
                <c:pt idx="2298">
                  <c:v>32116.004695871692</c:v>
                </c:pt>
                <c:pt idx="2299">
                  <c:v>32016.983914023051</c:v>
                </c:pt>
                <c:pt idx="2300">
                  <c:v>31965.549282476091</c:v>
                </c:pt>
                <c:pt idx="2301">
                  <c:v>31607.591250337206</c:v>
                </c:pt>
                <c:pt idx="2302">
                  <c:v>31665.959061285062</c:v>
                </c:pt>
                <c:pt idx="2303">
                  <c:v>31147.572086889588</c:v>
                </c:pt>
                <c:pt idx="2304">
                  <c:v>32393.112275216441</c:v>
                </c:pt>
                <c:pt idx="2305">
                  <c:v>31600.286709064498</c:v>
                </c:pt>
                <c:pt idx="2306">
                  <c:v>32088.851675541351</c:v>
                </c:pt>
                <c:pt idx="2307">
                  <c:v>31651.261793833084</c:v>
                </c:pt>
                <c:pt idx="2308">
                  <c:v>32320.990396865214</c:v>
                </c:pt>
                <c:pt idx="2309">
                  <c:v>32024.823065353085</c:v>
                </c:pt>
                <c:pt idx="2310">
                  <c:v>31113.989122593135</c:v>
                </c:pt>
                <c:pt idx="2311">
                  <c:v>31050.682779811374</c:v>
                </c:pt>
                <c:pt idx="2312">
                  <c:v>31432.732967873384</c:v>
                </c:pt>
                <c:pt idx="2313">
                  <c:v>32438.692896316566</c:v>
                </c:pt>
                <c:pt idx="2314">
                  <c:v>34234.658965761926</c:v>
                </c:pt>
                <c:pt idx="2315">
                  <c:v>35916.864856645312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F7-4BE8-BAE3-0F62B2240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06815"/>
        <c:axId val="183410143"/>
      </c:scatterChart>
      <c:valAx>
        <c:axId val="1834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yyyy\-mm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10143"/>
        <c:crosses val="autoZero"/>
        <c:crossBetween val="midCat"/>
        <c:majorUnit val="60"/>
      </c:valAx>
      <c:valAx>
        <c:axId val="183410143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charts!$B$2</c:f>
          <c:strCache>
            <c:ptCount val="1"/>
            <c:pt idx="0">
              <c:v>Moving Average Duration (x) vs Annualized Trading Return (y), HODL at 28% p.a.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'inputs and tables'!$C$4</c:f>
              <c:strCache>
                <c:ptCount val="1"/>
                <c:pt idx="0">
                  <c:v>SMA</c:v>
                </c:pt>
              </c:strCache>
            </c:strRef>
          </c:tx>
          <c:spPr>
            <a:ln w="22225" cap="rnd">
              <a:solidFill>
                <a:srgbClr val="00FFCC"/>
              </a:solidFill>
            </a:ln>
            <a:effectLst>
              <a:glow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'inputs and tables'!$B$5:$B$204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'inputs and tables'!$C$5:$C$204</c:f>
              <c:numCache>
                <c:formatCode>0.0%</c:formatCode>
                <c:ptCount val="200"/>
                <c:pt idx="0">
                  <c:v>-0.21709862772725508</c:v>
                </c:pt>
                <c:pt idx="1">
                  <c:v>-0.85863583106176034</c:v>
                </c:pt>
                <c:pt idx="2">
                  <c:v>-0.56648639445188442</c:v>
                </c:pt>
                <c:pt idx="3">
                  <c:v>-0.36252255978158721</c:v>
                </c:pt>
                <c:pt idx="4">
                  <c:v>-0.39209005911479533</c:v>
                </c:pt>
                <c:pt idx="5">
                  <c:v>-0.30657238377175411</c:v>
                </c:pt>
                <c:pt idx="6">
                  <c:v>-0.26682334784868833</c:v>
                </c:pt>
                <c:pt idx="7">
                  <c:v>-0.18831998552391993</c:v>
                </c:pt>
                <c:pt idx="8">
                  <c:v>-0.20516963530684096</c:v>
                </c:pt>
                <c:pt idx="9">
                  <c:v>-0.17821844096509043</c:v>
                </c:pt>
                <c:pt idx="10">
                  <c:v>-8.6571249399841288E-2</c:v>
                </c:pt>
                <c:pt idx="11">
                  <c:v>-5.4415042780521006E-2</c:v>
                </c:pt>
                <c:pt idx="12">
                  <c:v>4.3978373223562794E-2</c:v>
                </c:pt>
                <c:pt idx="13">
                  <c:v>-3.9625681606194285E-2</c:v>
                </c:pt>
                <c:pt idx="14">
                  <c:v>-7.7164370377318936E-2</c:v>
                </c:pt>
                <c:pt idx="15">
                  <c:v>-3.7931055319133211E-2</c:v>
                </c:pt>
                <c:pt idx="16">
                  <c:v>-2.730836051272878E-2</c:v>
                </c:pt>
                <c:pt idx="17">
                  <c:v>-3.4763508764904416E-2</c:v>
                </c:pt>
                <c:pt idx="18">
                  <c:v>-1.0751448290821974E-2</c:v>
                </c:pt>
                <c:pt idx="19">
                  <c:v>-9.1350222698606265E-3</c:v>
                </c:pt>
                <c:pt idx="20">
                  <c:v>0.14091248895001707</c:v>
                </c:pt>
                <c:pt idx="21">
                  <c:v>0.14127998529637442</c:v>
                </c:pt>
                <c:pt idx="22">
                  <c:v>0.14734123345386196</c:v>
                </c:pt>
                <c:pt idx="23">
                  <c:v>0.11684327849844922</c:v>
                </c:pt>
                <c:pt idx="24">
                  <c:v>0.17842115263194813</c:v>
                </c:pt>
                <c:pt idx="25">
                  <c:v>0.1813312465195418</c:v>
                </c:pt>
                <c:pt idx="26">
                  <c:v>0.2214373758266539</c:v>
                </c:pt>
                <c:pt idx="27">
                  <c:v>0.22991412437280356</c:v>
                </c:pt>
                <c:pt idx="28">
                  <c:v>0.30926368776948499</c:v>
                </c:pt>
                <c:pt idx="29">
                  <c:v>0.28471570903664722</c:v>
                </c:pt>
                <c:pt idx="30">
                  <c:v>0.34492933276035953</c:v>
                </c:pt>
                <c:pt idx="31">
                  <c:v>0.48623053476325651</c:v>
                </c:pt>
                <c:pt idx="32">
                  <c:v>0.45082368768415404</c:v>
                </c:pt>
                <c:pt idx="33">
                  <c:v>0.51629281891658896</c:v>
                </c:pt>
                <c:pt idx="34">
                  <c:v>0.63798153852091399</c:v>
                </c:pt>
                <c:pt idx="35">
                  <c:v>0.69418063353982484</c:v>
                </c:pt>
                <c:pt idx="36">
                  <c:v>0.73874314891096504</c:v>
                </c:pt>
                <c:pt idx="37">
                  <c:v>0.7513065005636832</c:v>
                </c:pt>
                <c:pt idx="38">
                  <c:v>0.74967524799767693</c:v>
                </c:pt>
                <c:pt idx="39">
                  <c:v>0.82762646145403584</c:v>
                </c:pt>
                <c:pt idx="40">
                  <c:v>0.86516950944859805</c:v>
                </c:pt>
                <c:pt idx="41">
                  <c:v>0.87088385791350986</c:v>
                </c:pt>
                <c:pt idx="42">
                  <c:v>0.79925630466571929</c:v>
                </c:pt>
                <c:pt idx="43">
                  <c:v>0.84340789317214959</c:v>
                </c:pt>
                <c:pt idx="44">
                  <c:v>0.76399708139208067</c:v>
                </c:pt>
                <c:pt idx="45">
                  <c:v>0.60302511317278706</c:v>
                </c:pt>
                <c:pt idx="46">
                  <c:v>0.65448899572592989</c:v>
                </c:pt>
                <c:pt idx="47">
                  <c:v>0.60771715828816597</c:v>
                </c:pt>
                <c:pt idx="48">
                  <c:v>0.68563018367978934</c:v>
                </c:pt>
                <c:pt idx="49">
                  <c:v>0.6701509392581062</c:v>
                </c:pt>
                <c:pt idx="50">
                  <c:v>0.63714619164030051</c:v>
                </c:pt>
                <c:pt idx="51">
                  <c:v>0.56824873354547489</c:v>
                </c:pt>
                <c:pt idx="52">
                  <c:v>0.60388340181291267</c:v>
                </c:pt>
                <c:pt idx="53">
                  <c:v>0.60418307139096816</c:v>
                </c:pt>
                <c:pt idx="54">
                  <c:v>0.61452087944129929</c:v>
                </c:pt>
                <c:pt idx="55">
                  <c:v>0.65783257351902469</c:v>
                </c:pt>
                <c:pt idx="56">
                  <c:v>0.70189625651558285</c:v>
                </c:pt>
                <c:pt idx="57">
                  <c:v>0.60347826405617599</c:v>
                </c:pt>
                <c:pt idx="58">
                  <c:v>0.6640470486777148</c:v>
                </c:pt>
                <c:pt idx="59">
                  <c:v>0.6877395465886802</c:v>
                </c:pt>
                <c:pt idx="60">
                  <c:v>0.75923206295155077</c:v>
                </c:pt>
                <c:pt idx="61">
                  <c:v>0.7151427745166874</c:v>
                </c:pt>
                <c:pt idx="62">
                  <c:v>0.70836778374284171</c:v>
                </c:pt>
                <c:pt idx="63">
                  <c:v>0.72898049359270201</c:v>
                </c:pt>
                <c:pt idx="64">
                  <c:v>0.66889833329670645</c:v>
                </c:pt>
                <c:pt idx="65">
                  <c:v>0.63578022658841626</c:v>
                </c:pt>
                <c:pt idx="66">
                  <c:v>0.57542069846298882</c:v>
                </c:pt>
                <c:pt idx="67">
                  <c:v>0.60219482696208626</c:v>
                </c:pt>
                <c:pt idx="68">
                  <c:v>0.54319914873436637</c:v>
                </c:pt>
                <c:pt idx="69">
                  <c:v>0.58037964836349509</c:v>
                </c:pt>
                <c:pt idx="70">
                  <c:v>0.51012161697261438</c:v>
                </c:pt>
                <c:pt idx="71">
                  <c:v>0.50075654884287446</c:v>
                </c:pt>
                <c:pt idx="72">
                  <c:v>0.53377103723500685</c:v>
                </c:pt>
                <c:pt idx="73">
                  <c:v>0.4969592571896857</c:v>
                </c:pt>
                <c:pt idx="74">
                  <c:v>0.51033033990730714</c:v>
                </c:pt>
                <c:pt idx="75">
                  <c:v>0.50203548851586577</c:v>
                </c:pt>
                <c:pt idx="76">
                  <c:v>0.51514993664614517</c:v>
                </c:pt>
                <c:pt idx="77">
                  <c:v>0.49218091349010828</c:v>
                </c:pt>
                <c:pt idx="78">
                  <c:v>0.61378502406559443</c:v>
                </c:pt>
                <c:pt idx="79">
                  <c:v>0.65395287061571206</c:v>
                </c:pt>
                <c:pt idx="80">
                  <c:v>0.71169540932598729</c:v>
                </c:pt>
                <c:pt idx="81">
                  <c:v>0.66776280013005573</c:v>
                </c:pt>
                <c:pt idx="82">
                  <c:v>0.62498062084936334</c:v>
                </c:pt>
                <c:pt idx="83">
                  <c:v>0.51991262862388243</c:v>
                </c:pt>
                <c:pt idx="84">
                  <c:v>0.57564403851641277</c:v>
                </c:pt>
                <c:pt idx="85">
                  <c:v>0.56505061584296845</c:v>
                </c:pt>
                <c:pt idx="86">
                  <c:v>0.59075194776508311</c:v>
                </c:pt>
                <c:pt idx="87">
                  <c:v>0.57017090717198071</c:v>
                </c:pt>
                <c:pt idx="88">
                  <c:v>0.57799835543854639</c:v>
                </c:pt>
                <c:pt idx="89">
                  <c:v>0.50235045840492742</c:v>
                </c:pt>
                <c:pt idx="90">
                  <c:v>0.49422724548857011</c:v>
                </c:pt>
                <c:pt idx="91">
                  <c:v>0.47470587125709729</c:v>
                </c:pt>
                <c:pt idx="92">
                  <c:v>0.48843869485923297</c:v>
                </c:pt>
                <c:pt idx="93">
                  <c:v>0.54474939936902245</c:v>
                </c:pt>
                <c:pt idx="94">
                  <c:v>0.53181269147207155</c:v>
                </c:pt>
                <c:pt idx="95">
                  <c:v>0.60774329881642686</c:v>
                </c:pt>
                <c:pt idx="96">
                  <c:v>0.64515796742262399</c:v>
                </c:pt>
                <c:pt idx="97">
                  <c:v>0.62138691655213152</c:v>
                </c:pt>
                <c:pt idx="98">
                  <c:v>0.69626615848748918</c:v>
                </c:pt>
                <c:pt idx="99">
                  <c:v>0.71472268912026538</c:v>
                </c:pt>
                <c:pt idx="100">
                  <c:v>0.71590608090893415</c:v>
                </c:pt>
                <c:pt idx="101">
                  <c:v>0.74132321261675149</c:v>
                </c:pt>
                <c:pt idx="102">
                  <c:v>0.80002636047299025</c:v>
                </c:pt>
                <c:pt idx="103">
                  <c:v>0.92086012847910825</c:v>
                </c:pt>
                <c:pt idx="104">
                  <c:v>0.93346592520620297</c:v>
                </c:pt>
                <c:pt idx="105">
                  <c:v>0.99855977745939484</c:v>
                </c:pt>
                <c:pt idx="106">
                  <c:v>1.0319725482884712</c:v>
                </c:pt>
                <c:pt idx="107">
                  <c:v>1.0551370107471589</c:v>
                </c:pt>
                <c:pt idx="108">
                  <c:v>1.2312361487075734</c:v>
                </c:pt>
                <c:pt idx="109">
                  <c:v>1.1770864970198351</c:v>
                </c:pt>
                <c:pt idx="110">
                  <c:v>1.1908114872182574</c:v>
                </c:pt>
                <c:pt idx="111">
                  <c:v>1.1887025500477519</c:v>
                </c:pt>
                <c:pt idx="112">
                  <c:v>1.2043430881937183</c:v>
                </c:pt>
                <c:pt idx="113">
                  <c:v>1.0935322236015934</c:v>
                </c:pt>
                <c:pt idx="114">
                  <c:v>1.1607732440348055</c:v>
                </c:pt>
                <c:pt idx="115">
                  <c:v>1.2120706462585429</c:v>
                </c:pt>
                <c:pt idx="116">
                  <c:v>1.252824898520561</c:v>
                </c:pt>
                <c:pt idx="117">
                  <c:v>1.2737768578871558</c:v>
                </c:pt>
                <c:pt idx="118">
                  <c:v>1.2674635358539939</c:v>
                </c:pt>
                <c:pt idx="119">
                  <c:v>1.2747161694397491</c:v>
                </c:pt>
                <c:pt idx="120">
                  <c:v>1.1748601106090355</c:v>
                </c:pt>
                <c:pt idx="121">
                  <c:v>1.2133074746163723</c:v>
                </c:pt>
                <c:pt idx="122">
                  <c:v>1.2133074746163723</c:v>
                </c:pt>
                <c:pt idx="123">
                  <c:v>1.2637254960693318</c:v>
                </c:pt>
                <c:pt idx="124">
                  <c:v>1.2254548343069542</c:v>
                </c:pt>
                <c:pt idx="125">
                  <c:v>1.2223266673350399</c:v>
                </c:pt>
                <c:pt idx="126">
                  <c:v>1.1532063624541582</c:v>
                </c:pt>
                <c:pt idx="127">
                  <c:v>1.1331456602391552</c:v>
                </c:pt>
                <c:pt idx="128">
                  <c:v>1.1154214442190669</c:v>
                </c:pt>
                <c:pt idx="129">
                  <c:v>1.1154214442190669</c:v>
                </c:pt>
                <c:pt idx="130">
                  <c:v>1.1197666028028044</c:v>
                </c:pt>
                <c:pt idx="131">
                  <c:v>1.129797805104547</c:v>
                </c:pt>
                <c:pt idx="132">
                  <c:v>1.1251506230311499</c:v>
                </c:pt>
                <c:pt idx="133">
                  <c:v>1.1433214717441786</c:v>
                </c:pt>
                <c:pt idx="134">
                  <c:v>1.2085203400538278</c:v>
                </c:pt>
                <c:pt idx="135">
                  <c:v>1.1490883672480248</c:v>
                </c:pt>
                <c:pt idx="136">
                  <c:v>1.0933680246120367</c:v>
                </c:pt>
                <c:pt idx="137">
                  <c:v>1.1161604723326137</c:v>
                </c:pt>
                <c:pt idx="138">
                  <c:v>1.1189211294618953</c:v>
                </c:pt>
                <c:pt idx="139">
                  <c:v>1.0635591070547914</c:v>
                </c:pt>
                <c:pt idx="140">
                  <c:v>0.99753925640160679</c:v>
                </c:pt>
                <c:pt idx="141">
                  <c:v>0.99753925640160679</c:v>
                </c:pt>
                <c:pt idx="142">
                  <c:v>0.90833415563879982</c:v>
                </c:pt>
                <c:pt idx="143">
                  <c:v>0.90999915281025001</c:v>
                </c:pt>
                <c:pt idx="144">
                  <c:v>0.87072236983689932</c:v>
                </c:pt>
                <c:pt idx="145">
                  <c:v>0.9042547440001536</c:v>
                </c:pt>
                <c:pt idx="146">
                  <c:v>0.84758972238493957</c:v>
                </c:pt>
                <c:pt idx="147">
                  <c:v>0.81306755873186809</c:v>
                </c:pt>
                <c:pt idx="148">
                  <c:v>0.81767104198952612</c:v>
                </c:pt>
                <c:pt idx="149">
                  <c:v>0.81767104198952612</c:v>
                </c:pt>
                <c:pt idx="150">
                  <c:v>0.78043246849689996</c:v>
                </c:pt>
                <c:pt idx="151">
                  <c:v>0.71886660202151598</c:v>
                </c:pt>
                <c:pt idx="152">
                  <c:v>0.74264538798878399</c:v>
                </c:pt>
                <c:pt idx="153">
                  <c:v>0.76158383928193518</c:v>
                </c:pt>
                <c:pt idx="154">
                  <c:v>0.69897018187731597</c:v>
                </c:pt>
                <c:pt idx="155">
                  <c:v>0.6695776979114243</c:v>
                </c:pt>
                <c:pt idx="156">
                  <c:v>0.62429898874835321</c:v>
                </c:pt>
                <c:pt idx="157">
                  <c:v>0.62000107836479734</c:v>
                </c:pt>
                <c:pt idx="158">
                  <c:v>0.60107009052076932</c:v>
                </c:pt>
                <c:pt idx="159">
                  <c:v>0.6195234027587122</c:v>
                </c:pt>
                <c:pt idx="160">
                  <c:v>0.61468335630803539</c:v>
                </c:pt>
                <c:pt idx="161">
                  <c:v>0.60646495529567712</c:v>
                </c:pt>
                <c:pt idx="162">
                  <c:v>0.5814555060581601</c:v>
                </c:pt>
                <c:pt idx="163">
                  <c:v>0.5543601180227824</c:v>
                </c:pt>
                <c:pt idx="164">
                  <c:v>0.55414160254657108</c:v>
                </c:pt>
                <c:pt idx="165">
                  <c:v>0.55749923427588732</c:v>
                </c:pt>
                <c:pt idx="166">
                  <c:v>0.57267422658754996</c:v>
                </c:pt>
                <c:pt idx="167">
                  <c:v>0.60541142038368245</c:v>
                </c:pt>
                <c:pt idx="168">
                  <c:v>0.60149581801750407</c:v>
                </c:pt>
                <c:pt idx="169">
                  <c:v>0.60565421159579547</c:v>
                </c:pt>
                <c:pt idx="170">
                  <c:v>0.60585056958716454</c:v>
                </c:pt>
                <c:pt idx="171">
                  <c:v>0.58436928365532292</c:v>
                </c:pt>
                <c:pt idx="172">
                  <c:v>0.58372335083567739</c:v>
                </c:pt>
                <c:pt idx="173">
                  <c:v>0.57637191952730271</c:v>
                </c:pt>
                <c:pt idx="174">
                  <c:v>0.57463856635092903</c:v>
                </c:pt>
                <c:pt idx="175">
                  <c:v>0.56258975981554982</c:v>
                </c:pt>
                <c:pt idx="176">
                  <c:v>0.48796072174497218</c:v>
                </c:pt>
                <c:pt idx="177">
                  <c:v>0.43889076971133778</c:v>
                </c:pt>
                <c:pt idx="178">
                  <c:v>0.37334641316160688</c:v>
                </c:pt>
                <c:pt idx="179">
                  <c:v>0.38689077331450039</c:v>
                </c:pt>
                <c:pt idx="180">
                  <c:v>0.38689077331450039</c:v>
                </c:pt>
                <c:pt idx="181">
                  <c:v>0.38315411551362466</c:v>
                </c:pt>
                <c:pt idx="182">
                  <c:v>0.38121724518278133</c:v>
                </c:pt>
                <c:pt idx="183">
                  <c:v>0.39285602553904653</c:v>
                </c:pt>
                <c:pt idx="184">
                  <c:v>0.42973424219123046</c:v>
                </c:pt>
                <c:pt idx="185">
                  <c:v>0.42846239737059477</c:v>
                </c:pt>
                <c:pt idx="186">
                  <c:v>0.4303279277063361</c:v>
                </c:pt>
                <c:pt idx="187">
                  <c:v>0.41891698044337011</c:v>
                </c:pt>
                <c:pt idx="188">
                  <c:v>0.4106229095679359</c:v>
                </c:pt>
                <c:pt idx="189">
                  <c:v>0.43514136575446205</c:v>
                </c:pt>
                <c:pt idx="190">
                  <c:v>0.43605464784561132</c:v>
                </c:pt>
                <c:pt idx="191">
                  <c:v>0.44773792151927805</c:v>
                </c:pt>
                <c:pt idx="192">
                  <c:v>0.45604827834346851</c:v>
                </c:pt>
                <c:pt idx="193">
                  <c:v>0.39493340992249126</c:v>
                </c:pt>
                <c:pt idx="194">
                  <c:v>0.39620593324302833</c:v>
                </c:pt>
                <c:pt idx="195">
                  <c:v>0.35616055643221212</c:v>
                </c:pt>
                <c:pt idx="196">
                  <c:v>0.35616055643221212</c:v>
                </c:pt>
                <c:pt idx="197">
                  <c:v>0.33528248877951472</c:v>
                </c:pt>
                <c:pt idx="198">
                  <c:v>0.33528248877951472</c:v>
                </c:pt>
                <c:pt idx="199">
                  <c:v>0.31395492785763768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B-4F6E-8E73-681946A80517}"/>
            </c:ext>
          </c:extLst>
        </c:ser>
        <c:ser>
          <c:idx val="1"/>
          <c:order val="1"/>
          <c:tx>
            <c:strRef>
              <c:f>'inputs and tables'!$D$4</c:f>
              <c:strCache>
                <c:ptCount val="1"/>
                <c:pt idx="0">
                  <c:v>EMA</c:v>
                </c:pt>
              </c:strCache>
            </c:strRef>
          </c:tx>
          <c:spPr>
            <a:ln w="22225" cap="rnd">
              <a:solidFill>
                <a:srgbClr val="FF0000"/>
              </a:solidFill>
            </a:ln>
            <a:effectLst>
              <a:glow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'inputs and tables'!$B$5:$B$204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'inputs and tables'!$D$5:$D$204</c:f>
              <c:numCache>
                <c:formatCode>0.0%</c:formatCode>
                <c:ptCount val="200"/>
                <c:pt idx="0">
                  <c:v>-0.37712813349934982</c:v>
                </c:pt>
                <c:pt idx="1">
                  <c:v>-0.37242369357726035</c:v>
                </c:pt>
                <c:pt idx="2">
                  <c:v>-0.3694562894400899</c:v>
                </c:pt>
                <c:pt idx="3">
                  <c:v>-0.33624608376414189</c:v>
                </c:pt>
                <c:pt idx="4">
                  <c:v>-0.24372490876333686</c:v>
                </c:pt>
                <c:pt idx="5">
                  <c:v>-0.18575322335765587</c:v>
                </c:pt>
                <c:pt idx="6">
                  <c:v>-0.200093885747886</c:v>
                </c:pt>
                <c:pt idx="7">
                  <c:v>-0.11488642384478154</c:v>
                </c:pt>
                <c:pt idx="8">
                  <c:v>-0.13602037719409987</c:v>
                </c:pt>
                <c:pt idx="9">
                  <c:v>-9.5461562044796056E-2</c:v>
                </c:pt>
                <c:pt idx="10">
                  <c:v>2.3248099401651956E-2</c:v>
                </c:pt>
                <c:pt idx="11">
                  <c:v>-2.6736354640691351E-2</c:v>
                </c:pt>
                <c:pt idx="12">
                  <c:v>0.11770817710570758</c:v>
                </c:pt>
                <c:pt idx="13">
                  <c:v>4.3596353131993615E-2</c:v>
                </c:pt>
                <c:pt idx="14">
                  <c:v>-5.7665247756703009E-3</c:v>
                </c:pt>
                <c:pt idx="15">
                  <c:v>-2.083661959189187E-3</c:v>
                </c:pt>
                <c:pt idx="16">
                  <c:v>-4.6241858096012667E-2</c:v>
                </c:pt>
                <c:pt idx="17">
                  <c:v>1.496419990382547E-2</c:v>
                </c:pt>
                <c:pt idx="18">
                  <c:v>7.1819477473960447E-2</c:v>
                </c:pt>
                <c:pt idx="19">
                  <c:v>0.17597833829924192</c:v>
                </c:pt>
                <c:pt idx="20">
                  <c:v>0.17772653616384804</c:v>
                </c:pt>
                <c:pt idx="21">
                  <c:v>0.22604080785042946</c:v>
                </c:pt>
                <c:pt idx="22">
                  <c:v>0.1221985787366795</c:v>
                </c:pt>
                <c:pt idx="23">
                  <c:v>0.20636671942381501</c:v>
                </c:pt>
                <c:pt idx="24">
                  <c:v>0.23404410608853454</c:v>
                </c:pt>
                <c:pt idx="25">
                  <c:v>0.27194799817413462</c:v>
                </c:pt>
                <c:pt idx="26">
                  <c:v>0.18131151444484273</c:v>
                </c:pt>
                <c:pt idx="27">
                  <c:v>0.25035952928956795</c:v>
                </c:pt>
                <c:pt idx="28">
                  <c:v>0.24831456809673957</c:v>
                </c:pt>
                <c:pt idx="29">
                  <c:v>0.33913940210117044</c:v>
                </c:pt>
                <c:pt idx="30">
                  <c:v>0.43833888112215003</c:v>
                </c:pt>
                <c:pt idx="31">
                  <c:v>0.39443205613062138</c:v>
                </c:pt>
                <c:pt idx="32">
                  <c:v>0.44745309844930703</c:v>
                </c:pt>
                <c:pt idx="33">
                  <c:v>0.42410692522705662</c:v>
                </c:pt>
                <c:pt idx="34">
                  <c:v>0.39648915897956893</c:v>
                </c:pt>
                <c:pt idx="35">
                  <c:v>0.44935116785486184</c:v>
                </c:pt>
                <c:pt idx="36">
                  <c:v>0.49294442842916064</c:v>
                </c:pt>
                <c:pt idx="37">
                  <c:v>0.44087930754937932</c:v>
                </c:pt>
                <c:pt idx="38">
                  <c:v>0.43981522972344256</c:v>
                </c:pt>
                <c:pt idx="39">
                  <c:v>0.45880942054952145</c:v>
                </c:pt>
                <c:pt idx="40">
                  <c:v>0.50181458135825951</c:v>
                </c:pt>
                <c:pt idx="41">
                  <c:v>0.50526046103750799</c:v>
                </c:pt>
                <c:pt idx="42">
                  <c:v>0.42638738603969251</c:v>
                </c:pt>
                <c:pt idx="43">
                  <c:v>0.43905594608710841</c:v>
                </c:pt>
                <c:pt idx="44">
                  <c:v>0.44299352067937692</c:v>
                </c:pt>
                <c:pt idx="45">
                  <c:v>0.39208355848245402</c:v>
                </c:pt>
                <c:pt idx="46">
                  <c:v>0.34875855408861511</c:v>
                </c:pt>
                <c:pt idx="47">
                  <c:v>0.38709907833448765</c:v>
                </c:pt>
                <c:pt idx="48">
                  <c:v>0.34632421032522909</c:v>
                </c:pt>
                <c:pt idx="49">
                  <c:v>0.32895275488139775</c:v>
                </c:pt>
                <c:pt idx="50">
                  <c:v>0.3065532634453727</c:v>
                </c:pt>
                <c:pt idx="51">
                  <c:v>0.29595646652913765</c:v>
                </c:pt>
                <c:pt idx="52">
                  <c:v>0.31776641603646327</c:v>
                </c:pt>
                <c:pt idx="53">
                  <c:v>0.34211779794824726</c:v>
                </c:pt>
                <c:pt idx="54">
                  <c:v>0.36305756759791508</c:v>
                </c:pt>
                <c:pt idx="55">
                  <c:v>0.32953677362838452</c:v>
                </c:pt>
                <c:pt idx="56">
                  <c:v>0.3129121487077986</c:v>
                </c:pt>
                <c:pt idx="57">
                  <c:v>0.306022505174258</c:v>
                </c:pt>
                <c:pt idx="58">
                  <c:v>0.38595761986186328</c:v>
                </c:pt>
                <c:pt idx="59">
                  <c:v>0.36095123064925616</c:v>
                </c:pt>
                <c:pt idx="60">
                  <c:v>0.35491244833023927</c:v>
                </c:pt>
                <c:pt idx="61">
                  <c:v>0.32363097484616787</c:v>
                </c:pt>
                <c:pt idx="62">
                  <c:v>0.3394230512324139</c:v>
                </c:pt>
                <c:pt idx="63">
                  <c:v>0.39920660122470331</c:v>
                </c:pt>
                <c:pt idx="64">
                  <c:v>0.39086198825064655</c:v>
                </c:pt>
                <c:pt idx="65">
                  <c:v>0.43526561252602924</c:v>
                </c:pt>
                <c:pt idx="66">
                  <c:v>0.47972107121235719</c:v>
                </c:pt>
                <c:pt idx="67">
                  <c:v>0.53592700335513488</c:v>
                </c:pt>
                <c:pt idx="68">
                  <c:v>0.50005232576451375</c:v>
                </c:pt>
                <c:pt idx="69">
                  <c:v>0.53736801196644057</c:v>
                </c:pt>
                <c:pt idx="70">
                  <c:v>0.62355184892008753</c:v>
                </c:pt>
                <c:pt idx="71">
                  <c:v>0.61659095209155002</c:v>
                </c:pt>
                <c:pt idx="72">
                  <c:v>0.61525961300802412</c:v>
                </c:pt>
                <c:pt idx="73">
                  <c:v>0.58759685569928211</c:v>
                </c:pt>
                <c:pt idx="74">
                  <c:v>0.50345139242505743</c:v>
                </c:pt>
                <c:pt idx="75">
                  <c:v>0.54532169128392161</c:v>
                </c:pt>
                <c:pt idx="76">
                  <c:v>0.53863464548253015</c:v>
                </c:pt>
                <c:pt idx="77">
                  <c:v>0.52332520729177467</c:v>
                </c:pt>
                <c:pt idx="78">
                  <c:v>0.60693053294677313</c:v>
                </c:pt>
                <c:pt idx="79">
                  <c:v>0.58669673312121406</c:v>
                </c:pt>
                <c:pt idx="80">
                  <c:v>0.58621310334948529</c:v>
                </c:pt>
                <c:pt idx="81">
                  <c:v>0.62127263969140345</c:v>
                </c:pt>
                <c:pt idx="82">
                  <c:v>0.610627962077124</c:v>
                </c:pt>
                <c:pt idx="83">
                  <c:v>0.59478216365758252</c:v>
                </c:pt>
                <c:pt idx="84">
                  <c:v>0.58560501944276622</c:v>
                </c:pt>
                <c:pt idx="85">
                  <c:v>0.55917292548150765</c:v>
                </c:pt>
                <c:pt idx="86">
                  <c:v>0.58671234748182455</c:v>
                </c:pt>
                <c:pt idx="87">
                  <c:v>0.63442974724205037</c:v>
                </c:pt>
                <c:pt idx="88">
                  <c:v>0.61036425697047969</c:v>
                </c:pt>
                <c:pt idx="89">
                  <c:v>0.64478345270800896</c:v>
                </c:pt>
                <c:pt idx="90">
                  <c:v>0.6427975003789197</c:v>
                </c:pt>
                <c:pt idx="91">
                  <c:v>0.64523693641611835</c:v>
                </c:pt>
                <c:pt idx="92">
                  <c:v>0.65735473613626239</c:v>
                </c:pt>
                <c:pt idx="93">
                  <c:v>0.61237814970688587</c:v>
                </c:pt>
                <c:pt idx="94">
                  <c:v>0.61958453934149671</c:v>
                </c:pt>
                <c:pt idx="95">
                  <c:v>0.61201989101562826</c:v>
                </c:pt>
                <c:pt idx="96">
                  <c:v>0.65699008214853971</c:v>
                </c:pt>
                <c:pt idx="97">
                  <c:v>0.64907423786920693</c:v>
                </c:pt>
                <c:pt idx="98">
                  <c:v>0.64322035078279249</c:v>
                </c:pt>
                <c:pt idx="99">
                  <c:v>0.66083179913595913</c:v>
                </c:pt>
                <c:pt idx="100">
                  <c:v>0.71345566548410222</c:v>
                </c:pt>
                <c:pt idx="101">
                  <c:v>0.70923268882768742</c:v>
                </c:pt>
                <c:pt idx="102">
                  <c:v>0.71188846857049892</c:v>
                </c:pt>
                <c:pt idx="103">
                  <c:v>0.76683748864122769</c:v>
                </c:pt>
                <c:pt idx="104">
                  <c:v>0.75548077788235912</c:v>
                </c:pt>
                <c:pt idx="105">
                  <c:v>0.75548077788235912</c:v>
                </c:pt>
                <c:pt idx="106">
                  <c:v>0.75548077788235912</c:v>
                </c:pt>
                <c:pt idx="107">
                  <c:v>0.79848893141088673</c:v>
                </c:pt>
                <c:pt idx="108">
                  <c:v>0.75881369003345944</c:v>
                </c:pt>
                <c:pt idx="109">
                  <c:v>0.76566615327957543</c:v>
                </c:pt>
                <c:pt idx="110">
                  <c:v>0.69137552264313484</c:v>
                </c:pt>
                <c:pt idx="111">
                  <c:v>0.6621339555977559</c:v>
                </c:pt>
                <c:pt idx="112">
                  <c:v>0.6737184253355808</c:v>
                </c:pt>
                <c:pt idx="113">
                  <c:v>0.60260587698607981</c:v>
                </c:pt>
                <c:pt idx="114">
                  <c:v>0.62615189405231653</c:v>
                </c:pt>
                <c:pt idx="115">
                  <c:v>0.59018732006525609</c:v>
                </c:pt>
                <c:pt idx="116">
                  <c:v>0.58079555507155201</c:v>
                </c:pt>
                <c:pt idx="117">
                  <c:v>0.57473067065615213</c:v>
                </c:pt>
                <c:pt idx="118">
                  <c:v>0.58649399254947743</c:v>
                </c:pt>
                <c:pt idx="119">
                  <c:v>0.59715133485176053</c:v>
                </c:pt>
                <c:pt idx="120">
                  <c:v>0.59715133485176053</c:v>
                </c:pt>
                <c:pt idx="121">
                  <c:v>0.58700713204121846</c:v>
                </c:pt>
                <c:pt idx="122">
                  <c:v>0.5631945102459488</c:v>
                </c:pt>
                <c:pt idx="123">
                  <c:v>0.57524671713870457</c:v>
                </c:pt>
                <c:pt idx="124">
                  <c:v>0.49654300090287307</c:v>
                </c:pt>
                <c:pt idx="125">
                  <c:v>0.54931527264976387</c:v>
                </c:pt>
                <c:pt idx="126">
                  <c:v>0.55770678625524783</c:v>
                </c:pt>
                <c:pt idx="127">
                  <c:v>0.53056484597799725</c:v>
                </c:pt>
                <c:pt idx="128">
                  <c:v>0.53649532093424623</c:v>
                </c:pt>
                <c:pt idx="129">
                  <c:v>0.52985628782448324</c:v>
                </c:pt>
                <c:pt idx="130">
                  <c:v>0.50044751657990494</c:v>
                </c:pt>
                <c:pt idx="131">
                  <c:v>0.41498383370592529</c:v>
                </c:pt>
                <c:pt idx="132">
                  <c:v>0.44049137606925259</c:v>
                </c:pt>
                <c:pt idx="133">
                  <c:v>0.45733204326872645</c:v>
                </c:pt>
                <c:pt idx="134">
                  <c:v>0.45733204326872645</c:v>
                </c:pt>
                <c:pt idx="135">
                  <c:v>0.42009230411070053</c:v>
                </c:pt>
                <c:pt idx="136">
                  <c:v>0.41425369527368683</c:v>
                </c:pt>
                <c:pt idx="137">
                  <c:v>0.40151590427405015</c:v>
                </c:pt>
                <c:pt idx="138">
                  <c:v>0.37176070508665293</c:v>
                </c:pt>
                <c:pt idx="139">
                  <c:v>0.36428796456877044</c:v>
                </c:pt>
                <c:pt idx="140">
                  <c:v>0.32473784239547743</c:v>
                </c:pt>
                <c:pt idx="141">
                  <c:v>0.35027495555271893</c:v>
                </c:pt>
                <c:pt idx="142">
                  <c:v>0.33178919382653294</c:v>
                </c:pt>
                <c:pt idx="143">
                  <c:v>0.33469910902287148</c:v>
                </c:pt>
                <c:pt idx="144">
                  <c:v>0.35171479030970398</c:v>
                </c:pt>
                <c:pt idx="145">
                  <c:v>0.32284698426665237</c:v>
                </c:pt>
                <c:pt idx="146">
                  <c:v>0.27419391167972984</c:v>
                </c:pt>
                <c:pt idx="147">
                  <c:v>0.24679709300120667</c:v>
                </c:pt>
                <c:pt idx="148">
                  <c:v>0.25067968963615872</c:v>
                </c:pt>
                <c:pt idx="149">
                  <c:v>0.25883738160525782</c:v>
                </c:pt>
                <c:pt idx="150">
                  <c:v>0.25679888381210136</c:v>
                </c:pt>
                <c:pt idx="151">
                  <c:v>0.26783379814148089</c:v>
                </c:pt>
                <c:pt idx="152">
                  <c:v>0.26686564669161039</c:v>
                </c:pt>
                <c:pt idx="153">
                  <c:v>0.27351771374544942</c:v>
                </c:pt>
                <c:pt idx="154">
                  <c:v>0.26130668705698179</c:v>
                </c:pt>
                <c:pt idx="155">
                  <c:v>0.27831081815575653</c:v>
                </c:pt>
                <c:pt idx="156">
                  <c:v>0.28420707978120174</c:v>
                </c:pt>
                <c:pt idx="157">
                  <c:v>0.28288196554244638</c:v>
                </c:pt>
                <c:pt idx="158">
                  <c:v>0.28056409658422643</c:v>
                </c:pt>
                <c:pt idx="159">
                  <c:v>0.29550361596323449</c:v>
                </c:pt>
                <c:pt idx="160">
                  <c:v>0.32311290667286086</c:v>
                </c:pt>
                <c:pt idx="161">
                  <c:v>0.314046334044769</c:v>
                </c:pt>
                <c:pt idx="162">
                  <c:v>0.3185469382200723</c:v>
                </c:pt>
                <c:pt idx="163">
                  <c:v>0.35481754089229578</c:v>
                </c:pt>
                <c:pt idx="164">
                  <c:v>0.33199053391670463</c:v>
                </c:pt>
                <c:pt idx="165">
                  <c:v>0.31762116552667297</c:v>
                </c:pt>
                <c:pt idx="166">
                  <c:v>0.33178259303235458</c:v>
                </c:pt>
                <c:pt idx="167">
                  <c:v>0.34113419254163868</c:v>
                </c:pt>
                <c:pt idx="168">
                  <c:v>0.29784593934639347</c:v>
                </c:pt>
                <c:pt idx="169">
                  <c:v>0.30977995315381435</c:v>
                </c:pt>
                <c:pt idx="170">
                  <c:v>0.27673539644829881</c:v>
                </c:pt>
                <c:pt idx="171">
                  <c:v>0.27673539644829881</c:v>
                </c:pt>
                <c:pt idx="172">
                  <c:v>0.28517711989399253</c:v>
                </c:pt>
                <c:pt idx="173">
                  <c:v>0.25867435227804592</c:v>
                </c:pt>
                <c:pt idx="174">
                  <c:v>0.26653933239817174</c:v>
                </c:pt>
                <c:pt idx="175">
                  <c:v>0.27583807783035907</c:v>
                </c:pt>
                <c:pt idx="176">
                  <c:v>0.28341425058428027</c:v>
                </c:pt>
                <c:pt idx="177">
                  <c:v>0.28492632961631204</c:v>
                </c:pt>
                <c:pt idx="178">
                  <c:v>0.28897935269531838</c:v>
                </c:pt>
                <c:pt idx="179">
                  <c:v>0.28897935269531838</c:v>
                </c:pt>
                <c:pt idx="180">
                  <c:v>0.29370151947132594</c:v>
                </c:pt>
                <c:pt idx="181">
                  <c:v>0.30283413838582551</c:v>
                </c:pt>
                <c:pt idx="182">
                  <c:v>0.31247327593914931</c:v>
                </c:pt>
                <c:pt idx="183">
                  <c:v>0.2865164551706405</c:v>
                </c:pt>
                <c:pt idx="184">
                  <c:v>0.31485474878990072</c:v>
                </c:pt>
                <c:pt idx="185">
                  <c:v>0.31501667583721593</c:v>
                </c:pt>
                <c:pt idx="186">
                  <c:v>0.30388757329331106</c:v>
                </c:pt>
                <c:pt idx="187">
                  <c:v>0.328534590822529</c:v>
                </c:pt>
                <c:pt idx="188">
                  <c:v>0.24860514204406559</c:v>
                </c:pt>
                <c:pt idx="189">
                  <c:v>0.24890439952968535</c:v>
                </c:pt>
                <c:pt idx="190">
                  <c:v>0.25108386199296251</c:v>
                </c:pt>
                <c:pt idx="191">
                  <c:v>0.25108386199296251</c:v>
                </c:pt>
                <c:pt idx="192">
                  <c:v>0.28993723026646889</c:v>
                </c:pt>
                <c:pt idx="193">
                  <c:v>0.28220916710543587</c:v>
                </c:pt>
                <c:pt idx="194">
                  <c:v>0.27295471242512237</c:v>
                </c:pt>
                <c:pt idx="195">
                  <c:v>0.28809271209148091</c:v>
                </c:pt>
                <c:pt idx="196">
                  <c:v>0.29298469060741605</c:v>
                </c:pt>
                <c:pt idx="197">
                  <c:v>0.2679218483057384</c:v>
                </c:pt>
                <c:pt idx="198">
                  <c:v>0.2679218483057384</c:v>
                </c:pt>
                <c:pt idx="199">
                  <c:v>0.26257332192500726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1B-4F6E-8E73-681946A80517}"/>
            </c:ext>
          </c:extLst>
        </c:ser>
        <c:ser>
          <c:idx val="3"/>
          <c:order val="2"/>
          <c:tx>
            <c:strRef>
              <c:f>'inputs and tables'!$F$4</c:f>
              <c:strCache>
                <c:ptCount val="1"/>
                <c:pt idx="0">
                  <c:v>HODL</c:v>
                </c:pt>
              </c:strCache>
            </c:strRef>
          </c:tx>
          <c:spPr>
            <a:ln w="22225" cap="rnd">
              <a:solidFill>
                <a:schemeClr val="tx1"/>
              </a:solidFill>
            </a:ln>
            <a:effectLst>
              <a:glow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'inputs and tables'!$B$5:$B$204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'inputs and tables'!$F$5:$F$204</c:f>
              <c:numCache>
                <c:formatCode>0%</c:formatCode>
                <c:ptCount val="200"/>
                <c:pt idx="0">
                  <c:v>0.27730009860248672</c:v>
                </c:pt>
                <c:pt idx="1">
                  <c:v>0.27730009860248672</c:v>
                </c:pt>
                <c:pt idx="2">
                  <c:v>0.27730009860248672</c:v>
                </c:pt>
                <c:pt idx="3">
                  <c:v>0.27730009860248672</c:v>
                </c:pt>
                <c:pt idx="4">
                  <c:v>0.27730009860248672</c:v>
                </c:pt>
                <c:pt idx="5">
                  <c:v>0.27730009860248672</c:v>
                </c:pt>
                <c:pt idx="6">
                  <c:v>0.27730009860248672</c:v>
                </c:pt>
                <c:pt idx="7">
                  <c:v>0.27730009860248672</c:v>
                </c:pt>
                <c:pt idx="8">
                  <c:v>0.27730009860248672</c:v>
                </c:pt>
                <c:pt idx="9">
                  <c:v>0.27730009860248672</c:v>
                </c:pt>
                <c:pt idx="10">
                  <c:v>0.27730009860248672</c:v>
                </c:pt>
                <c:pt idx="11">
                  <c:v>0.27730009860248672</c:v>
                </c:pt>
                <c:pt idx="12">
                  <c:v>0.27730009860248672</c:v>
                </c:pt>
                <c:pt idx="13">
                  <c:v>0.27730009860248672</c:v>
                </c:pt>
                <c:pt idx="14">
                  <c:v>0.27730009860248672</c:v>
                </c:pt>
                <c:pt idx="15">
                  <c:v>0.27730009860248672</c:v>
                </c:pt>
                <c:pt idx="16">
                  <c:v>0.27730009860248672</c:v>
                </c:pt>
                <c:pt idx="17">
                  <c:v>0.27730009860248672</c:v>
                </c:pt>
                <c:pt idx="18">
                  <c:v>0.27730009860248672</c:v>
                </c:pt>
                <c:pt idx="19">
                  <c:v>0.27730009860248672</c:v>
                </c:pt>
                <c:pt idx="20">
                  <c:v>0.27730009860248672</c:v>
                </c:pt>
                <c:pt idx="21">
                  <c:v>0.27730009860248672</c:v>
                </c:pt>
                <c:pt idx="22">
                  <c:v>0.27730009860248672</c:v>
                </c:pt>
                <c:pt idx="23">
                  <c:v>0.27730009860248672</c:v>
                </c:pt>
                <c:pt idx="24">
                  <c:v>0.27730009860248672</c:v>
                </c:pt>
                <c:pt idx="25">
                  <c:v>0.27730009860248672</c:v>
                </c:pt>
                <c:pt idx="26">
                  <c:v>0.27730009860248672</c:v>
                </c:pt>
                <c:pt idx="27">
                  <c:v>0.27730009860248672</c:v>
                </c:pt>
                <c:pt idx="28">
                  <c:v>0.27730009860248672</c:v>
                </c:pt>
                <c:pt idx="29">
                  <c:v>0.27730009860248672</c:v>
                </c:pt>
                <c:pt idx="30">
                  <c:v>0.27730009860248672</c:v>
                </c:pt>
                <c:pt idx="31">
                  <c:v>0.27730009860248672</c:v>
                </c:pt>
                <c:pt idx="32">
                  <c:v>0.27730009860248672</c:v>
                </c:pt>
                <c:pt idx="33">
                  <c:v>0.27730009860248672</c:v>
                </c:pt>
                <c:pt idx="34">
                  <c:v>0.27730009860248672</c:v>
                </c:pt>
                <c:pt idx="35">
                  <c:v>0.27730009860248672</c:v>
                </c:pt>
                <c:pt idx="36">
                  <c:v>0.27730009860248672</c:v>
                </c:pt>
                <c:pt idx="37">
                  <c:v>0.27730009860248672</c:v>
                </c:pt>
                <c:pt idx="38">
                  <c:v>0.27730009860248672</c:v>
                </c:pt>
                <c:pt idx="39">
                  <c:v>0.27730009860248672</c:v>
                </c:pt>
                <c:pt idx="40">
                  <c:v>0.27730009860248672</c:v>
                </c:pt>
                <c:pt idx="41">
                  <c:v>0.27730009860248672</c:v>
                </c:pt>
                <c:pt idx="42">
                  <c:v>0.27730009860248672</c:v>
                </c:pt>
                <c:pt idx="43">
                  <c:v>0.27730009860248672</c:v>
                </c:pt>
                <c:pt idx="44">
                  <c:v>0.27730009860248672</c:v>
                </c:pt>
                <c:pt idx="45">
                  <c:v>0.27730009860248672</c:v>
                </c:pt>
                <c:pt idx="46">
                  <c:v>0.27730009860248672</c:v>
                </c:pt>
                <c:pt idx="47">
                  <c:v>0.27730009860248672</c:v>
                </c:pt>
                <c:pt idx="48">
                  <c:v>0.27730009860248672</c:v>
                </c:pt>
                <c:pt idx="49">
                  <c:v>0.27730009860248672</c:v>
                </c:pt>
                <c:pt idx="50">
                  <c:v>0.27730009860248672</c:v>
                </c:pt>
                <c:pt idx="51">
                  <c:v>0.27730009860248672</c:v>
                </c:pt>
                <c:pt idx="52">
                  <c:v>0.27730009860248672</c:v>
                </c:pt>
                <c:pt idx="53">
                  <c:v>0.27730009860248672</c:v>
                </c:pt>
                <c:pt idx="54">
                  <c:v>0.27730009860248672</c:v>
                </c:pt>
                <c:pt idx="55">
                  <c:v>0.27730009860248672</c:v>
                </c:pt>
                <c:pt idx="56">
                  <c:v>0.27730009860248672</c:v>
                </c:pt>
                <c:pt idx="57">
                  <c:v>0.27730009860248672</c:v>
                </c:pt>
                <c:pt idx="58">
                  <c:v>0.27730009860248672</c:v>
                </c:pt>
                <c:pt idx="59">
                  <c:v>0.27730009860248672</c:v>
                </c:pt>
                <c:pt idx="60">
                  <c:v>0.27730009860248672</c:v>
                </c:pt>
                <c:pt idx="61">
                  <c:v>0.27730009860248672</c:v>
                </c:pt>
                <c:pt idx="62">
                  <c:v>0.27730009860248672</c:v>
                </c:pt>
                <c:pt idx="63">
                  <c:v>0.27730009860248672</c:v>
                </c:pt>
                <c:pt idx="64">
                  <c:v>0.27730009860248672</c:v>
                </c:pt>
                <c:pt idx="65">
                  <c:v>0.27730009860248672</c:v>
                </c:pt>
                <c:pt idx="66">
                  <c:v>0.27730009860248672</c:v>
                </c:pt>
                <c:pt idx="67">
                  <c:v>0.27730009860248672</c:v>
                </c:pt>
                <c:pt idx="68">
                  <c:v>0.27730009860248672</c:v>
                </c:pt>
                <c:pt idx="69">
                  <c:v>0.27730009860248672</c:v>
                </c:pt>
                <c:pt idx="70">
                  <c:v>0.27730009860248672</c:v>
                </c:pt>
                <c:pt idx="71">
                  <c:v>0.27730009860248672</c:v>
                </c:pt>
                <c:pt idx="72">
                  <c:v>0.27730009860248672</c:v>
                </c:pt>
                <c:pt idx="73">
                  <c:v>0.27730009860248672</c:v>
                </c:pt>
                <c:pt idx="74">
                  <c:v>0.27730009860248672</c:v>
                </c:pt>
                <c:pt idx="75">
                  <c:v>0.27730009860248672</c:v>
                </c:pt>
                <c:pt idx="76">
                  <c:v>0.27730009860248672</c:v>
                </c:pt>
                <c:pt idx="77">
                  <c:v>0.27730009860248672</c:v>
                </c:pt>
                <c:pt idx="78">
                  <c:v>0.27730009860248672</c:v>
                </c:pt>
                <c:pt idx="79">
                  <c:v>0.27730009860248672</c:v>
                </c:pt>
                <c:pt idx="80">
                  <c:v>0.27730009860248672</c:v>
                </c:pt>
                <c:pt idx="81">
                  <c:v>0.27730009860248672</c:v>
                </c:pt>
                <c:pt idx="82">
                  <c:v>0.27730009860248672</c:v>
                </c:pt>
                <c:pt idx="83">
                  <c:v>0.27730009860248672</c:v>
                </c:pt>
                <c:pt idx="84">
                  <c:v>0.27730009860248672</c:v>
                </c:pt>
                <c:pt idx="85">
                  <c:v>0.27730009860248672</c:v>
                </c:pt>
                <c:pt idx="86">
                  <c:v>0.27730009860248672</c:v>
                </c:pt>
                <c:pt idx="87">
                  <c:v>0.27730009860248672</c:v>
                </c:pt>
                <c:pt idx="88">
                  <c:v>0.27730009860248672</c:v>
                </c:pt>
                <c:pt idx="89">
                  <c:v>0.27730009860248672</c:v>
                </c:pt>
                <c:pt idx="90">
                  <c:v>0.27730009860248672</c:v>
                </c:pt>
                <c:pt idx="91">
                  <c:v>0.27730009860248672</c:v>
                </c:pt>
                <c:pt idx="92">
                  <c:v>0.27730009860248672</c:v>
                </c:pt>
                <c:pt idx="93">
                  <c:v>0.27730009860248672</c:v>
                </c:pt>
                <c:pt idx="94">
                  <c:v>0.27730009860248672</c:v>
                </c:pt>
                <c:pt idx="95">
                  <c:v>0.27730009860248672</c:v>
                </c:pt>
                <c:pt idx="96">
                  <c:v>0.27730009860248672</c:v>
                </c:pt>
                <c:pt idx="97">
                  <c:v>0.27730009860248672</c:v>
                </c:pt>
                <c:pt idx="98">
                  <c:v>0.27730009860248672</c:v>
                </c:pt>
                <c:pt idx="99">
                  <c:v>0.27730009860248672</c:v>
                </c:pt>
                <c:pt idx="100">
                  <c:v>0.27730009860248672</c:v>
                </c:pt>
                <c:pt idx="101">
                  <c:v>0.27730009860248672</c:v>
                </c:pt>
                <c:pt idx="102">
                  <c:v>0.27730009860248672</c:v>
                </c:pt>
                <c:pt idx="103">
                  <c:v>0.27730009860248672</c:v>
                </c:pt>
                <c:pt idx="104">
                  <c:v>0.27730009860248672</c:v>
                </c:pt>
                <c:pt idx="105">
                  <c:v>0.27730009860248672</c:v>
                </c:pt>
                <c:pt idx="106">
                  <c:v>0.27730009860248672</c:v>
                </c:pt>
                <c:pt idx="107">
                  <c:v>0.27730009860248672</c:v>
                </c:pt>
                <c:pt idx="108">
                  <c:v>0.27730009860248672</c:v>
                </c:pt>
                <c:pt idx="109">
                  <c:v>0.27730009860248672</c:v>
                </c:pt>
                <c:pt idx="110">
                  <c:v>0.27730009860248672</c:v>
                </c:pt>
                <c:pt idx="111">
                  <c:v>0.27730009860248672</c:v>
                </c:pt>
                <c:pt idx="112">
                  <c:v>0.27730009860248672</c:v>
                </c:pt>
                <c:pt idx="113">
                  <c:v>0.27730009860248672</c:v>
                </c:pt>
                <c:pt idx="114">
                  <c:v>0.27730009860248672</c:v>
                </c:pt>
                <c:pt idx="115">
                  <c:v>0.27730009860248672</c:v>
                </c:pt>
                <c:pt idx="116">
                  <c:v>0.27730009860248672</c:v>
                </c:pt>
                <c:pt idx="117">
                  <c:v>0.27730009860248672</c:v>
                </c:pt>
                <c:pt idx="118">
                  <c:v>0.27730009860248672</c:v>
                </c:pt>
                <c:pt idx="119">
                  <c:v>0.27730009860248672</c:v>
                </c:pt>
                <c:pt idx="120">
                  <c:v>0.27730009860248672</c:v>
                </c:pt>
                <c:pt idx="121">
                  <c:v>0.27730009860248672</c:v>
                </c:pt>
                <c:pt idx="122">
                  <c:v>0.27730009860248672</c:v>
                </c:pt>
                <c:pt idx="123">
                  <c:v>0.27730009860248672</c:v>
                </c:pt>
                <c:pt idx="124">
                  <c:v>0.27730009860248672</c:v>
                </c:pt>
                <c:pt idx="125">
                  <c:v>0.27730009860248672</c:v>
                </c:pt>
                <c:pt idx="126">
                  <c:v>0.27730009860248672</c:v>
                </c:pt>
                <c:pt idx="127">
                  <c:v>0.27730009860248672</c:v>
                </c:pt>
                <c:pt idx="128">
                  <c:v>0.27730009860248672</c:v>
                </c:pt>
                <c:pt idx="129">
                  <c:v>0.27730009860248672</c:v>
                </c:pt>
                <c:pt idx="130">
                  <c:v>0.27730009860248672</c:v>
                </c:pt>
                <c:pt idx="131">
                  <c:v>0.27730009860248672</c:v>
                </c:pt>
                <c:pt idx="132">
                  <c:v>0.27730009860248672</c:v>
                </c:pt>
                <c:pt idx="133">
                  <c:v>0.27730009860248672</c:v>
                </c:pt>
                <c:pt idx="134">
                  <c:v>0.27730009860248672</c:v>
                </c:pt>
                <c:pt idx="135">
                  <c:v>0.27730009860248672</c:v>
                </c:pt>
                <c:pt idx="136">
                  <c:v>0.27730009860248672</c:v>
                </c:pt>
                <c:pt idx="137">
                  <c:v>0.27730009860248672</c:v>
                </c:pt>
                <c:pt idx="138">
                  <c:v>0.27730009860248672</c:v>
                </c:pt>
                <c:pt idx="139">
                  <c:v>0.27730009860248672</c:v>
                </c:pt>
                <c:pt idx="140">
                  <c:v>0.27730009860248672</c:v>
                </c:pt>
                <c:pt idx="141">
                  <c:v>0.27730009860248672</c:v>
                </c:pt>
                <c:pt idx="142">
                  <c:v>0.27730009860248672</c:v>
                </c:pt>
                <c:pt idx="143">
                  <c:v>0.27730009860248672</c:v>
                </c:pt>
                <c:pt idx="144">
                  <c:v>0.27730009860248672</c:v>
                </c:pt>
                <c:pt idx="145">
                  <c:v>0.27730009860248672</c:v>
                </c:pt>
                <c:pt idx="146">
                  <c:v>0.27730009860248672</c:v>
                </c:pt>
                <c:pt idx="147">
                  <c:v>0.27730009860248672</c:v>
                </c:pt>
                <c:pt idx="148">
                  <c:v>0.27730009860248672</c:v>
                </c:pt>
                <c:pt idx="149">
                  <c:v>0.27730009860248672</c:v>
                </c:pt>
                <c:pt idx="150">
                  <c:v>0.27730009860248672</c:v>
                </c:pt>
                <c:pt idx="151">
                  <c:v>0.27730009860248672</c:v>
                </c:pt>
                <c:pt idx="152">
                  <c:v>0.27730009860248672</c:v>
                </c:pt>
                <c:pt idx="153">
                  <c:v>0.27730009860248672</c:v>
                </c:pt>
                <c:pt idx="154">
                  <c:v>0.27730009860248672</c:v>
                </c:pt>
                <c:pt idx="155">
                  <c:v>0.27730009860248672</c:v>
                </c:pt>
                <c:pt idx="156">
                  <c:v>0.27730009860248672</c:v>
                </c:pt>
                <c:pt idx="157">
                  <c:v>0.27730009860248672</c:v>
                </c:pt>
                <c:pt idx="158">
                  <c:v>0.27730009860248672</c:v>
                </c:pt>
                <c:pt idx="159">
                  <c:v>0.27730009860248672</c:v>
                </c:pt>
                <c:pt idx="160">
                  <c:v>0.27730009860248672</c:v>
                </c:pt>
                <c:pt idx="161">
                  <c:v>0.27730009860248672</c:v>
                </c:pt>
                <c:pt idx="162">
                  <c:v>0.27730009860248672</c:v>
                </c:pt>
                <c:pt idx="163">
                  <c:v>0.27730009860248672</c:v>
                </c:pt>
                <c:pt idx="164">
                  <c:v>0.27730009860248672</c:v>
                </c:pt>
                <c:pt idx="165">
                  <c:v>0.27730009860248672</c:v>
                </c:pt>
                <c:pt idx="166">
                  <c:v>0.27730009860248672</c:v>
                </c:pt>
                <c:pt idx="167">
                  <c:v>0.27730009860248672</c:v>
                </c:pt>
                <c:pt idx="168">
                  <c:v>0.27730009860248672</c:v>
                </c:pt>
                <c:pt idx="169">
                  <c:v>0.27730009860248672</c:v>
                </c:pt>
                <c:pt idx="170">
                  <c:v>0.27730009860248672</c:v>
                </c:pt>
                <c:pt idx="171">
                  <c:v>0.27730009860248672</c:v>
                </c:pt>
                <c:pt idx="172">
                  <c:v>0.27730009860248672</c:v>
                </c:pt>
                <c:pt idx="173">
                  <c:v>0.27730009860248672</c:v>
                </c:pt>
                <c:pt idx="174">
                  <c:v>0.27730009860248672</c:v>
                </c:pt>
                <c:pt idx="175">
                  <c:v>0.27730009860248672</c:v>
                </c:pt>
                <c:pt idx="176">
                  <c:v>0.27730009860248672</c:v>
                </c:pt>
                <c:pt idx="177">
                  <c:v>0.27730009860248672</c:v>
                </c:pt>
                <c:pt idx="178">
                  <c:v>0.27730009860248672</c:v>
                </c:pt>
                <c:pt idx="179">
                  <c:v>0.27730009860248672</c:v>
                </c:pt>
                <c:pt idx="180">
                  <c:v>0.27730009860248672</c:v>
                </c:pt>
                <c:pt idx="181">
                  <c:v>0.27730009860248672</c:v>
                </c:pt>
                <c:pt idx="182">
                  <c:v>0.27730009860248672</c:v>
                </c:pt>
                <c:pt idx="183">
                  <c:v>0.27730009860248672</c:v>
                </c:pt>
                <c:pt idx="184">
                  <c:v>0.27730009860248672</c:v>
                </c:pt>
                <c:pt idx="185">
                  <c:v>0.27730009860248672</c:v>
                </c:pt>
                <c:pt idx="186">
                  <c:v>0.27730009860248672</c:v>
                </c:pt>
                <c:pt idx="187">
                  <c:v>0.27730009860248672</c:v>
                </c:pt>
                <c:pt idx="188">
                  <c:v>0.27730009860248672</c:v>
                </c:pt>
                <c:pt idx="189">
                  <c:v>0.27730009860248672</c:v>
                </c:pt>
                <c:pt idx="190">
                  <c:v>0.27730009860248672</c:v>
                </c:pt>
                <c:pt idx="191">
                  <c:v>0.27730009860248672</c:v>
                </c:pt>
                <c:pt idx="192">
                  <c:v>0.27730009860248672</c:v>
                </c:pt>
                <c:pt idx="193">
                  <c:v>0.27730009860248672</c:v>
                </c:pt>
                <c:pt idx="194">
                  <c:v>0.27730009860248672</c:v>
                </c:pt>
                <c:pt idx="195">
                  <c:v>0.27730009860248672</c:v>
                </c:pt>
                <c:pt idx="196">
                  <c:v>0.27730009860248672</c:v>
                </c:pt>
                <c:pt idx="197">
                  <c:v>0.27730009860248672</c:v>
                </c:pt>
                <c:pt idx="198">
                  <c:v>0.27730009860248672</c:v>
                </c:pt>
                <c:pt idx="199">
                  <c:v>0.27730009860248672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1B-4F6E-8E73-681946A80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95679"/>
        <c:axId val="288696511"/>
      </c:scatterChart>
      <c:valAx>
        <c:axId val="288695679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96511"/>
        <c:crosses val="autoZero"/>
        <c:crossBetween val="midCat"/>
        <c:majorUnit val="10"/>
      </c:valAx>
      <c:valAx>
        <c:axId val="28869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695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7</xdr:row>
          <xdr:rowOff>163286</xdr:rowOff>
        </xdr:from>
        <xdr:to>
          <xdr:col>13</xdr:col>
          <xdr:colOff>0</xdr:colOff>
          <xdr:row>9</xdr:row>
          <xdr:rowOff>174171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Over Sma &amp; (D)Ema Duration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30</xdr:row>
      <xdr:rowOff>19050</xdr:rowOff>
    </xdr:from>
    <xdr:to>
      <xdr:col>13</xdr:col>
      <xdr:colOff>346565</xdr:colOff>
      <xdr:row>56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58</xdr:row>
      <xdr:rowOff>0</xdr:rowOff>
    </xdr:from>
    <xdr:to>
      <xdr:col>13</xdr:col>
      <xdr:colOff>333865</xdr:colOff>
      <xdr:row>84</xdr:row>
      <xdr:rowOff>111125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86</xdr:row>
      <xdr:rowOff>0</xdr:rowOff>
    </xdr:from>
    <xdr:to>
      <xdr:col>13</xdr:col>
      <xdr:colOff>333865</xdr:colOff>
      <xdr:row>112</xdr:row>
      <xdr:rowOff>111125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114</xdr:row>
      <xdr:rowOff>0</xdr:rowOff>
    </xdr:from>
    <xdr:to>
      <xdr:col>13</xdr:col>
      <xdr:colOff>333865</xdr:colOff>
      <xdr:row>140</xdr:row>
      <xdr:rowOff>111125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12701</xdr:colOff>
      <xdr:row>2</xdr:row>
      <xdr:rowOff>19797</xdr:rowOff>
    </xdr:from>
    <xdr:to>
      <xdr:col>13</xdr:col>
      <xdr:colOff>261470</xdr:colOff>
      <xdr:row>28</xdr:row>
      <xdr:rowOff>104588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621"/>
  <sheetViews>
    <sheetView zoomScale="85" zoomScaleNormal="85" workbookViewId="0">
      <pane ySplit="2" topLeftCell="A2489" activePane="bottomLeft" state="frozen"/>
      <selection activeCell="E40" sqref="E40"/>
      <selection pane="bottomLeft" activeCell="D2517" sqref="D2517"/>
    </sheetView>
  </sheetViews>
  <sheetFormatPr defaultRowHeight="14.6" x14ac:dyDescent="0.4"/>
  <cols>
    <col min="1" max="1" width="8.69140625" style="17"/>
    <col min="2" max="2" width="16.07421875" style="17" customWidth="1"/>
    <col min="3" max="3" width="11.84375" style="17" bestFit="1" customWidth="1"/>
    <col min="4" max="4" width="11.84375" customWidth="1"/>
    <col min="5" max="5" width="8.84375" customWidth="1"/>
    <col min="6" max="6" width="10.3828125" customWidth="1"/>
    <col min="7" max="7" width="28.84375" customWidth="1"/>
    <col min="8" max="10" width="12.3828125" customWidth="1"/>
    <col min="11" max="13" width="12.07421875" customWidth="1"/>
    <col min="14" max="14" width="19.921875" customWidth="1"/>
    <col min="15" max="15" width="19.921875" style="10" customWidth="1"/>
    <col min="16" max="16" width="20.23046875" style="10" customWidth="1"/>
    <col min="17" max="17" width="15.4609375" style="10" customWidth="1"/>
  </cols>
  <sheetData>
    <row r="1" spans="1:17" s="23" customFormat="1" x14ac:dyDescent="0.4">
      <c r="A1" s="22"/>
      <c r="B1" s="22" t="s">
        <v>21</v>
      </c>
      <c r="C1" s="22" t="s">
        <v>22</v>
      </c>
      <c r="D1" s="23" t="s">
        <v>23</v>
      </c>
      <c r="F1" s="23" t="s">
        <v>3</v>
      </c>
      <c r="G1" s="23" t="s">
        <v>0</v>
      </c>
      <c r="J1" s="23" t="s">
        <v>1</v>
      </c>
      <c r="K1" s="23" t="s">
        <v>2</v>
      </c>
      <c r="N1" s="23" t="s">
        <v>4</v>
      </c>
      <c r="O1" s="24" t="s">
        <v>8</v>
      </c>
      <c r="P1" s="24" t="s">
        <v>13</v>
      </c>
      <c r="Q1" s="24"/>
    </row>
    <row r="2" spans="1:17" s="26" customFormat="1" x14ac:dyDescent="0.4">
      <c r="A2" s="25"/>
      <c r="B2" s="25"/>
      <c r="C2" s="25"/>
      <c r="F2" s="26">
        <f>'inputs and tables'!K9</f>
        <v>120</v>
      </c>
      <c r="G2" s="26">
        <f>'inputs and tables'!K10</f>
        <v>109</v>
      </c>
      <c r="O2" s="27"/>
      <c r="P2" s="27"/>
      <c r="Q2" s="27"/>
    </row>
    <row r="3" spans="1:17" x14ac:dyDescent="0.4">
      <c r="A3" s="17">
        <v>1</v>
      </c>
      <c r="B3">
        <v>1502928000</v>
      </c>
      <c r="C3">
        <v>4285.08</v>
      </c>
      <c r="D3" s="14">
        <f>(B3/86400)+DATE(1970,1,1)</f>
        <v>42964</v>
      </c>
      <c r="F3" t="str">
        <f ca="1">IF(A3&lt;$F$2,"",AVERAGE(INDIRECT("C"&amp;A3-$F$2+1):C3))</f>
        <v/>
      </c>
      <c r="G3" s="2" t="str">
        <f ca="1">IF(A3&lt;$G$2,"",IF(A3=$G$2,AVERAGE(INDIRECT("C"&amp;A3-$G$2+1):C3),G2+(2/($G$2+1))*(C3-G2)))</f>
        <v/>
      </c>
      <c r="J3" t="str">
        <f t="shared" ref="J3:J12" ca="1" si="0">IF(F3="","",IF(F3&lt;C3,1,0))</f>
        <v/>
      </c>
      <c r="K3" t="str">
        <f ca="1">IF(G3="","",IF(C3&lt;(G3*(1-'inputs and tables'!$K$14)),0,IF(C3&gt;(G3*(1+'inputs and tables'!$K$14)),1,K1)))</f>
        <v/>
      </c>
    </row>
    <row r="4" spans="1:17" x14ac:dyDescent="0.4">
      <c r="A4" s="17">
        <f>A3+1</f>
        <v>2</v>
      </c>
      <c r="B4">
        <v>1503014400</v>
      </c>
      <c r="C4">
        <v>4108.37</v>
      </c>
      <c r="D4" s="14">
        <f t="shared" ref="D4:D67" si="1">(B4/86400)+DATE(1970,1,1)</f>
        <v>42965</v>
      </c>
      <c r="F4" t="str">
        <f ca="1">IF(A4&lt;$F$2,"",AVERAGE(INDIRECT("C"&amp;A4-$F$2+1):C4))</f>
        <v/>
      </c>
      <c r="G4" s="2" t="str">
        <f ca="1">IF(A4&lt;$G$2,"",IF(A4=$G$2,AVERAGE(INDIRECT("C"&amp;A4-$G$2+1):C4),G3+(2/($G$2+1))*(C4-G3)))</f>
        <v/>
      </c>
      <c r="J4" t="str">
        <f t="shared" ca="1" si="0"/>
        <v/>
      </c>
      <c r="K4" t="str">
        <f ca="1">IF(G4="","",IF(C4&lt;(G4*(1-'inputs and tables'!$K$14)),0,IF(C4&gt;(G4*(1+'inputs and tables'!$K$14)),1,K3)))</f>
        <v/>
      </c>
    </row>
    <row r="5" spans="1:17" x14ac:dyDescent="0.4">
      <c r="A5" s="17">
        <f t="shared" ref="A5:A68" si="2">A4+1</f>
        <v>3</v>
      </c>
      <c r="B5">
        <v>1503100800</v>
      </c>
      <c r="C5">
        <v>4139.9799999999996</v>
      </c>
      <c r="D5" s="14">
        <f t="shared" si="1"/>
        <v>42966</v>
      </c>
      <c r="F5" t="str">
        <f ca="1">IF(A5&lt;$F$2,"",AVERAGE(INDIRECT("C"&amp;A5-$F$2+1):C5))</f>
        <v/>
      </c>
      <c r="G5" s="2" t="str">
        <f ca="1">IF(A5&lt;$G$2,"",IF(A5=$G$2,AVERAGE(INDIRECT("C"&amp;A5-$G$2+1):C5),G4+(2/($G$2+1))*(C5-G4)))</f>
        <v/>
      </c>
      <c r="J5" t="str">
        <f t="shared" ca="1" si="0"/>
        <v/>
      </c>
      <c r="K5" t="str">
        <f ca="1">IF(G5="","",IF(C5&lt;(G5*(1-'inputs and tables'!$K$14)),0,IF(C5&gt;(G5*(1+'inputs and tables'!$K$14)),1,K4)))</f>
        <v/>
      </c>
    </row>
    <row r="6" spans="1:17" x14ac:dyDescent="0.4">
      <c r="A6" s="17">
        <f t="shared" si="2"/>
        <v>4</v>
      </c>
      <c r="B6">
        <v>1503187200</v>
      </c>
      <c r="C6">
        <v>4086.29</v>
      </c>
      <c r="D6" s="14">
        <f t="shared" si="1"/>
        <v>42967</v>
      </c>
      <c r="F6" t="str">
        <f ca="1">IF(A6&lt;$F$2,"",AVERAGE(INDIRECT("C"&amp;A6-$F$2+1):C6))</f>
        <v/>
      </c>
      <c r="G6" s="2" t="str">
        <f ca="1">IF(A6&lt;$G$2,"",IF(A6=$G$2,AVERAGE(INDIRECT("C"&amp;A6-$G$2+1):C6),G5+(2/($G$2+1))*(C6-G5)))</f>
        <v/>
      </c>
      <c r="J6" t="str">
        <f t="shared" ca="1" si="0"/>
        <v/>
      </c>
      <c r="K6" t="str">
        <f ca="1">IF(G6="","",IF(C6&lt;(G6*(1-'inputs and tables'!$K$14)),0,IF(C6&gt;(G6*(1+'inputs and tables'!$K$14)),1,K5)))</f>
        <v/>
      </c>
    </row>
    <row r="7" spans="1:17" x14ac:dyDescent="0.4">
      <c r="A7" s="17">
        <f t="shared" si="2"/>
        <v>5</v>
      </c>
      <c r="B7">
        <v>1503273600</v>
      </c>
      <c r="C7">
        <v>4016</v>
      </c>
      <c r="D7" s="14">
        <f t="shared" si="1"/>
        <v>42968</v>
      </c>
      <c r="F7" t="str">
        <f ca="1">IF(A7&lt;$F$2,"",AVERAGE(INDIRECT("C"&amp;A7-$F$2+1):C7))</f>
        <v/>
      </c>
      <c r="G7" s="2" t="str">
        <f ca="1">IF(A7&lt;$G$2,"",IF(A7=$G$2,AVERAGE(INDIRECT("C"&amp;A7-$G$2+1):C7),G6+(2/($G$2+1))*(C7-G6)))</f>
        <v/>
      </c>
      <c r="J7" t="str">
        <f t="shared" ca="1" si="0"/>
        <v/>
      </c>
      <c r="K7" t="str">
        <f ca="1">IF(G7="","",IF(C7&lt;(G7*(1-'inputs and tables'!$K$14)),0,IF(C7&gt;(G7*(1+'inputs and tables'!$K$14)),1,K6)))</f>
        <v/>
      </c>
    </row>
    <row r="8" spans="1:17" x14ac:dyDescent="0.4">
      <c r="A8" s="17">
        <f t="shared" si="2"/>
        <v>6</v>
      </c>
      <c r="B8">
        <v>1503360000</v>
      </c>
      <c r="C8">
        <v>4040</v>
      </c>
      <c r="D8" s="14">
        <f t="shared" si="1"/>
        <v>42969</v>
      </c>
      <c r="F8" t="str">
        <f ca="1">IF(A8&lt;$F$2,"",AVERAGE(INDIRECT("C"&amp;A8-$F$2+1):C8))</f>
        <v/>
      </c>
      <c r="G8" s="2" t="str">
        <f ca="1">IF(A8&lt;$G$2,"",IF(A8=$G$2,AVERAGE(INDIRECT("C"&amp;A8-$G$2+1):C8),G7+(2/($G$2+1))*(C8-G7)))</f>
        <v/>
      </c>
      <c r="J8" t="str">
        <f t="shared" ca="1" si="0"/>
        <v/>
      </c>
      <c r="K8" t="str">
        <f ca="1">IF(G8="","",IF(C8&lt;(G8*(1-'inputs and tables'!$K$14)),0,IF(C8&gt;(G8*(1+'inputs and tables'!$K$14)),1,K7)))</f>
        <v/>
      </c>
    </row>
    <row r="9" spans="1:17" x14ac:dyDescent="0.4">
      <c r="A9" s="17">
        <f t="shared" si="2"/>
        <v>7</v>
      </c>
      <c r="B9">
        <v>1503446400</v>
      </c>
      <c r="C9">
        <v>4114.01</v>
      </c>
      <c r="D9" s="14">
        <f t="shared" si="1"/>
        <v>42970</v>
      </c>
      <c r="F9" t="str">
        <f ca="1">IF(A9&lt;$F$2,"",AVERAGE(INDIRECT("C"&amp;A9-$F$2+1):C9))</f>
        <v/>
      </c>
      <c r="G9" s="2" t="str">
        <f ca="1">IF(A9&lt;$G$2,"",IF(A9=$G$2,AVERAGE(INDIRECT("C"&amp;A9-$G$2+1):C9),G8+(2/($G$2+1))*(C9-G8)))</f>
        <v/>
      </c>
      <c r="J9" t="str">
        <f t="shared" ca="1" si="0"/>
        <v/>
      </c>
      <c r="K9" t="str">
        <f ca="1">IF(G9="","",IF(C9&lt;(G9*(1-'inputs and tables'!$K$14)),0,IF(C9&gt;(G9*(1+'inputs and tables'!$K$14)),1,K8)))</f>
        <v/>
      </c>
    </row>
    <row r="10" spans="1:17" x14ac:dyDescent="0.4">
      <c r="A10" s="17">
        <f t="shared" si="2"/>
        <v>8</v>
      </c>
      <c r="B10">
        <v>1503532800</v>
      </c>
      <c r="C10">
        <v>4316.01</v>
      </c>
      <c r="D10" s="14">
        <f t="shared" si="1"/>
        <v>42971</v>
      </c>
      <c r="F10" t="str">
        <f ca="1">IF(A10&lt;$F$2,"",AVERAGE(INDIRECT("C"&amp;A10-$F$2+1):C10))</f>
        <v/>
      </c>
      <c r="G10" s="2" t="str">
        <f ca="1">IF(A10&lt;$G$2,"",IF(A10=$G$2,AVERAGE(INDIRECT("C"&amp;A10-$G$2+1):C10),G9+(2/($G$2+1))*(C10-G9)))</f>
        <v/>
      </c>
      <c r="J10" t="str">
        <f t="shared" ca="1" si="0"/>
        <v/>
      </c>
      <c r="K10" t="str">
        <f ca="1">IF(G10="","",IF(C10&lt;(G10*(1-'inputs and tables'!$K$14)),0,IF(C10&gt;(G10*(1+'inputs and tables'!$K$14)),1,K9)))</f>
        <v/>
      </c>
    </row>
    <row r="11" spans="1:17" x14ac:dyDescent="0.4">
      <c r="A11" s="17">
        <f t="shared" si="2"/>
        <v>9</v>
      </c>
      <c r="B11">
        <v>1503619200</v>
      </c>
      <c r="C11">
        <v>4280.68</v>
      </c>
      <c r="D11" s="14">
        <f t="shared" si="1"/>
        <v>42972</v>
      </c>
      <c r="F11" t="str">
        <f ca="1">IF(A11&lt;$F$2,"",AVERAGE(INDIRECT("C"&amp;A11-$F$2+1):C11))</f>
        <v/>
      </c>
      <c r="G11" s="2" t="str">
        <f ca="1">IF(A11&lt;$G$2,"",IF(A11=$G$2,AVERAGE(INDIRECT("C"&amp;A11-$G$2+1):C11),G10+(2/($G$2+1))*(C11-G10)))</f>
        <v/>
      </c>
      <c r="J11" t="str">
        <f t="shared" ca="1" si="0"/>
        <v/>
      </c>
      <c r="K11" t="str">
        <f ca="1">IF(G11="","",IF(C11&lt;(G11*(1-'inputs and tables'!$K$14)),0,IF(C11&gt;(G11*(1+'inputs and tables'!$K$14)),1,K10)))</f>
        <v/>
      </c>
    </row>
    <row r="12" spans="1:17" x14ac:dyDescent="0.4">
      <c r="A12" s="17">
        <f t="shared" si="2"/>
        <v>10</v>
      </c>
      <c r="B12">
        <v>1503705600</v>
      </c>
      <c r="C12">
        <v>4337.4399999999996</v>
      </c>
      <c r="D12" s="14">
        <f t="shared" si="1"/>
        <v>42973</v>
      </c>
      <c r="F12" t="str">
        <f ca="1">IF(A12&lt;$F$2,"",AVERAGE(INDIRECT("C"&amp;A12-$F$2+1):C12))</f>
        <v/>
      </c>
      <c r="G12" s="2" t="str">
        <f ca="1">IF(A12&lt;$G$2,"",IF(A12=$G$2,AVERAGE(INDIRECT("C"&amp;A12-$G$2+1):C12),G11+(2/($G$2+1))*(C12-G11)))</f>
        <v/>
      </c>
      <c r="J12" t="str">
        <f t="shared" ca="1" si="0"/>
        <v/>
      </c>
      <c r="K12" t="str">
        <f ca="1">IF(G12="","",IF(C12&lt;(G12*(1-'inputs and tables'!$K$14)),0,IF(C12&gt;(G12*(1+'inputs and tables'!$K$14)),1,K11)))</f>
        <v/>
      </c>
    </row>
    <row r="13" spans="1:17" x14ac:dyDescent="0.4">
      <c r="A13" s="17">
        <f t="shared" si="2"/>
        <v>11</v>
      </c>
      <c r="B13">
        <v>1503792000</v>
      </c>
      <c r="C13">
        <v>4310.01</v>
      </c>
      <c r="D13" s="14">
        <f t="shared" si="1"/>
        <v>42974</v>
      </c>
      <c r="G13" s="2"/>
    </row>
    <row r="14" spans="1:17" x14ac:dyDescent="0.4">
      <c r="A14" s="17">
        <f t="shared" si="2"/>
        <v>12</v>
      </c>
      <c r="B14">
        <v>1503878400</v>
      </c>
      <c r="C14">
        <v>4386.6899999999996</v>
      </c>
      <c r="D14" s="14">
        <f t="shared" si="1"/>
        <v>42975</v>
      </c>
      <c r="G14" s="2"/>
    </row>
    <row r="15" spans="1:17" x14ac:dyDescent="0.4">
      <c r="A15" s="17">
        <f t="shared" si="2"/>
        <v>13</v>
      </c>
      <c r="B15">
        <v>1503964800</v>
      </c>
      <c r="C15">
        <v>4587.4799999999996</v>
      </c>
      <c r="D15" s="14">
        <f t="shared" si="1"/>
        <v>42976</v>
      </c>
      <c r="G15" s="2"/>
    </row>
    <row r="16" spans="1:17" x14ac:dyDescent="0.4">
      <c r="A16" s="17">
        <f t="shared" si="2"/>
        <v>14</v>
      </c>
      <c r="B16">
        <v>1504051200</v>
      </c>
      <c r="C16">
        <v>4555.1400000000003</v>
      </c>
      <c r="D16" s="14">
        <f t="shared" si="1"/>
        <v>42977</v>
      </c>
      <c r="G16" s="2"/>
    </row>
    <row r="17" spans="1:7" x14ac:dyDescent="0.4">
      <c r="A17" s="17">
        <f t="shared" si="2"/>
        <v>15</v>
      </c>
      <c r="B17">
        <v>1504137600</v>
      </c>
      <c r="C17">
        <v>4724.8900000000003</v>
      </c>
      <c r="D17" s="14">
        <f t="shared" si="1"/>
        <v>42978</v>
      </c>
      <c r="G17" s="2"/>
    </row>
    <row r="18" spans="1:7" x14ac:dyDescent="0.4">
      <c r="A18" s="17">
        <f t="shared" si="2"/>
        <v>16</v>
      </c>
      <c r="B18">
        <v>1504224000</v>
      </c>
      <c r="C18">
        <v>4834.91</v>
      </c>
      <c r="D18" s="14">
        <f t="shared" si="1"/>
        <v>42979</v>
      </c>
      <c r="G18" s="2"/>
    </row>
    <row r="19" spans="1:7" x14ac:dyDescent="0.4">
      <c r="A19" s="17">
        <f t="shared" si="2"/>
        <v>17</v>
      </c>
      <c r="B19">
        <v>1504310400</v>
      </c>
      <c r="C19">
        <v>4472.1400000000003</v>
      </c>
      <c r="D19" s="14">
        <f t="shared" si="1"/>
        <v>42980</v>
      </c>
      <c r="G19" s="2"/>
    </row>
    <row r="20" spans="1:7" x14ac:dyDescent="0.4">
      <c r="A20" s="17">
        <f t="shared" si="2"/>
        <v>18</v>
      </c>
      <c r="B20">
        <v>1504396800</v>
      </c>
      <c r="C20">
        <v>4509.08</v>
      </c>
      <c r="D20" s="14">
        <f t="shared" si="1"/>
        <v>42981</v>
      </c>
      <c r="G20" s="2"/>
    </row>
    <row r="21" spans="1:7" x14ac:dyDescent="0.4">
      <c r="A21" s="17">
        <f t="shared" si="2"/>
        <v>19</v>
      </c>
      <c r="B21">
        <v>1504483200</v>
      </c>
      <c r="C21">
        <v>4100.1099999999997</v>
      </c>
      <c r="D21" s="14">
        <f t="shared" si="1"/>
        <v>42982</v>
      </c>
      <c r="G21" s="2"/>
    </row>
    <row r="22" spans="1:7" x14ac:dyDescent="0.4">
      <c r="A22" s="17">
        <f t="shared" si="2"/>
        <v>20</v>
      </c>
      <c r="B22">
        <v>1504569600</v>
      </c>
      <c r="C22">
        <v>4366.47</v>
      </c>
      <c r="D22" s="14">
        <f t="shared" si="1"/>
        <v>42983</v>
      </c>
      <c r="G22" s="2"/>
    </row>
    <row r="23" spans="1:7" x14ac:dyDescent="0.4">
      <c r="A23" s="17">
        <f t="shared" si="2"/>
        <v>21</v>
      </c>
      <c r="B23">
        <v>1504656000</v>
      </c>
      <c r="C23">
        <v>4619.7700000000004</v>
      </c>
      <c r="D23" s="14">
        <f t="shared" si="1"/>
        <v>42984</v>
      </c>
      <c r="G23" s="2"/>
    </row>
    <row r="24" spans="1:7" x14ac:dyDescent="0.4">
      <c r="A24" s="17">
        <f t="shared" si="2"/>
        <v>22</v>
      </c>
      <c r="B24">
        <v>1504742400</v>
      </c>
      <c r="C24">
        <v>4691.6099999999997</v>
      </c>
      <c r="D24" s="14">
        <f t="shared" si="1"/>
        <v>42985</v>
      </c>
      <c r="G24" s="2"/>
    </row>
    <row r="25" spans="1:7" x14ac:dyDescent="0.4">
      <c r="A25" s="17">
        <f t="shared" si="2"/>
        <v>23</v>
      </c>
      <c r="B25">
        <v>1504828800</v>
      </c>
      <c r="C25">
        <v>4282.8</v>
      </c>
      <c r="D25" s="14">
        <f t="shared" si="1"/>
        <v>42986</v>
      </c>
      <c r="G25" s="2"/>
    </row>
    <row r="26" spans="1:7" x14ac:dyDescent="0.4">
      <c r="A26" s="17">
        <f t="shared" si="2"/>
        <v>24</v>
      </c>
      <c r="B26">
        <v>1504915200</v>
      </c>
      <c r="C26">
        <v>4258.8100000000004</v>
      </c>
      <c r="D26" s="14">
        <f t="shared" si="1"/>
        <v>42987</v>
      </c>
      <c r="G26" s="2"/>
    </row>
    <row r="27" spans="1:7" x14ac:dyDescent="0.4">
      <c r="A27" s="17">
        <f t="shared" si="2"/>
        <v>25</v>
      </c>
      <c r="B27">
        <v>1505001600</v>
      </c>
      <c r="C27">
        <v>4130.37</v>
      </c>
      <c r="D27" s="14">
        <f t="shared" si="1"/>
        <v>42988</v>
      </c>
      <c r="G27" s="2"/>
    </row>
    <row r="28" spans="1:7" x14ac:dyDescent="0.4">
      <c r="A28" s="17">
        <f t="shared" si="2"/>
        <v>26</v>
      </c>
      <c r="B28">
        <v>1505088000</v>
      </c>
      <c r="C28">
        <v>4208.47</v>
      </c>
      <c r="D28" s="14">
        <f t="shared" si="1"/>
        <v>42989</v>
      </c>
      <c r="G28" s="2"/>
    </row>
    <row r="29" spans="1:7" x14ac:dyDescent="0.4">
      <c r="A29" s="17">
        <f t="shared" si="2"/>
        <v>27</v>
      </c>
      <c r="B29">
        <v>1505174400</v>
      </c>
      <c r="C29">
        <v>4163.72</v>
      </c>
      <c r="D29" s="14">
        <f t="shared" si="1"/>
        <v>42990</v>
      </c>
      <c r="G29" s="2"/>
    </row>
    <row r="30" spans="1:7" x14ac:dyDescent="0.4">
      <c r="A30" s="17">
        <f t="shared" si="2"/>
        <v>28</v>
      </c>
      <c r="B30">
        <v>1505260800</v>
      </c>
      <c r="C30">
        <v>3944.69</v>
      </c>
      <c r="D30" s="14">
        <f t="shared" si="1"/>
        <v>42991</v>
      </c>
      <c r="G30" s="2"/>
    </row>
    <row r="31" spans="1:7" x14ac:dyDescent="0.4">
      <c r="A31" s="17">
        <f t="shared" si="2"/>
        <v>29</v>
      </c>
      <c r="B31">
        <v>1505347200</v>
      </c>
      <c r="C31">
        <v>3189.02</v>
      </c>
      <c r="D31" s="14">
        <f t="shared" si="1"/>
        <v>42992</v>
      </c>
      <c r="G31" s="2"/>
    </row>
    <row r="32" spans="1:7" x14ac:dyDescent="0.4">
      <c r="A32" s="17">
        <f t="shared" si="2"/>
        <v>30</v>
      </c>
      <c r="B32">
        <v>1505433600</v>
      </c>
      <c r="C32">
        <v>3700</v>
      </c>
      <c r="D32" s="14">
        <f t="shared" si="1"/>
        <v>42993</v>
      </c>
      <c r="G32" s="2"/>
    </row>
    <row r="33" spans="1:9" x14ac:dyDescent="0.4">
      <c r="A33" s="17">
        <f t="shared" si="2"/>
        <v>31</v>
      </c>
      <c r="B33">
        <v>1505520000</v>
      </c>
      <c r="C33">
        <v>3714.95</v>
      </c>
      <c r="D33" s="14">
        <f t="shared" si="1"/>
        <v>42994</v>
      </c>
      <c r="G33" s="2"/>
    </row>
    <row r="34" spans="1:9" x14ac:dyDescent="0.4">
      <c r="A34" s="17">
        <f t="shared" si="2"/>
        <v>32</v>
      </c>
      <c r="B34">
        <v>1505606400</v>
      </c>
      <c r="C34">
        <v>3699.99</v>
      </c>
      <c r="D34" s="14">
        <f t="shared" si="1"/>
        <v>42995</v>
      </c>
      <c r="G34" s="2"/>
    </row>
    <row r="35" spans="1:9" x14ac:dyDescent="0.4">
      <c r="A35" s="17">
        <f t="shared" si="2"/>
        <v>33</v>
      </c>
      <c r="B35">
        <v>1505692800</v>
      </c>
      <c r="C35">
        <v>4035.01</v>
      </c>
      <c r="D35" s="14">
        <f t="shared" si="1"/>
        <v>42996</v>
      </c>
      <c r="G35" s="2"/>
    </row>
    <row r="36" spans="1:9" x14ac:dyDescent="0.4">
      <c r="A36" s="17">
        <f t="shared" si="2"/>
        <v>34</v>
      </c>
      <c r="B36">
        <v>1505779200</v>
      </c>
      <c r="C36">
        <v>3910.04</v>
      </c>
      <c r="D36" s="14">
        <f t="shared" si="1"/>
        <v>42997</v>
      </c>
      <c r="G36" s="2"/>
    </row>
    <row r="37" spans="1:9" x14ac:dyDescent="0.4">
      <c r="A37" s="17">
        <f t="shared" si="2"/>
        <v>35</v>
      </c>
      <c r="B37">
        <v>1505865600</v>
      </c>
      <c r="C37">
        <v>3900</v>
      </c>
      <c r="D37" s="14">
        <f t="shared" si="1"/>
        <v>42998</v>
      </c>
      <c r="G37" s="2"/>
    </row>
    <row r="38" spans="1:9" x14ac:dyDescent="0.4">
      <c r="A38" s="17">
        <f t="shared" si="2"/>
        <v>36</v>
      </c>
      <c r="B38">
        <v>1505952000</v>
      </c>
      <c r="C38">
        <v>3609.99</v>
      </c>
      <c r="D38" s="14">
        <f t="shared" si="1"/>
        <v>42999</v>
      </c>
      <c r="G38" s="2"/>
    </row>
    <row r="39" spans="1:9" x14ac:dyDescent="0.4">
      <c r="A39" s="17">
        <f t="shared" si="2"/>
        <v>37</v>
      </c>
      <c r="B39">
        <v>1506038400</v>
      </c>
      <c r="C39">
        <v>3595.87</v>
      </c>
      <c r="D39" s="14">
        <f t="shared" si="1"/>
        <v>43000</v>
      </c>
      <c r="G39" s="2"/>
    </row>
    <row r="40" spans="1:9" x14ac:dyDescent="0.4">
      <c r="A40" s="17">
        <f t="shared" si="2"/>
        <v>38</v>
      </c>
      <c r="B40">
        <v>1506124800</v>
      </c>
      <c r="C40">
        <v>3780</v>
      </c>
      <c r="D40" s="14">
        <f t="shared" si="1"/>
        <v>43001</v>
      </c>
      <c r="G40" s="2"/>
      <c r="I40" s="28"/>
    </row>
    <row r="41" spans="1:9" x14ac:dyDescent="0.4">
      <c r="A41" s="17">
        <f t="shared" si="2"/>
        <v>39</v>
      </c>
      <c r="B41">
        <v>1506211200</v>
      </c>
      <c r="C41">
        <v>3660.02</v>
      </c>
      <c r="D41" s="14">
        <f t="shared" si="1"/>
        <v>43002</v>
      </c>
      <c r="G41" s="2"/>
      <c r="I41" s="28"/>
    </row>
    <row r="42" spans="1:9" x14ac:dyDescent="0.4">
      <c r="A42" s="17">
        <f t="shared" si="2"/>
        <v>40</v>
      </c>
      <c r="B42">
        <v>1506297600</v>
      </c>
      <c r="C42">
        <v>3920.75</v>
      </c>
      <c r="D42" s="14">
        <f t="shared" si="1"/>
        <v>43003</v>
      </c>
      <c r="G42" s="2"/>
    </row>
    <row r="43" spans="1:9" x14ac:dyDescent="0.4">
      <c r="A43" s="17">
        <f t="shared" si="2"/>
        <v>41</v>
      </c>
      <c r="B43">
        <v>1506384000</v>
      </c>
      <c r="C43">
        <v>3882.35</v>
      </c>
      <c r="D43" s="14">
        <f t="shared" si="1"/>
        <v>43004</v>
      </c>
      <c r="G43" s="2"/>
      <c r="I43" s="28"/>
    </row>
    <row r="44" spans="1:9" x14ac:dyDescent="0.4">
      <c r="A44" s="17">
        <f t="shared" si="2"/>
        <v>42</v>
      </c>
      <c r="B44">
        <v>1506470400</v>
      </c>
      <c r="C44">
        <v>4193</v>
      </c>
      <c r="D44" s="14">
        <f t="shared" si="1"/>
        <v>43005</v>
      </c>
      <c r="G44" s="2"/>
      <c r="I44" s="28"/>
    </row>
    <row r="45" spans="1:9" x14ac:dyDescent="0.4">
      <c r="A45" s="17">
        <f t="shared" si="2"/>
        <v>43</v>
      </c>
      <c r="B45">
        <v>1506556800</v>
      </c>
      <c r="C45">
        <v>4174.5</v>
      </c>
      <c r="D45" s="14">
        <f t="shared" si="1"/>
        <v>43006</v>
      </c>
      <c r="G45" s="2"/>
      <c r="I45" s="28"/>
    </row>
    <row r="46" spans="1:9" x14ac:dyDescent="0.4">
      <c r="A46" s="17">
        <f t="shared" si="2"/>
        <v>44</v>
      </c>
      <c r="B46">
        <v>1506643200</v>
      </c>
      <c r="C46">
        <v>4174.6899999999996</v>
      </c>
      <c r="D46" s="14">
        <f t="shared" si="1"/>
        <v>43007</v>
      </c>
      <c r="G46" s="2"/>
    </row>
    <row r="47" spans="1:9" x14ac:dyDescent="0.4">
      <c r="A47" s="17">
        <f t="shared" si="2"/>
        <v>45</v>
      </c>
      <c r="B47">
        <v>1506729600</v>
      </c>
      <c r="C47">
        <v>4378.51</v>
      </c>
      <c r="D47" s="14">
        <f t="shared" si="1"/>
        <v>43008</v>
      </c>
      <c r="G47" s="2"/>
    </row>
    <row r="48" spans="1:9" x14ac:dyDescent="0.4">
      <c r="A48" s="17">
        <f t="shared" si="2"/>
        <v>46</v>
      </c>
      <c r="B48">
        <v>1506816000</v>
      </c>
      <c r="C48">
        <v>4378.4799999999996</v>
      </c>
      <c r="D48" s="14">
        <f t="shared" si="1"/>
        <v>43009</v>
      </c>
      <c r="G48" s="2"/>
    </row>
    <row r="49" spans="1:17" x14ac:dyDescent="0.4">
      <c r="A49" s="17">
        <f t="shared" si="2"/>
        <v>47</v>
      </c>
      <c r="B49">
        <v>1506902400</v>
      </c>
      <c r="C49">
        <v>4380</v>
      </c>
      <c r="D49" s="14">
        <f t="shared" si="1"/>
        <v>43010</v>
      </c>
      <c r="G49" s="2"/>
    </row>
    <row r="50" spans="1:17" x14ac:dyDescent="0.4">
      <c r="A50" s="17">
        <f t="shared" si="2"/>
        <v>48</v>
      </c>
      <c r="B50">
        <v>1506988800</v>
      </c>
      <c r="C50">
        <v>4310</v>
      </c>
      <c r="D50" s="14">
        <f t="shared" si="1"/>
        <v>43011</v>
      </c>
      <c r="G50" s="2"/>
    </row>
    <row r="51" spans="1:17" x14ac:dyDescent="0.4">
      <c r="A51" s="17">
        <f t="shared" si="2"/>
        <v>49</v>
      </c>
      <c r="B51">
        <v>1507075200</v>
      </c>
      <c r="C51">
        <v>4208.59</v>
      </c>
      <c r="D51" s="14">
        <f t="shared" si="1"/>
        <v>43012</v>
      </c>
      <c r="G51" s="2"/>
    </row>
    <row r="52" spans="1:17" x14ac:dyDescent="0.4">
      <c r="A52" s="17">
        <f t="shared" si="2"/>
        <v>50</v>
      </c>
      <c r="B52">
        <v>1507161600</v>
      </c>
      <c r="C52">
        <v>4292.43</v>
      </c>
      <c r="D52" s="14">
        <f t="shared" si="1"/>
        <v>43013</v>
      </c>
      <c r="G52" s="2"/>
    </row>
    <row r="53" spans="1:17" x14ac:dyDescent="0.4">
      <c r="A53" s="17">
        <f t="shared" si="2"/>
        <v>51</v>
      </c>
      <c r="B53">
        <v>1507248000</v>
      </c>
      <c r="C53">
        <v>4369</v>
      </c>
      <c r="D53" s="14">
        <f t="shared" si="1"/>
        <v>43014</v>
      </c>
      <c r="G53" s="2"/>
    </row>
    <row r="54" spans="1:17" x14ac:dyDescent="0.4">
      <c r="A54" s="17">
        <f t="shared" si="2"/>
        <v>52</v>
      </c>
      <c r="B54">
        <v>1507334400</v>
      </c>
      <c r="C54">
        <v>4423</v>
      </c>
      <c r="D54" s="14">
        <f t="shared" si="1"/>
        <v>43015</v>
      </c>
      <c r="G54" s="2"/>
      <c r="N54" s="13"/>
      <c r="O54" s="29"/>
      <c r="P54" s="29"/>
      <c r="Q54" s="29"/>
    </row>
    <row r="55" spans="1:17" x14ac:dyDescent="0.4">
      <c r="A55" s="17">
        <f t="shared" si="2"/>
        <v>53</v>
      </c>
      <c r="B55">
        <v>1507420800</v>
      </c>
      <c r="C55">
        <v>4640</v>
      </c>
      <c r="D55" s="14">
        <f t="shared" si="1"/>
        <v>43016</v>
      </c>
      <c r="G55" s="2"/>
      <c r="N55" s="13"/>
    </row>
    <row r="56" spans="1:17" x14ac:dyDescent="0.4">
      <c r="A56" s="17">
        <f t="shared" si="2"/>
        <v>54</v>
      </c>
      <c r="B56">
        <v>1507507200</v>
      </c>
      <c r="C56">
        <v>4786.95</v>
      </c>
      <c r="D56" s="14">
        <f t="shared" si="1"/>
        <v>43017</v>
      </c>
      <c r="G56" s="2"/>
      <c r="N56" s="13"/>
    </row>
    <row r="57" spans="1:17" x14ac:dyDescent="0.4">
      <c r="A57" s="17">
        <f t="shared" si="2"/>
        <v>55</v>
      </c>
      <c r="B57">
        <v>1507593600</v>
      </c>
      <c r="C57">
        <v>4783.0600000000004</v>
      </c>
      <c r="D57" s="14">
        <f t="shared" si="1"/>
        <v>43018</v>
      </c>
      <c r="G57" s="2"/>
      <c r="N57" s="13"/>
    </row>
    <row r="58" spans="1:17" x14ac:dyDescent="0.4">
      <c r="A58" s="17">
        <f t="shared" si="2"/>
        <v>56</v>
      </c>
      <c r="B58">
        <v>1507680000</v>
      </c>
      <c r="C58">
        <v>4821.43</v>
      </c>
      <c r="D58" s="14">
        <f t="shared" si="1"/>
        <v>43019</v>
      </c>
      <c r="G58" s="2"/>
      <c r="N58" s="13"/>
    </row>
    <row r="59" spans="1:17" x14ac:dyDescent="0.4">
      <c r="A59" s="17">
        <f t="shared" si="2"/>
        <v>57</v>
      </c>
      <c r="B59">
        <v>1507766400</v>
      </c>
      <c r="C59">
        <v>5430</v>
      </c>
      <c r="D59" s="14">
        <f t="shared" si="1"/>
        <v>43020</v>
      </c>
      <c r="G59" s="2"/>
      <c r="N59" s="13"/>
    </row>
    <row r="60" spans="1:17" x14ac:dyDescent="0.4">
      <c r="A60" s="17">
        <f t="shared" si="2"/>
        <v>58</v>
      </c>
      <c r="B60">
        <v>1507852800</v>
      </c>
      <c r="C60">
        <v>5649.98</v>
      </c>
      <c r="D60" s="14">
        <f t="shared" si="1"/>
        <v>43021</v>
      </c>
      <c r="G60" s="2"/>
      <c r="N60" s="13"/>
    </row>
    <row r="61" spans="1:17" x14ac:dyDescent="0.4">
      <c r="A61" s="17">
        <f t="shared" si="2"/>
        <v>59</v>
      </c>
      <c r="B61">
        <v>1507939200</v>
      </c>
      <c r="C61">
        <v>5869.99</v>
      </c>
      <c r="D61" s="14">
        <f t="shared" si="1"/>
        <v>43022</v>
      </c>
      <c r="G61" s="2"/>
      <c r="N61" s="13"/>
    </row>
    <row r="62" spans="1:17" x14ac:dyDescent="0.4">
      <c r="A62" s="17">
        <f t="shared" si="2"/>
        <v>60</v>
      </c>
      <c r="B62">
        <v>1508025600</v>
      </c>
      <c r="C62">
        <v>5709.99</v>
      </c>
      <c r="D62" s="14">
        <f t="shared" si="1"/>
        <v>43023</v>
      </c>
      <c r="G62" s="2"/>
      <c r="N62" s="13"/>
    </row>
    <row r="63" spans="1:17" x14ac:dyDescent="0.4">
      <c r="A63" s="17">
        <f t="shared" si="2"/>
        <v>61</v>
      </c>
      <c r="B63">
        <v>1508112000</v>
      </c>
      <c r="C63">
        <v>5760.02</v>
      </c>
      <c r="D63" s="14">
        <f t="shared" si="1"/>
        <v>43024</v>
      </c>
      <c r="G63" s="2"/>
      <c r="N63" s="13"/>
    </row>
    <row r="64" spans="1:17" x14ac:dyDescent="0.4">
      <c r="A64" s="17">
        <f t="shared" si="2"/>
        <v>62</v>
      </c>
      <c r="B64">
        <v>1508198400</v>
      </c>
      <c r="C64">
        <v>5595</v>
      </c>
      <c r="D64" s="14">
        <f t="shared" si="1"/>
        <v>43025</v>
      </c>
      <c r="G64" s="2"/>
      <c r="N64" s="13"/>
    </row>
    <row r="65" spans="1:14" x14ac:dyDescent="0.4">
      <c r="A65" s="17">
        <f t="shared" si="2"/>
        <v>63</v>
      </c>
      <c r="B65">
        <v>1508284800</v>
      </c>
      <c r="C65">
        <v>5512.06</v>
      </c>
      <c r="D65" s="14">
        <f t="shared" si="1"/>
        <v>43026</v>
      </c>
      <c r="G65" s="2"/>
      <c r="N65" s="13"/>
    </row>
    <row r="66" spans="1:14" x14ac:dyDescent="0.4">
      <c r="A66" s="17">
        <f t="shared" si="2"/>
        <v>64</v>
      </c>
      <c r="B66">
        <v>1508371200</v>
      </c>
      <c r="C66">
        <v>5683.9</v>
      </c>
      <c r="D66" s="14">
        <f t="shared" si="1"/>
        <v>43027</v>
      </c>
      <c r="G66" s="2"/>
      <c r="N66" s="13"/>
    </row>
    <row r="67" spans="1:14" x14ac:dyDescent="0.4">
      <c r="A67" s="17">
        <f t="shared" si="2"/>
        <v>65</v>
      </c>
      <c r="B67">
        <v>1508457600</v>
      </c>
      <c r="C67">
        <v>6010.01</v>
      </c>
      <c r="D67" s="14">
        <f t="shared" si="1"/>
        <v>43028</v>
      </c>
      <c r="G67" s="2"/>
      <c r="N67" s="13"/>
    </row>
    <row r="68" spans="1:14" x14ac:dyDescent="0.4">
      <c r="A68" s="17">
        <f t="shared" si="2"/>
        <v>66</v>
      </c>
      <c r="B68">
        <v>1508544000</v>
      </c>
      <c r="C68">
        <v>6024.97</v>
      </c>
      <c r="D68" s="14">
        <f t="shared" ref="D68:D131" si="3">(B68/86400)+DATE(1970,1,1)</f>
        <v>43029</v>
      </c>
      <c r="G68" s="2"/>
      <c r="N68" s="13"/>
    </row>
    <row r="69" spans="1:14" x14ac:dyDescent="0.4">
      <c r="A69" s="17">
        <f t="shared" ref="A69:A132" si="4">A68+1</f>
        <v>67</v>
      </c>
      <c r="B69">
        <v>1508630400</v>
      </c>
      <c r="C69">
        <v>5950.02</v>
      </c>
      <c r="D69" s="14">
        <f t="shared" si="3"/>
        <v>43030</v>
      </c>
      <c r="G69" s="2"/>
      <c r="N69" s="13"/>
    </row>
    <row r="70" spans="1:14" x14ac:dyDescent="0.4">
      <c r="A70" s="17">
        <f t="shared" si="4"/>
        <v>68</v>
      </c>
      <c r="B70">
        <v>1508716800</v>
      </c>
      <c r="C70">
        <v>5915.93</v>
      </c>
      <c r="D70" s="14">
        <f t="shared" si="3"/>
        <v>43031</v>
      </c>
      <c r="G70" s="2"/>
      <c r="N70" s="13"/>
    </row>
    <row r="71" spans="1:14" x14ac:dyDescent="0.4">
      <c r="A71" s="17">
        <f t="shared" si="4"/>
        <v>69</v>
      </c>
      <c r="B71">
        <v>1508803200</v>
      </c>
      <c r="C71">
        <v>5477.03</v>
      </c>
      <c r="D71" s="14">
        <f t="shared" si="3"/>
        <v>43032</v>
      </c>
      <c r="G71" s="2"/>
      <c r="N71" s="13"/>
    </row>
    <row r="72" spans="1:14" x14ac:dyDescent="0.4">
      <c r="A72" s="17">
        <f t="shared" si="4"/>
        <v>70</v>
      </c>
      <c r="B72">
        <v>1508889600</v>
      </c>
      <c r="C72">
        <v>5689.99</v>
      </c>
      <c r="D72" s="14">
        <f t="shared" si="3"/>
        <v>43033</v>
      </c>
      <c r="G72" s="2"/>
      <c r="N72" s="13"/>
    </row>
    <row r="73" spans="1:14" x14ac:dyDescent="0.4">
      <c r="A73" s="17">
        <f t="shared" si="4"/>
        <v>71</v>
      </c>
      <c r="B73">
        <v>1508976000</v>
      </c>
      <c r="C73">
        <v>5861.77</v>
      </c>
      <c r="D73" s="14">
        <f t="shared" si="3"/>
        <v>43034</v>
      </c>
      <c r="G73" s="2"/>
      <c r="N73" s="13"/>
    </row>
    <row r="74" spans="1:14" x14ac:dyDescent="0.4">
      <c r="A74" s="17">
        <f t="shared" si="4"/>
        <v>72</v>
      </c>
      <c r="B74">
        <v>1509062400</v>
      </c>
      <c r="C74">
        <v>5768.83</v>
      </c>
      <c r="D74" s="14">
        <f t="shared" si="3"/>
        <v>43035</v>
      </c>
      <c r="G74" s="2"/>
      <c r="N74" s="13"/>
    </row>
    <row r="75" spans="1:14" x14ac:dyDescent="0.4">
      <c r="A75" s="17">
        <f t="shared" si="4"/>
        <v>73</v>
      </c>
      <c r="B75">
        <v>1509148800</v>
      </c>
      <c r="C75">
        <v>5719.64</v>
      </c>
      <c r="D75" s="14">
        <f t="shared" si="3"/>
        <v>43036</v>
      </c>
      <c r="G75" s="2"/>
      <c r="N75" s="13"/>
    </row>
    <row r="76" spans="1:14" x14ac:dyDescent="0.4">
      <c r="A76" s="17">
        <f t="shared" si="4"/>
        <v>74</v>
      </c>
      <c r="B76">
        <v>1509235200</v>
      </c>
      <c r="C76">
        <v>6169.98</v>
      </c>
      <c r="D76" s="14">
        <f t="shared" si="3"/>
        <v>43037</v>
      </c>
      <c r="G76" s="2"/>
      <c r="N76" s="13"/>
    </row>
    <row r="77" spans="1:14" x14ac:dyDescent="0.4">
      <c r="A77" s="17">
        <f t="shared" si="4"/>
        <v>75</v>
      </c>
      <c r="B77">
        <v>1509321600</v>
      </c>
      <c r="C77">
        <v>6120.5</v>
      </c>
      <c r="D77" s="14">
        <f t="shared" si="3"/>
        <v>43038</v>
      </c>
      <c r="G77" s="2"/>
      <c r="N77" s="13"/>
    </row>
    <row r="78" spans="1:14" x14ac:dyDescent="0.4">
      <c r="A78" s="17">
        <f t="shared" si="4"/>
        <v>76</v>
      </c>
      <c r="B78">
        <v>1509408000</v>
      </c>
      <c r="C78">
        <v>6463</v>
      </c>
      <c r="D78" s="14">
        <f t="shared" si="3"/>
        <v>43039</v>
      </c>
      <c r="G78" s="2"/>
      <c r="N78" s="13"/>
    </row>
    <row r="79" spans="1:14" x14ac:dyDescent="0.4">
      <c r="A79" s="17">
        <f t="shared" si="4"/>
        <v>77</v>
      </c>
      <c r="B79">
        <v>1509494400</v>
      </c>
      <c r="C79">
        <v>6753.98</v>
      </c>
      <c r="D79" s="14">
        <f t="shared" si="3"/>
        <v>43040</v>
      </c>
      <c r="G79" s="2"/>
      <c r="N79" s="13"/>
    </row>
    <row r="80" spans="1:14" x14ac:dyDescent="0.4">
      <c r="A80" s="17">
        <f t="shared" si="4"/>
        <v>78</v>
      </c>
      <c r="B80">
        <v>1509580800</v>
      </c>
      <c r="C80">
        <v>7019.98</v>
      </c>
      <c r="D80" s="14">
        <f t="shared" si="3"/>
        <v>43041</v>
      </c>
      <c r="G80" s="2"/>
      <c r="N80" s="13"/>
    </row>
    <row r="81" spans="1:14" x14ac:dyDescent="0.4">
      <c r="A81" s="17">
        <f t="shared" si="4"/>
        <v>79</v>
      </c>
      <c r="B81">
        <v>1509667200</v>
      </c>
      <c r="C81">
        <v>7115.04</v>
      </c>
      <c r="D81" s="14">
        <f t="shared" si="3"/>
        <v>43042</v>
      </c>
      <c r="G81" s="2"/>
      <c r="N81" s="13"/>
    </row>
    <row r="82" spans="1:14" x14ac:dyDescent="0.4">
      <c r="A82" s="17">
        <f t="shared" si="4"/>
        <v>80</v>
      </c>
      <c r="B82">
        <v>1509753600</v>
      </c>
      <c r="C82">
        <v>7357.09</v>
      </c>
      <c r="D82" s="14">
        <f t="shared" si="3"/>
        <v>43043</v>
      </c>
      <c r="G82" s="2"/>
      <c r="N82" s="13"/>
    </row>
    <row r="83" spans="1:14" x14ac:dyDescent="0.4">
      <c r="A83" s="17">
        <f t="shared" si="4"/>
        <v>81</v>
      </c>
      <c r="B83">
        <v>1509840000</v>
      </c>
      <c r="C83">
        <v>7345.01</v>
      </c>
      <c r="D83" s="14">
        <f t="shared" si="3"/>
        <v>43044</v>
      </c>
      <c r="G83" s="2"/>
      <c r="N83" s="13"/>
    </row>
    <row r="84" spans="1:14" x14ac:dyDescent="0.4">
      <c r="A84" s="17">
        <f t="shared" si="4"/>
        <v>82</v>
      </c>
      <c r="B84">
        <v>1509926400</v>
      </c>
      <c r="C84">
        <v>6960.12</v>
      </c>
      <c r="D84" s="14">
        <f t="shared" si="3"/>
        <v>43045</v>
      </c>
      <c r="G84" s="2"/>
      <c r="N84" s="13"/>
    </row>
    <row r="85" spans="1:14" x14ac:dyDescent="0.4">
      <c r="A85" s="17">
        <f t="shared" si="4"/>
        <v>83</v>
      </c>
      <c r="B85">
        <v>1510012800</v>
      </c>
      <c r="C85">
        <v>7064.04</v>
      </c>
      <c r="D85" s="14">
        <f t="shared" si="3"/>
        <v>43046</v>
      </c>
      <c r="G85" s="2"/>
      <c r="N85" s="13"/>
    </row>
    <row r="86" spans="1:14" x14ac:dyDescent="0.4">
      <c r="A86" s="17">
        <f t="shared" si="4"/>
        <v>84</v>
      </c>
      <c r="B86">
        <v>1510099200</v>
      </c>
      <c r="C86">
        <v>7303</v>
      </c>
      <c r="D86" s="14">
        <f t="shared" si="3"/>
        <v>43047</v>
      </c>
      <c r="G86" s="2"/>
      <c r="N86" s="13"/>
    </row>
    <row r="87" spans="1:14" x14ac:dyDescent="0.4">
      <c r="A87" s="17">
        <f t="shared" si="4"/>
        <v>85</v>
      </c>
      <c r="B87">
        <v>1510185600</v>
      </c>
      <c r="C87">
        <v>7079.99</v>
      </c>
      <c r="D87" s="14">
        <f t="shared" si="3"/>
        <v>43048</v>
      </c>
      <c r="G87" s="2"/>
      <c r="N87" s="13"/>
    </row>
    <row r="88" spans="1:14" x14ac:dyDescent="0.4">
      <c r="A88" s="17">
        <f t="shared" si="4"/>
        <v>86</v>
      </c>
      <c r="B88">
        <v>1510272000</v>
      </c>
      <c r="C88">
        <v>6506.98</v>
      </c>
      <c r="D88" s="14">
        <f t="shared" si="3"/>
        <v>43049</v>
      </c>
      <c r="G88" s="2"/>
      <c r="N88" s="13"/>
    </row>
    <row r="89" spans="1:14" x14ac:dyDescent="0.4">
      <c r="A89" s="17">
        <f t="shared" si="4"/>
        <v>87</v>
      </c>
      <c r="B89">
        <v>1510358400</v>
      </c>
      <c r="C89">
        <v>6245.05</v>
      </c>
      <c r="D89" s="14">
        <f t="shared" si="3"/>
        <v>43050</v>
      </c>
      <c r="G89" s="2"/>
      <c r="N89" s="13"/>
    </row>
    <row r="90" spans="1:14" x14ac:dyDescent="0.4">
      <c r="A90" s="17">
        <f t="shared" si="4"/>
        <v>88</v>
      </c>
      <c r="B90">
        <v>1510444800</v>
      </c>
      <c r="C90">
        <v>5811.03</v>
      </c>
      <c r="D90" s="14">
        <f t="shared" si="3"/>
        <v>43051</v>
      </c>
      <c r="G90" s="2"/>
      <c r="N90" s="13"/>
    </row>
    <row r="91" spans="1:14" x14ac:dyDescent="0.4">
      <c r="A91" s="17">
        <f t="shared" si="4"/>
        <v>89</v>
      </c>
      <c r="B91">
        <v>1510531200</v>
      </c>
      <c r="C91">
        <v>6465.99</v>
      </c>
      <c r="D91" s="14">
        <f t="shared" si="3"/>
        <v>43052</v>
      </c>
      <c r="G91" s="2"/>
      <c r="N91" s="13"/>
    </row>
    <row r="92" spans="1:14" x14ac:dyDescent="0.4">
      <c r="A92" s="17">
        <f t="shared" si="4"/>
        <v>90</v>
      </c>
      <c r="B92">
        <v>1510617600</v>
      </c>
      <c r="C92">
        <v>6574.99</v>
      </c>
      <c r="D92" s="14">
        <f t="shared" si="3"/>
        <v>43053</v>
      </c>
      <c r="G92" s="2"/>
      <c r="N92" s="13"/>
    </row>
    <row r="93" spans="1:14" x14ac:dyDescent="0.4">
      <c r="A93" s="17">
        <f t="shared" si="4"/>
        <v>91</v>
      </c>
      <c r="B93">
        <v>1510704000</v>
      </c>
      <c r="C93">
        <v>7240.06</v>
      </c>
      <c r="D93" s="14">
        <f t="shared" si="3"/>
        <v>43054</v>
      </c>
      <c r="G93" s="2"/>
      <c r="N93" s="13"/>
    </row>
    <row r="94" spans="1:14" x14ac:dyDescent="0.4">
      <c r="A94" s="17">
        <f t="shared" si="4"/>
        <v>92</v>
      </c>
      <c r="B94">
        <v>1510790400</v>
      </c>
      <c r="C94">
        <v>7864.5</v>
      </c>
      <c r="D94" s="14">
        <f t="shared" si="3"/>
        <v>43055</v>
      </c>
      <c r="G94" s="2"/>
      <c r="N94" s="13"/>
    </row>
    <row r="95" spans="1:14" x14ac:dyDescent="0.4">
      <c r="A95" s="17">
        <f t="shared" si="4"/>
        <v>93</v>
      </c>
      <c r="B95">
        <v>1510876800</v>
      </c>
      <c r="C95">
        <v>7699.19</v>
      </c>
      <c r="D95" s="14">
        <f t="shared" si="3"/>
        <v>43056</v>
      </c>
      <c r="G95" s="2"/>
      <c r="N95" s="13"/>
    </row>
    <row r="96" spans="1:14" x14ac:dyDescent="0.4">
      <c r="A96" s="17">
        <f t="shared" si="4"/>
        <v>94</v>
      </c>
      <c r="B96">
        <v>1510963200</v>
      </c>
      <c r="C96">
        <v>7761.94</v>
      </c>
      <c r="D96" s="14">
        <f t="shared" si="3"/>
        <v>43057</v>
      </c>
      <c r="G96" s="2"/>
      <c r="N96" s="13"/>
    </row>
    <row r="97" spans="1:14" x14ac:dyDescent="0.4">
      <c r="A97" s="17">
        <f t="shared" si="4"/>
        <v>95</v>
      </c>
      <c r="B97">
        <v>1511049600</v>
      </c>
      <c r="C97">
        <v>8038</v>
      </c>
      <c r="D97" s="14">
        <f t="shared" si="3"/>
        <v>43058</v>
      </c>
      <c r="G97" s="2"/>
      <c r="N97" s="13"/>
    </row>
    <row r="98" spans="1:14" x14ac:dyDescent="0.4">
      <c r="A98" s="17">
        <f t="shared" si="4"/>
        <v>96</v>
      </c>
      <c r="B98">
        <v>1511136000</v>
      </c>
      <c r="C98">
        <v>8212</v>
      </c>
      <c r="D98" s="14">
        <f t="shared" si="3"/>
        <v>43059</v>
      </c>
      <c r="G98" s="2"/>
      <c r="N98" s="13"/>
    </row>
    <row r="99" spans="1:14" x14ac:dyDescent="0.4">
      <c r="A99" s="17">
        <f t="shared" si="4"/>
        <v>97</v>
      </c>
      <c r="B99">
        <v>1511222400</v>
      </c>
      <c r="C99">
        <v>8119.51</v>
      </c>
      <c r="D99" s="14">
        <f t="shared" si="3"/>
        <v>43060</v>
      </c>
      <c r="G99" s="2"/>
      <c r="N99" s="13"/>
    </row>
    <row r="100" spans="1:14" x14ac:dyDescent="0.4">
      <c r="A100" s="17">
        <f t="shared" si="4"/>
        <v>98</v>
      </c>
      <c r="B100">
        <v>1511308800</v>
      </c>
      <c r="C100">
        <v>8205.92</v>
      </c>
      <c r="D100" s="14">
        <f t="shared" si="3"/>
        <v>43061</v>
      </c>
      <c r="G100" s="2"/>
      <c r="N100" s="13"/>
    </row>
    <row r="101" spans="1:14" x14ac:dyDescent="0.4">
      <c r="A101" s="17">
        <f t="shared" si="4"/>
        <v>99</v>
      </c>
      <c r="B101">
        <v>1511395200</v>
      </c>
      <c r="C101">
        <v>8019.99</v>
      </c>
      <c r="D101" s="14">
        <f t="shared" si="3"/>
        <v>43062</v>
      </c>
      <c r="G101" s="2"/>
      <c r="N101" s="13"/>
    </row>
    <row r="102" spans="1:14" x14ac:dyDescent="0.4">
      <c r="A102" s="17">
        <f t="shared" si="4"/>
        <v>100</v>
      </c>
      <c r="B102">
        <v>1511481600</v>
      </c>
      <c r="C102">
        <v>8138</v>
      </c>
      <c r="D102" s="14">
        <f t="shared" si="3"/>
        <v>43063</v>
      </c>
      <c r="G102" s="2"/>
      <c r="N102" s="13"/>
    </row>
    <row r="103" spans="1:14" x14ac:dyDescent="0.4">
      <c r="A103" s="17">
        <f t="shared" si="4"/>
        <v>101</v>
      </c>
      <c r="B103">
        <v>1511568000</v>
      </c>
      <c r="C103">
        <v>8700.01</v>
      </c>
      <c r="D103" s="14">
        <f t="shared" si="3"/>
        <v>43064</v>
      </c>
      <c r="G103" s="2"/>
      <c r="N103" s="13"/>
    </row>
    <row r="104" spans="1:14" x14ac:dyDescent="0.4">
      <c r="A104" s="17">
        <f t="shared" si="4"/>
        <v>102</v>
      </c>
      <c r="B104">
        <v>1511654400</v>
      </c>
      <c r="C104">
        <v>9128.02</v>
      </c>
      <c r="D104" s="14">
        <f t="shared" si="3"/>
        <v>43065</v>
      </c>
      <c r="G104" s="2"/>
      <c r="N104" s="13"/>
    </row>
    <row r="105" spans="1:14" x14ac:dyDescent="0.4">
      <c r="A105" s="17">
        <f t="shared" si="4"/>
        <v>103</v>
      </c>
      <c r="B105">
        <v>1511740800</v>
      </c>
      <c r="C105">
        <v>9650</v>
      </c>
      <c r="D105" s="14">
        <f t="shared" si="3"/>
        <v>43066</v>
      </c>
      <c r="G105" s="2"/>
      <c r="N105" s="13"/>
    </row>
    <row r="106" spans="1:14" x14ac:dyDescent="0.4">
      <c r="A106" s="17">
        <f t="shared" si="4"/>
        <v>104</v>
      </c>
      <c r="B106">
        <v>1511827200</v>
      </c>
      <c r="C106">
        <v>9896.7999999999993</v>
      </c>
      <c r="D106" s="14">
        <f t="shared" si="3"/>
        <v>43067</v>
      </c>
      <c r="G106" s="2"/>
      <c r="N106" s="13"/>
    </row>
    <row r="107" spans="1:14" x14ac:dyDescent="0.4">
      <c r="A107" s="17">
        <f t="shared" si="4"/>
        <v>105</v>
      </c>
      <c r="B107">
        <v>1511913600</v>
      </c>
      <c r="C107">
        <v>9687.8799999999992</v>
      </c>
      <c r="D107" s="14">
        <f t="shared" si="3"/>
        <v>43068</v>
      </c>
      <c r="G107" s="2"/>
      <c r="N107" s="13"/>
    </row>
    <row r="108" spans="1:14" x14ac:dyDescent="0.4">
      <c r="A108" s="17">
        <f t="shared" si="4"/>
        <v>106</v>
      </c>
      <c r="B108">
        <v>1512000000</v>
      </c>
      <c r="C108">
        <v>9838.9599999999991</v>
      </c>
      <c r="D108" s="14">
        <f t="shared" si="3"/>
        <v>43069</v>
      </c>
      <c r="G108" s="2"/>
      <c r="N108" s="13"/>
    </row>
    <row r="109" spans="1:14" x14ac:dyDescent="0.4">
      <c r="A109" s="17">
        <f t="shared" si="4"/>
        <v>107</v>
      </c>
      <c r="B109">
        <v>1512086400</v>
      </c>
      <c r="C109">
        <v>10782.99</v>
      </c>
      <c r="D109" s="14">
        <f t="shared" si="3"/>
        <v>43070</v>
      </c>
      <c r="G109" s="2"/>
      <c r="N109" s="13"/>
    </row>
    <row r="110" spans="1:14" x14ac:dyDescent="0.4">
      <c r="A110" s="17">
        <f t="shared" si="4"/>
        <v>108</v>
      </c>
      <c r="B110">
        <v>1512172800</v>
      </c>
      <c r="C110">
        <v>10890.01</v>
      </c>
      <c r="D110" s="14">
        <f t="shared" si="3"/>
        <v>43071</v>
      </c>
      <c r="G110" s="2"/>
      <c r="N110" s="13"/>
    </row>
    <row r="111" spans="1:14" x14ac:dyDescent="0.4">
      <c r="A111" s="17">
        <f t="shared" si="4"/>
        <v>109</v>
      </c>
      <c r="B111">
        <v>1512259200</v>
      </c>
      <c r="C111">
        <v>11165.41</v>
      </c>
      <c r="D111" s="14">
        <f t="shared" si="3"/>
        <v>43072</v>
      </c>
      <c r="G111" s="2"/>
      <c r="N111" s="13"/>
    </row>
    <row r="112" spans="1:14" x14ac:dyDescent="0.4">
      <c r="A112" s="17">
        <f t="shared" si="4"/>
        <v>110</v>
      </c>
      <c r="B112">
        <v>1512345600</v>
      </c>
      <c r="C112">
        <v>11616</v>
      </c>
      <c r="D112" s="14">
        <f t="shared" si="3"/>
        <v>43073</v>
      </c>
      <c r="G112" s="2"/>
      <c r="N112" s="13"/>
    </row>
    <row r="113" spans="1:14" x14ac:dyDescent="0.4">
      <c r="A113" s="17">
        <f t="shared" si="4"/>
        <v>111</v>
      </c>
      <c r="B113">
        <v>1512432000</v>
      </c>
      <c r="C113">
        <v>11699.99</v>
      </c>
      <c r="D113" s="14">
        <f t="shared" si="3"/>
        <v>43074</v>
      </c>
      <c r="G113" s="2"/>
      <c r="N113" s="13"/>
    </row>
    <row r="114" spans="1:14" x14ac:dyDescent="0.4">
      <c r="A114" s="17">
        <f t="shared" si="4"/>
        <v>112</v>
      </c>
      <c r="B114">
        <v>1512518400</v>
      </c>
      <c r="C114">
        <v>13545.53</v>
      </c>
      <c r="D114" s="14">
        <f t="shared" si="3"/>
        <v>43075</v>
      </c>
      <c r="G114" s="2"/>
      <c r="N114" s="13"/>
    </row>
    <row r="115" spans="1:14" x14ac:dyDescent="0.4">
      <c r="A115" s="17">
        <f t="shared" si="4"/>
        <v>113</v>
      </c>
      <c r="B115">
        <v>1512604800</v>
      </c>
      <c r="C115">
        <v>16533.11</v>
      </c>
      <c r="D115" s="14">
        <f t="shared" si="3"/>
        <v>43076</v>
      </c>
      <c r="G115" s="2"/>
      <c r="N115" s="13"/>
    </row>
    <row r="116" spans="1:14" x14ac:dyDescent="0.4">
      <c r="A116" s="17">
        <f t="shared" si="4"/>
        <v>114</v>
      </c>
      <c r="B116">
        <v>1512691200</v>
      </c>
      <c r="C116">
        <v>15880</v>
      </c>
      <c r="D116" s="14">
        <f t="shared" si="3"/>
        <v>43077</v>
      </c>
      <c r="G116" s="2"/>
      <c r="N116" s="13"/>
    </row>
    <row r="117" spans="1:14" x14ac:dyDescent="0.4">
      <c r="A117" s="17">
        <f t="shared" si="4"/>
        <v>115</v>
      </c>
      <c r="B117">
        <v>1512777600</v>
      </c>
      <c r="C117">
        <v>14699.97</v>
      </c>
      <c r="D117" s="14">
        <f t="shared" si="3"/>
        <v>43078</v>
      </c>
      <c r="G117" s="2"/>
      <c r="N117" s="13"/>
    </row>
    <row r="118" spans="1:14" x14ac:dyDescent="0.4">
      <c r="A118" s="17">
        <f t="shared" si="4"/>
        <v>116</v>
      </c>
      <c r="B118">
        <v>1512864000</v>
      </c>
      <c r="C118">
        <v>14946.26</v>
      </c>
      <c r="D118" s="14">
        <f t="shared" si="3"/>
        <v>43079</v>
      </c>
      <c r="G118" s="2"/>
      <c r="N118" s="13"/>
    </row>
    <row r="119" spans="1:14" x14ac:dyDescent="0.4">
      <c r="A119" s="17">
        <f t="shared" si="4"/>
        <v>117</v>
      </c>
      <c r="B119">
        <v>1512950400</v>
      </c>
      <c r="C119">
        <v>16560.02</v>
      </c>
      <c r="D119" s="14">
        <f t="shared" si="3"/>
        <v>43080</v>
      </c>
      <c r="G119" s="2"/>
      <c r="N119" s="13"/>
    </row>
    <row r="120" spans="1:14" x14ac:dyDescent="0.4">
      <c r="A120" s="17">
        <f t="shared" si="4"/>
        <v>118</v>
      </c>
      <c r="B120">
        <v>1513036800</v>
      </c>
      <c r="C120">
        <v>16350</v>
      </c>
      <c r="D120" s="14">
        <f t="shared" si="3"/>
        <v>43081</v>
      </c>
      <c r="G120" s="2"/>
      <c r="N120" s="13"/>
    </row>
    <row r="121" spans="1:14" x14ac:dyDescent="0.4">
      <c r="A121" s="17">
        <f t="shared" si="4"/>
        <v>119</v>
      </c>
      <c r="B121">
        <v>1513123200</v>
      </c>
      <c r="C121">
        <v>16020.42</v>
      </c>
      <c r="D121" s="14">
        <f t="shared" si="3"/>
        <v>43082</v>
      </c>
      <c r="G121" s="2"/>
      <c r="N121" s="13"/>
    </row>
    <row r="122" spans="1:14" x14ac:dyDescent="0.4">
      <c r="A122" s="17">
        <f t="shared" si="4"/>
        <v>120</v>
      </c>
      <c r="B122">
        <v>1513209600</v>
      </c>
      <c r="C122">
        <v>16340</v>
      </c>
      <c r="D122" s="14">
        <f t="shared" si="3"/>
        <v>43083</v>
      </c>
      <c r="G122" s="2"/>
      <c r="N122" s="13"/>
    </row>
    <row r="123" spans="1:14" x14ac:dyDescent="0.4">
      <c r="A123" s="17">
        <f t="shared" si="4"/>
        <v>121</v>
      </c>
      <c r="B123">
        <v>1513296000</v>
      </c>
      <c r="C123">
        <v>17516.810000000001</v>
      </c>
      <c r="D123" s="14">
        <f t="shared" si="3"/>
        <v>43084</v>
      </c>
      <c r="G123" s="2"/>
      <c r="N123" s="13"/>
    </row>
    <row r="124" spans="1:14" x14ac:dyDescent="0.4">
      <c r="A124" s="17">
        <f t="shared" si="4"/>
        <v>122</v>
      </c>
      <c r="B124">
        <v>1513382400</v>
      </c>
      <c r="C124">
        <v>19102.66</v>
      </c>
      <c r="D124" s="14">
        <f t="shared" si="3"/>
        <v>43085</v>
      </c>
      <c r="G124" s="2"/>
      <c r="N124" s="13"/>
    </row>
    <row r="125" spans="1:14" x14ac:dyDescent="0.4">
      <c r="A125" s="17">
        <f t="shared" si="4"/>
        <v>123</v>
      </c>
      <c r="B125">
        <v>1513468800</v>
      </c>
      <c r="C125">
        <v>18860.02</v>
      </c>
      <c r="D125" s="14">
        <f t="shared" si="3"/>
        <v>43086</v>
      </c>
      <c r="G125" s="2"/>
      <c r="N125" s="13"/>
    </row>
    <row r="126" spans="1:14" x14ac:dyDescent="0.4">
      <c r="A126" s="17">
        <f t="shared" si="4"/>
        <v>124</v>
      </c>
      <c r="B126">
        <v>1513555200</v>
      </c>
      <c r="C126">
        <v>18856.25</v>
      </c>
      <c r="D126" s="14">
        <f t="shared" si="3"/>
        <v>43087</v>
      </c>
      <c r="G126" s="2"/>
      <c r="N126" s="13"/>
    </row>
    <row r="127" spans="1:14" x14ac:dyDescent="0.4">
      <c r="A127" s="17">
        <f t="shared" si="4"/>
        <v>125</v>
      </c>
      <c r="B127">
        <v>1513641600</v>
      </c>
      <c r="C127">
        <v>17295.2</v>
      </c>
      <c r="D127" s="14">
        <f t="shared" si="3"/>
        <v>43088</v>
      </c>
      <c r="G127" s="2"/>
      <c r="N127" s="13"/>
    </row>
    <row r="128" spans="1:14" x14ac:dyDescent="0.4">
      <c r="A128" s="17">
        <f t="shared" si="4"/>
        <v>126</v>
      </c>
      <c r="B128">
        <v>1513728000</v>
      </c>
      <c r="C128">
        <v>16488.98</v>
      </c>
      <c r="D128" s="14">
        <f t="shared" si="3"/>
        <v>43089</v>
      </c>
      <c r="G128" s="2"/>
      <c r="N128" s="13"/>
    </row>
    <row r="129" spans="1:14" x14ac:dyDescent="0.4">
      <c r="A129" s="17">
        <f t="shared" si="4"/>
        <v>127</v>
      </c>
      <c r="B129">
        <v>1513814400</v>
      </c>
      <c r="C129">
        <v>15492.64</v>
      </c>
      <c r="D129" s="14">
        <f t="shared" si="3"/>
        <v>43090</v>
      </c>
      <c r="G129" s="2"/>
      <c r="N129" s="13"/>
    </row>
    <row r="130" spans="1:14" x14ac:dyDescent="0.4">
      <c r="A130" s="17">
        <f t="shared" si="4"/>
        <v>128</v>
      </c>
      <c r="B130">
        <v>1513900800</v>
      </c>
      <c r="C130">
        <v>13326.61</v>
      </c>
      <c r="D130" s="14">
        <f t="shared" si="3"/>
        <v>43091</v>
      </c>
      <c r="G130" s="2"/>
      <c r="N130" s="13"/>
    </row>
    <row r="131" spans="1:14" x14ac:dyDescent="0.4">
      <c r="A131" s="17">
        <f t="shared" si="4"/>
        <v>129</v>
      </c>
      <c r="B131">
        <v>1513987200</v>
      </c>
      <c r="C131">
        <v>13300</v>
      </c>
      <c r="D131" s="14">
        <f t="shared" si="3"/>
        <v>43092</v>
      </c>
      <c r="G131" s="2"/>
      <c r="N131" s="13"/>
    </row>
    <row r="132" spans="1:14" x14ac:dyDescent="0.4">
      <c r="A132" s="17">
        <f t="shared" si="4"/>
        <v>130</v>
      </c>
      <c r="B132">
        <v>1514073600</v>
      </c>
      <c r="C132">
        <v>13500</v>
      </c>
      <c r="D132" s="14">
        <f t="shared" ref="D132:D195" si="5">(B132/86400)+DATE(1970,1,1)</f>
        <v>43093</v>
      </c>
      <c r="G132" s="2"/>
      <c r="N132" s="13"/>
    </row>
    <row r="133" spans="1:14" x14ac:dyDescent="0.4">
      <c r="A133" s="17">
        <f t="shared" ref="A133:A196" si="6">A132+1</f>
        <v>131</v>
      </c>
      <c r="B133">
        <v>1514160000</v>
      </c>
      <c r="C133">
        <v>13699.34</v>
      </c>
      <c r="D133" s="14">
        <f t="shared" si="5"/>
        <v>43094</v>
      </c>
      <c r="G133" s="2"/>
      <c r="N133" s="13"/>
    </row>
    <row r="134" spans="1:14" x14ac:dyDescent="0.4">
      <c r="A134" s="17">
        <f t="shared" si="6"/>
        <v>132</v>
      </c>
      <c r="B134">
        <v>1514246400</v>
      </c>
      <c r="C134">
        <v>15689.01</v>
      </c>
      <c r="D134" s="14">
        <f t="shared" si="5"/>
        <v>43095</v>
      </c>
      <c r="G134" s="2"/>
      <c r="N134" s="13"/>
    </row>
    <row r="135" spans="1:14" x14ac:dyDescent="0.4">
      <c r="A135" s="17">
        <f t="shared" si="6"/>
        <v>133</v>
      </c>
      <c r="B135">
        <v>1514332800</v>
      </c>
      <c r="C135">
        <v>15459.99</v>
      </c>
      <c r="D135" s="14">
        <f t="shared" si="5"/>
        <v>43096</v>
      </c>
      <c r="G135" s="2"/>
      <c r="N135" s="13"/>
    </row>
    <row r="136" spans="1:14" x14ac:dyDescent="0.4">
      <c r="A136" s="17">
        <f t="shared" si="6"/>
        <v>134</v>
      </c>
      <c r="B136">
        <v>1514419200</v>
      </c>
      <c r="C136">
        <v>14182.11</v>
      </c>
      <c r="D136" s="14">
        <f t="shared" si="5"/>
        <v>43097</v>
      </c>
      <c r="G136" s="2"/>
      <c r="N136" s="13"/>
    </row>
    <row r="137" spans="1:14" x14ac:dyDescent="0.4">
      <c r="A137" s="17">
        <f t="shared" si="6"/>
        <v>135</v>
      </c>
      <c r="B137">
        <v>1514505600</v>
      </c>
      <c r="C137">
        <v>14378.9</v>
      </c>
      <c r="D137" s="14">
        <f t="shared" si="5"/>
        <v>43098</v>
      </c>
      <c r="G137" s="2"/>
      <c r="N137" s="13"/>
    </row>
    <row r="138" spans="1:14" x14ac:dyDescent="0.4">
      <c r="A138" s="17">
        <f t="shared" si="6"/>
        <v>136</v>
      </c>
      <c r="B138">
        <v>1514592000</v>
      </c>
      <c r="C138">
        <v>12440.01</v>
      </c>
      <c r="D138" s="14">
        <f t="shared" si="5"/>
        <v>43099</v>
      </c>
      <c r="G138" s="2"/>
      <c r="N138" s="13"/>
    </row>
    <row r="139" spans="1:14" x14ac:dyDescent="0.4">
      <c r="A139" s="17">
        <f t="shared" si="6"/>
        <v>137</v>
      </c>
      <c r="B139">
        <v>1514678400</v>
      </c>
      <c r="C139">
        <v>13716.36</v>
      </c>
      <c r="D139" s="14">
        <f t="shared" si="5"/>
        <v>43100</v>
      </c>
      <c r="G139" s="2"/>
      <c r="N139" s="13"/>
    </row>
    <row r="140" spans="1:14" x14ac:dyDescent="0.4">
      <c r="A140" s="17">
        <f t="shared" si="6"/>
        <v>138</v>
      </c>
      <c r="B140">
        <v>1514764800</v>
      </c>
      <c r="C140">
        <v>13380</v>
      </c>
      <c r="D140" s="14">
        <f t="shared" si="5"/>
        <v>43101</v>
      </c>
      <c r="G140" s="2"/>
      <c r="N140" s="13"/>
    </row>
    <row r="141" spans="1:14" x14ac:dyDescent="0.4">
      <c r="A141" s="17">
        <f t="shared" si="6"/>
        <v>139</v>
      </c>
      <c r="B141">
        <v>1514851200</v>
      </c>
      <c r="C141">
        <v>14675.11</v>
      </c>
      <c r="D141" s="14">
        <f t="shared" si="5"/>
        <v>43102</v>
      </c>
      <c r="G141" s="2"/>
      <c r="N141" s="13"/>
    </row>
    <row r="142" spans="1:14" x14ac:dyDescent="0.4">
      <c r="A142" s="17">
        <f t="shared" si="6"/>
        <v>140</v>
      </c>
      <c r="B142">
        <v>1514937600</v>
      </c>
      <c r="C142">
        <v>14919.51</v>
      </c>
      <c r="D142" s="14">
        <f t="shared" si="5"/>
        <v>43103</v>
      </c>
      <c r="G142" s="2"/>
      <c r="N142" s="13"/>
    </row>
    <row r="143" spans="1:14" x14ac:dyDescent="0.4">
      <c r="A143" s="17">
        <f t="shared" si="6"/>
        <v>141</v>
      </c>
      <c r="B143">
        <v>1515024000</v>
      </c>
      <c r="C143">
        <v>15059.54</v>
      </c>
      <c r="D143" s="14">
        <f t="shared" si="5"/>
        <v>43104</v>
      </c>
      <c r="G143" s="2"/>
      <c r="N143" s="13"/>
    </row>
    <row r="144" spans="1:14" x14ac:dyDescent="0.4">
      <c r="A144" s="17">
        <f t="shared" si="6"/>
        <v>142</v>
      </c>
      <c r="B144">
        <v>1515110400</v>
      </c>
      <c r="C144">
        <v>16960.39</v>
      </c>
      <c r="D144" s="14">
        <f t="shared" si="5"/>
        <v>43105</v>
      </c>
      <c r="G144" s="2"/>
      <c r="N144" s="13"/>
    </row>
    <row r="145" spans="1:14" x14ac:dyDescent="0.4">
      <c r="A145" s="17">
        <f t="shared" si="6"/>
        <v>143</v>
      </c>
      <c r="B145">
        <v>1515196800</v>
      </c>
      <c r="C145">
        <v>17069.79</v>
      </c>
      <c r="D145" s="14">
        <f t="shared" si="5"/>
        <v>43106</v>
      </c>
      <c r="G145" s="2"/>
      <c r="N145" s="13"/>
    </row>
    <row r="146" spans="1:14" x14ac:dyDescent="0.4">
      <c r="A146" s="17">
        <f t="shared" si="6"/>
        <v>144</v>
      </c>
      <c r="B146">
        <v>1515283200</v>
      </c>
      <c r="C146">
        <v>16150.03</v>
      </c>
      <c r="D146" s="14">
        <f t="shared" si="5"/>
        <v>43107</v>
      </c>
      <c r="G146" s="2"/>
      <c r="N146" s="13"/>
    </row>
    <row r="147" spans="1:14" x14ac:dyDescent="0.4">
      <c r="A147" s="17">
        <f t="shared" si="6"/>
        <v>145</v>
      </c>
      <c r="B147">
        <v>1515369600</v>
      </c>
      <c r="C147">
        <v>14902.54</v>
      </c>
      <c r="D147" s="14">
        <f t="shared" si="5"/>
        <v>43108</v>
      </c>
      <c r="G147" s="2"/>
      <c r="N147" s="13"/>
    </row>
    <row r="148" spans="1:14" x14ac:dyDescent="0.4">
      <c r="A148" s="17">
        <f t="shared" si="6"/>
        <v>146</v>
      </c>
      <c r="B148">
        <v>1515456000</v>
      </c>
      <c r="C148">
        <v>14400</v>
      </c>
      <c r="D148" s="14">
        <f t="shared" si="5"/>
        <v>43109</v>
      </c>
      <c r="G148" s="2"/>
      <c r="N148" s="13"/>
    </row>
    <row r="149" spans="1:14" x14ac:dyDescent="0.4">
      <c r="A149" s="17">
        <f t="shared" si="6"/>
        <v>147</v>
      </c>
      <c r="B149">
        <v>1515542400</v>
      </c>
      <c r="C149">
        <v>14907.09</v>
      </c>
      <c r="D149" s="14">
        <f t="shared" si="5"/>
        <v>43110</v>
      </c>
      <c r="G149" s="2"/>
      <c r="N149" s="13"/>
    </row>
    <row r="150" spans="1:14" x14ac:dyDescent="0.4">
      <c r="A150" s="17">
        <f t="shared" si="6"/>
        <v>148</v>
      </c>
      <c r="B150">
        <v>1515628800</v>
      </c>
      <c r="C150">
        <v>13238.78</v>
      </c>
      <c r="D150" s="14">
        <f t="shared" si="5"/>
        <v>43111</v>
      </c>
      <c r="G150" s="2"/>
      <c r="N150" s="13"/>
    </row>
    <row r="151" spans="1:14" x14ac:dyDescent="0.4">
      <c r="A151" s="17">
        <f t="shared" si="6"/>
        <v>149</v>
      </c>
      <c r="B151">
        <v>1515715200</v>
      </c>
      <c r="C151">
        <v>13740.01</v>
      </c>
      <c r="D151" s="14">
        <f t="shared" si="5"/>
        <v>43112</v>
      </c>
      <c r="G151" s="2"/>
      <c r="N151" s="13"/>
    </row>
    <row r="152" spans="1:14" x14ac:dyDescent="0.4">
      <c r="A152" s="17">
        <f t="shared" si="6"/>
        <v>150</v>
      </c>
      <c r="B152">
        <v>1515801600</v>
      </c>
      <c r="C152">
        <v>14210</v>
      </c>
      <c r="D152" s="14">
        <f t="shared" si="5"/>
        <v>43113</v>
      </c>
      <c r="G152" s="2"/>
      <c r="N152" s="13"/>
    </row>
    <row r="153" spans="1:14" x14ac:dyDescent="0.4">
      <c r="A153" s="17">
        <f t="shared" si="6"/>
        <v>151</v>
      </c>
      <c r="B153">
        <v>1515888000</v>
      </c>
      <c r="C153">
        <v>13474.99</v>
      </c>
      <c r="D153" s="14">
        <f t="shared" si="5"/>
        <v>43114</v>
      </c>
      <c r="G153" s="2"/>
      <c r="N153" s="13"/>
    </row>
    <row r="154" spans="1:14" x14ac:dyDescent="0.4">
      <c r="A154" s="17">
        <f t="shared" si="6"/>
        <v>152</v>
      </c>
      <c r="B154">
        <v>1515974400</v>
      </c>
      <c r="C154">
        <v>13539.93</v>
      </c>
      <c r="D154" s="14">
        <f t="shared" si="5"/>
        <v>43115</v>
      </c>
      <c r="G154" s="2"/>
      <c r="N154" s="13"/>
    </row>
    <row r="155" spans="1:14" x14ac:dyDescent="0.4">
      <c r="A155" s="17">
        <f t="shared" si="6"/>
        <v>153</v>
      </c>
      <c r="B155">
        <v>1516060800</v>
      </c>
      <c r="C155">
        <v>10900</v>
      </c>
      <c r="D155" s="14">
        <f t="shared" si="5"/>
        <v>43116</v>
      </c>
      <c r="G155" s="2"/>
      <c r="N155" s="13"/>
    </row>
    <row r="156" spans="1:14" x14ac:dyDescent="0.4">
      <c r="A156" s="17">
        <f t="shared" si="6"/>
        <v>154</v>
      </c>
      <c r="B156">
        <v>1516147200</v>
      </c>
      <c r="C156">
        <v>10988.79</v>
      </c>
      <c r="D156" s="14">
        <f t="shared" si="5"/>
        <v>43117</v>
      </c>
      <c r="G156" s="2"/>
      <c r="N156" s="13"/>
    </row>
    <row r="157" spans="1:14" x14ac:dyDescent="0.4">
      <c r="A157" s="17">
        <f t="shared" si="6"/>
        <v>155</v>
      </c>
      <c r="B157">
        <v>1516233600</v>
      </c>
      <c r="C157">
        <v>10961.97</v>
      </c>
      <c r="D157" s="14">
        <f t="shared" si="5"/>
        <v>43118</v>
      </c>
      <c r="G157" s="2"/>
      <c r="N157" s="13"/>
    </row>
    <row r="158" spans="1:14" x14ac:dyDescent="0.4">
      <c r="A158" s="17">
        <f t="shared" si="6"/>
        <v>156</v>
      </c>
      <c r="B158">
        <v>1516320000</v>
      </c>
      <c r="C158">
        <v>11474.98</v>
      </c>
      <c r="D158" s="14">
        <f t="shared" si="5"/>
        <v>43119</v>
      </c>
      <c r="G158" s="2"/>
      <c r="N158" s="13"/>
    </row>
    <row r="159" spans="1:14" x14ac:dyDescent="0.4">
      <c r="A159" s="17">
        <f t="shared" si="6"/>
        <v>157</v>
      </c>
      <c r="B159">
        <v>1516406400</v>
      </c>
      <c r="C159">
        <v>12799.94</v>
      </c>
      <c r="D159" s="14">
        <f t="shared" si="5"/>
        <v>43120</v>
      </c>
      <c r="G159" s="2"/>
      <c r="N159" s="13"/>
    </row>
    <row r="160" spans="1:14" x14ac:dyDescent="0.4">
      <c r="A160" s="17">
        <f t="shared" si="6"/>
        <v>158</v>
      </c>
      <c r="B160">
        <v>1516492800</v>
      </c>
      <c r="C160">
        <v>11530</v>
      </c>
      <c r="D160" s="14">
        <f t="shared" si="5"/>
        <v>43121</v>
      </c>
      <c r="G160" s="2"/>
      <c r="N160" s="13"/>
    </row>
    <row r="161" spans="1:14" x14ac:dyDescent="0.4">
      <c r="A161" s="17">
        <f t="shared" si="6"/>
        <v>159</v>
      </c>
      <c r="B161">
        <v>1516579200</v>
      </c>
      <c r="C161">
        <v>10760.05</v>
      </c>
      <c r="D161" s="14">
        <f t="shared" si="5"/>
        <v>43122</v>
      </c>
      <c r="G161" s="2"/>
      <c r="N161" s="13"/>
    </row>
    <row r="162" spans="1:14" x14ac:dyDescent="0.4">
      <c r="A162" s="17">
        <f t="shared" si="6"/>
        <v>160</v>
      </c>
      <c r="B162">
        <v>1516665600</v>
      </c>
      <c r="C162">
        <v>10799.18</v>
      </c>
      <c r="D162" s="14">
        <f t="shared" si="5"/>
        <v>43123</v>
      </c>
      <c r="G162" s="2"/>
      <c r="N162" s="13"/>
    </row>
    <row r="163" spans="1:14" x14ac:dyDescent="0.4">
      <c r="A163" s="17">
        <f t="shared" si="6"/>
        <v>161</v>
      </c>
      <c r="B163">
        <v>1516752000</v>
      </c>
      <c r="C163">
        <v>11349.99</v>
      </c>
      <c r="D163" s="14">
        <f t="shared" si="5"/>
        <v>43124</v>
      </c>
      <c r="G163" s="2"/>
      <c r="N163" s="13"/>
    </row>
    <row r="164" spans="1:14" x14ac:dyDescent="0.4">
      <c r="A164" s="17">
        <f t="shared" si="6"/>
        <v>162</v>
      </c>
      <c r="B164">
        <v>1516838400</v>
      </c>
      <c r="C164">
        <v>11175.27</v>
      </c>
      <c r="D164" s="14">
        <f t="shared" si="5"/>
        <v>43125</v>
      </c>
      <c r="G164" s="2"/>
      <c r="N164" s="13"/>
    </row>
    <row r="165" spans="1:14" x14ac:dyDescent="0.4">
      <c r="A165" s="17">
        <f t="shared" si="6"/>
        <v>163</v>
      </c>
      <c r="B165">
        <v>1516924800</v>
      </c>
      <c r="C165">
        <v>11089</v>
      </c>
      <c r="D165" s="14">
        <f t="shared" si="5"/>
        <v>43126</v>
      </c>
      <c r="G165" s="2"/>
      <c r="N165" s="13"/>
    </row>
    <row r="166" spans="1:14" x14ac:dyDescent="0.4">
      <c r="A166" s="17">
        <f t="shared" si="6"/>
        <v>164</v>
      </c>
      <c r="B166">
        <v>1517011200</v>
      </c>
      <c r="C166">
        <v>11491</v>
      </c>
      <c r="D166" s="14">
        <f t="shared" si="5"/>
        <v>43127</v>
      </c>
      <c r="G166" s="2"/>
      <c r="N166" s="13"/>
    </row>
    <row r="167" spans="1:14" x14ac:dyDescent="0.4">
      <c r="A167" s="17">
        <f t="shared" si="6"/>
        <v>165</v>
      </c>
      <c r="B167">
        <v>1517097600</v>
      </c>
      <c r="C167">
        <v>11879.95</v>
      </c>
      <c r="D167" s="14">
        <f t="shared" si="5"/>
        <v>43128</v>
      </c>
      <c r="G167" s="2"/>
      <c r="N167" s="13"/>
    </row>
    <row r="168" spans="1:14" x14ac:dyDescent="0.4">
      <c r="A168" s="17">
        <f t="shared" si="6"/>
        <v>166</v>
      </c>
      <c r="B168">
        <v>1517184000</v>
      </c>
      <c r="C168">
        <v>11251</v>
      </c>
      <c r="D168" s="14">
        <f t="shared" si="5"/>
        <v>43129</v>
      </c>
      <c r="G168" s="2"/>
      <c r="N168" s="13"/>
    </row>
    <row r="169" spans="1:14" x14ac:dyDescent="0.4">
      <c r="A169" s="17">
        <f t="shared" si="6"/>
        <v>167</v>
      </c>
      <c r="B169">
        <v>1517270400</v>
      </c>
      <c r="C169">
        <v>10237.51</v>
      </c>
      <c r="D169" s="14">
        <f t="shared" si="5"/>
        <v>43130</v>
      </c>
      <c r="G169" s="2"/>
      <c r="N169" s="13"/>
    </row>
    <row r="170" spans="1:14" x14ac:dyDescent="0.4">
      <c r="A170" s="17">
        <f t="shared" si="6"/>
        <v>168</v>
      </c>
      <c r="B170">
        <v>1517356800</v>
      </c>
      <c r="C170">
        <v>10285.1</v>
      </c>
      <c r="D170" s="14">
        <f t="shared" si="5"/>
        <v>43131</v>
      </c>
      <c r="G170" s="2"/>
      <c r="N170" s="13"/>
    </row>
    <row r="171" spans="1:14" x14ac:dyDescent="0.4">
      <c r="A171" s="17">
        <f t="shared" si="6"/>
        <v>169</v>
      </c>
      <c r="B171">
        <v>1517443200</v>
      </c>
      <c r="C171">
        <v>9224.52</v>
      </c>
      <c r="D171" s="14">
        <f t="shared" si="5"/>
        <v>43132</v>
      </c>
      <c r="G171" s="2"/>
      <c r="N171" s="13"/>
    </row>
    <row r="172" spans="1:14" x14ac:dyDescent="0.4">
      <c r="A172" s="17">
        <f t="shared" si="6"/>
        <v>170</v>
      </c>
      <c r="B172">
        <v>1517529600</v>
      </c>
      <c r="C172">
        <v>8873.0300000000007</v>
      </c>
      <c r="D172" s="14">
        <f t="shared" si="5"/>
        <v>43133</v>
      </c>
      <c r="G172" s="2"/>
      <c r="N172" s="13"/>
    </row>
    <row r="173" spans="1:14" x14ac:dyDescent="0.4">
      <c r="A173" s="17">
        <f t="shared" si="6"/>
        <v>171</v>
      </c>
      <c r="B173">
        <v>1517616000</v>
      </c>
      <c r="C173">
        <v>9199.9599999999991</v>
      </c>
      <c r="D173" s="14">
        <f t="shared" si="5"/>
        <v>43134</v>
      </c>
      <c r="G173" s="2"/>
      <c r="N173" s="13"/>
    </row>
    <row r="174" spans="1:14" x14ac:dyDescent="0.4">
      <c r="A174" s="17">
        <f t="shared" si="6"/>
        <v>172</v>
      </c>
      <c r="B174">
        <v>1517702400</v>
      </c>
      <c r="C174">
        <v>8184.81</v>
      </c>
      <c r="D174" s="14">
        <f t="shared" si="5"/>
        <v>43135</v>
      </c>
      <c r="G174" s="2"/>
      <c r="N174" s="13"/>
    </row>
    <row r="175" spans="1:14" x14ac:dyDescent="0.4">
      <c r="A175" s="17">
        <f t="shared" si="6"/>
        <v>173</v>
      </c>
      <c r="B175">
        <v>1517788800</v>
      </c>
      <c r="C175">
        <v>6939.99</v>
      </c>
      <c r="D175" s="14">
        <f t="shared" si="5"/>
        <v>43136</v>
      </c>
      <c r="G175" s="2"/>
      <c r="N175" s="13"/>
    </row>
    <row r="176" spans="1:14" x14ac:dyDescent="0.4">
      <c r="A176" s="17">
        <f t="shared" si="6"/>
        <v>174</v>
      </c>
      <c r="B176">
        <v>1517875200</v>
      </c>
      <c r="C176">
        <v>7652.14</v>
      </c>
      <c r="D176" s="14">
        <f t="shared" si="5"/>
        <v>43137</v>
      </c>
      <c r="G176" s="2"/>
      <c r="N176" s="13"/>
    </row>
    <row r="177" spans="1:14" x14ac:dyDescent="0.4">
      <c r="A177" s="17">
        <f t="shared" si="6"/>
        <v>175</v>
      </c>
      <c r="B177">
        <v>1517961600</v>
      </c>
      <c r="C177">
        <v>7599</v>
      </c>
      <c r="D177" s="14">
        <f t="shared" si="5"/>
        <v>43138</v>
      </c>
      <c r="G177" s="2"/>
      <c r="N177" s="13"/>
    </row>
    <row r="178" spans="1:14" x14ac:dyDescent="0.4">
      <c r="A178" s="17">
        <f t="shared" si="6"/>
        <v>176</v>
      </c>
      <c r="B178">
        <v>1518048000</v>
      </c>
      <c r="C178">
        <v>7784.02</v>
      </c>
      <c r="D178" s="14">
        <f t="shared" si="5"/>
        <v>43139</v>
      </c>
      <c r="G178" s="2"/>
      <c r="N178" s="13"/>
    </row>
    <row r="179" spans="1:14" x14ac:dyDescent="0.4">
      <c r="A179" s="17">
        <f t="shared" si="6"/>
        <v>177</v>
      </c>
      <c r="B179">
        <v>1518134400</v>
      </c>
      <c r="C179">
        <v>8683.92</v>
      </c>
      <c r="D179" s="14">
        <f t="shared" si="5"/>
        <v>43140</v>
      </c>
      <c r="G179" s="2"/>
      <c r="N179" s="13"/>
    </row>
    <row r="180" spans="1:14" x14ac:dyDescent="0.4">
      <c r="A180" s="17">
        <f t="shared" si="6"/>
        <v>178</v>
      </c>
      <c r="B180">
        <v>1518220800</v>
      </c>
      <c r="C180">
        <v>8533.98</v>
      </c>
      <c r="D180" s="14">
        <f t="shared" si="5"/>
        <v>43141</v>
      </c>
      <c r="G180" s="2"/>
      <c r="N180" s="13"/>
    </row>
    <row r="181" spans="1:14" x14ac:dyDescent="0.4">
      <c r="A181" s="17">
        <f t="shared" si="6"/>
        <v>179</v>
      </c>
      <c r="B181">
        <v>1518307200</v>
      </c>
      <c r="C181">
        <v>8063.88</v>
      </c>
      <c r="D181" s="14">
        <f t="shared" si="5"/>
        <v>43142</v>
      </c>
      <c r="G181" s="2"/>
      <c r="N181" s="13"/>
    </row>
    <row r="182" spans="1:14" x14ac:dyDescent="0.4">
      <c r="A182" s="17">
        <f t="shared" si="6"/>
        <v>180</v>
      </c>
      <c r="B182">
        <v>1518393600</v>
      </c>
      <c r="C182">
        <v>8903</v>
      </c>
      <c r="D182" s="14">
        <f t="shared" si="5"/>
        <v>43143</v>
      </c>
      <c r="G182" s="2"/>
      <c r="N182" s="13"/>
    </row>
    <row r="183" spans="1:14" x14ac:dyDescent="0.4">
      <c r="A183" s="17">
        <f t="shared" si="6"/>
        <v>181</v>
      </c>
      <c r="B183">
        <v>1518480000</v>
      </c>
      <c r="C183">
        <v>8539.9</v>
      </c>
      <c r="D183" s="14">
        <f t="shared" si="5"/>
        <v>43144</v>
      </c>
      <c r="G183" s="2"/>
      <c r="N183" s="13"/>
    </row>
    <row r="184" spans="1:14" x14ac:dyDescent="0.4">
      <c r="A184" s="17">
        <f t="shared" si="6"/>
        <v>182</v>
      </c>
      <c r="B184">
        <v>1518566400</v>
      </c>
      <c r="C184">
        <v>9449.99</v>
      </c>
      <c r="D184" s="14">
        <f t="shared" si="5"/>
        <v>43145</v>
      </c>
      <c r="G184" s="2"/>
      <c r="N184" s="13"/>
    </row>
    <row r="185" spans="1:14" x14ac:dyDescent="0.4">
      <c r="A185" s="17">
        <f t="shared" si="6"/>
        <v>183</v>
      </c>
      <c r="B185">
        <v>1518652800</v>
      </c>
      <c r="C185">
        <v>10000.09</v>
      </c>
      <c r="D185" s="14">
        <f t="shared" si="5"/>
        <v>43146</v>
      </c>
      <c r="G185" s="2"/>
      <c r="N185" s="13"/>
    </row>
    <row r="186" spans="1:14" x14ac:dyDescent="0.4">
      <c r="A186" s="17">
        <f t="shared" si="6"/>
        <v>184</v>
      </c>
      <c r="B186">
        <v>1518739200</v>
      </c>
      <c r="C186">
        <v>10159.98</v>
      </c>
      <c r="D186" s="14">
        <f t="shared" si="5"/>
        <v>43147</v>
      </c>
      <c r="G186" s="2"/>
      <c r="N186" s="13"/>
    </row>
    <row r="187" spans="1:14" x14ac:dyDescent="0.4">
      <c r="A187" s="17">
        <f t="shared" si="6"/>
        <v>185</v>
      </c>
      <c r="B187">
        <v>1518825600</v>
      </c>
      <c r="C187">
        <v>11039.55</v>
      </c>
      <c r="D187" s="14">
        <f t="shared" si="5"/>
        <v>43148</v>
      </c>
      <c r="G187" s="2"/>
      <c r="N187" s="13"/>
    </row>
    <row r="188" spans="1:14" x14ac:dyDescent="0.4">
      <c r="A188" s="17">
        <f t="shared" si="6"/>
        <v>186</v>
      </c>
      <c r="B188">
        <v>1518912000</v>
      </c>
      <c r="C188">
        <v>10383.43</v>
      </c>
      <c r="D188" s="14">
        <f t="shared" si="5"/>
        <v>43149</v>
      </c>
      <c r="G188" s="2"/>
      <c r="N188" s="13"/>
    </row>
    <row r="189" spans="1:14" x14ac:dyDescent="0.4">
      <c r="A189" s="17">
        <f t="shared" si="6"/>
        <v>187</v>
      </c>
      <c r="B189">
        <v>1518998400</v>
      </c>
      <c r="C189">
        <v>11153</v>
      </c>
      <c r="D189" s="14">
        <f t="shared" si="5"/>
        <v>43150</v>
      </c>
      <c r="G189" s="2"/>
      <c r="N189" s="13"/>
    </row>
    <row r="190" spans="1:14" x14ac:dyDescent="0.4">
      <c r="A190" s="17">
        <f t="shared" si="6"/>
        <v>188</v>
      </c>
      <c r="B190">
        <v>1519084800</v>
      </c>
      <c r="C190">
        <v>11200.99</v>
      </c>
      <c r="D190" s="14">
        <f t="shared" si="5"/>
        <v>43151</v>
      </c>
      <c r="G190" s="2"/>
      <c r="N190" s="13"/>
    </row>
    <row r="191" spans="1:14" x14ac:dyDescent="0.4">
      <c r="A191" s="17">
        <f t="shared" si="6"/>
        <v>189</v>
      </c>
      <c r="B191">
        <v>1519171200</v>
      </c>
      <c r="C191">
        <v>10437.6</v>
      </c>
      <c r="D191" s="14">
        <f t="shared" si="5"/>
        <v>43152</v>
      </c>
      <c r="G191" s="2"/>
      <c r="N191" s="13"/>
    </row>
    <row r="192" spans="1:14" x14ac:dyDescent="0.4">
      <c r="A192" s="17">
        <f t="shared" si="6"/>
        <v>190</v>
      </c>
      <c r="B192">
        <v>1519257600</v>
      </c>
      <c r="C192">
        <v>9811.0400000000009</v>
      </c>
      <c r="D192" s="14">
        <f t="shared" si="5"/>
        <v>43153</v>
      </c>
      <c r="G192" s="2"/>
      <c r="N192" s="13"/>
    </row>
    <row r="193" spans="1:16" x14ac:dyDescent="0.4">
      <c r="A193" s="17">
        <f t="shared" si="6"/>
        <v>191</v>
      </c>
      <c r="B193">
        <v>1519344000</v>
      </c>
      <c r="C193">
        <v>10131.040000000001</v>
      </c>
      <c r="D193" s="14">
        <f t="shared" si="5"/>
        <v>43154</v>
      </c>
      <c r="G193" s="2"/>
      <c r="N193" s="13"/>
    </row>
    <row r="194" spans="1:16" x14ac:dyDescent="0.4">
      <c r="A194" s="17">
        <f t="shared" si="6"/>
        <v>192</v>
      </c>
      <c r="B194">
        <v>1519430400</v>
      </c>
      <c r="C194">
        <v>9694.51</v>
      </c>
      <c r="D194" s="14">
        <f t="shared" si="5"/>
        <v>43155</v>
      </c>
      <c r="G194" s="2"/>
      <c r="N194" s="13"/>
    </row>
    <row r="195" spans="1:16" x14ac:dyDescent="0.4">
      <c r="A195" s="17">
        <f t="shared" si="6"/>
        <v>193</v>
      </c>
      <c r="B195">
        <v>1519516800</v>
      </c>
      <c r="C195">
        <v>9590</v>
      </c>
      <c r="D195" s="14">
        <f t="shared" si="5"/>
        <v>43156</v>
      </c>
      <c r="G195" s="2"/>
      <c r="N195" s="13"/>
    </row>
    <row r="196" spans="1:16" x14ac:dyDescent="0.4">
      <c r="A196" s="17">
        <f t="shared" si="6"/>
        <v>194</v>
      </c>
      <c r="B196">
        <v>1519603200</v>
      </c>
      <c r="C196">
        <v>10324</v>
      </c>
      <c r="D196" s="14">
        <f t="shared" ref="D196:D259" si="7">(B196/86400)+DATE(1970,1,1)</f>
        <v>43157</v>
      </c>
      <c r="G196" s="2"/>
      <c r="N196" s="13"/>
    </row>
    <row r="197" spans="1:16" x14ac:dyDescent="0.4">
      <c r="A197" s="17">
        <f t="shared" ref="A197:A260" si="8">A196+1</f>
        <v>195</v>
      </c>
      <c r="B197">
        <v>1519689600</v>
      </c>
      <c r="C197">
        <v>10569.04</v>
      </c>
      <c r="D197" s="14">
        <f t="shared" si="7"/>
        <v>43158</v>
      </c>
      <c r="G197" s="2"/>
      <c r="N197" s="13"/>
    </row>
    <row r="198" spans="1:16" x14ac:dyDescent="0.4">
      <c r="A198" s="17">
        <f t="shared" si="8"/>
        <v>196</v>
      </c>
      <c r="B198">
        <v>1519776000</v>
      </c>
      <c r="C198">
        <v>10326.76</v>
      </c>
      <c r="D198" s="14">
        <f t="shared" si="7"/>
        <v>43159</v>
      </c>
      <c r="G198" s="2"/>
      <c r="N198" s="13"/>
    </row>
    <row r="199" spans="1:16" x14ac:dyDescent="0.4">
      <c r="A199" s="17">
        <f t="shared" si="8"/>
        <v>197</v>
      </c>
      <c r="B199">
        <v>1519862400</v>
      </c>
      <c r="C199">
        <v>10920</v>
      </c>
      <c r="D199" s="14">
        <f t="shared" si="7"/>
        <v>43160</v>
      </c>
      <c r="G199" s="2"/>
      <c r="N199" s="13"/>
    </row>
    <row r="200" spans="1:16" x14ac:dyDescent="0.4">
      <c r="A200" s="17">
        <f t="shared" si="8"/>
        <v>198</v>
      </c>
      <c r="B200">
        <v>1519948800</v>
      </c>
      <c r="C200">
        <v>11039</v>
      </c>
      <c r="D200" s="14">
        <f t="shared" si="7"/>
        <v>43161</v>
      </c>
      <c r="G200" s="2"/>
      <c r="N200" s="13"/>
    </row>
    <row r="201" spans="1:16" x14ac:dyDescent="0.4">
      <c r="A201" s="17">
        <f t="shared" si="8"/>
        <v>199</v>
      </c>
      <c r="B201">
        <v>1520035200</v>
      </c>
      <c r="C201">
        <v>11464.48</v>
      </c>
      <c r="D201" s="14">
        <f t="shared" si="7"/>
        <v>43162</v>
      </c>
      <c r="G201" s="2"/>
      <c r="N201" s="13"/>
    </row>
    <row r="202" spans="1:16" x14ac:dyDescent="0.4">
      <c r="A202" s="17">
        <f t="shared" si="8"/>
        <v>200</v>
      </c>
      <c r="B202">
        <v>1520121600</v>
      </c>
      <c r="C202">
        <v>11515</v>
      </c>
      <c r="D202" s="14">
        <f t="shared" si="7"/>
        <v>43163</v>
      </c>
      <c r="F202">
        <f ca="1">IF(A202&lt;$F$2,"",AVERAGE(INDIRECT("C"&amp;A202-$F$2+3):C202))</f>
        <v>11424.038916666668</v>
      </c>
      <c r="G202" s="2">
        <f ca="1">IF(A202&lt;$G$2,"",IF(A202=$G$2,AVERAGE(INDIRECT("C"&amp;A202-$G$2+3):C202),G201+(2/($G$2+3))*(C202-G201)))</f>
        <v>205.625</v>
      </c>
      <c r="J202">
        <f ca="1">IF(F202="","",IF(C202&lt;(F202*(1-'inputs and tables'!$K$14)),0,IF(C202&gt;(F202*(1+'inputs and tables'!$K$14)),1,J201)))</f>
        <v>1</v>
      </c>
      <c r="K202">
        <f ca="1">IF(G202="","",IF(C202&lt;(G202*(1-'inputs and tables'!$K$14)),0,IF(C202&gt;(G202*(1+'inputs and tables'!$K$14)),1,K201)))</f>
        <v>1</v>
      </c>
      <c r="N202" s="13">
        <f>'inputs and tables'!K20</f>
        <v>1000</v>
      </c>
      <c r="O202" s="10">
        <f>N202</f>
        <v>1000</v>
      </c>
      <c r="P202" s="10">
        <f>O202</f>
        <v>1000</v>
      </c>
    </row>
    <row r="203" spans="1:16" x14ac:dyDescent="0.4">
      <c r="A203" s="17">
        <f t="shared" si="8"/>
        <v>201</v>
      </c>
      <c r="B203">
        <v>1520208000</v>
      </c>
      <c r="C203">
        <v>11454</v>
      </c>
      <c r="D203" s="14">
        <f t="shared" si="7"/>
        <v>43164</v>
      </c>
      <c r="F203">
        <f ca="1">IF(A203&lt;$F$2,"",AVERAGE(INDIRECT("C"&amp;A203-$F$2+3):C203))</f>
        <v>11458.280500000001</v>
      </c>
      <c r="G203" s="2">
        <f ca="1">IF(A203&lt;$G$2,"",IF(A203=$G$2,AVERAGE(INDIRECT("C"&amp;A203-$G$2+3):C203),G202+(2/($G$2+3))*(C203-G202)))</f>
        <v>406.48883928571428</v>
      </c>
      <c r="J203">
        <f ca="1">IF(F203="","",IF(C203&lt;(F203*(1-'inputs and tables'!$K$14)),0,IF(C203&gt;(F203*(1+'inputs and tables'!$K$14)),1,J202)))</f>
        <v>0</v>
      </c>
      <c r="K203">
        <f ca="1">IF(G203="","",IF(C203&lt;(G203*(1-'inputs and tables'!$K$14)),0,IF(C203&gt;(G203*(1+'inputs and tables'!$K$14)),1,K202)))</f>
        <v>1</v>
      </c>
      <c r="N203" s="13">
        <f t="shared" ref="N203:N266" si="9">(C203/C202)*N202</f>
        <v>994.70256187581424</v>
      </c>
      <c r="O203" s="10">
        <f ca="1">(O202+(IF(J202&lt;&gt;J201,(-O202*'inputs and tables'!$K$22-'inputs and tables'!$K$21)-O202*'inputs and tables'!$K$22,0)*('inputs and tables'!$K$15+'inputs and tables'!$K$16)))*(IF(AND(J202=0,'inputs and tables'!$K$16=1),data!C202/data!C203,1)*IF(AND(J202=1,'inputs and tables'!$K$15=1),data!C203/data!C202,1))</f>
        <v>986.74494138080763</v>
      </c>
      <c r="P203" s="10">
        <f ca="1">(P202+(IF(K202&lt;&gt;K201,(-P202*'inputs and tables'!$K$22-'inputs and tables'!$K$21)-P202*'inputs and tables'!$K$22,0)*('inputs and tables'!$K$15+'inputs and tables'!$K$16)))*(IF(AND(K202=0,'inputs and tables'!$K$16=1),data!C202/data!C203,1)*IF(AND(K202=1,'inputs and tables'!$K$15=1),data!C203/data!C202,1))</f>
        <v>986.74494138080763</v>
      </c>
    </row>
    <row r="204" spans="1:16" x14ac:dyDescent="0.4">
      <c r="A204" s="17">
        <f t="shared" si="8"/>
        <v>202</v>
      </c>
      <c r="B204">
        <v>1520294400</v>
      </c>
      <c r="C204">
        <v>10716.48</v>
      </c>
      <c r="D204" s="14">
        <f t="shared" si="7"/>
        <v>43165</v>
      </c>
      <c r="F204">
        <f ca="1">IF(A204&lt;$F$2,"",AVERAGE(INDIRECT("C"&amp;A204-$F$2+3):C204))</f>
        <v>11489.583500000001</v>
      </c>
      <c r="G204" s="2">
        <f ca="1">IF(A204&lt;$G$2,"",IF(A204=$G$2,AVERAGE(INDIRECT("C"&amp;A204-$G$2+3):C204),G203+(2/($G$2+3))*(C204-G203)))</f>
        <v>590.59582429846932</v>
      </c>
      <c r="J204">
        <f ca="1">IF(F204="","",IF(C204&lt;(F204*(1-'inputs and tables'!$K$14)),0,IF(C204&gt;(F204*(1+'inputs and tables'!$K$14)),1,J203)))</f>
        <v>0</v>
      </c>
      <c r="K204">
        <f ca="1">IF(G204="","",IF(C204&lt;(G204*(1-'inputs and tables'!$K$14)),0,IF(C204&gt;(G204*(1+'inputs and tables'!$K$14)),1,K203)))</f>
        <v>1</v>
      </c>
      <c r="N204" s="13">
        <f t="shared" si="9"/>
        <v>930.65392965696924</v>
      </c>
      <c r="O204" s="10">
        <f ca="1">(O203+(IF(J203&lt;&gt;J202,(-O203*'inputs and tables'!$K$22-'inputs and tables'!$K$21)-O203*'inputs and tables'!$K$22,0)*('inputs and tables'!$K$15+'inputs and tables'!$K$16)))*(IF(AND(J203=0,'inputs and tables'!$K$16=1),data!C203/data!C204,1)*IF(AND(J203=1,'inputs and tables'!$K$15=1),data!C204/data!C203,1))</f>
        <v>1046.2165884793483</v>
      </c>
      <c r="P204" s="10">
        <f ca="1">(P203+(IF(K203&lt;&gt;K202,(-P203*'inputs and tables'!$K$22-'inputs and tables'!$K$21)-P203*'inputs and tables'!$K$22,0)*('inputs and tables'!$K$15+'inputs and tables'!$K$16)))*(IF(AND(K203=0,'inputs and tables'!$K$16=1),data!C203/data!C204,1)*IF(AND(K203=1,'inputs and tables'!$K$15=1),data!C204/data!C203,1))</f>
        <v>923.20869821971337</v>
      </c>
    </row>
    <row r="205" spans="1:16" x14ac:dyDescent="0.4">
      <c r="A205" s="17">
        <f t="shared" si="8"/>
        <v>203</v>
      </c>
      <c r="B205">
        <v>1520380800</v>
      </c>
      <c r="C205">
        <v>9910</v>
      </c>
      <c r="D205" s="14">
        <f t="shared" si="7"/>
        <v>43166</v>
      </c>
      <c r="F205">
        <f ca="1">IF(A205&lt;$F$2,"",AVERAGE(INDIRECT("C"&amp;A205-$F$2+3):C205))</f>
        <v>11513.299833333333</v>
      </c>
      <c r="G205" s="2">
        <f ca="1">IF(A205&lt;$G$2,"",IF(A205=$G$2,AVERAGE(INDIRECT("C"&amp;A205-$G$2+3):C205),G204+(2/($G$2+3))*(C205-G204)))</f>
        <v>757.01375600742517</v>
      </c>
      <c r="J205">
        <f ca="1">IF(F205="","",IF(C205&lt;(F205*(1-'inputs and tables'!$K$14)),0,IF(C205&gt;(F205*(1+'inputs and tables'!$K$14)),1,J204)))</f>
        <v>0</v>
      </c>
      <c r="K205">
        <f ca="1">IF(G205="","",IF(C205&lt;(G205*(1-'inputs and tables'!$K$14)),0,IF(C205&gt;(G205*(1+'inputs and tables'!$K$14)),1,K204)))</f>
        <v>1</v>
      </c>
      <c r="N205" s="13">
        <f t="shared" si="9"/>
        <v>860.61658706035621</v>
      </c>
      <c r="O205" s="10">
        <f ca="1">(O204+(IF(J204&lt;&gt;J203,(-O204*'inputs and tables'!$K$22-'inputs and tables'!$K$21)-O204*'inputs and tables'!$K$22,0)*('inputs and tables'!$K$15+'inputs and tables'!$K$16)))*(IF(AND(J204=0,'inputs and tables'!$K$16=1),data!C204/data!C205,1)*IF(AND(J204=1,'inputs and tables'!$K$15=1),data!C205/data!C204,1))</f>
        <v>1131.3581378513791</v>
      </c>
      <c r="P205" s="10">
        <f ca="1">(P204+(IF(K204&lt;&gt;K203,(-P204*'inputs and tables'!$K$22-'inputs and tables'!$K$21)-P204*'inputs and tables'!$K$22,0)*('inputs and tables'!$K$15+'inputs and tables'!$K$16)))*(IF(AND(K204=0,'inputs and tables'!$K$16=1),data!C204/data!C205,1)*IF(AND(K204=1,'inputs and tables'!$K$15=1),data!C205/data!C204,1))</f>
        <v>853.73165436387319</v>
      </c>
    </row>
    <row r="206" spans="1:16" x14ac:dyDescent="0.4">
      <c r="A206" s="17">
        <f t="shared" si="8"/>
        <v>204</v>
      </c>
      <c r="B206">
        <v>1520467200</v>
      </c>
      <c r="C206">
        <v>9271.64</v>
      </c>
      <c r="D206" s="14">
        <f t="shared" si="7"/>
        <v>43167</v>
      </c>
      <c r="F206">
        <f ca="1">IF(A206&lt;$F$2,"",AVERAGE(INDIRECT("C"&amp;A206-$F$2+3):C206))</f>
        <v>11529.705166666665</v>
      </c>
      <c r="G206" s="2">
        <f ca="1">IF(A206&lt;$G$2,"",IF(A206=$G$2,AVERAGE(INDIRECT("C"&amp;A206-$G$2+3):C206),G205+(2/($G$2+3))*(C206-G205)))</f>
        <v>909.06065322157826</v>
      </c>
      <c r="J206">
        <f ca="1">IF(F206="","",IF(C206&lt;(F206*(1-'inputs and tables'!$K$14)),0,IF(C206&gt;(F206*(1+'inputs and tables'!$K$14)),1,J205)))</f>
        <v>0</v>
      </c>
      <c r="K206">
        <f ca="1">IF(G206="","",IF(C206&lt;(G206*(1-'inputs and tables'!$K$14)),0,IF(C206&gt;(G206*(1+'inputs and tables'!$K$14)),1,K205)))</f>
        <v>1</v>
      </c>
      <c r="N206" s="13">
        <f t="shared" si="9"/>
        <v>805.179331306991</v>
      </c>
      <c r="O206" s="10">
        <f ca="1">(O205+(IF(J205&lt;&gt;J204,(-O205*'inputs and tables'!$K$22-'inputs and tables'!$K$21)-O205*'inputs and tables'!$K$22,0)*('inputs and tables'!$K$15+'inputs and tables'!$K$16)))*(IF(AND(J205=0,'inputs and tables'!$K$16=1),data!C205/data!C206,1)*IF(AND(J205=1,'inputs and tables'!$K$15=1),data!C206/data!C205,1))</f>
        <v>1209.2530713128601</v>
      </c>
      <c r="P206" s="10">
        <f ca="1">(P205+(IF(K205&lt;&gt;K204,(-P205*'inputs and tables'!$K$22-'inputs and tables'!$K$21)-P205*'inputs and tables'!$K$22,0)*('inputs and tables'!$K$15+'inputs and tables'!$K$16)))*(IF(AND(K205=0,'inputs and tables'!$K$16=1),data!C205/data!C206,1)*IF(AND(K205=1,'inputs and tables'!$K$15=1),data!C206/data!C205,1))</f>
        <v>798.73789665653499</v>
      </c>
    </row>
    <row r="207" spans="1:16" x14ac:dyDescent="0.4">
      <c r="A207" s="17">
        <f t="shared" si="8"/>
        <v>205</v>
      </c>
      <c r="B207">
        <v>1520553600</v>
      </c>
      <c r="C207">
        <v>9227</v>
      </c>
      <c r="D207" s="14">
        <f t="shared" si="7"/>
        <v>43168</v>
      </c>
      <c r="F207">
        <f ca="1">IF(A207&lt;$F$2,"",AVERAGE(INDIRECT("C"&amp;A207-$F$2+3):C207))</f>
        <v>11547.596916666665</v>
      </c>
      <c r="G207" s="2">
        <f ca="1">IF(A207&lt;$G$2,"",IF(A207=$G$2,AVERAGE(INDIRECT("C"&amp;A207-$G$2+3):C207),G206+(2/($G$2+3))*(C207-G206)))</f>
        <v>1057.5952844140502</v>
      </c>
      <c r="J207">
        <f ca="1">IF(F207="","",IF(C207&lt;(F207*(1-'inputs and tables'!$K$14)),0,IF(C207&gt;(F207*(1+'inputs and tables'!$K$14)),1,J206)))</f>
        <v>0</v>
      </c>
      <c r="K207">
        <f ca="1">IF(G207="","",IF(C207&lt;(G207*(1-'inputs and tables'!$K$14)),0,IF(C207&gt;(G207*(1+'inputs and tables'!$K$14)),1,K206)))</f>
        <v>1</v>
      </c>
      <c r="N207" s="13">
        <f t="shared" si="9"/>
        <v>801.30264871906229</v>
      </c>
      <c r="O207" s="10">
        <f ca="1">(O206+(IF(J206&lt;&gt;J205,(-O206*'inputs and tables'!$K$22-'inputs and tables'!$K$21)-O206*'inputs and tables'!$K$22,0)*('inputs and tables'!$K$15+'inputs and tables'!$K$16)))*(IF(AND(J206=0,'inputs and tables'!$K$16=1),data!C206/data!C207,1)*IF(AND(J206=1,'inputs and tables'!$K$15=1),data!C207/data!C206,1))</f>
        <v>1215.1034080532313</v>
      </c>
      <c r="P207" s="10">
        <f ca="1">(P206+(IF(K206&lt;&gt;K205,(-P206*'inputs and tables'!$K$22-'inputs and tables'!$K$21)-P206*'inputs and tables'!$K$22,0)*('inputs and tables'!$K$15+'inputs and tables'!$K$16)))*(IF(AND(K206=0,'inputs and tables'!$K$16=1),data!C206/data!C207,1)*IF(AND(K206=1,'inputs and tables'!$K$15=1),data!C207/data!C206,1))</f>
        <v>794.89222752930971</v>
      </c>
    </row>
    <row r="208" spans="1:16" x14ac:dyDescent="0.4">
      <c r="A208" s="17">
        <f t="shared" si="8"/>
        <v>206</v>
      </c>
      <c r="B208">
        <v>1520640000</v>
      </c>
      <c r="C208">
        <v>8770.2199999999993</v>
      </c>
      <c r="D208" s="14">
        <f t="shared" si="7"/>
        <v>43169</v>
      </c>
      <c r="F208">
        <f ca="1">IF(A208&lt;$F$2,"",AVERAGE(INDIRECT("C"&amp;A208-$F$2+3):C208))</f>
        <v>11566.457249999999</v>
      </c>
      <c r="G208" s="2">
        <f ca="1">IF(A208&lt;$G$2,"",IF(A208=$G$2,AVERAGE(INDIRECT("C"&amp;A208-$G$2+3):C208),G207+(2/($G$2+3))*(C208-G207)))</f>
        <v>1195.3207257637991</v>
      </c>
      <c r="J208">
        <f ca="1">IF(F208="","",IF(C208&lt;(F208*(1-'inputs and tables'!$K$14)),0,IF(C208&gt;(F208*(1+'inputs and tables'!$K$14)),1,J207)))</f>
        <v>0</v>
      </c>
      <c r="K208">
        <f ca="1">IF(G208="","",IF(C208&lt;(G208*(1-'inputs and tables'!$K$14)),0,IF(C208&gt;(G208*(1+'inputs and tables'!$K$14)),1,K207)))</f>
        <v>1</v>
      </c>
      <c r="N208" s="13">
        <f t="shared" si="9"/>
        <v>761.6343899261833</v>
      </c>
      <c r="O208" s="10">
        <f ca="1">(O207+(IF(J207&lt;&gt;J206,(-O207*'inputs and tables'!$K$22-'inputs and tables'!$K$21)-O207*'inputs and tables'!$K$22,0)*('inputs and tables'!$K$15+'inputs and tables'!$K$16)))*(IF(AND(J207=0,'inputs and tables'!$K$16=1),data!C207/data!C208,1)*IF(AND(J207=1,'inputs and tables'!$K$15=1),data!C208/data!C207,1))</f>
        <v>1278.3897263816832</v>
      </c>
      <c r="P208" s="10">
        <f ca="1">(P207+(IF(K207&lt;&gt;K206,(-P207*'inputs and tables'!$K$22-'inputs and tables'!$K$21)-P207*'inputs and tables'!$K$22,0)*('inputs and tables'!$K$15+'inputs and tables'!$K$16)))*(IF(AND(K207=0,'inputs and tables'!$K$16=1),data!C207/data!C208,1)*IF(AND(K207=1,'inputs and tables'!$K$15=1),data!C208/data!C207,1))</f>
        <v>755.54131480677381</v>
      </c>
    </row>
    <row r="209" spans="1:16" x14ac:dyDescent="0.4">
      <c r="A209" s="17">
        <f t="shared" si="8"/>
        <v>207</v>
      </c>
      <c r="B209">
        <v>1520726400</v>
      </c>
      <c r="C209">
        <v>9533.57</v>
      </c>
      <c r="D209" s="14">
        <f t="shared" si="7"/>
        <v>43170</v>
      </c>
      <c r="F209">
        <f ca="1">IF(A209&lt;$F$2,"",AVERAGE(INDIRECT("C"&amp;A209-$F$2+3):C209))</f>
        <v>11593.861583333333</v>
      </c>
      <c r="G209" s="2">
        <f ca="1">IF(A209&lt;$G$2,"",IF(A209=$G$2,AVERAGE(INDIRECT("C"&amp;A209-$G$2+3):C209),G208+(2/($G$2+3))*(C209-G208)))</f>
        <v>1344.2180342323027</v>
      </c>
      <c r="J209">
        <f ca="1">IF(F209="","",IF(C209&lt;(F209*(1-'inputs and tables'!$K$14)),0,IF(C209&gt;(F209*(1+'inputs and tables'!$K$14)),1,J208)))</f>
        <v>0</v>
      </c>
      <c r="K209">
        <f ca="1">IF(G209="","",IF(C209&lt;(G209*(1-'inputs and tables'!$K$14)),0,IF(C209&gt;(G209*(1+'inputs and tables'!$K$14)),1,K208)))</f>
        <v>1</v>
      </c>
      <c r="N209" s="13">
        <f t="shared" si="9"/>
        <v>827.92618323925331</v>
      </c>
      <c r="O209" s="10">
        <f ca="1">(O208+(IF(J208&lt;&gt;J207,(-O208*'inputs and tables'!$K$22-'inputs and tables'!$K$21)-O208*'inputs and tables'!$K$22,0)*('inputs and tables'!$K$15+'inputs and tables'!$K$16)))*(IF(AND(J208=0,'inputs and tables'!$K$16=1),data!C208/data!C209,1)*IF(AND(J208=1,'inputs and tables'!$K$15=1),data!C209/data!C208,1))</f>
        <v>1176.0294565527042</v>
      </c>
      <c r="P209" s="10">
        <f ca="1">(P208+(IF(K208&lt;&gt;K207,(-P208*'inputs and tables'!$K$22-'inputs and tables'!$K$21)-P208*'inputs and tables'!$K$22,0)*('inputs and tables'!$K$15+'inputs and tables'!$K$16)))*(IF(AND(K208=0,'inputs and tables'!$K$16=1),data!C208/data!C209,1)*IF(AND(K208=1,'inputs and tables'!$K$15=1),data!C209/data!C208,1))</f>
        <v>821.30277377333925</v>
      </c>
    </row>
    <row r="210" spans="1:16" x14ac:dyDescent="0.4">
      <c r="A210" s="17">
        <f t="shared" si="8"/>
        <v>208</v>
      </c>
      <c r="B210">
        <v>1520812800</v>
      </c>
      <c r="C210">
        <v>9131.34</v>
      </c>
      <c r="D210" s="14">
        <f t="shared" si="7"/>
        <v>43171</v>
      </c>
      <c r="F210">
        <f ca="1">IF(A210&lt;$F$2,"",AVERAGE(INDIRECT("C"&amp;A210-$F$2+3):C210))</f>
        <v>11621.530833333334</v>
      </c>
      <c r="G210" s="2">
        <f ca="1">IF(A210&lt;$G$2,"",IF(A210=$G$2,AVERAGE(INDIRECT("C"&amp;A210-$G$2+3):C210),G209+(2/($G$2+3))*(C210-G209)))</f>
        <v>1483.2737836210115</v>
      </c>
      <c r="J210">
        <f ca="1">IF(F210="","",IF(C210&lt;(F210*(1-'inputs and tables'!$K$14)),0,IF(C210&gt;(F210*(1+'inputs and tables'!$K$14)),1,J209)))</f>
        <v>0</v>
      </c>
      <c r="K210">
        <f ca="1">IF(G210="","",IF(C210&lt;(G210*(1-'inputs and tables'!$K$14)),0,IF(C210&gt;(G210*(1+'inputs and tables'!$K$14)),1,K209)))</f>
        <v>1</v>
      </c>
      <c r="N210" s="13">
        <f t="shared" si="9"/>
        <v>792.99522362136361</v>
      </c>
      <c r="O210" s="10">
        <f ca="1">(O209+(IF(J209&lt;&gt;J208,(-O209*'inputs and tables'!$K$22-'inputs and tables'!$K$21)-O209*'inputs and tables'!$K$22,0)*('inputs and tables'!$K$15+'inputs and tables'!$K$16)))*(IF(AND(J209=0,'inputs and tables'!$K$16=1),data!C209/data!C210,1)*IF(AND(J209=1,'inputs and tables'!$K$15=1),data!C210/data!C209,1))</f>
        <v>1227.8328422889917</v>
      </c>
      <c r="P210" s="10">
        <f ca="1">(P209+(IF(K209&lt;&gt;K208,(-P209*'inputs and tables'!$K$22-'inputs and tables'!$K$21)-P209*'inputs and tables'!$K$22,0)*('inputs and tables'!$K$15+'inputs and tables'!$K$16)))*(IF(AND(K209=0,'inputs and tables'!$K$16=1),data!C209/data!C210,1)*IF(AND(K209=1,'inputs and tables'!$K$15=1),data!C210/data!C209,1))</f>
        <v>786.65126183239272</v>
      </c>
    </row>
    <row r="211" spans="1:16" x14ac:dyDescent="0.4">
      <c r="A211" s="17">
        <f t="shared" si="8"/>
        <v>209</v>
      </c>
      <c r="B211">
        <v>1520899200</v>
      </c>
      <c r="C211">
        <v>9150</v>
      </c>
      <c r="D211" s="14">
        <f t="shared" si="7"/>
        <v>43172</v>
      </c>
      <c r="F211">
        <f ca="1">IF(A211&lt;$F$2,"",AVERAGE(INDIRECT("C"&amp;A211-$F$2+3):C211))</f>
        <v>11643.897583333335</v>
      </c>
      <c r="G211" s="2">
        <f ca="1">IF(A211&lt;$G$2,"",IF(A211=$G$2,AVERAGE(INDIRECT("C"&amp;A211-$G$2+3):C211),G210+(2/($G$2+3))*(C211-G210)))</f>
        <v>1620.1796089134934</v>
      </c>
      <c r="J211">
        <f ca="1">IF(F211="","",IF(C211&lt;(F211*(1-'inputs and tables'!$K$14)),0,IF(C211&gt;(F211*(1+'inputs and tables'!$K$14)),1,J210)))</f>
        <v>0</v>
      </c>
      <c r="K211">
        <f ca="1">IF(G211="","",IF(C211&lt;(G211*(1-'inputs and tables'!$K$14)),0,IF(C211&gt;(G211*(1+'inputs and tables'!$K$14)),1,K210)))</f>
        <v>1</v>
      </c>
      <c r="N211" s="13">
        <f t="shared" si="9"/>
        <v>794.61571862787684</v>
      </c>
      <c r="O211" s="10">
        <f ca="1">(O210+(IF(J210&lt;&gt;J209,(-O210*'inputs and tables'!$K$22-'inputs and tables'!$K$21)-O210*'inputs and tables'!$K$22,0)*('inputs and tables'!$K$15+'inputs and tables'!$K$16)))*(IF(AND(J210=0,'inputs and tables'!$K$16=1),data!C210/data!C211,1)*IF(AND(J210=1,'inputs and tables'!$K$15=1),data!C211/data!C210,1))</f>
        <v>1225.3288684270124</v>
      </c>
      <c r="P211" s="10">
        <f ca="1">(P210+(IF(K210&lt;&gt;K209,(-P210*'inputs and tables'!$K$22-'inputs and tables'!$K$21)-P210*'inputs and tables'!$K$22,0)*('inputs and tables'!$K$15+'inputs and tables'!$K$16)))*(IF(AND(K210=0,'inputs and tables'!$K$16=1),data!C210/data!C211,1)*IF(AND(K210=1,'inputs and tables'!$K$15=1),data!C211/data!C210,1))</f>
        <v>788.2587928788538</v>
      </c>
    </row>
    <row r="212" spans="1:16" x14ac:dyDescent="0.4">
      <c r="A212" s="17">
        <f t="shared" si="8"/>
        <v>210</v>
      </c>
      <c r="B212">
        <v>1520985600</v>
      </c>
      <c r="C212">
        <v>8170</v>
      </c>
      <c r="D212" s="14">
        <f t="shared" si="7"/>
        <v>43173</v>
      </c>
      <c r="F212">
        <f ca="1">IF(A212&lt;$F$2,"",AVERAGE(INDIRECT("C"&amp;A212-$F$2+3):C212))</f>
        <v>11657.189333333336</v>
      </c>
      <c r="G212" s="2">
        <f ca="1">IF(A212&lt;$G$2,"",IF(A212=$G$2,AVERAGE(INDIRECT("C"&amp;A212-$G$2+3):C212),G211+(2/($G$2+3))*(C212-G211)))</f>
        <v>1737.1406873257524</v>
      </c>
      <c r="J212">
        <f ca="1">IF(F212="","",IF(C212&lt;(F212*(1-'inputs and tables'!$K$14)),0,IF(C212&gt;(F212*(1+'inputs and tables'!$K$14)),1,J211)))</f>
        <v>0</v>
      </c>
      <c r="K212">
        <f ca="1">IF(G212="","",IF(C212&lt;(G212*(1-'inputs and tables'!$K$14)),0,IF(C212&gt;(G212*(1+'inputs and tables'!$K$14)),1,K211)))</f>
        <v>1</v>
      </c>
      <c r="N212" s="13">
        <f t="shared" si="9"/>
        <v>709.5093356491534</v>
      </c>
      <c r="O212" s="10">
        <f ca="1">(O211+(IF(J211&lt;&gt;J210,(-O211*'inputs and tables'!$K$22-'inputs and tables'!$K$21)-O211*'inputs and tables'!$K$22,0)*('inputs and tables'!$K$15+'inputs and tables'!$K$16)))*(IF(AND(J211=0,'inputs and tables'!$K$16=1),data!C211/data!C212,1)*IF(AND(J211=1,'inputs and tables'!$K$15=1),data!C212/data!C211,1))</f>
        <v>1372.3083410167885</v>
      </c>
      <c r="P212" s="10">
        <f ca="1">(P211+(IF(K211&lt;&gt;K210,(-P211*'inputs and tables'!$K$22-'inputs and tables'!$K$21)-P211*'inputs and tables'!$K$22,0)*('inputs and tables'!$K$15+'inputs and tables'!$K$16)))*(IF(AND(K211=0,'inputs and tables'!$K$16=1),data!C211/data!C212,1)*IF(AND(K211=1,'inputs and tables'!$K$15=1),data!C212/data!C211,1))</f>
        <v>703.83326096396024</v>
      </c>
    </row>
    <row r="213" spans="1:16" x14ac:dyDescent="0.4">
      <c r="A213" s="17">
        <f t="shared" si="8"/>
        <v>211</v>
      </c>
      <c r="B213">
        <v>1521072000</v>
      </c>
      <c r="C213">
        <v>8240.98</v>
      </c>
      <c r="D213" s="14">
        <f t="shared" si="7"/>
        <v>43174</v>
      </c>
      <c r="F213">
        <f ca="1">IF(A213&lt;$F$2,"",AVERAGE(INDIRECT("C"&amp;A213-$F$2+3):C213))</f>
        <v>11665.530333333334</v>
      </c>
      <c r="G213" s="2">
        <f ca="1">IF(A213&lt;$G$2,"",IF(A213=$G$2,AVERAGE(INDIRECT("C"&amp;A213-$G$2+3):C213),G212+(2/($G$2+3))*(C213-G212)))</f>
        <v>1853.2806750520783</v>
      </c>
      <c r="J213">
        <f ca="1">IF(F213="","",IF(C213&lt;(F213*(1-'inputs and tables'!$K$14)),0,IF(C213&gt;(F213*(1+'inputs and tables'!$K$14)),1,J212)))</f>
        <v>0</v>
      </c>
      <c r="K213">
        <f ca="1">IF(G213="","",IF(C213&lt;(G213*(1-'inputs and tables'!$K$14)),0,IF(C213&gt;(G213*(1+'inputs and tables'!$K$14)),1,K212)))</f>
        <v>1</v>
      </c>
      <c r="N213" s="13">
        <f t="shared" si="9"/>
        <v>715.67346938775529</v>
      </c>
      <c r="O213" s="10">
        <f ca="1">(O212+(IF(J212&lt;&gt;J211,(-O212*'inputs and tables'!$K$22-'inputs and tables'!$K$21)-O212*'inputs and tables'!$K$22,0)*('inputs and tables'!$K$15+'inputs and tables'!$K$16)))*(IF(AND(J212=0,'inputs and tables'!$K$16=1),data!C212/data!C213,1)*IF(AND(J212=1,'inputs and tables'!$K$15=1),data!C213/data!C212,1))</f>
        <v>1360.4885761289511</v>
      </c>
      <c r="P213" s="10">
        <f ca="1">(P212+(IF(K212&lt;&gt;K211,(-P212*'inputs and tables'!$K$22-'inputs and tables'!$K$21)-P212*'inputs and tables'!$K$22,0)*('inputs and tables'!$K$15+'inputs and tables'!$K$16)))*(IF(AND(K212=0,'inputs and tables'!$K$16=1),data!C212/data!C213,1)*IF(AND(K212=1,'inputs and tables'!$K$15=1),data!C213/data!C212,1))</f>
        <v>709.94808163265327</v>
      </c>
    </row>
    <row r="214" spans="1:16" x14ac:dyDescent="0.4">
      <c r="A214" s="17">
        <f t="shared" si="8"/>
        <v>212</v>
      </c>
      <c r="B214">
        <v>1521158400</v>
      </c>
      <c r="C214">
        <v>8260</v>
      </c>
      <c r="D214" s="14">
        <f t="shared" si="7"/>
        <v>43175</v>
      </c>
      <c r="F214">
        <f ca="1">IF(A214&lt;$F$2,"",AVERAGE(INDIRECT("C"&amp;A214-$F$2+3):C214))</f>
        <v>11668.826166666669</v>
      </c>
      <c r="G214" s="2">
        <f ca="1">IF(A214&lt;$G$2,"",IF(A214=$G$2,AVERAGE(INDIRECT("C"&amp;A214-$G$2+3):C214),G213+(2/($G$2+3))*(C214-G213)))</f>
        <v>1967.6863772832912</v>
      </c>
      <c r="J214">
        <f ca="1">IF(F214="","",IF(C214&lt;(F214*(1-'inputs and tables'!$K$14)),0,IF(C214&gt;(F214*(1+'inputs and tables'!$K$14)),1,J213)))</f>
        <v>0</v>
      </c>
      <c r="K214">
        <f ca="1">IF(G214="","",IF(C214&lt;(G214*(1-'inputs and tables'!$K$14)),0,IF(C214&gt;(G214*(1+'inputs and tables'!$K$14)),1,K213)))</f>
        <v>1</v>
      </c>
      <c r="N214" s="13">
        <f t="shared" si="9"/>
        <v>717.325227963526</v>
      </c>
      <c r="O214" s="10">
        <f ca="1">(O213+(IF(J213&lt;&gt;J212,(-O213*'inputs and tables'!$K$22-'inputs and tables'!$K$21)-O213*'inputs and tables'!$K$22,0)*('inputs and tables'!$K$15+'inputs and tables'!$K$16)))*(IF(AND(J213=0,'inputs and tables'!$K$16=1),data!C213/data!C214,1)*IF(AND(J213=1,'inputs and tables'!$K$15=1),data!C214/data!C213,1))</f>
        <v>1357.3558288265331</v>
      </c>
      <c r="P214" s="10">
        <f ca="1">(P213+(IF(K213&lt;&gt;K212,(-P213*'inputs and tables'!$K$22-'inputs and tables'!$K$21)-P213*'inputs and tables'!$K$22,0)*('inputs and tables'!$K$15+'inputs and tables'!$K$16)))*(IF(AND(K213=0,'inputs and tables'!$K$16=1),data!C213/data!C214,1)*IF(AND(K213=1,'inputs and tables'!$K$15=1),data!C214/data!C213,1))</f>
        <v>711.58662613981778</v>
      </c>
    </row>
    <row r="215" spans="1:16" x14ac:dyDescent="0.4">
      <c r="A215" s="17">
        <f t="shared" si="8"/>
        <v>213</v>
      </c>
      <c r="B215">
        <v>1521244800</v>
      </c>
      <c r="C215">
        <v>7824.8</v>
      </c>
      <c r="D215" s="14">
        <f t="shared" si="7"/>
        <v>43176</v>
      </c>
      <c r="F215">
        <f ca="1">IF(A215&lt;$F$2,"",AVERAGE(INDIRECT("C"&amp;A215-$F$2+3):C215))</f>
        <v>11669.872916666671</v>
      </c>
      <c r="G215" s="2">
        <f ca="1">IF(A215&lt;$G$2,"",IF(A215=$G$2,AVERAGE(INDIRECT("C"&amp;A215-$G$2+3):C215),G214+(2/($G$2+3))*(C215-G214)))</f>
        <v>2072.2776919746611</v>
      </c>
      <c r="J215">
        <f ca="1">IF(F215="","",IF(C215&lt;(F215*(1-'inputs and tables'!$K$14)),0,IF(C215&gt;(F215*(1+'inputs and tables'!$K$14)),1,J214)))</f>
        <v>0</v>
      </c>
      <c r="K215">
        <f ca="1">IF(G215="","",IF(C215&lt;(G215*(1-'inputs and tables'!$K$14)),0,IF(C215&gt;(G215*(1+'inputs and tables'!$K$14)),1,K214)))</f>
        <v>1</v>
      </c>
      <c r="N215" s="13">
        <f t="shared" si="9"/>
        <v>679.53104646113775</v>
      </c>
      <c r="O215" s="10">
        <f ca="1">(O214+(IF(J214&lt;&gt;J213,(-O214*'inputs and tables'!$K$22-'inputs and tables'!$K$21)-O214*'inputs and tables'!$K$22,0)*('inputs and tables'!$K$15+'inputs and tables'!$K$16)))*(IF(AND(J214=0,'inputs and tables'!$K$16=1),data!C214/data!C215,1)*IF(AND(J214=1,'inputs and tables'!$K$15=1),data!C215/data!C214,1))</f>
        <v>1432.8492927751715</v>
      </c>
      <c r="P215" s="10">
        <f ca="1">(P214+(IF(K214&lt;&gt;K213,(-P214*'inputs and tables'!$K$22-'inputs and tables'!$K$21)-P214*'inputs and tables'!$K$22,0)*('inputs and tables'!$K$15+'inputs and tables'!$K$16)))*(IF(AND(K214=0,'inputs and tables'!$K$16=1),data!C214/data!C215,1)*IF(AND(K214=1,'inputs and tables'!$K$15=1),data!C215/data!C214,1))</f>
        <v>674.09479808944866</v>
      </c>
    </row>
    <row r="216" spans="1:16" x14ac:dyDescent="0.4">
      <c r="A216" s="17">
        <f t="shared" si="8"/>
        <v>214</v>
      </c>
      <c r="B216">
        <v>1521331200</v>
      </c>
      <c r="C216">
        <v>8189.99</v>
      </c>
      <c r="D216" s="14">
        <f t="shared" si="7"/>
        <v>43177</v>
      </c>
      <c r="F216">
        <f ca="1">IF(A216&lt;$F$2,"",AVERAGE(INDIRECT("C"&amp;A216-$F$2+3):C216))</f>
        <v>11673.440000000004</v>
      </c>
      <c r="G216" s="2">
        <f ca="1">IF(A216&lt;$G$2,"",IF(A216=$G$2,AVERAGE(INDIRECT("C"&amp;A216-$G$2+3):C216),G215+(2/($G$2+3))*(C216-G215)))</f>
        <v>2181.5225546179709</v>
      </c>
      <c r="J216">
        <f ca="1">IF(F216="","",IF(C216&lt;(F216*(1-'inputs and tables'!$K$14)),0,IF(C216&gt;(F216*(1+'inputs and tables'!$K$14)),1,J215)))</f>
        <v>0</v>
      </c>
      <c r="K216">
        <f ca="1">IF(G216="","",IF(C216&lt;(G216*(1-'inputs and tables'!$K$14)),0,IF(C216&gt;(G216*(1+'inputs and tables'!$K$14)),1,K215)))</f>
        <v>1</v>
      </c>
      <c r="N216" s="13">
        <f t="shared" si="9"/>
        <v>711.24533217542353</v>
      </c>
      <c r="O216" s="10">
        <f ca="1">(O215+(IF(J215&lt;&gt;J214,(-O215*'inputs and tables'!$K$22-'inputs and tables'!$K$21)-O215*'inputs and tables'!$K$22,0)*('inputs and tables'!$K$15+'inputs and tables'!$K$16)))*(IF(AND(J215=0,'inputs and tables'!$K$16=1),data!C215/data!C216,1)*IF(AND(J215=1,'inputs and tables'!$K$15=1),data!C216/data!C215,1))</f>
        <v>1368.958832197251</v>
      </c>
      <c r="P216" s="10">
        <f ca="1">(P215+(IF(K215&lt;&gt;K214,(-P215*'inputs and tables'!$K$22-'inputs and tables'!$K$21)-P215*'inputs and tables'!$K$22,0)*('inputs and tables'!$K$15+'inputs and tables'!$K$16)))*(IF(AND(K215=0,'inputs and tables'!$K$16=1),data!C215/data!C216,1)*IF(AND(K215=1,'inputs and tables'!$K$15=1),data!C216/data!C215,1))</f>
        <v>705.55536951802014</v>
      </c>
    </row>
    <row r="217" spans="1:16" x14ac:dyDescent="0.4">
      <c r="A217" s="17">
        <f t="shared" si="8"/>
        <v>215</v>
      </c>
      <c r="B217">
        <v>1521417600</v>
      </c>
      <c r="C217">
        <v>8600</v>
      </c>
      <c r="D217" s="14">
        <f t="shared" si="7"/>
        <v>43178</v>
      </c>
      <c r="F217">
        <f ca="1">IF(A217&lt;$F$2,"",AVERAGE(INDIRECT("C"&amp;A217-$F$2+3):C217))</f>
        <v>11678.123333333338</v>
      </c>
      <c r="G217" s="2">
        <f ca="1">IF(A217&lt;$G$2,"",IF(A217=$G$2,AVERAGE(INDIRECT("C"&amp;A217-$G$2+3):C217),G216+(2/($G$2+3))*(C217-G216)))</f>
        <v>2296.1382232855071</v>
      </c>
      <c r="J217">
        <f ca="1">IF(F217="","",IF(C217&lt;(F217*(1-'inputs and tables'!$K$14)),0,IF(C217&gt;(F217*(1+'inputs and tables'!$K$14)),1,J216)))</f>
        <v>0</v>
      </c>
      <c r="K217">
        <f ca="1">IF(G217="","",IF(C217&lt;(G217*(1-'inputs and tables'!$K$14)),0,IF(C217&gt;(G217*(1+'inputs and tables'!$K$14)),1,K216)))</f>
        <v>1</v>
      </c>
      <c r="N217" s="13">
        <f t="shared" si="9"/>
        <v>746.85193226226693</v>
      </c>
      <c r="O217" s="10">
        <f ca="1">(O216+(IF(J216&lt;&gt;J215,(-O216*'inputs and tables'!$K$22-'inputs and tables'!$K$21)-O216*'inputs and tables'!$K$22,0)*('inputs and tables'!$K$15+'inputs and tables'!$K$16)))*(IF(AND(J216=0,'inputs and tables'!$K$16=1),data!C216/data!C217,1)*IF(AND(J216=1,'inputs and tables'!$K$15=1),data!C217/data!C216,1))</f>
        <v>1303.6929239659491</v>
      </c>
      <c r="P217" s="10">
        <f ca="1">(P216+(IF(K216&lt;&gt;K215,(-P216*'inputs and tables'!$K$22-'inputs and tables'!$K$21)-P216*'inputs and tables'!$K$22,0)*('inputs and tables'!$K$15+'inputs and tables'!$K$16)))*(IF(AND(K216=0,'inputs and tables'!$K$16=1),data!C216/data!C217,1)*IF(AND(K216=1,'inputs and tables'!$K$15=1),data!C217/data!C216,1))</f>
        <v>740.87711680416874</v>
      </c>
    </row>
    <row r="218" spans="1:16" x14ac:dyDescent="0.4">
      <c r="A218" s="17">
        <f t="shared" si="8"/>
        <v>216</v>
      </c>
      <c r="B218">
        <v>1521504000</v>
      </c>
      <c r="C218">
        <v>8909.98</v>
      </c>
      <c r="D218" s="14">
        <f t="shared" si="7"/>
        <v>43179</v>
      </c>
      <c r="F218">
        <f ca="1">IF(A218&lt;$F$2,"",AVERAGE(INDIRECT("C"&amp;A218-$F$2+3):C218))</f>
        <v>11683.939833333337</v>
      </c>
      <c r="G218" s="2">
        <f ca="1">IF(A218&lt;$G$2,"",IF(A218=$G$2,AVERAGE(INDIRECT("C"&amp;A218-$G$2+3):C218),G217+(2/($G$2+3))*(C218-G217)))</f>
        <v>2414.2425407268374</v>
      </c>
      <c r="J218">
        <f ca="1">IF(F218="","",IF(C218&lt;(F218*(1-'inputs and tables'!$K$14)),0,IF(C218&gt;(F218*(1+'inputs and tables'!$K$14)),1,J217)))</f>
        <v>0</v>
      </c>
      <c r="K218">
        <f ca="1">IF(G218="","",IF(C218&lt;(G218*(1-'inputs and tables'!$K$14)),0,IF(C218&gt;(G218*(1+'inputs and tables'!$K$14)),1,K217)))</f>
        <v>1</v>
      </c>
      <c r="N218" s="13">
        <f t="shared" si="9"/>
        <v>773.77160225792466</v>
      </c>
      <c r="O218" s="10">
        <f ca="1">(O217+(IF(J217&lt;&gt;J216,(-O217*'inputs and tables'!$K$22-'inputs and tables'!$K$21)-O217*'inputs and tables'!$K$22,0)*('inputs and tables'!$K$15+'inputs and tables'!$K$16)))*(IF(AND(J217=0,'inputs and tables'!$K$16=1),data!C217/data!C218,1)*IF(AND(J217=1,'inputs and tables'!$K$15=1),data!C218/data!C217,1))</f>
        <v>1258.3371843828115</v>
      </c>
      <c r="P218" s="10">
        <f ca="1">(P217+(IF(K217&lt;&gt;K216,(-P217*'inputs and tables'!$K$22-'inputs and tables'!$K$21)-P217*'inputs and tables'!$K$22,0)*('inputs and tables'!$K$15+'inputs and tables'!$K$16)))*(IF(AND(K217=0,'inputs and tables'!$K$16=1),data!C217/data!C218,1)*IF(AND(K217=1,'inputs and tables'!$K$15=1),data!C218/data!C217,1))</f>
        <v>767.58142943986127</v>
      </c>
    </row>
    <row r="219" spans="1:16" x14ac:dyDescent="0.4">
      <c r="A219" s="17">
        <f t="shared" si="8"/>
        <v>217</v>
      </c>
      <c r="B219">
        <v>1521590400</v>
      </c>
      <c r="C219">
        <v>8885</v>
      </c>
      <c r="D219" s="14">
        <f t="shared" si="7"/>
        <v>43180</v>
      </c>
      <c r="F219">
        <f ca="1">IF(A219&lt;$F$2,"",AVERAGE(INDIRECT("C"&amp;A219-$F$2+3):C219))</f>
        <v>11690.318916666671</v>
      </c>
      <c r="G219" s="2">
        <f ca="1">IF(A219&lt;$G$2,"",IF(A219=$G$2,AVERAGE(INDIRECT("C"&amp;A219-$G$2+3):C219),G218+(2/($G$2+3))*(C219-G218)))</f>
        <v>2529.791781071001</v>
      </c>
      <c r="J219">
        <f ca="1">IF(F219="","",IF(C219&lt;(F219*(1-'inputs and tables'!$K$14)),0,IF(C219&gt;(F219*(1+'inputs and tables'!$K$14)),1,J218)))</f>
        <v>0</v>
      </c>
      <c r="K219">
        <f ca="1">IF(G219="","",IF(C219&lt;(G219*(1-'inputs and tables'!$K$14)),0,IF(C219&gt;(G219*(1+'inputs and tables'!$K$14)),1,K218)))</f>
        <v>1</v>
      </c>
      <c r="N219" s="13">
        <f t="shared" si="9"/>
        <v>771.60225792444669</v>
      </c>
      <c r="O219" s="10">
        <f ca="1">(O218+(IF(J218&lt;&gt;J217,(-O218*'inputs and tables'!$K$22-'inputs and tables'!$K$21)-O218*'inputs and tables'!$K$22,0)*('inputs and tables'!$K$15+'inputs and tables'!$K$16)))*(IF(AND(J218=0,'inputs and tables'!$K$16=1),data!C218/data!C219,1)*IF(AND(J218=1,'inputs and tables'!$K$15=1),data!C219/data!C218,1))</f>
        <v>1261.8749742382852</v>
      </c>
      <c r="P219" s="10">
        <f ca="1">(P218+(IF(K218&lt;&gt;K217,(-P218*'inputs and tables'!$K$22-'inputs and tables'!$K$21)-P218*'inputs and tables'!$K$22,0)*('inputs and tables'!$K$15+'inputs and tables'!$K$16)))*(IF(AND(K218=0,'inputs and tables'!$K$16=1),data!C218/data!C219,1)*IF(AND(K218=1,'inputs and tables'!$K$15=1),data!C219/data!C218,1))</f>
        <v>765.42943986105115</v>
      </c>
    </row>
    <row r="220" spans="1:16" x14ac:dyDescent="0.4">
      <c r="A220" s="17">
        <f t="shared" si="8"/>
        <v>218</v>
      </c>
      <c r="B220">
        <v>1521676800</v>
      </c>
      <c r="C220">
        <v>8722.9</v>
      </c>
      <c r="D220" s="14">
        <f t="shared" si="7"/>
        <v>43181</v>
      </c>
      <c r="F220">
        <f ca="1">IF(A220&lt;$F$2,"",AVERAGE(INDIRECT("C"&amp;A220-$F$2+3):C220))</f>
        <v>11694.627083333336</v>
      </c>
      <c r="G220" s="2">
        <f ca="1">IF(A220&lt;$G$2,"",IF(A220=$G$2,AVERAGE(INDIRECT("C"&amp;A220-$G$2+3):C220),G219+(2/($G$2+3))*(C220-G219)))</f>
        <v>2640.3829992661617</v>
      </c>
      <c r="J220">
        <f ca="1">IF(F220="","",IF(C220&lt;(F220*(1-'inputs and tables'!$K$14)),0,IF(C220&gt;(F220*(1+'inputs and tables'!$K$14)),1,J219)))</f>
        <v>0</v>
      </c>
      <c r="K220">
        <f ca="1">IF(G220="","",IF(C220&lt;(G220*(1-'inputs and tables'!$K$14)),0,IF(C220&gt;(G220*(1+'inputs and tables'!$K$14)),1,K219)))</f>
        <v>1</v>
      </c>
      <c r="N220" s="13">
        <f t="shared" si="9"/>
        <v>757.52496743378231</v>
      </c>
      <c r="O220" s="10">
        <f ca="1">(O219+(IF(J219&lt;&gt;J218,(-O219*'inputs and tables'!$K$22-'inputs and tables'!$K$21)-O219*'inputs and tables'!$K$22,0)*('inputs and tables'!$K$15+'inputs and tables'!$K$16)))*(IF(AND(J219=0,'inputs and tables'!$K$16=1),data!C219/data!C220,1)*IF(AND(J219=1,'inputs and tables'!$K$15=1),data!C220/data!C219,1))</f>
        <v>1285.3247367397498</v>
      </c>
      <c r="P220" s="10">
        <f ca="1">(P219+(IF(K219&lt;&gt;K218,(-P219*'inputs and tables'!$K$22-'inputs and tables'!$K$21)-P219*'inputs and tables'!$K$22,0)*('inputs and tables'!$K$15+'inputs and tables'!$K$16)))*(IF(AND(K219=0,'inputs and tables'!$K$16=1),data!C219/data!C220,1)*IF(AND(K219=1,'inputs and tables'!$K$15=1),data!C220/data!C219,1))</f>
        <v>751.46476769431206</v>
      </c>
    </row>
    <row r="221" spans="1:16" x14ac:dyDescent="0.4">
      <c r="A221" s="17">
        <f t="shared" si="8"/>
        <v>219</v>
      </c>
      <c r="B221">
        <v>1521763200</v>
      </c>
      <c r="C221">
        <v>8898.0300000000007</v>
      </c>
      <c r="D221" s="14">
        <f t="shared" si="7"/>
        <v>43182</v>
      </c>
      <c r="F221">
        <f ca="1">IF(A221&lt;$F$2,"",AVERAGE(INDIRECT("C"&amp;A221-$F$2+3):C221))</f>
        <v>11701.944083333337</v>
      </c>
      <c r="G221" s="2">
        <f ca="1">IF(A221&lt;$G$2,"",IF(A221=$G$2,AVERAGE(INDIRECT("C"&amp;A221-$G$2+3):C221),G220+(2/($G$2+3))*(C221-G220)))</f>
        <v>2752.1266957078374</v>
      </c>
      <c r="J221">
        <f ca="1">IF(F221="","",IF(C221&lt;(F221*(1-'inputs and tables'!$K$14)),0,IF(C221&gt;(F221*(1+'inputs and tables'!$K$14)),1,J220)))</f>
        <v>0</v>
      </c>
      <c r="K221">
        <f ca="1">IF(G221="","",IF(C221&lt;(G221*(1-'inputs and tables'!$K$14)),0,IF(C221&gt;(G221*(1+'inputs and tables'!$K$14)),1,K220)))</f>
        <v>1</v>
      </c>
      <c r="N221" s="13">
        <f t="shared" si="9"/>
        <v>772.73382544507194</v>
      </c>
      <c r="O221" s="10">
        <f ca="1">(O220+(IF(J220&lt;&gt;J219,(-O220*'inputs and tables'!$K$22-'inputs and tables'!$K$21)-O220*'inputs and tables'!$K$22,0)*('inputs and tables'!$K$15+'inputs and tables'!$K$16)))*(IF(AND(J220=0,'inputs and tables'!$K$16=1),data!C220/data!C221,1)*IF(AND(J220=1,'inputs and tables'!$K$15=1),data!C221/data!C220,1))</f>
        <v>1260.0271235438813</v>
      </c>
      <c r="P221" s="10">
        <f ca="1">(P220+(IF(K220&lt;&gt;K219,(-P220*'inputs and tables'!$K$22-'inputs and tables'!$K$21)-P220*'inputs and tables'!$K$22,0)*('inputs and tables'!$K$15+'inputs and tables'!$K$16)))*(IF(AND(K220=0,'inputs and tables'!$K$16=1),data!C220/data!C221,1)*IF(AND(K220=1,'inputs and tables'!$K$15=1),data!C221/data!C220,1))</f>
        <v>766.55195484151136</v>
      </c>
    </row>
    <row r="222" spans="1:16" x14ac:dyDescent="0.4">
      <c r="A222" s="17">
        <f t="shared" si="8"/>
        <v>220</v>
      </c>
      <c r="B222">
        <v>1521849600</v>
      </c>
      <c r="C222">
        <v>8546.86</v>
      </c>
      <c r="D222" s="14">
        <f t="shared" si="7"/>
        <v>43183</v>
      </c>
      <c r="F222">
        <f ca="1">IF(A222&lt;$F$2,"",AVERAGE(INDIRECT("C"&amp;A222-$F$2+3):C222))</f>
        <v>11705.351250000005</v>
      </c>
      <c r="G222" s="2">
        <f ca="1">IF(A222&lt;$G$2,"",IF(A222=$G$2,AVERAGE(INDIRECT("C"&amp;A222-$G$2+3):C222),G221+(2/($G$2+3))*(C222-G221)))</f>
        <v>2855.6040761416261</v>
      </c>
      <c r="J222">
        <f ca="1">IF(F222="","",IF(C222&lt;(F222*(1-'inputs and tables'!$K$14)),0,IF(C222&gt;(F222*(1+'inputs and tables'!$K$14)),1,J221)))</f>
        <v>0</v>
      </c>
      <c r="K222">
        <f ca="1">IF(G222="","",IF(C222&lt;(G222*(1-'inputs and tables'!$K$14)),0,IF(C222&gt;(G222*(1+'inputs and tables'!$K$14)),1,K221)))</f>
        <v>1</v>
      </c>
      <c r="N222" s="13">
        <f t="shared" si="9"/>
        <v>742.23708206686956</v>
      </c>
      <c r="O222" s="10">
        <f ca="1">(O221+(IF(J221&lt;&gt;J220,(-O221*'inputs and tables'!$K$22-'inputs and tables'!$K$21)-O221*'inputs and tables'!$K$22,0)*('inputs and tables'!$K$15+'inputs and tables'!$K$16)))*(IF(AND(J221=0,'inputs and tables'!$K$16=1),data!C221/data!C222,1)*IF(AND(J221=1,'inputs and tables'!$K$15=1),data!C222/data!C221,1))</f>
        <v>1311.798619154539</v>
      </c>
      <c r="P222" s="10">
        <f ca="1">(P221+(IF(K221&lt;&gt;K220,(-P221*'inputs and tables'!$K$22-'inputs and tables'!$K$21)-P221*'inputs and tables'!$K$22,0)*('inputs and tables'!$K$15+'inputs and tables'!$K$16)))*(IF(AND(K221=0,'inputs and tables'!$K$16=1),data!C221/data!C222,1)*IF(AND(K221=1,'inputs and tables'!$K$15=1),data!C222/data!C221,1))</f>
        <v>736.29918541033464</v>
      </c>
    </row>
    <row r="223" spans="1:16" x14ac:dyDescent="0.4">
      <c r="A223" s="17">
        <f t="shared" si="8"/>
        <v>221</v>
      </c>
      <c r="B223">
        <v>1521936000</v>
      </c>
      <c r="C223">
        <v>8470.15</v>
      </c>
      <c r="D223" s="14">
        <f t="shared" si="7"/>
        <v>43184</v>
      </c>
      <c r="F223">
        <f ca="1">IF(A223&lt;$F$2,"",AVERAGE(INDIRECT("C"&amp;A223-$F$2+3):C223))</f>
        <v>11703.435750000004</v>
      </c>
      <c r="G223" s="2">
        <f ca="1">IF(A223&lt;$G$2,"",IF(A223=$G$2,AVERAGE(INDIRECT("C"&amp;A223-$G$2+3):C223),G222+(2/($G$2+3))*(C223-G222)))</f>
        <v>2955.8638247819545</v>
      </c>
      <c r="J223">
        <f ca="1">IF(F223="","",IF(C223&lt;(F223*(1-'inputs and tables'!$K$14)),0,IF(C223&gt;(F223*(1+'inputs and tables'!$K$14)),1,J222)))</f>
        <v>0</v>
      </c>
      <c r="K223">
        <f ca="1">IF(G223="","",IF(C223&lt;(G223*(1-'inputs and tables'!$K$14)),0,IF(C223&gt;(G223*(1+'inputs and tables'!$K$14)),1,K222)))</f>
        <v>1</v>
      </c>
      <c r="N223" s="13">
        <f t="shared" si="9"/>
        <v>735.57533651758592</v>
      </c>
      <c r="O223" s="10">
        <f ca="1">(O222+(IF(J222&lt;&gt;J221,(-O222*'inputs and tables'!$K$22-'inputs and tables'!$K$21)-O222*'inputs and tables'!$K$22,0)*('inputs and tables'!$K$15+'inputs and tables'!$K$16)))*(IF(AND(J222=0,'inputs and tables'!$K$16=1),data!C222/data!C223,1)*IF(AND(J222=1,'inputs and tables'!$K$15=1),data!C223/data!C222,1))</f>
        <v>1323.6789367493095</v>
      </c>
      <c r="P223" s="10">
        <f ca="1">(P222+(IF(K222&lt;&gt;K221,(-P222*'inputs and tables'!$K$22-'inputs and tables'!$K$21)-P222*'inputs and tables'!$K$22,0)*('inputs and tables'!$K$15+'inputs and tables'!$K$16)))*(IF(AND(K222=0,'inputs and tables'!$K$16=1),data!C222/data!C223,1)*IF(AND(K222=1,'inputs and tables'!$K$15=1),data!C223/data!C222,1))</f>
        <v>729.69073382544525</v>
      </c>
    </row>
    <row r="224" spans="1:16" x14ac:dyDescent="0.4">
      <c r="A224" s="17">
        <f t="shared" si="8"/>
        <v>222</v>
      </c>
      <c r="B224">
        <v>1522022400</v>
      </c>
      <c r="C224">
        <v>8134.23</v>
      </c>
      <c r="D224" s="14">
        <f t="shared" si="7"/>
        <v>43185</v>
      </c>
      <c r="F224">
        <f ca="1">IF(A224&lt;$F$2,"",AVERAGE(INDIRECT("C"&amp;A224-$F$2+3):C224))</f>
        <v>11695.154166666671</v>
      </c>
      <c r="G224" s="2">
        <f ca="1">IF(A224&lt;$G$2,"",IF(A224=$G$2,AVERAGE(INDIRECT("C"&amp;A224-$G$2+3):C224),G223+(2/($G$2+3))*(C224-G223)))</f>
        <v>3048.3346493394197</v>
      </c>
      <c r="J224">
        <f ca="1">IF(F224="","",IF(C224&lt;(F224*(1-'inputs and tables'!$K$14)),0,IF(C224&gt;(F224*(1+'inputs and tables'!$K$14)),1,J223)))</f>
        <v>0</v>
      </c>
      <c r="K224">
        <f ca="1">IF(G224="","",IF(C224&lt;(G224*(1-'inputs and tables'!$K$14)),0,IF(C224&gt;(G224*(1+'inputs and tables'!$K$14)),1,K223)))</f>
        <v>1</v>
      </c>
      <c r="N224" s="13">
        <f t="shared" si="9"/>
        <v>706.40295267042995</v>
      </c>
      <c r="O224" s="10">
        <f ca="1">(O223+(IF(J223&lt;&gt;J222,(-O223*'inputs and tables'!$K$22-'inputs and tables'!$K$21)-O223*'inputs and tables'!$K$22,0)*('inputs and tables'!$K$15+'inputs and tables'!$K$16)))*(IF(AND(J223=0,'inputs and tables'!$K$16=1),data!C223/data!C224,1)*IF(AND(J223=1,'inputs and tables'!$K$15=1),data!C224/data!C223,1))</f>
        <v>1378.3430203113464</v>
      </c>
      <c r="P224" s="10">
        <f ca="1">(P223+(IF(K223&lt;&gt;K222,(-P223*'inputs and tables'!$K$22-'inputs and tables'!$K$21)-P223*'inputs and tables'!$K$22,0)*('inputs and tables'!$K$15+'inputs and tables'!$K$16)))*(IF(AND(K223=0,'inputs and tables'!$K$16=1),data!C223/data!C224,1)*IF(AND(K223=1,'inputs and tables'!$K$15=1),data!C224/data!C223,1))</f>
        <v>700.75172904906663</v>
      </c>
    </row>
    <row r="225" spans="1:16" x14ac:dyDescent="0.4">
      <c r="A225" s="17">
        <f t="shared" si="8"/>
        <v>223</v>
      </c>
      <c r="B225">
        <v>1522108800</v>
      </c>
      <c r="C225">
        <v>7795.51</v>
      </c>
      <c r="D225" s="14">
        <f t="shared" si="7"/>
        <v>43186</v>
      </c>
      <c r="F225">
        <f ca="1">IF(A225&lt;$F$2,"",AVERAGE(INDIRECT("C"&amp;A225-$F$2+3):C225))</f>
        <v>11679.700083333337</v>
      </c>
      <c r="G225" s="2">
        <f ca="1">IF(A225&lt;$G$2,"",IF(A225=$G$2,AVERAGE(INDIRECT("C"&amp;A225-$G$2+3):C225),G224+(2/($G$2+3))*(C225-G224)))</f>
        <v>3133.1056377440727</v>
      </c>
      <c r="J225">
        <f ca="1">IF(F225="","",IF(C225&lt;(F225*(1-'inputs and tables'!$K$14)),0,IF(C225&gt;(F225*(1+'inputs and tables'!$K$14)),1,J224)))</f>
        <v>0</v>
      </c>
      <c r="K225">
        <f ca="1">IF(G225="","",IF(C225&lt;(G225*(1-'inputs and tables'!$K$14)),0,IF(C225&gt;(G225*(1+'inputs and tables'!$K$14)),1,K224)))</f>
        <v>1</v>
      </c>
      <c r="N225" s="13">
        <f t="shared" si="9"/>
        <v>676.98740772904921</v>
      </c>
      <c r="O225" s="10">
        <f ca="1">(O224+(IF(J224&lt;&gt;J223,(-O224*'inputs and tables'!$K$22-'inputs and tables'!$K$21)-O224*'inputs and tables'!$K$22,0)*('inputs and tables'!$K$15+'inputs and tables'!$K$16)))*(IF(AND(J224=0,'inputs and tables'!$K$16=1),data!C224/data!C225,1)*IF(AND(J224=1,'inputs and tables'!$K$15=1),data!C225/data!C224,1))</f>
        <v>1438.2329246075192</v>
      </c>
      <c r="P225" s="10">
        <f ca="1">(P224+(IF(K224&lt;&gt;K223,(-P224*'inputs and tables'!$K$22-'inputs and tables'!$K$21)-P224*'inputs and tables'!$K$22,0)*('inputs and tables'!$K$15+'inputs and tables'!$K$16)))*(IF(AND(K224=0,'inputs and tables'!$K$16=1),data!C224/data!C225,1)*IF(AND(K224=1,'inputs and tables'!$K$15=1),data!C225/data!C224,1))</f>
        <v>671.57150846721686</v>
      </c>
    </row>
    <row r="226" spans="1:16" x14ac:dyDescent="0.4">
      <c r="A226" s="17">
        <f t="shared" si="8"/>
        <v>224</v>
      </c>
      <c r="B226">
        <v>1522195200</v>
      </c>
      <c r="C226">
        <v>7949.3</v>
      </c>
      <c r="D226" s="14">
        <f t="shared" si="7"/>
        <v>43187</v>
      </c>
      <c r="F226">
        <f ca="1">IF(A226&lt;$F$2,"",AVERAGE(INDIRECT("C"&amp;A226-$F$2+3):C226))</f>
        <v>11663.470916666671</v>
      </c>
      <c r="G226" s="2">
        <f ca="1">IF(A226&lt;$G$2,"",IF(A226=$G$2,AVERAGE(INDIRECT("C"&amp;A226-$G$2+3):C226),G225+(2/($G$2+3))*(C226-G225)))</f>
        <v>3219.1091084986429</v>
      </c>
      <c r="J226">
        <f ca="1">IF(F226="","",IF(C226&lt;(F226*(1-'inputs and tables'!$K$14)),0,IF(C226&gt;(F226*(1+'inputs and tables'!$K$14)),1,J225)))</f>
        <v>0</v>
      </c>
      <c r="K226">
        <f ca="1">IF(G226="","",IF(C226&lt;(G226*(1-'inputs and tables'!$K$14)),0,IF(C226&gt;(G226*(1+'inputs and tables'!$K$14)),1,K225)))</f>
        <v>1</v>
      </c>
      <c r="N226" s="13">
        <f t="shared" si="9"/>
        <v>690.34303082935321</v>
      </c>
      <c r="O226" s="10">
        <f ca="1">(O225+(IF(J225&lt;&gt;J224,(-O225*'inputs and tables'!$K$22-'inputs and tables'!$K$21)-O225*'inputs and tables'!$K$22,0)*('inputs and tables'!$K$15+'inputs and tables'!$K$16)))*(IF(AND(J225=0,'inputs and tables'!$K$16=1),data!C225/data!C226,1)*IF(AND(J225=1,'inputs and tables'!$K$15=1),data!C226/data!C225,1))</f>
        <v>1410.4083562209455</v>
      </c>
      <c r="P226" s="10">
        <f ca="1">(P225+(IF(K225&lt;&gt;K224,(-P225*'inputs and tables'!$K$22-'inputs and tables'!$K$21)-P225*'inputs and tables'!$K$22,0)*('inputs and tables'!$K$15+'inputs and tables'!$K$16)))*(IF(AND(K225=0,'inputs and tables'!$K$16=1),data!C225/data!C226,1)*IF(AND(K225=1,'inputs and tables'!$K$15=1),data!C226/data!C225,1))</f>
        <v>684.82028658271838</v>
      </c>
    </row>
    <row r="227" spans="1:16" x14ac:dyDescent="0.4">
      <c r="A227" s="17">
        <f t="shared" si="8"/>
        <v>225</v>
      </c>
      <c r="B227">
        <v>1522281600</v>
      </c>
      <c r="C227">
        <v>7090.14</v>
      </c>
      <c r="D227" s="14">
        <f t="shared" si="7"/>
        <v>43188</v>
      </c>
      <c r="F227">
        <f ca="1">IF(A227&lt;$F$2,"",AVERAGE(INDIRECT("C"&amp;A227-$F$2+3):C227))</f>
        <v>11641.823083333338</v>
      </c>
      <c r="G227" s="2">
        <f ca="1">IF(A227&lt;$G$2,"",IF(A227=$G$2,AVERAGE(INDIRECT("C"&amp;A227-$G$2+3):C227),G226+(2/($G$2+3))*(C227-G226)))</f>
        <v>3288.2346601325958</v>
      </c>
      <c r="J227">
        <f ca="1">IF(F227="","",IF(C227&lt;(F227*(1-'inputs and tables'!$K$14)),0,IF(C227&gt;(F227*(1+'inputs and tables'!$K$14)),1,J226)))</f>
        <v>0</v>
      </c>
      <c r="K227">
        <f ca="1">IF(G227="","",IF(C227&lt;(G227*(1-'inputs and tables'!$K$14)),0,IF(C227&gt;(G227*(1+'inputs and tables'!$K$14)),1,K226)))</f>
        <v>1</v>
      </c>
      <c r="N227" s="13">
        <f t="shared" si="9"/>
        <v>615.73078593139405</v>
      </c>
      <c r="O227" s="10">
        <f ca="1">(O226+(IF(J226&lt;&gt;J225,(-O226*'inputs and tables'!$K$22-'inputs and tables'!$K$21)-O226*'inputs and tables'!$K$22,0)*('inputs and tables'!$K$15+'inputs and tables'!$K$16)))*(IF(AND(J226=0,'inputs and tables'!$K$16=1),data!C226/data!C227,1)*IF(AND(J226=1,'inputs and tables'!$K$15=1),data!C227/data!C226,1))</f>
        <v>1581.3170326830166</v>
      </c>
      <c r="P227" s="10">
        <f ca="1">(P226+(IF(K226&lt;&gt;K225,(-P226*'inputs and tables'!$K$22-'inputs and tables'!$K$21)-P226*'inputs and tables'!$K$22,0)*('inputs and tables'!$K$15+'inputs and tables'!$K$16)))*(IF(AND(K226=0,'inputs and tables'!$K$16=1),data!C226/data!C227,1)*IF(AND(K226=1,'inputs and tables'!$K$15=1),data!C227/data!C226,1))</f>
        <v>610.80493964394282</v>
      </c>
    </row>
    <row r="228" spans="1:16" x14ac:dyDescent="0.4">
      <c r="A228" s="17">
        <f t="shared" si="8"/>
        <v>226</v>
      </c>
      <c r="B228">
        <v>1522368000</v>
      </c>
      <c r="C228">
        <v>6840.23</v>
      </c>
      <c r="D228" s="14">
        <f t="shared" si="7"/>
        <v>43189</v>
      </c>
      <c r="F228">
        <f ca="1">IF(A228&lt;$F$2,"",AVERAGE(INDIRECT("C"&amp;A228-$F$2+3):C228))</f>
        <v>11616.833666666669</v>
      </c>
      <c r="G228" s="2">
        <f ca="1">IF(A228&lt;$G$2,"",IF(A228=$G$2,AVERAGE(INDIRECT("C"&amp;A228-$G$2+3):C228),G227+(2/($G$2+3))*(C228-G227)))</f>
        <v>3351.6631483445135</v>
      </c>
      <c r="J228">
        <f ca="1">IF(F228="","",IF(C228&lt;(F228*(1-'inputs and tables'!$K$14)),0,IF(C228&gt;(F228*(1+'inputs and tables'!$K$14)),1,J227)))</f>
        <v>0</v>
      </c>
      <c r="K228">
        <f ca="1">IF(G228="","",IF(C228&lt;(G228*(1-'inputs and tables'!$K$14)),0,IF(C228&gt;(G228*(1+'inputs and tables'!$K$14)),1,K227)))</f>
        <v>1</v>
      </c>
      <c r="N228" s="13">
        <f t="shared" si="9"/>
        <v>594.02778983934013</v>
      </c>
      <c r="O228" s="10">
        <f ca="1">(O227+(IF(J227&lt;&gt;J226,(-O227*'inputs and tables'!$K$22-'inputs and tables'!$K$21)-O227*'inputs and tables'!$K$22,0)*('inputs and tables'!$K$15+'inputs and tables'!$K$16)))*(IF(AND(J227=0,'inputs and tables'!$K$16=1),data!C227/data!C228,1)*IF(AND(J227=1,'inputs and tables'!$K$15=1),data!C228/data!C227,1))</f>
        <v>1639.0909583606347</v>
      </c>
      <c r="P228" s="10">
        <f ca="1">(P227+(IF(K227&lt;&gt;K226,(-P227*'inputs and tables'!$K$22-'inputs and tables'!$K$21)-P227*'inputs and tables'!$K$22,0)*('inputs and tables'!$K$15+'inputs and tables'!$K$16)))*(IF(AND(K227=0,'inputs and tables'!$K$16=1),data!C227/data!C228,1)*IF(AND(K227=1,'inputs and tables'!$K$15=1),data!C228/data!C227,1))</f>
        <v>589.27556752062537</v>
      </c>
    </row>
    <row r="229" spans="1:16" x14ac:dyDescent="0.4">
      <c r="A229" s="17">
        <f t="shared" si="8"/>
        <v>227</v>
      </c>
      <c r="B229">
        <v>1522454400</v>
      </c>
      <c r="C229">
        <v>6923.91</v>
      </c>
      <c r="D229" s="14">
        <f t="shared" si="7"/>
        <v>43190</v>
      </c>
      <c r="F229">
        <f ca="1">IF(A229&lt;$F$2,"",AVERAGE(INDIRECT("C"&amp;A229-$F$2+3):C229))</f>
        <v>11584.674666666666</v>
      </c>
      <c r="G229" s="2">
        <f ca="1">IF(A229&lt;$G$2,"",IF(A229=$G$2,AVERAGE(INDIRECT("C"&amp;A229-$G$2+3):C229),G228+(2/($G$2+3))*(C229-G228)))</f>
        <v>3415.4532706955042</v>
      </c>
      <c r="J229">
        <f ca="1">IF(F229="","",IF(C229&lt;(F229*(1-'inputs and tables'!$K$14)),0,IF(C229&gt;(F229*(1+'inputs and tables'!$K$14)),1,J228)))</f>
        <v>0</v>
      </c>
      <c r="K229">
        <f ca="1">IF(G229="","",IF(C229&lt;(G229*(1-'inputs and tables'!$K$14)),0,IF(C229&gt;(G229*(1+'inputs and tables'!$K$14)),1,K228)))</f>
        <v>1</v>
      </c>
      <c r="N229" s="13">
        <f t="shared" si="9"/>
        <v>601.29483282674789</v>
      </c>
      <c r="O229" s="10">
        <f ca="1">(O228+(IF(J228&lt;&gt;J227,(-O228*'inputs and tables'!$K$22-'inputs and tables'!$K$21)-O228*'inputs and tables'!$K$22,0)*('inputs and tables'!$K$15+'inputs and tables'!$K$16)))*(IF(AND(J228=0,'inputs and tables'!$K$16=1),data!C228/data!C229,1)*IF(AND(J228=1,'inputs and tables'!$K$15=1),data!C229/data!C228,1))</f>
        <v>1619.2814675677707</v>
      </c>
      <c r="P229" s="10">
        <f ca="1">(P228+(IF(K228&lt;&gt;K227,(-P228*'inputs and tables'!$K$22-'inputs and tables'!$K$21)-P228*'inputs and tables'!$K$22,0)*('inputs and tables'!$K$15+'inputs and tables'!$K$16)))*(IF(AND(K228=0,'inputs and tables'!$K$16=1),data!C228/data!C229,1)*IF(AND(K228=1,'inputs and tables'!$K$15=1),data!C229/data!C228,1))</f>
        <v>596.48447416413387</v>
      </c>
    </row>
    <row r="230" spans="1:16" x14ac:dyDescent="0.4">
      <c r="A230" s="17">
        <f t="shared" si="8"/>
        <v>228</v>
      </c>
      <c r="B230">
        <v>1522540800</v>
      </c>
      <c r="C230">
        <v>6813.01</v>
      </c>
      <c r="D230" s="14">
        <f t="shared" si="7"/>
        <v>43191</v>
      </c>
      <c r="F230">
        <f ca="1">IF(A230&lt;$F$2,"",AVERAGE(INDIRECT("C"&amp;A230-$F$2+3):C230))</f>
        <v>11550.699666666669</v>
      </c>
      <c r="G230" s="2">
        <f ca="1">IF(A230&lt;$G$2,"",IF(A230=$G$2,AVERAGE(INDIRECT("C"&amp;A230-$G$2+3):C230),G229+(2/($G$2+3))*(C230-G229)))</f>
        <v>3476.1239265759418</v>
      </c>
      <c r="J230">
        <f ca="1">IF(F230="","",IF(C230&lt;(F230*(1-'inputs and tables'!$K$14)),0,IF(C230&gt;(F230*(1+'inputs and tables'!$K$14)),1,J229)))</f>
        <v>0</v>
      </c>
      <c r="K230">
        <f ca="1">IF(G230="","",IF(C230&lt;(G230*(1-'inputs and tables'!$K$14)),0,IF(C230&gt;(G230*(1+'inputs and tables'!$K$14)),1,K229)))</f>
        <v>1</v>
      </c>
      <c r="N230" s="13">
        <f t="shared" si="9"/>
        <v>591.66391663048216</v>
      </c>
      <c r="O230" s="10">
        <f ca="1">(O229+(IF(J229&lt;&gt;J228,(-O229*'inputs and tables'!$K$22-'inputs and tables'!$K$21)-O229*'inputs and tables'!$K$22,0)*('inputs and tables'!$K$15+'inputs and tables'!$K$16)))*(IF(AND(J229=0,'inputs and tables'!$K$16=1),data!C229/data!C230,1)*IF(AND(J229=1,'inputs and tables'!$K$15=1),data!C230/data!C229,1))</f>
        <v>1645.6396139308708</v>
      </c>
      <c r="P230" s="10">
        <f ca="1">(P229+(IF(K229&lt;&gt;K228,(-P229*'inputs and tables'!$K$22-'inputs and tables'!$K$21)-P229*'inputs and tables'!$K$22,0)*('inputs and tables'!$K$15+'inputs and tables'!$K$16)))*(IF(AND(K229=0,'inputs and tables'!$K$16=1),data!C229/data!C230,1)*IF(AND(K229=1,'inputs and tables'!$K$15=1),data!C230/data!C229,1))</f>
        <v>586.93060529743832</v>
      </c>
    </row>
    <row r="231" spans="1:16" x14ac:dyDescent="0.4">
      <c r="A231" s="17">
        <f t="shared" si="8"/>
        <v>229</v>
      </c>
      <c r="B231">
        <v>1522627200</v>
      </c>
      <c r="C231">
        <v>7056</v>
      </c>
      <c r="D231" s="14">
        <f t="shared" si="7"/>
        <v>43192</v>
      </c>
      <c r="F231">
        <f ca="1">IF(A231&lt;$F$2,"",AVERAGE(INDIRECT("C"&amp;A231-$F$2+3):C231))</f>
        <v>11516.454583333334</v>
      </c>
      <c r="G231" s="2">
        <f ca="1">IF(A231&lt;$G$2,"",IF(A231=$G$2,AVERAGE(INDIRECT("C"&amp;A231-$G$2+3):C231),G230+(2/($G$2+3))*(C231-G230)))</f>
        <v>3540.0502850299426</v>
      </c>
      <c r="J231">
        <f ca="1">IF(F231="","",IF(C231&lt;(F231*(1-'inputs and tables'!$K$14)),0,IF(C231&gt;(F231*(1+'inputs and tables'!$K$14)),1,J230)))</f>
        <v>0</v>
      </c>
      <c r="K231">
        <f ca="1">IF(G231="","",IF(C231&lt;(G231*(1-'inputs and tables'!$K$14)),0,IF(C231&gt;(G231*(1+'inputs and tables'!$K$14)),1,K230)))</f>
        <v>1</v>
      </c>
      <c r="N231" s="13">
        <f t="shared" si="9"/>
        <v>612.76595744680867</v>
      </c>
      <c r="O231" s="10">
        <f ca="1">(O230+(IF(J230&lt;&gt;J229,(-O230*'inputs and tables'!$K$22-'inputs and tables'!$K$21)-O230*'inputs and tables'!$K$22,0)*('inputs and tables'!$K$15+'inputs and tables'!$K$16)))*(IF(AND(J230=0,'inputs and tables'!$K$16=1),data!C230/data!C231,1)*IF(AND(J230=1,'inputs and tables'!$K$15=1),data!C231/data!C230,1))</f>
        <v>1588.9681329516955</v>
      </c>
      <c r="P231" s="10">
        <f ca="1">(P230+(IF(K230&lt;&gt;K229,(-P230*'inputs and tables'!$K$22-'inputs and tables'!$K$21)-P230*'inputs and tables'!$K$22,0)*('inputs and tables'!$K$15+'inputs and tables'!$K$16)))*(IF(AND(K230=0,'inputs and tables'!$K$16=1),data!C230/data!C231,1)*IF(AND(K230=1,'inputs and tables'!$K$15=1),data!C231/data!C230,1))</f>
        <v>607.86382978723429</v>
      </c>
    </row>
    <row r="232" spans="1:16" x14ac:dyDescent="0.4">
      <c r="A232" s="17">
        <f t="shared" si="8"/>
        <v>230</v>
      </c>
      <c r="B232">
        <v>1522713600</v>
      </c>
      <c r="C232">
        <v>7405.21</v>
      </c>
      <c r="D232" s="14">
        <f t="shared" si="7"/>
        <v>43193</v>
      </c>
      <c r="F232">
        <f ca="1">IF(A232&lt;$F$2,"",AVERAGE(INDIRECT("C"&amp;A232-$F$2+3):C232))</f>
        <v>11481.364666666668</v>
      </c>
      <c r="G232" s="2">
        <f ca="1">IF(A232&lt;$G$2,"",IF(A232=$G$2,AVERAGE(INDIRECT("C"&amp;A232-$G$2+3):C232),G231+(2/($G$2+3))*(C232-G231)))</f>
        <v>3609.0709942258363</v>
      </c>
      <c r="J232">
        <f ca="1">IF(F232="","",IF(C232&lt;(F232*(1-'inputs and tables'!$K$14)),0,IF(C232&gt;(F232*(1+'inputs and tables'!$K$14)),1,J231)))</f>
        <v>0</v>
      </c>
      <c r="K232">
        <f ca="1">IF(G232="","",IF(C232&lt;(G232*(1-'inputs and tables'!$K$14)),0,IF(C232&gt;(G232*(1+'inputs and tables'!$K$14)),1,K231)))</f>
        <v>1</v>
      </c>
      <c r="N232" s="13">
        <f t="shared" si="9"/>
        <v>643.09248805905349</v>
      </c>
      <c r="O232" s="10">
        <f ca="1">(O231+(IF(J231&lt;&gt;J230,(-O231*'inputs and tables'!$K$22-'inputs and tables'!$K$21)-O231*'inputs and tables'!$K$22,0)*('inputs and tables'!$K$15+'inputs and tables'!$K$16)))*(IF(AND(J231=0,'inputs and tables'!$K$16=1),data!C231/data!C232,1)*IF(AND(J231=1,'inputs and tables'!$K$15=1),data!C232/data!C231,1))</f>
        <v>1514.0366236888842</v>
      </c>
      <c r="P232" s="10">
        <f ca="1">(P231+(IF(K231&lt;&gt;K230,(-P231*'inputs and tables'!$K$22-'inputs and tables'!$K$21)-P231*'inputs and tables'!$K$22,0)*('inputs and tables'!$K$15+'inputs and tables'!$K$16)))*(IF(AND(K231=0,'inputs and tables'!$K$16=1),data!C231/data!C232,1)*IF(AND(K231=1,'inputs and tables'!$K$15=1),data!C232/data!C231,1))</f>
        <v>637.94774815458118</v>
      </c>
    </row>
    <row r="233" spans="1:16" x14ac:dyDescent="0.4">
      <c r="A233" s="17">
        <f t="shared" si="8"/>
        <v>231</v>
      </c>
      <c r="B233">
        <v>1522800000</v>
      </c>
      <c r="C233">
        <v>6796.1</v>
      </c>
      <c r="D233" s="14">
        <f t="shared" si="7"/>
        <v>43194</v>
      </c>
      <c r="F233">
        <f ca="1">IF(A233&lt;$F$2,"",AVERAGE(INDIRECT("C"&amp;A233-$F$2+3):C233))</f>
        <v>11440.498916666667</v>
      </c>
      <c r="G233" s="2">
        <f ca="1">IF(A233&lt;$G$2,"",IF(A233=$G$2,AVERAGE(INDIRECT("C"&amp;A233-$G$2+3):C233),G232+(2/($G$2+3))*(C233-G232)))</f>
        <v>3665.9822264718036</v>
      </c>
      <c r="J233">
        <f ca="1">IF(F233="","",IF(C233&lt;(F233*(1-'inputs and tables'!$K$14)),0,IF(C233&gt;(F233*(1+'inputs and tables'!$K$14)),1,J232)))</f>
        <v>0</v>
      </c>
      <c r="K233">
        <f ca="1">IF(G233="","",IF(C233&lt;(G233*(1-'inputs and tables'!$K$14)),0,IF(C233&gt;(G233*(1+'inputs and tables'!$K$14)),1,K232)))</f>
        <v>1</v>
      </c>
      <c r="N233" s="13">
        <f t="shared" si="9"/>
        <v>590.19539730785948</v>
      </c>
      <c r="O233" s="10">
        <f ca="1">(O232+(IF(J232&lt;&gt;J231,(-O232*'inputs and tables'!$K$22-'inputs and tables'!$K$21)-O232*'inputs and tables'!$K$22,0)*('inputs and tables'!$K$15+'inputs and tables'!$K$16)))*(IF(AND(J232=0,'inputs and tables'!$K$16=1),data!C232/data!C233,1)*IF(AND(J232=1,'inputs and tables'!$K$15=1),data!C233/data!C232,1))</f>
        <v>1649.7342808533074</v>
      </c>
      <c r="P233" s="10">
        <f ca="1">(P232+(IF(K232&lt;&gt;K231,(-P232*'inputs and tables'!$K$22-'inputs and tables'!$K$21)-P232*'inputs and tables'!$K$22,0)*('inputs and tables'!$K$15+'inputs and tables'!$K$16)))*(IF(AND(K232=0,'inputs and tables'!$K$16=1),data!C232/data!C233,1)*IF(AND(K232=1,'inputs and tables'!$K$15=1),data!C233/data!C232,1))</f>
        <v>585.47383412939666</v>
      </c>
    </row>
    <row r="234" spans="1:16" x14ac:dyDescent="0.4">
      <c r="A234" s="17">
        <f t="shared" si="8"/>
        <v>232</v>
      </c>
      <c r="B234">
        <v>1522886400</v>
      </c>
      <c r="C234">
        <v>6770.76</v>
      </c>
      <c r="D234" s="14">
        <f t="shared" si="7"/>
        <v>43195</v>
      </c>
      <c r="F234">
        <f ca="1">IF(A234&lt;$F$2,"",AVERAGE(INDIRECT("C"&amp;A234-$F$2+3):C234))</f>
        <v>11384.042500000001</v>
      </c>
      <c r="G234" s="2">
        <f ca="1">IF(A234&lt;$G$2,"",IF(A234=$G$2,AVERAGE(INDIRECT("C"&amp;A234-$G$2+3):C234),G233+(2/($G$2+3))*(C234-G233)))</f>
        <v>3721.4246867133784</v>
      </c>
      <c r="J234">
        <f ca="1">IF(F234="","",IF(C234&lt;(F234*(1-'inputs and tables'!$K$14)),0,IF(C234&gt;(F234*(1+'inputs and tables'!$K$14)),1,J233)))</f>
        <v>0</v>
      </c>
      <c r="K234">
        <f ca="1">IF(G234="","",IF(C234&lt;(G234*(1-'inputs and tables'!$K$14)),0,IF(C234&gt;(G234*(1+'inputs and tables'!$K$14)),1,K233)))</f>
        <v>1</v>
      </c>
      <c r="N234" s="13">
        <f t="shared" si="9"/>
        <v>587.99478940512392</v>
      </c>
      <c r="O234" s="10">
        <f ca="1">(O233+(IF(J233&lt;&gt;J232,(-O233*'inputs and tables'!$K$22-'inputs and tables'!$K$21)-O233*'inputs and tables'!$K$22,0)*('inputs and tables'!$K$15+'inputs and tables'!$K$16)))*(IF(AND(J233=0,'inputs and tables'!$K$16=1),data!C233/data!C234,1)*IF(AND(J233=1,'inputs and tables'!$K$15=1),data!C234/data!C233,1))</f>
        <v>1655.9085163419118</v>
      </c>
      <c r="P234" s="10">
        <f ca="1">(P233+(IF(K233&lt;&gt;K232,(-P233*'inputs and tables'!$K$22-'inputs and tables'!$K$21)-P233*'inputs and tables'!$K$22,0)*('inputs and tables'!$K$15+'inputs and tables'!$K$16)))*(IF(AND(K233=0,'inputs and tables'!$K$16=1),data!C233/data!C234,1)*IF(AND(K233=1,'inputs and tables'!$K$15=1),data!C234/data!C233,1))</f>
        <v>583.290831089883</v>
      </c>
    </row>
    <row r="235" spans="1:16" x14ac:dyDescent="0.4">
      <c r="A235" s="17">
        <f t="shared" si="8"/>
        <v>233</v>
      </c>
      <c r="B235">
        <v>1522972800</v>
      </c>
      <c r="C235">
        <v>6601.39</v>
      </c>
      <c r="D235" s="14">
        <f t="shared" si="7"/>
        <v>43196</v>
      </c>
      <c r="F235">
        <f ca="1">IF(A235&lt;$F$2,"",AVERAGE(INDIRECT("C"&amp;A235-$F$2+3):C235))</f>
        <v>11301.278166666667</v>
      </c>
      <c r="G235" s="2">
        <f ca="1">IF(A235&lt;$G$2,"",IF(A235=$G$2,AVERAGE(INDIRECT("C"&amp;A235-$G$2+3):C235),G234+(2/($G$2+3))*(C235-G234)))</f>
        <v>3772.8526387363536</v>
      </c>
      <c r="J235">
        <f ca="1">IF(F235="","",IF(C235&lt;(F235*(1-'inputs and tables'!$K$14)),0,IF(C235&gt;(F235*(1+'inputs and tables'!$K$14)),1,J234)))</f>
        <v>0</v>
      </c>
      <c r="K235">
        <f ca="1">IF(G235="","",IF(C235&lt;(G235*(1-'inputs and tables'!$K$14)),0,IF(C235&gt;(G235*(1+'inputs and tables'!$K$14)),1,K234)))</f>
        <v>1</v>
      </c>
      <c r="N235" s="13">
        <f t="shared" si="9"/>
        <v>573.28614850195413</v>
      </c>
      <c r="O235" s="10">
        <f ca="1">(O234+(IF(J234&lt;&gt;J233,(-O234*'inputs and tables'!$K$22-'inputs and tables'!$K$21)-O234*'inputs and tables'!$K$22,0)*('inputs and tables'!$K$15+'inputs and tables'!$K$16)))*(IF(AND(J234=0,'inputs and tables'!$K$16=1),data!C234/data!C235,1)*IF(AND(J234=1,'inputs and tables'!$K$15=1),data!C235/data!C234,1))</f>
        <v>1698.3936937686096</v>
      </c>
      <c r="P235" s="10">
        <f ca="1">(P234+(IF(K234&lt;&gt;K233,(-P234*'inputs and tables'!$K$22-'inputs and tables'!$K$21)-P234*'inputs and tables'!$K$22,0)*('inputs and tables'!$K$15+'inputs and tables'!$K$16)))*(IF(AND(K234=0,'inputs and tables'!$K$16=1),data!C234/data!C235,1)*IF(AND(K234=1,'inputs and tables'!$K$15=1),data!C235/data!C234,1))</f>
        <v>568.69985931393853</v>
      </c>
    </row>
    <row r="236" spans="1:16" x14ac:dyDescent="0.4">
      <c r="A236" s="17">
        <f t="shared" si="8"/>
        <v>234</v>
      </c>
      <c r="B236">
        <v>1523059200</v>
      </c>
      <c r="C236">
        <v>6895.8</v>
      </c>
      <c r="D236" s="14">
        <f t="shared" si="7"/>
        <v>43197</v>
      </c>
      <c r="F236">
        <f ca="1">IF(A236&lt;$F$2,"",AVERAGE(INDIRECT("C"&amp;A236-$F$2+3):C236))</f>
        <v>11226.409833333335</v>
      </c>
      <c r="G236" s="2">
        <f ca="1">IF(A236&lt;$G$2,"",IF(A236=$G$2,AVERAGE(INDIRECT("C"&amp;A236-$G$2+3):C236),G235+(2/($G$2+3))*(C236-G235)))</f>
        <v>3828.619555901776</v>
      </c>
      <c r="J236">
        <f ca="1">IF(F236="","",IF(C236&lt;(F236*(1-'inputs and tables'!$K$14)),0,IF(C236&gt;(F236*(1+'inputs and tables'!$K$14)),1,J235)))</f>
        <v>0</v>
      </c>
      <c r="K236">
        <f ca="1">IF(G236="","",IF(C236&lt;(G236*(1-'inputs and tables'!$K$14)),0,IF(C236&gt;(G236*(1+'inputs and tables'!$K$14)),1,K235)))</f>
        <v>1</v>
      </c>
      <c r="N236" s="13">
        <f t="shared" si="9"/>
        <v>598.85366912722543</v>
      </c>
      <c r="O236" s="10">
        <f ca="1">(O235+(IF(J235&lt;&gt;J234,(-O235*'inputs and tables'!$K$22-'inputs and tables'!$K$21)-O235*'inputs and tables'!$K$22,0)*('inputs and tables'!$K$15+'inputs and tables'!$K$16)))*(IF(AND(J235=0,'inputs and tables'!$K$16=1),data!C235/data!C236,1)*IF(AND(J235=1,'inputs and tables'!$K$15=1),data!C236/data!C235,1))</f>
        <v>1625.8822973559502</v>
      </c>
      <c r="P236" s="10">
        <f ca="1">(P235+(IF(K235&lt;&gt;K234,(-P235*'inputs and tables'!$K$22-'inputs and tables'!$K$21)-P235*'inputs and tables'!$K$22,0)*('inputs and tables'!$K$15+'inputs and tables'!$K$16)))*(IF(AND(K235=0,'inputs and tables'!$K$16=1),data!C235/data!C236,1)*IF(AND(K235=1,'inputs and tables'!$K$15=1),data!C236/data!C235,1))</f>
        <v>594.06283977420765</v>
      </c>
    </row>
    <row r="237" spans="1:16" x14ac:dyDescent="0.4">
      <c r="A237" s="17">
        <f t="shared" si="8"/>
        <v>235</v>
      </c>
      <c r="B237">
        <v>1523145600</v>
      </c>
      <c r="C237">
        <v>7018</v>
      </c>
      <c r="D237" s="14">
        <f t="shared" si="7"/>
        <v>43198</v>
      </c>
      <c r="F237">
        <f ca="1">IF(A237&lt;$F$2,"",AVERAGE(INDIRECT("C"&amp;A237-$F$2+3):C237))</f>
        <v>11162.393416666666</v>
      </c>
      <c r="G237" s="2">
        <f ca="1">IF(A237&lt;$G$2,"",IF(A237=$G$2,AVERAGE(INDIRECT("C"&amp;A237-$G$2+3):C237),G236+(2/($G$2+3))*(C237-G236)))</f>
        <v>3885.5727781178157</v>
      </c>
      <c r="J237">
        <f ca="1">IF(F237="","",IF(C237&lt;(F237*(1-'inputs and tables'!$K$14)),0,IF(C237&gt;(F237*(1+'inputs and tables'!$K$14)),1,J236)))</f>
        <v>0</v>
      </c>
      <c r="K237">
        <f ca="1">IF(G237="","",IF(C237&lt;(G237*(1-'inputs and tables'!$K$14)),0,IF(C237&gt;(G237*(1+'inputs and tables'!$K$14)),1,K236)))</f>
        <v>1</v>
      </c>
      <c r="N237" s="13">
        <f t="shared" si="9"/>
        <v>609.46591402518459</v>
      </c>
      <c r="O237" s="10">
        <f ca="1">(O236+(IF(J236&lt;&gt;J235,(-O236*'inputs and tables'!$K$22-'inputs and tables'!$K$21)-O236*'inputs and tables'!$K$22,0)*('inputs and tables'!$K$15+'inputs and tables'!$K$16)))*(IF(AND(J236=0,'inputs and tables'!$K$16=1),data!C236/data!C237,1)*IF(AND(J236=1,'inputs and tables'!$K$15=1),data!C237/data!C236,1))</f>
        <v>1597.5718361509207</v>
      </c>
      <c r="P237" s="10">
        <f ca="1">(P236+(IF(K236&lt;&gt;K235,(-P236*'inputs and tables'!$K$22-'inputs and tables'!$K$21)-P236*'inputs and tables'!$K$22,0)*('inputs and tables'!$K$15+'inputs and tables'!$K$16)))*(IF(AND(K236=0,'inputs and tables'!$K$16=1),data!C236/data!C237,1)*IF(AND(K236=1,'inputs and tables'!$K$15=1),data!C237/data!C236,1))</f>
        <v>604.59018671298315</v>
      </c>
    </row>
    <row r="238" spans="1:16" x14ac:dyDescent="0.4">
      <c r="A238" s="17">
        <f t="shared" si="8"/>
        <v>236</v>
      </c>
      <c r="B238">
        <v>1523232000</v>
      </c>
      <c r="C238">
        <v>6782.72</v>
      </c>
      <c r="D238" s="14">
        <f t="shared" si="7"/>
        <v>43199</v>
      </c>
      <c r="F238">
        <f ca="1">IF(A238&lt;$F$2,"",AVERAGE(INDIRECT("C"&amp;A238-$F$2+3):C238))</f>
        <v>11094.363916666667</v>
      </c>
      <c r="G238" s="2">
        <f ca="1">IF(A238&lt;$G$2,"",IF(A238=$G$2,AVERAGE(INDIRECT("C"&amp;A238-$G$2+3):C238),G237+(2/($G$2+3))*(C238-G237)))</f>
        <v>3937.3075499371403</v>
      </c>
      <c r="J238">
        <f ca="1">IF(F238="","",IF(C238&lt;(F238*(1-'inputs and tables'!$K$14)),0,IF(C238&gt;(F238*(1+'inputs and tables'!$K$14)),1,J237)))</f>
        <v>0</v>
      </c>
      <c r="K238">
        <f ca="1">IF(G238="","",IF(C238&lt;(G238*(1-'inputs and tables'!$K$14)),0,IF(C238&gt;(G238*(1+'inputs and tables'!$K$14)),1,K237)))</f>
        <v>1</v>
      </c>
      <c r="N238" s="13">
        <f t="shared" si="9"/>
        <v>589.033434650456</v>
      </c>
      <c r="O238" s="10">
        <f ca="1">(O237+(IF(J237&lt;&gt;J236,(-O237*'inputs and tables'!$K$22-'inputs and tables'!$K$21)-O237*'inputs and tables'!$K$22,0)*('inputs and tables'!$K$15+'inputs and tables'!$K$16)))*(IF(AND(J237=0,'inputs and tables'!$K$16=1),data!C237/data!C238,1)*IF(AND(J237=1,'inputs and tables'!$K$15=1),data!C238/data!C237,1))</f>
        <v>1652.9886455739233</v>
      </c>
      <c r="P238" s="10">
        <f ca="1">(P237+(IF(K237&lt;&gt;K236,(-P237*'inputs and tables'!$K$22-'inputs and tables'!$K$21)-P237*'inputs and tables'!$K$22,0)*('inputs and tables'!$K$15+'inputs and tables'!$K$16)))*(IF(AND(K237=0,'inputs and tables'!$K$16=1),data!C237/data!C238,1)*IF(AND(K237=1,'inputs and tables'!$K$15=1),data!C238/data!C237,1))</f>
        <v>584.32116717325243</v>
      </c>
    </row>
    <row r="239" spans="1:16" x14ac:dyDescent="0.4">
      <c r="A239" s="17">
        <f t="shared" si="8"/>
        <v>237</v>
      </c>
      <c r="B239">
        <v>1523318400</v>
      </c>
      <c r="C239">
        <v>6843.9</v>
      </c>
      <c r="D239" s="14">
        <f t="shared" si="7"/>
        <v>43200</v>
      </c>
      <c r="F239">
        <f ca="1">IF(A239&lt;$F$2,"",AVERAGE(INDIRECT("C"&amp;A239-$F$2+3):C239))</f>
        <v>11013.39625</v>
      </c>
      <c r="G239" s="2">
        <f ca="1">IF(A239&lt;$G$2,"",IF(A239=$G$2,AVERAGE(INDIRECT("C"&amp;A239-$G$2+3):C239),G238+(2/($G$2+3))*(C239-G238)))</f>
        <v>3989.2109865454058</v>
      </c>
      <c r="J239">
        <f ca="1">IF(F239="","",IF(C239&lt;(F239*(1-'inputs and tables'!$K$14)),0,IF(C239&gt;(F239*(1+'inputs and tables'!$K$14)),1,J238)))</f>
        <v>0</v>
      </c>
      <c r="K239">
        <f ca="1">IF(G239="","",IF(C239&lt;(G239*(1-'inputs and tables'!$K$14)),0,IF(C239&gt;(G239*(1+'inputs and tables'!$K$14)),1,K238)))</f>
        <v>1</v>
      </c>
      <c r="N239" s="13">
        <f t="shared" si="9"/>
        <v>594.34650455927056</v>
      </c>
      <c r="O239" s="10">
        <f ca="1">(O238+(IF(J238&lt;&gt;J237,(-O238*'inputs and tables'!$K$22-'inputs and tables'!$K$21)-O238*'inputs and tables'!$K$22,0)*('inputs and tables'!$K$15+'inputs and tables'!$K$16)))*(IF(AND(J238=0,'inputs and tables'!$K$16=1),data!C238/data!C239,1)*IF(AND(J238=1,'inputs and tables'!$K$15=1),data!C239/data!C238,1))</f>
        <v>1638.2120057433865</v>
      </c>
      <c r="P239" s="10">
        <f ca="1">(P238+(IF(K238&lt;&gt;K237,(-P238*'inputs and tables'!$K$22-'inputs and tables'!$K$21)-P238*'inputs and tables'!$K$22,0)*('inputs and tables'!$K$15+'inputs and tables'!$K$16)))*(IF(AND(K238=0,'inputs and tables'!$K$16=1),data!C238/data!C239,1)*IF(AND(K238=1,'inputs and tables'!$K$15=1),data!C239/data!C238,1))</f>
        <v>589.59173252279641</v>
      </c>
    </row>
    <row r="240" spans="1:16" x14ac:dyDescent="0.4">
      <c r="A240" s="17">
        <f t="shared" si="8"/>
        <v>238</v>
      </c>
      <c r="B240">
        <v>1523404800</v>
      </c>
      <c r="C240">
        <v>6953.79</v>
      </c>
      <c r="D240" s="14">
        <f t="shared" si="7"/>
        <v>43201</v>
      </c>
      <c r="F240">
        <f ca="1">IF(A240&lt;$F$2,"",AVERAGE(INDIRECT("C"&amp;A240-$F$2+3):C240))</f>
        <v>10935.094500000001</v>
      </c>
      <c r="G240" s="2">
        <f ca="1">IF(A240&lt;$G$2,"",IF(A240=$G$2,AVERAGE(INDIRECT("C"&amp;A240-$G$2+3):C240),G239+(2/($G$2+3))*(C240-G239)))</f>
        <v>4042.1498974999522</v>
      </c>
      <c r="J240">
        <f ca="1">IF(F240="","",IF(C240&lt;(F240*(1-'inputs and tables'!$K$14)),0,IF(C240&gt;(F240*(1+'inputs and tables'!$K$14)),1,J239)))</f>
        <v>0</v>
      </c>
      <c r="K240">
        <f ca="1">IF(G240="","",IF(C240&lt;(G240*(1-'inputs and tables'!$K$14)),0,IF(C240&gt;(G240*(1+'inputs and tables'!$K$14)),1,K239)))</f>
        <v>1</v>
      </c>
      <c r="N240" s="13">
        <f t="shared" si="9"/>
        <v>603.88970907511941</v>
      </c>
      <c r="O240" s="10">
        <f ca="1">(O239+(IF(J239&lt;&gt;J238,(-O239*'inputs and tables'!$K$22-'inputs and tables'!$K$21)-O239*'inputs and tables'!$K$22,0)*('inputs and tables'!$K$15+'inputs and tables'!$K$16)))*(IF(AND(J239=0,'inputs and tables'!$K$16=1),data!C239/data!C240,1)*IF(AND(J239=1,'inputs and tables'!$K$15=1),data!C240/data!C239,1))</f>
        <v>1612.3235165438073</v>
      </c>
      <c r="P240" s="10">
        <f ca="1">(P239+(IF(K239&lt;&gt;K238,(-P239*'inputs and tables'!$K$22-'inputs and tables'!$K$21)-P239*'inputs and tables'!$K$22,0)*('inputs and tables'!$K$15+'inputs and tables'!$K$16)))*(IF(AND(K239=0,'inputs and tables'!$K$16=1),data!C239/data!C240,1)*IF(AND(K239=1,'inputs and tables'!$K$15=1),data!C240/data!C239,1))</f>
        <v>599.05859140251846</v>
      </c>
    </row>
    <row r="241" spans="1:16" x14ac:dyDescent="0.4">
      <c r="A241" s="17">
        <f t="shared" si="8"/>
        <v>239</v>
      </c>
      <c r="B241">
        <v>1523491200</v>
      </c>
      <c r="C241">
        <v>7923</v>
      </c>
      <c r="D241" s="14">
        <f t="shared" si="7"/>
        <v>43202</v>
      </c>
      <c r="F241">
        <f ca="1">IF(A241&lt;$F$2,"",AVERAGE(INDIRECT("C"&amp;A241-$F$2+3):C241))</f>
        <v>10867.616</v>
      </c>
      <c r="G241" s="2">
        <f ca="1">IF(A241&lt;$G$2,"",IF(A241=$G$2,AVERAGE(INDIRECT("C"&amp;A241-$G$2+3):C241),G240+(2/($G$2+3))*(C241-G240)))</f>
        <v>4111.4507921874529</v>
      </c>
      <c r="J241">
        <f ca="1">IF(F241="","",IF(C241&lt;(F241*(1-'inputs and tables'!$K$14)),0,IF(C241&gt;(F241*(1+'inputs and tables'!$K$14)),1,J240)))</f>
        <v>0</v>
      </c>
      <c r="K241">
        <f ca="1">IF(G241="","",IF(C241&lt;(G241*(1-'inputs and tables'!$K$14)),0,IF(C241&gt;(G241*(1+'inputs and tables'!$K$14)),1,K240)))</f>
        <v>1</v>
      </c>
      <c r="N241" s="13">
        <f t="shared" si="9"/>
        <v>688.05905340859749</v>
      </c>
      <c r="O241" s="10">
        <f ca="1">(O240+(IF(J240&lt;&gt;J239,(-O240*'inputs and tables'!$K$22-'inputs and tables'!$K$21)-O240*'inputs and tables'!$K$22,0)*('inputs and tables'!$K$15+'inputs and tables'!$K$16)))*(IF(AND(J240=0,'inputs and tables'!$K$16=1),data!C240/data!C241,1)*IF(AND(J240=1,'inputs and tables'!$K$15=1),data!C241/data!C240,1))</f>
        <v>1415.090135820669</v>
      </c>
      <c r="P241" s="10">
        <f ca="1">(P240+(IF(K240&lt;&gt;K239,(-P240*'inputs and tables'!$K$22-'inputs and tables'!$K$21)-P240*'inputs and tables'!$K$22,0)*('inputs and tables'!$K$15+'inputs and tables'!$K$16)))*(IF(AND(K240=0,'inputs and tables'!$K$16=1),data!C240/data!C241,1)*IF(AND(K240=1,'inputs and tables'!$K$15=1),data!C241/data!C240,1))</f>
        <v>682.55458098132874</v>
      </c>
    </row>
    <row r="242" spans="1:16" x14ac:dyDescent="0.4">
      <c r="A242" s="17">
        <f t="shared" si="8"/>
        <v>240</v>
      </c>
      <c r="B242">
        <v>1523577600</v>
      </c>
      <c r="C242">
        <v>7877.41</v>
      </c>
      <c r="D242" s="14">
        <f t="shared" si="7"/>
        <v>43203</v>
      </c>
      <c r="F242">
        <f ca="1">IF(A242&lt;$F$2,"",AVERAGE(INDIRECT("C"&amp;A242-$F$2+3):C242))</f>
        <v>10797.094416666663</v>
      </c>
      <c r="G242" s="2">
        <f ca="1">IF(A242&lt;$G$2,"",IF(A242=$G$2,AVERAGE(INDIRECT("C"&amp;A242-$G$2+3):C242),G241+(2/($G$2+3))*(C242-G241)))</f>
        <v>4178.7000637555338</v>
      </c>
      <c r="J242">
        <f ca="1">IF(F242="","",IF(C242&lt;(F242*(1-'inputs and tables'!$K$14)),0,IF(C242&gt;(F242*(1+'inputs and tables'!$K$14)),1,J241)))</f>
        <v>0</v>
      </c>
      <c r="K242">
        <f ca="1">IF(G242="","",IF(C242&lt;(G242*(1-'inputs and tables'!$K$14)),0,IF(C242&gt;(G242*(1+'inputs and tables'!$K$14)),1,K241)))</f>
        <v>1</v>
      </c>
      <c r="N242" s="13">
        <f t="shared" si="9"/>
        <v>684.0998697351281</v>
      </c>
      <c r="O242" s="10">
        <f ca="1">(O241+(IF(J241&lt;&gt;J240,(-O241*'inputs and tables'!$K$22-'inputs and tables'!$K$21)-O241*'inputs and tables'!$K$22,0)*('inputs and tables'!$K$15+'inputs and tables'!$K$16)))*(IF(AND(J241=0,'inputs and tables'!$K$16=1),data!C241/data!C242,1)*IF(AND(J241=1,'inputs and tables'!$K$15=1),data!C242/data!C241,1))</f>
        <v>1423.2798782984714</v>
      </c>
      <c r="P242" s="10">
        <f ca="1">(P241+(IF(K241&lt;&gt;K240,(-P241*'inputs and tables'!$K$22-'inputs and tables'!$K$21)-P241*'inputs and tables'!$K$22,0)*('inputs and tables'!$K$15+'inputs and tables'!$K$16)))*(IF(AND(K241=0,'inputs and tables'!$K$16=1),data!C241/data!C242,1)*IF(AND(K241=1,'inputs and tables'!$K$15=1),data!C242/data!C241,1))</f>
        <v>678.62707077724713</v>
      </c>
    </row>
    <row r="243" spans="1:16" x14ac:dyDescent="0.4">
      <c r="A243" s="17">
        <f t="shared" si="8"/>
        <v>241</v>
      </c>
      <c r="B243">
        <v>1523664000</v>
      </c>
      <c r="C243">
        <v>7999.01</v>
      </c>
      <c r="D243" s="14">
        <f t="shared" si="7"/>
        <v>43204</v>
      </c>
      <c r="F243">
        <f ca="1">IF(A243&lt;$F$2,"",AVERAGE(INDIRECT("C"&amp;A243-$F$2+3):C243))</f>
        <v>10717.779416666664</v>
      </c>
      <c r="G243" s="2">
        <f ca="1">IF(A243&lt;$G$2,"",IF(A243=$G$2,AVERAGE(INDIRECT("C"&amp;A243-$G$2+3):C243),G242+(2/($G$2+3))*(C243-G242)))</f>
        <v>4246.9198840456138</v>
      </c>
      <c r="J243">
        <f ca="1">IF(F243="","",IF(C243&lt;(F243*(1-'inputs and tables'!$K$14)),0,IF(C243&gt;(F243*(1+'inputs and tables'!$K$14)),1,J242)))</f>
        <v>0</v>
      </c>
      <c r="K243">
        <f ca="1">IF(G243="","",IF(C243&lt;(G243*(1-'inputs and tables'!$K$14)),0,IF(C243&gt;(G243*(1+'inputs and tables'!$K$14)),1,K242)))</f>
        <v>1</v>
      </c>
      <c r="N243" s="13">
        <f t="shared" si="9"/>
        <v>694.66000868432479</v>
      </c>
      <c r="O243" s="10">
        <f ca="1">(O242+(IF(J242&lt;&gt;J241,(-O242*'inputs and tables'!$K$22-'inputs and tables'!$K$21)-O242*'inputs and tables'!$K$22,0)*('inputs and tables'!$K$15+'inputs and tables'!$K$16)))*(IF(AND(J242=0,'inputs and tables'!$K$16=1),data!C242/data!C243,1)*IF(AND(J242=1,'inputs and tables'!$K$15=1),data!C243/data!C242,1))</f>
        <v>1401.6433466275403</v>
      </c>
      <c r="P243" s="10">
        <f ca="1">(P242+(IF(K242&lt;&gt;K241,(-P242*'inputs and tables'!$K$22-'inputs and tables'!$K$21)-P242*'inputs and tables'!$K$22,0)*('inputs and tables'!$K$15+'inputs and tables'!$K$16)))*(IF(AND(K242=0,'inputs and tables'!$K$16=1),data!C242/data!C243,1)*IF(AND(K242=1,'inputs and tables'!$K$15=1),data!C243/data!C242,1))</f>
        <v>689.10272861485032</v>
      </c>
    </row>
    <row r="244" spans="1:16" x14ac:dyDescent="0.4">
      <c r="A244" s="17">
        <f t="shared" si="8"/>
        <v>242</v>
      </c>
      <c r="B244">
        <v>1523750400</v>
      </c>
      <c r="C244">
        <v>8355</v>
      </c>
      <c r="D244" s="14">
        <f t="shared" si="7"/>
        <v>43205</v>
      </c>
      <c r="F244">
        <f ca="1">IF(A244&lt;$F$2,"",AVERAGE(INDIRECT("C"&amp;A244-$F$2+3):C244))</f>
        <v>10628.215583333331</v>
      </c>
      <c r="G244" s="2">
        <f ca="1">IF(A244&lt;$G$2,"",IF(A244=$G$2,AVERAGE(INDIRECT("C"&amp;A244-$G$2+3):C244),G243+(2/($G$2+3))*(C244-G243)))</f>
        <v>4320.2784575447995</v>
      </c>
      <c r="J244">
        <f ca="1">IF(F244="","",IF(C244&lt;(F244*(1-'inputs and tables'!$K$14)),0,IF(C244&gt;(F244*(1+'inputs and tables'!$K$14)),1,J243)))</f>
        <v>0</v>
      </c>
      <c r="K244">
        <f ca="1">IF(G244="","",IF(C244&lt;(G244*(1-'inputs and tables'!$K$14)),0,IF(C244&gt;(G244*(1+'inputs and tables'!$K$14)),1,K243)))</f>
        <v>1</v>
      </c>
      <c r="N244" s="13">
        <f t="shared" si="9"/>
        <v>725.57533651758581</v>
      </c>
      <c r="O244" s="10">
        <f ca="1">(O243+(IF(J243&lt;&gt;J242,(-O243*'inputs and tables'!$K$22-'inputs and tables'!$K$21)-O243*'inputs and tables'!$K$22,0)*('inputs and tables'!$K$15+'inputs and tables'!$K$16)))*(IF(AND(J243=0,'inputs and tables'!$K$16=1),data!C243/data!C244,1)*IF(AND(J243=1,'inputs and tables'!$K$15=1),data!C244/data!C243,1))</f>
        <v>1341.9221000726704</v>
      </c>
      <c r="P244" s="10">
        <f ca="1">(P243+(IF(K243&lt;&gt;K242,(-P243*'inputs and tables'!$K$22-'inputs and tables'!$K$21)-P243*'inputs and tables'!$K$22,0)*('inputs and tables'!$K$15+'inputs and tables'!$K$16)))*(IF(AND(K243=0,'inputs and tables'!$K$16=1),data!C243/data!C244,1)*IF(AND(K243=1,'inputs and tables'!$K$15=1),data!C244/data!C243,1))</f>
        <v>719.77073382544518</v>
      </c>
    </row>
    <row r="245" spans="1:16" x14ac:dyDescent="0.4">
      <c r="A245" s="17">
        <f t="shared" si="8"/>
        <v>243</v>
      </c>
      <c r="B245">
        <v>1523836800</v>
      </c>
      <c r="C245">
        <v>8064.92</v>
      </c>
      <c r="D245" s="14">
        <f t="shared" si="7"/>
        <v>43206</v>
      </c>
      <c r="F245">
        <f ca="1">IF(A245&lt;$F$2,"",AVERAGE(INDIRECT("C"&amp;A245-$F$2+3):C245))</f>
        <v>10538.256416666665</v>
      </c>
      <c r="G245" s="2">
        <f ca="1">IF(A245&lt;$G$2,"",IF(A245=$G$2,AVERAGE(INDIRECT("C"&amp;A245-$G$2+3):C245),G244+(2/($G$2+3))*(C245-G244)))</f>
        <v>4387.147056517214</v>
      </c>
      <c r="J245">
        <f ca="1">IF(F245="","",IF(C245&lt;(F245*(1-'inputs and tables'!$K$14)),0,IF(C245&gt;(F245*(1+'inputs and tables'!$K$14)),1,J244)))</f>
        <v>0</v>
      </c>
      <c r="K245">
        <f ca="1">IF(G245="","",IF(C245&lt;(G245*(1-'inputs and tables'!$K$14)),0,IF(C245&gt;(G245*(1+'inputs and tables'!$K$14)),1,K244)))</f>
        <v>1</v>
      </c>
      <c r="N245" s="13">
        <f t="shared" si="9"/>
        <v>700.3838471558837</v>
      </c>
      <c r="O245" s="10">
        <f ca="1">(O244+(IF(J244&lt;&gt;J243,(-O244*'inputs and tables'!$K$22-'inputs and tables'!$K$21)-O244*'inputs and tables'!$K$22,0)*('inputs and tables'!$K$15+'inputs and tables'!$K$16)))*(IF(AND(J244=0,'inputs and tables'!$K$16=1),data!C244/data!C245,1)*IF(AND(J244=1,'inputs and tables'!$K$15=1),data!C245/data!C244,1))</f>
        <v>1390.1885134765332</v>
      </c>
      <c r="P245" s="10">
        <f ca="1">(P244+(IF(K244&lt;&gt;K243,(-P244*'inputs and tables'!$K$22-'inputs and tables'!$K$21)-P244*'inputs and tables'!$K$22,0)*('inputs and tables'!$K$15+'inputs and tables'!$K$16)))*(IF(AND(K244=0,'inputs and tables'!$K$16=1),data!C244/data!C245,1)*IF(AND(K244=1,'inputs and tables'!$K$15=1),data!C245/data!C244,1))</f>
        <v>694.78077637863669</v>
      </c>
    </row>
    <row r="246" spans="1:16" x14ac:dyDescent="0.4">
      <c r="A246" s="17">
        <f t="shared" si="8"/>
        <v>244</v>
      </c>
      <c r="B246">
        <v>1523923200</v>
      </c>
      <c r="C246">
        <v>7885.02</v>
      </c>
      <c r="D246" s="14">
        <f t="shared" si="7"/>
        <v>43207</v>
      </c>
      <c r="F246">
        <f ca="1">IF(A246&lt;$F$2,"",AVERAGE(INDIRECT("C"&amp;A246-$F$2+3):C246))</f>
        <v>10446.829499999998</v>
      </c>
      <c r="G246" s="2">
        <f ca="1">IF(A246&lt;$G$2,"",IF(A246=$G$2,AVERAGE(INDIRECT("C"&amp;A246-$G$2+3):C246),G245+(2/($G$2+3))*(C246-G245)))</f>
        <v>4449.6090733651208</v>
      </c>
      <c r="J246">
        <f ca="1">IF(F246="","",IF(C246&lt;(F246*(1-'inputs and tables'!$K$14)),0,IF(C246&gt;(F246*(1+'inputs and tables'!$K$14)),1,J245)))</f>
        <v>0</v>
      </c>
      <c r="K246">
        <f ca="1">IF(G246="","",IF(C246&lt;(G246*(1-'inputs and tables'!$K$14)),0,IF(C246&gt;(G246*(1+'inputs and tables'!$K$14)),1,K245)))</f>
        <v>1</v>
      </c>
      <c r="N246" s="13">
        <f t="shared" si="9"/>
        <v>684.76074685193237</v>
      </c>
      <c r="O246" s="10">
        <f ca="1">(O245+(IF(J245&lt;&gt;J244,(-O245*'inputs and tables'!$K$22-'inputs and tables'!$K$21)-O245*'inputs and tables'!$K$22,0)*('inputs and tables'!$K$15+'inputs and tables'!$K$16)))*(IF(AND(J245=0,'inputs and tables'!$K$16=1),data!C245/data!C246,1)*IF(AND(J245=1,'inputs and tables'!$K$15=1),data!C246/data!C245,1))</f>
        <v>1421.9062407079705</v>
      </c>
      <c r="P246" s="10">
        <f ca="1">(P245+(IF(K245&lt;&gt;K244,(-P245*'inputs and tables'!$K$22-'inputs and tables'!$K$21)-P245*'inputs and tables'!$K$22,0)*('inputs and tables'!$K$15+'inputs and tables'!$K$16)))*(IF(AND(K245=0,'inputs and tables'!$K$16=1),data!C245/data!C246,1)*IF(AND(K245=1,'inputs and tables'!$K$15=1),data!C246/data!C245,1))</f>
        <v>679.282660877117</v>
      </c>
    </row>
    <row r="247" spans="1:16" x14ac:dyDescent="0.4">
      <c r="A247" s="17">
        <f t="shared" si="8"/>
        <v>245</v>
      </c>
      <c r="B247">
        <v>1524009600</v>
      </c>
      <c r="C247">
        <v>8173</v>
      </c>
      <c r="D247" s="14">
        <f t="shared" si="7"/>
        <v>43208</v>
      </c>
      <c r="F247">
        <f ca="1">IF(A247&lt;$F$2,"",AVERAGE(INDIRECT("C"&amp;A247-$F$2+3):C247))</f>
        <v>10370.811166666663</v>
      </c>
      <c r="G247" s="2">
        <f ca="1">IF(A247&lt;$G$2,"",IF(A247=$G$2,AVERAGE(INDIRECT("C"&amp;A247-$G$2+3):C247),G246+(2/($G$2+3))*(C247-G246)))</f>
        <v>4516.0981970550292</v>
      </c>
      <c r="J247">
        <f ca="1">IF(F247="","",IF(C247&lt;(F247*(1-'inputs and tables'!$K$14)),0,IF(C247&gt;(F247*(1+'inputs and tables'!$K$14)),1,J246)))</f>
        <v>0</v>
      </c>
      <c r="K247">
        <f ca="1">IF(G247="","",IF(C247&lt;(G247*(1-'inputs and tables'!$K$14)),0,IF(C247&gt;(G247*(1+'inputs and tables'!$K$14)),1,K246)))</f>
        <v>1</v>
      </c>
      <c r="N247" s="13">
        <f t="shared" si="9"/>
        <v>709.7698653929657</v>
      </c>
      <c r="O247" s="10">
        <f ca="1">(O246+(IF(J246&lt;&gt;J245,(-O246*'inputs and tables'!$K$22-'inputs and tables'!$K$21)-O246*'inputs and tables'!$K$22,0)*('inputs and tables'!$K$15+'inputs and tables'!$K$16)))*(IF(AND(J246=0,'inputs and tables'!$K$16=1),data!C246/data!C247,1)*IF(AND(J246=1,'inputs and tables'!$K$15=1),data!C247/data!C246,1))</f>
        <v>1371.8046183906965</v>
      </c>
      <c r="P247" s="10">
        <f ca="1">(P246+(IF(K246&lt;&gt;K245,(-P246*'inputs and tables'!$K$22-'inputs and tables'!$K$21)-P246*'inputs and tables'!$K$22,0)*('inputs and tables'!$K$15+'inputs and tables'!$K$16)))*(IF(AND(K246=0,'inputs and tables'!$K$16=1),data!C246/data!C247,1)*IF(AND(K246=1,'inputs and tables'!$K$15=1),data!C247/data!C246,1))</f>
        <v>704.09170646982204</v>
      </c>
    </row>
    <row r="248" spans="1:16" x14ac:dyDescent="0.4">
      <c r="A248" s="17">
        <f t="shared" si="8"/>
        <v>246</v>
      </c>
      <c r="B248">
        <v>1524096000</v>
      </c>
      <c r="C248">
        <v>8278</v>
      </c>
      <c r="D248" s="14">
        <f t="shared" si="7"/>
        <v>43209</v>
      </c>
      <c r="F248">
        <f ca="1">IF(A248&lt;$F$2,"",AVERAGE(INDIRECT("C"&amp;A248-$F$2+3):C248))</f>
        <v>10302.38633333333</v>
      </c>
      <c r="G248" s="2">
        <f ca="1">IF(A248&lt;$G$2,"",IF(A248=$G$2,AVERAGE(INDIRECT("C"&amp;A248-$G$2+3):C248),G247+(2/($G$2+3))*(C248-G247)))</f>
        <v>4583.2750149647609</v>
      </c>
      <c r="J248">
        <f ca="1">IF(F248="","",IF(C248&lt;(F248*(1-'inputs and tables'!$K$14)),0,IF(C248&gt;(F248*(1+'inputs and tables'!$K$14)),1,J247)))</f>
        <v>0</v>
      </c>
      <c r="K248">
        <f ca="1">IF(G248="","",IF(C248&lt;(G248*(1-'inputs and tables'!$K$14)),0,IF(C248&gt;(G248*(1+'inputs and tables'!$K$14)),1,K247)))</f>
        <v>1</v>
      </c>
      <c r="N248" s="13">
        <f t="shared" si="9"/>
        <v>718.88840642640025</v>
      </c>
      <c r="O248" s="10">
        <f ca="1">(O247+(IF(J247&lt;&gt;J246,(-O247*'inputs and tables'!$K$22-'inputs and tables'!$K$21)-O247*'inputs and tables'!$K$22,0)*('inputs and tables'!$K$15+'inputs and tables'!$K$16)))*(IF(AND(J247=0,'inputs and tables'!$K$16=1),data!C247/data!C248,1)*IF(AND(J247=1,'inputs and tables'!$K$15=1),data!C248/data!C247,1))</f>
        <v>1354.4043423661708</v>
      </c>
      <c r="P248" s="10">
        <f ca="1">(P247+(IF(K247&lt;&gt;K246,(-P247*'inputs and tables'!$K$22-'inputs and tables'!$K$21)-P247*'inputs and tables'!$K$22,0)*('inputs and tables'!$K$15+'inputs and tables'!$K$16)))*(IF(AND(K247=0,'inputs and tables'!$K$16=1),data!C247/data!C248,1)*IF(AND(K247=1,'inputs and tables'!$K$15=1),data!C248/data!C247,1))</f>
        <v>713.13729917498915</v>
      </c>
    </row>
    <row r="249" spans="1:16" x14ac:dyDescent="0.4">
      <c r="A249" s="17">
        <f t="shared" si="8"/>
        <v>247</v>
      </c>
      <c r="B249">
        <v>1524182400</v>
      </c>
      <c r="C249">
        <v>8856.98</v>
      </c>
      <c r="D249" s="14">
        <f t="shared" si="7"/>
        <v>43210</v>
      </c>
      <c r="F249">
        <f ca="1">IF(A249&lt;$F$2,"",AVERAGE(INDIRECT("C"&amp;A249-$F$2+3):C249))</f>
        <v>10247.089166666665</v>
      </c>
      <c r="G249" s="2">
        <f ca="1">IF(A249&lt;$G$2,"",IF(A249=$G$2,AVERAGE(INDIRECT("C"&amp;A249-$G$2+3):C249),G248+(2/($G$2+3))*(C249-G248)))</f>
        <v>4659.5911754118188</v>
      </c>
      <c r="J249">
        <f ca="1">IF(F249="","",IF(C249&lt;(F249*(1-'inputs and tables'!$K$14)),0,IF(C249&gt;(F249*(1+'inputs and tables'!$K$14)),1,J248)))</f>
        <v>0</v>
      </c>
      <c r="K249">
        <f ca="1">IF(G249="","",IF(C249&lt;(G249*(1-'inputs and tables'!$K$14)),0,IF(C249&gt;(G249*(1+'inputs and tables'!$K$14)),1,K248)))</f>
        <v>1</v>
      </c>
      <c r="N249" s="13">
        <f t="shared" si="9"/>
        <v>769.16891011723828</v>
      </c>
      <c r="O249" s="10">
        <f ca="1">(O248+(IF(J248&lt;&gt;J247,(-O248*'inputs and tables'!$K$22-'inputs and tables'!$K$21)-O248*'inputs and tables'!$K$22,0)*('inputs and tables'!$K$15+'inputs and tables'!$K$16)))*(IF(AND(J248=0,'inputs and tables'!$K$16=1),data!C248/data!C249,1)*IF(AND(J248=1,'inputs and tables'!$K$15=1),data!C249/data!C248,1))</f>
        <v>1265.8670501804409</v>
      </c>
      <c r="P249" s="10">
        <f ca="1">(P248+(IF(K248&lt;&gt;K247,(-P248*'inputs and tables'!$K$22-'inputs and tables'!$K$21)-P248*'inputs and tables'!$K$22,0)*('inputs and tables'!$K$15+'inputs and tables'!$K$16)))*(IF(AND(K248=0,'inputs and tables'!$K$16=1),data!C248/data!C249,1)*IF(AND(K248=1,'inputs and tables'!$K$15=1),data!C249/data!C248,1))</f>
        <v>763.01555883630044</v>
      </c>
    </row>
    <row r="250" spans="1:16" x14ac:dyDescent="0.4">
      <c r="A250" s="17">
        <f t="shared" si="8"/>
        <v>248</v>
      </c>
      <c r="B250">
        <v>1524268800</v>
      </c>
      <c r="C250">
        <v>8915.31</v>
      </c>
      <c r="D250" s="14">
        <f t="shared" si="7"/>
        <v>43211</v>
      </c>
      <c r="F250">
        <f ca="1">IF(A250&lt;$F$2,"",AVERAGE(INDIRECT("C"&amp;A250-$F$2+3):C250))</f>
        <v>10210.328333333333</v>
      </c>
      <c r="G250" s="2">
        <f ca="1">IF(A250&lt;$G$2,"",IF(A250=$G$2,AVERAGE(INDIRECT("C"&amp;A250-$G$2+3):C250),G249+(2/($G$2+3))*(C250-G249)))</f>
        <v>4735.5861544223217</v>
      </c>
      <c r="J250">
        <f ca="1">IF(F250="","",IF(C250&lt;(F250*(1-'inputs and tables'!$K$14)),0,IF(C250&gt;(F250*(1+'inputs and tables'!$K$14)),1,J249)))</f>
        <v>0</v>
      </c>
      <c r="K250">
        <f ca="1">IF(G250="","",IF(C250&lt;(G250*(1-'inputs and tables'!$K$14)),0,IF(C250&gt;(G250*(1+'inputs and tables'!$K$14)),1,K249)))</f>
        <v>1</v>
      </c>
      <c r="N250" s="13">
        <f t="shared" si="9"/>
        <v>774.23447676943101</v>
      </c>
      <c r="O250" s="10">
        <f ca="1">(O249+(IF(J249&lt;&gt;J248,(-O249*'inputs and tables'!$K$22-'inputs and tables'!$K$21)-O249*'inputs and tables'!$K$22,0)*('inputs and tables'!$K$15+'inputs and tables'!$K$16)))*(IF(AND(J249=0,'inputs and tables'!$K$16=1),data!C249/data!C250,1)*IF(AND(J249=1,'inputs and tables'!$K$15=1),data!C250/data!C249,1))</f>
        <v>1257.5848900494948</v>
      </c>
      <c r="P250" s="10">
        <f ca="1">(P249+(IF(K249&lt;&gt;K248,(-P249*'inputs and tables'!$K$22-'inputs and tables'!$K$21)-P249*'inputs and tables'!$K$22,0)*('inputs and tables'!$K$15+'inputs and tables'!$K$16)))*(IF(AND(K249=0,'inputs and tables'!$K$16=1),data!C249/data!C250,1)*IF(AND(K249=1,'inputs and tables'!$K$15=1),data!C250/data!C249,1))</f>
        <v>768.04060095527564</v>
      </c>
    </row>
    <row r="251" spans="1:16" x14ac:dyDescent="0.4">
      <c r="A251" s="17">
        <f t="shared" si="8"/>
        <v>249</v>
      </c>
      <c r="B251">
        <v>1524355200</v>
      </c>
      <c r="C251">
        <v>8787.02</v>
      </c>
      <c r="D251" s="14">
        <f t="shared" si="7"/>
        <v>43212</v>
      </c>
      <c r="F251">
        <f ca="1">IF(A251&lt;$F$2,"",AVERAGE(INDIRECT("C"&amp;A251-$F$2+3):C251))</f>
        <v>10172.720166666666</v>
      </c>
      <c r="G251" s="2">
        <f ca="1">IF(A251&lt;$G$2,"",IF(A251=$G$2,AVERAGE(INDIRECT("C"&amp;A251-$G$2+3):C251),G250+(2/($G$2+3))*(C251-G250)))</f>
        <v>4807.9331873790661</v>
      </c>
      <c r="J251">
        <f ca="1">IF(F251="","",IF(C251&lt;(F251*(1-'inputs and tables'!$K$14)),0,IF(C251&gt;(F251*(1+'inputs and tables'!$K$14)),1,J250)))</f>
        <v>0</v>
      </c>
      <c r="K251">
        <f ca="1">IF(G251="","",IF(C251&lt;(G251*(1-'inputs and tables'!$K$14)),0,IF(C251&gt;(G251*(1+'inputs and tables'!$K$14)),1,K250)))</f>
        <v>1</v>
      </c>
      <c r="N251" s="13">
        <f t="shared" si="9"/>
        <v>763.09335649153275</v>
      </c>
      <c r="O251" s="10">
        <f ca="1">(O250+(IF(J250&lt;&gt;J249,(-O250*'inputs and tables'!$K$22-'inputs and tables'!$K$21)-O250*'inputs and tables'!$K$22,0)*('inputs and tables'!$K$15+'inputs and tables'!$K$16)))*(IF(AND(J250=0,'inputs and tables'!$K$16=1),data!C250/data!C251,1)*IF(AND(J250=1,'inputs and tables'!$K$15=1),data!C251/data!C250,1))</f>
        <v>1275.9455590299283</v>
      </c>
      <c r="P251" s="10">
        <f ca="1">(P250+(IF(K250&lt;&gt;K249,(-P250*'inputs and tables'!$K$22-'inputs and tables'!$K$21)-P250*'inputs and tables'!$K$22,0)*('inputs and tables'!$K$15+'inputs and tables'!$K$16)))*(IF(AND(K250=0,'inputs and tables'!$K$16=1),data!C250/data!C251,1)*IF(AND(K250=1,'inputs and tables'!$K$15=1),data!C251/data!C250,1))</f>
        <v>756.98860963960055</v>
      </c>
    </row>
    <row r="252" spans="1:16" x14ac:dyDescent="0.4">
      <c r="A252" s="17">
        <f t="shared" si="8"/>
        <v>250</v>
      </c>
      <c r="B252">
        <v>1524441600</v>
      </c>
      <c r="C252">
        <v>8934.01</v>
      </c>
      <c r="D252" s="14">
        <f t="shared" si="7"/>
        <v>43213</v>
      </c>
      <c r="F252">
        <f ca="1">IF(A252&lt;$F$2,"",AVERAGE(INDIRECT("C"&amp;A252-$F$2+3):C252))</f>
        <v>10134.670250000001</v>
      </c>
      <c r="G252" s="2">
        <f ca="1">IF(A252&lt;$G$2,"",IF(A252=$G$2,AVERAGE(INDIRECT("C"&amp;A252-$G$2+3):C252),G251+(2/($G$2+3))*(C252-G251)))</f>
        <v>4881.6131304615828</v>
      </c>
      <c r="J252">
        <f ca="1">IF(F252="","",IF(C252&lt;(F252*(1-'inputs and tables'!$K$14)),0,IF(C252&gt;(F252*(1+'inputs and tables'!$K$14)),1,J251)))</f>
        <v>0</v>
      </c>
      <c r="K252">
        <f ca="1">IF(G252="","",IF(C252&lt;(G252*(1-'inputs and tables'!$K$14)),0,IF(C252&gt;(G252*(1+'inputs and tables'!$K$14)),1,K251)))</f>
        <v>1</v>
      </c>
      <c r="N252" s="13">
        <f t="shared" si="9"/>
        <v>775.85844550586194</v>
      </c>
      <c r="O252" s="10">
        <f ca="1">(O251+(IF(J251&lt;&gt;J250,(-O251*'inputs and tables'!$K$22-'inputs and tables'!$K$21)-O251*'inputs and tables'!$K$22,0)*('inputs and tables'!$K$15+'inputs and tables'!$K$16)))*(IF(AND(J251=0,'inputs and tables'!$K$16=1),data!C251/data!C252,1)*IF(AND(J251=1,'inputs and tables'!$K$15=1),data!C252/data!C251,1))</f>
        <v>1254.9526076316415</v>
      </c>
      <c r="P252" s="10">
        <f ca="1">(P251+(IF(K251&lt;&gt;K250,(-P251*'inputs and tables'!$K$22-'inputs and tables'!$K$21)-P251*'inputs and tables'!$K$22,0)*('inputs and tables'!$K$15+'inputs and tables'!$K$16)))*(IF(AND(K251=0,'inputs and tables'!$K$16=1),data!C251/data!C252,1)*IF(AND(K251=1,'inputs and tables'!$K$15=1),data!C252/data!C251,1))</f>
        <v>769.65157794181505</v>
      </c>
    </row>
    <row r="253" spans="1:16" x14ac:dyDescent="0.4">
      <c r="A253" s="17">
        <f t="shared" si="8"/>
        <v>251</v>
      </c>
      <c r="B253">
        <v>1524528000</v>
      </c>
      <c r="C253">
        <v>9619.99</v>
      </c>
      <c r="D253" s="14">
        <f t="shared" si="7"/>
        <v>43214</v>
      </c>
      <c r="F253">
        <f ca="1">IF(A253&lt;$F$2,"",AVERAGE(INDIRECT("C"&amp;A253-$F$2+3):C253))</f>
        <v>10100.675666666668</v>
      </c>
      <c r="G253" s="2">
        <f ca="1">IF(A253&lt;$G$2,"",IF(A253=$G$2,AVERAGE(INDIRECT("C"&amp;A253-$G$2+3):C253),G252+(2/($G$2+3))*(C253-G252)))</f>
        <v>4966.2270031319113</v>
      </c>
      <c r="J253">
        <f ca="1">IF(F253="","",IF(C253&lt;(F253*(1-'inputs and tables'!$K$14)),0,IF(C253&gt;(F253*(1+'inputs and tables'!$K$14)),1,J252)))</f>
        <v>0</v>
      </c>
      <c r="K253">
        <f ca="1">IF(G253="","",IF(C253&lt;(G253*(1-'inputs and tables'!$K$14)),0,IF(C253&gt;(G253*(1+'inputs and tables'!$K$14)),1,K252)))</f>
        <v>1</v>
      </c>
      <c r="N253" s="13">
        <f t="shared" si="9"/>
        <v>835.43117672600965</v>
      </c>
      <c r="O253" s="10">
        <f ca="1">(O252+(IF(J252&lt;&gt;J251,(-O252*'inputs and tables'!$K$22-'inputs and tables'!$K$21)-O252*'inputs and tables'!$K$22,0)*('inputs and tables'!$K$15+'inputs and tables'!$K$16)))*(IF(AND(J252=0,'inputs and tables'!$K$16=1),data!C252/data!C253,1)*IF(AND(J252=1,'inputs and tables'!$K$15=1),data!C253/data!C252,1))</f>
        <v>1165.4647402031771</v>
      </c>
      <c r="P253" s="10">
        <f ca="1">(P252+(IF(K252&lt;&gt;K251,(-P252*'inputs and tables'!$K$22-'inputs and tables'!$K$21)-P252*'inputs and tables'!$K$22,0)*('inputs and tables'!$K$15+'inputs and tables'!$K$16)))*(IF(AND(K252=0,'inputs and tables'!$K$16=1),data!C252/data!C253,1)*IF(AND(K252=1,'inputs and tables'!$K$15=1),data!C253/data!C252,1))</f>
        <v>828.7477273122015</v>
      </c>
    </row>
    <row r="254" spans="1:16" x14ac:dyDescent="0.4">
      <c r="A254" s="17">
        <f t="shared" si="8"/>
        <v>252</v>
      </c>
      <c r="B254">
        <v>1524614400</v>
      </c>
      <c r="C254">
        <v>8869.99</v>
      </c>
      <c r="D254" s="14">
        <f t="shared" si="7"/>
        <v>43215</v>
      </c>
      <c r="F254">
        <f ca="1">IF(A254&lt;$F$2,"",AVERAGE(INDIRECT("C"&amp;A254-$F$2+3):C254))</f>
        <v>10043.8505</v>
      </c>
      <c r="G254" s="2">
        <f ca="1">IF(A254&lt;$G$2,"",IF(A254=$G$2,AVERAGE(INDIRECT("C"&amp;A254-$G$2+3):C254),G253+(2/($G$2+3))*(C254-G253)))</f>
        <v>5035.9370566474126</v>
      </c>
      <c r="J254">
        <f ca="1">IF(F254="","",IF(C254&lt;(F254*(1-'inputs and tables'!$K$14)),0,IF(C254&gt;(F254*(1+'inputs and tables'!$K$14)),1,J253)))</f>
        <v>0</v>
      </c>
      <c r="K254">
        <f ca="1">IF(G254="","",IF(C254&lt;(G254*(1-'inputs and tables'!$K$14)),0,IF(C254&gt;(G254*(1+'inputs and tables'!$K$14)),1,K253)))</f>
        <v>1</v>
      </c>
      <c r="N254" s="13">
        <f t="shared" si="9"/>
        <v>770.29874077290503</v>
      </c>
      <c r="O254" s="10">
        <f ca="1">(O253+(IF(J253&lt;&gt;J252,(-O253*'inputs and tables'!$K$22-'inputs and tables'!$K$21)-O253*'inputs and tables'!$K$22,0)*('inputs and tables'!$K$15+'inputs and tables'!$K$16)))*(IF(AND(J253=0,'inputs and tables'!$K$16=1),data!C253/data!C254,1)*IF(AND(J253=1,'inputs and tables'!$K$15=1),data!C254/data!C253,1))</f>
        <v>1264.0103479380655</v>
      </c>
      <c r="P254" s="10">
        <f ca="1">(P253+(IF(K253&lt;&gt;K252,(-P253*'inputs and tables'!$K$22-'inputs and tables'!$K$21)-P253*'inputs and tables'!$K$22,0)*('inputs and tables'!$K$15+'inputs and tables'!$K$16)))*(IF(AND(K253=0,'inputs and tables'!$K$16=1),data!C253/data!C254,1)*IF(AND(K253=1,'inputs and tables'!$K$15=1),data!C254/data!C253,1))</f>
        <v>764.13635084672171</v>
      </c>
    </row>
    <row r="255" spans="1:16" x14ac:dyDescent="0.4">
      <c r="A255" s="17">
        <f t="shared" si="8"/>
        <v>253</v>
      </c>
      <c r="B255">
        <v>1524700800</v>
      </c>
      <c r="C255">
        <v>9266</v>
      </c>
      <c r="D255" s="14">
        <f t="shared" si="7"/>
        <v>43216</v>
      </c>
      <c r="F255">
        <f ca="1">IF(A255&lt;$F$2,"",AVERAGE(INDIRECT("C"&amp;A255-$F$2+3):C255))</f>
        <v>9992.2339166666679</v>
      </c>
      <c r="G255" s="2">
        <f ca="1">IF(A255&lt;$G$2,"",IF(A255=$G$2,AVERAGE(INDIRECT("C"&amp;A255-$G$2+3):C255),G254+(2/($G$2+3))*(C255-G254)))</f>
        <v>5111.4738949215662</v>
      </c>
      <c r="J255">
        <f ca="1">IF(F255="","",IF(C255&lt;(F255*(1-'inputs and tables'!$K$14)),0,IF(C255&gt;(F255*(1+'inputs and tables'!$K$14)),1,J254)))</f>
        <v>0</v>
      </c>
      <c r="K255">
        <f ca="1">IF(G255="","",IF(C255&lt;(G255*(1-'inputs and tables'!$K$14)),0,IF(C255&gt;(G255*(1+'inputs and tables'!$K$14)),1,K254)))</f>
        <v>1</v>
      </c>
      <c r="N255" s="13">
        <f t="shared" si="9"/>
        <v>804.68953538862365</v>
      </c>
      <c r="O255" s="10">
        <f ca="1">(O254+(IF(J254&lt;&gt;J253,(-O254*'inputs and tables'!$K$22-'inputs and tables'!$K$21)-O254*'inputs and tables'!$K$22,0)*('inputs and tables'!$K$15+'inputs and tables'!$K$16)))*(IF(AND(J254=0,'inputs and tables'!$K$16=1),data!C254/data!C255,1)*IF(AND(J254=1,'inputs and tables'!$K$15=1),data!C255/data!C254,1))</f>
        <v>1209.9891157033414</v>
      </c>
      <c r="P255" s="10">
        <f ca="1">(P254+(IF(K254&lt;&gt;K253,(-P254*'inputs and tables'!$K$22-'inputs and tables'!$K$21)-P254*'inputs and tables'!$K$22,0)*('inputs and tables'!$K$15+'inputs and tables'!$K$16)))*(IF(AND(K254=0,'inputs and tables'!$K$16=1),data!C254/data!C255,1)*IF(AND(K254=1,'inputs and tables'!$K$15=1),data!C255/data!C254,1))</f>
        <v>798.25201910551459</v>
      </c>
    </row>
    <row r="256" spans="1:16" x14ac:dyDescent="0.4">
      <c r="A256" s="17">
        <f t="shared" si="8"/>
        <v>254</v>
      </c>
      <c r="B256">
        <v>1524787200</v>
      </c>
      <c r="C256">
        <v>8915.35</v>
      </c>
      <c r="D256" s="14">
        <f t="shared" si="7"/>
        <v>43217</v>
      </c>
      <c r="F256">
        <f ca="1">IF(A256&lt;$F$2,"",AVERAGE(INDIRECT("C"&amp;A256-$F$2+3):C256))</f>
        <v>9948.3442500000001</v>
      </c>
      <c r="G256" s="2">
        <f ca="1">IF(A256&lt;$G$2,"",IF(A256=$G$2,AVERAGE(INDIRECT("C"&amp;A256-$G$2+3):C256),G255+(2/($G$2+3))*(C256-G255)))</f>
        <v>5179.4002539408239</v>
      </c>
      <c r="J256">
        <f ca="1">IF(F256="","",IF(C256&lt;(F256*(1-'inputs and tables'!$K$14)),0,IF(C256&gt;(F256*(1+'inputs and tables'!$K$14)),1,J255)))</f>
        <v>0</v>
      </c>
      <c r="K256">
        <f ca="1">IF(G256="","",IF(C256&lt;(G256*(1-'inputs and tables'!$K$14)),0,IF(C256&gt;(G256*(1+'inputs and tables'!$K$14)),1,K255)))</f>
        <v>1</v>
      </c>
      <c r="N256" s="13">
        <f t="shared" si="9"/>
        <v>774.23795049934881</v>
      </c>
      <c r="O256" s="10">
        <f ca="1">(O255+(IF(J255&lt;&gt;J254,(-O255*'inputs and tables'!$K$22-'inputs and tables'!$K$21)-O255*'inputs and tables'!$K$22,0)*('inputs and tables'!$K$15+'inputs and tables'!$K$16)))*(IF(AND(J255=0,'inputs and tables'!$K$16=1),data!C255/data!C256,1)*IF(AND(J255=1,'inputs and tables'!$K$15=1),data!C256/data!C255,1))</f>
        <v>1257.5792477140169</v>
      </c>
      <c r="P256" s="10">
        <f ca="1">(P255+(IF(K255&lt;&gt;K254,(-P255*'inputs and tables'!$K$22-'inputs and tables'!$K$21)-P255*'inputs and tables'!$K$22,0)*('inputs and tables'!$K$15+'inputs and tables'!$K$16)))*(IF(AND(K255=0,'inputs and tables'!$K$16=1),data!C255/data!C256,1)*IF(AND(K255=1,'inputs and tables'!$K$15=1),data!C256/data!C255,1))</f>
        <v>768.04404689535397</v>
      </c>
    </row>
    <row r="257" spans="1:16" x14ac:dyDescent="0.4">
      <c r="A257" s="17">
        <f t="shared" si="8"/>
        <v>255</v>
      </c>
      <c r="B257">
        <v>1524873600</v>
      </c>
      <c r="C257">
        <v>9348</v>
      </c>
      <c r="D257" s="14">
        <f t="shared" si="7"/>
        <v>43218</v>
      </c>
      <c r="F257">
        <f ca="1">IF(A257&lt;$F$2,"",AVERAGE(INDIRECT("C"&amp;A257-$F$2+3):C257))</f>
        <v>9906.4200833333362</v>
      </c>
      <c r="G257" s="2">
        <f ca="1">IF(A257&lt;$G$2,"",IF(A257=$G$2,AVERAGE(INDIRECT("C"&amp;A257-$G$2+3):C257),G256+(2/($G$2+3))*(C257-G256)))</f>
        <v>5253.8395351204517</v>
      </c>
      <c r="J257">
        <f ca="1">IF(F257="","",IF(C257&lt;(F257*(1-'inputs and tables'!$K$14)),0,IF(C257&gt;(F257*(1+'inputs and tables'!$K$14)),1,J256)))</f>
        <v>0</v>
      </c>
      <c r="K257">
        <f ca="1">IF(G257="","",IF(C257&lt;(G257*(1-'inputs and tables'!$K$14)),0,IF(C257&gt;(G257*(1+'inputs and tables'!$K$14)),1,K256)))</f>
        <v>1</v>
      </c>
      <c r="N257" s="13">
        <f t="shared" si="9"/>
        <v>811.81068171949642</v>
      </c>
      <c r="O257" s="10">
        <f ca="1">(O256+(IF(J256&lt;&gt;J255,(-O256*'inputs and tables'!$K$22-'inputs and tables'!$K$21)-O256*'inputs and tables'!$K$22,0)*('inputs and tables'!$K$15+'inputs and tables'!$K$16)))*(IF(AND(J256=0,'inputs and tables'!$K$16=1),data!C256/data!C257,1)*IF(AND(J256=1,'inputs and tables'!$K$15=1),data!C257/data!C256,1))</f>
        <v>1199.3751760919085</v>
      </c>
      <c r="P257" s="10">
        <f ca="1">(P256+(IF(K256&lt;&gt;K255,(-P256*'inputs and tables'!$K$22-'inputs and tables'!$K$21)-P256*'inputs and tables'!$K$22,0)*('inputs and tables'!$K$15+'inputs and tables'!$K$16)))*(IF(AND(K256=0,'inputs and tables'!$K$16=1),data!C256/data!C257,1)*IF(AND(K256=1,'inputs and tables'!$K$15=1),data!C257/data!C256,1))</f>
        <v>805.31619626574047</v>
      </c>
    </row>
    <row r="258" spans="1:16" x14ac:dyDescent="0.4">
      <c r="A258" s="17">
        <f t="shared" si="8"/>
        <v>256</v>
      </c>
      <c r="B258">
        <v>1524960000</v>
      </c>
      <c r="C258">
        <v>9419</v>
      </c>
      <c r="D258" s="14">
        <f t="shared" si="7"/>
        <v>43219</v>
      </c>
      <c r="F258">
        <f ca="1">IF(A258&lt;$F$2,"",AVERAGE(INDIRECT("C"&amp;A258-$F$2+3):C258))</f>
        <v>9881.2450000000026</v>
      </c>
      <c r="G258" s="2">
        <f ca="1">IF(A258&lt;$G$2,"",IF(A258=$G$2,AVERAGE(INDIRECT("C"&amp;A258-$G$2+3):C258),G257+(2/($G$2+3))*(C258-G257)))</f>
        <v>5328.2174005647294</v>
      </c>
      <c r="J258">
        <f ca="1">IF(F258="","",IF(C258&lt;(F258*(1-'inputs and tables'!$K$14)),0,IF(C258&gt;(F258*(1+'inputs and tables'!$K$14)),1,J257)))</f>
        <v>0</v>
      </c>
      <c r="K258">
        <f ca="1">IF(G258="","",IF(C258&lt;(G258*(1-'inputs and tables'!$K$14)),0,IF(C258&gt;(G258*(1+'inputs and tables'!$K$14)),1,K257)))</f>
        <v>1</v>
      </c>
      <c r="N258" s="13">
        <f t="shared" si="9"/>
        <v>817.97655232305692</v>
      </c>
      <c r="O258" s="10">
        <f ca="1">(O257+(IF(J257&lt;&gt;J256,(-O257*'inputs and tables'!$K$22-'inputs and tables'!$K$21)-O257*'inputs and tables'!$K$22,0)*('inputs and tables'!$K$15+'inputs and tables'!$K$16)))*(IF(AND(J257=0,'inputs and tables'!$K$16=1),data!C257/data!C258,1)*IF(AND(J257=1,'inputs and tables'!$K$15=1),data!C258/data!C257,1))</f>
        <v>1190.3343397502028</v>
      </c>
      <c r="P258" s="10">
        <f ca="1">(P257+(IF(K257&lt;&gt;K256,(-P257*'inputs and tables'!$K$22-'inputs and tables'!$K$21)-P257*'inputs and tables'!$K$22,0)*('inputs and tables'!$K$15+'inputs and tables'!$K$16)))*(IF(AND(K257=0,'inputs and tables'!$K$16=1),data!C257/data!C258,1)*IF(AND(K257=1,'inputs and tables'!$K$15=1),data!C258/data!C257,1))</f>
        <v>811.43273990447256</v>
      </c>
    </row>
    <row r="259" spans="1:16" x14ac:dyDescent="0.4">
      <c r="A259" s="17">
        <f t="shared" si="8"/>
        <v>257</v>
      </c>
      <c r="B259">
        <v>1525046400</v>
      </c>
      <c r="C259">
        <v>9246.01</v>
      </c>
      <c r="D259" s="14">
        <f t="shared" si="7"/>
        <v>43220</v>
      </c>
      <c r="F259">
        <f ca="1">IF(A259&lt;$F$2,"",AVERAGE(INDIRECT("C"&amp;A259-$F$2+3):C259))</f>
        <v>9843.9920833333363</v>
      </c>
      <c r="G259" s="2">
        <f ca="1">IF(A259&lt;$G$2,"",IF(A259=$G$2,AVERAGE(INDIRECT("C"&amp;A259-$G$2+3):C259),G258+(2/($G$2+3))*(C259-G258)))</f>
        <v>5398.1779826975016</v>
      </c>
      <c r="J259">
        <f ca="1">IF(F259="","",IF(C259&lt;(F259*(1-'inputs and tables'!$K$14)),0,IF(C259&gt;(F259*(1+'inputs and tables'!$K$14)),1,J258)))</f>
        <v>0</v>
      </c>
      <c r="K259">
        <f ca="1">IF(G259="","",IF(C259&lt;(G259*(1-'inputs and tables'!$K$14)),0,IF(C259&gt;(G259*(1+'inputs and tables'!$K$14)),1,K258)))</f>
        <v>1</v>
      </c>
      <c r="N259" s="13">
        <f t="shared" si="9"/>
        <v>802.95353886235353</v>
      </c>
      <c r="O259" s="10">
        <f ca="1">(O258+(IF(J258&lt;&gt;J257,(-O258*'inputs and tables'!$K$22-'inputs and tables'!$K$21)-O258*'inputs and tables'!$K$22,0)*('inputs and tables'!$K$15+'inputs and tables'!$K$16)))*(IF(AND(J258=0,'inputs and tables'!$K$16=1),data!C258/data!C259,1)*IF(AND(J258=1,'inputs and tables'!$K$15=1),data!C259/data!C258,1))</f>
        <v>1212.6051287103476</v>
      </c>
      <c r="P259" s="10">
        <f ca="1">(P258+(IF(K258&lt;&gt;K257,(-P258*'inputs and tables'!$K$22-'inputs and tables'!$K$21)-P258*'inputs and tables'!$K$22,0)*('inputs and tables'!$K$15+'inputs and tables'!$K$16)))*(IF(AND(K258=0,'inputs and tables'!$K$16=1),data!C258/data!C259,1)*IF(AND(K258=1,'inputs and tables'!$K$15=1),data!C259/data!C258,1))</f>
        <v>796.5299105514548</v>
      </c>
    </row>
    <row r="260" spans="1:16" x14ac:dyDescent="0.4">
      <c r="A260" s="17">
        <f t="shared" si="8"/>
        <v>258</v>
      </c>
      <c r="B260">
        <v>1525132800</v>
      </c>
      <c r="C260">
        <v>9071.48</v>
      </c>
      <c r="D260" s="14">
        <f t="shared" ref="D260:D323" si="10">(B260/86400)+DATE(1970,1,1)</f>
        <v>43221</v>
      </c>
      <c r="F260">
        <f ca="1">IF(A260&lt;$F$2,"",AVERAGE(INDIRECT("C"&amp;A260-$F$2+3):C260))</f>
        <v>9808.0877500000042</v>
      </c>
      <c r="G260" s="2">
        <f ca="1">IF(A260&lt;$G$2,"",IF(A260=$G$2,AVERAGE(INDIRECT("C"&amp;A260-$G$2+3):C260),G259+(2/($G$2+3))*(C260-G259)))</f>
        <v>5463.7726615779038</v>
      </c>
      <c r="J260">
        <f ca="1">IF(F260="","",IF(C260&lt;(F260*(1-'inputs and tables'!$K$14)),0,IF(C260&gt;(F260*(1+'inputs and tables'!$K$14)),1,J259)))</f>
        <v>0</v>
      </c>
      <c r="K260">
        <f ca="1">IF(G260="","",IF(C260&lt;(G260*(1-'inputs and tables'!$K$14)),0,IF(C260&gt;(G260*(1+'inputs and tables'!$K$14)),1,K259)))</f>
        <v>1</v>
      </c>
      <c r="N260" s="13">
        <f t="shared" si="9"/>
        <v>787.79678679982635</v>
      </c>
      <c r="O260" s="10">
        <f ca="1">(O259+(IF(J259&lt;&gt;J258,(-O259*'inputs and tables'!$K$22-'inputs and tables'!$K$21)-O259*'inputs and tables'!$K$22,0)*('inputs and tables'!$K$15+'inputs and tables'!$K$16)))*(IF(AND(J259=0,'inputs and tables'!$K$16=1),data!C259/data!C260,1)*IF(AND(J259=1,'inputs and tables'!$K$15=1),data!C260/data!C259,1))</f>
        <v>1235.9349462388893</v>
      </c>
      <c r="P260" s="10">
        <f ca="1">(P259+(IF(K259&lt;&gt;K258,(-P259*'inputs and tables'!$K$22-'inputs and tables'!$K$21)-P259*'inputs and tables'!$K$22,0)*('inputs and tables'!$K$15+'inputs and tables'!$K$16)))*(IF(AND(K259=0,'inputs and tables'!$K$16=1),data!C259/data!C260,1)*IF(AND(K259=1,'inputs and tables'!$K$15=1),data!C260/data!C259,1))</f>
        <v>781.49441250542782</v>
      </c>
    </row>
    <row r="261" spans="1:16" x14ac:dyDescent="0.4">
      <c r="A261" s="17">
        <f t="shared" ref="A261:A324" si="11">A260+1</f>
        <v>259</v>
      </c>
      <c r="B261">
        <v>1525219200</v>
      </c>
      <c r="C261">
        <v>9247.84</v>
      </c>
      <c r="D261" s="14">
        <f t="shared" si="10"/>
        <v>43222</v>
      </c>
      <c r="F261">
        <f ca="1">IF(A261&lt;$F$2,"",AVERAGE(INDIRECT("C"&amp;A261-$F$2+3):C261))</f>
        <v>9762.8605000000043</v>
      </c>
      <c r="G261" s="2">
        <f ca="1">IF(A261&lt;$G$2,"",IF(A261=$G$2,AVERAGE(INDIRECT("C"&amp;A261-$G$2+3):C261),G260+(2/($G$2+3))*(C261-G260)))</f>
        <v>5531.3452926211557</v>
      </c>
      <c r="J261">
        <f ca="1">IF(F261="","",IF(C261&lt;(F261*(1-'inputs and tables'!$K$14)),0,IF(C261&gt;(F261*(1+'inputs and tables'!$K$14)),1,J260)))</f>
        <v>0</v>
      </c>
      <c r="K261">
        <f ca="1">IF(G261="","",IF(C261&lt;(G261*(1-'inputs and tables'!$K$14)),0,IF(C261&gt;(G261*(1+'inputs and tables'!$K$14)),1,K260)))</f>
        <v>1</v>
      </c>
      <c r="N261" s="13">
        <f t="shared" si="9"/>
        <v>803.11246200607923</v>
      </c>
      <c r="O261" s="10">
        <f ca="1">(O260+(IF(J260&lt;&gt;J259,(-O260*'inputs and tables'!$K$22-'inputs and tables'!$K$21)-O260*'inputs and tables'!$K$22,0)*('inputs and tables'!$K$15+'inputs and tables'!$K$16)))*(IF(AND(J260=0,'inputs and tables'!$K$16=1),data!C260/data!C261,1)*IF(AND(J260=1,'inputs and tables'!$K$15=1),data!C261/data!C260,1))</f>
        <v>1212.3651735007481</v>
      </c>
      <c r="P261" s="10">
        <f ca="1">(P260+(IF(K260&lt;&gt;K259,(-P260*'inputs and tables'!$K$22-'inputs and tables'!$K$21)-P260*'inputs and tables'!$K$22,0)*('inputs and tables'!$K$15+'inputs and tables'!$K$16)))*(IF(AND(K260=0,'inputs and tables'!$K$16=1),data!C260/data!C261,1)*IF(AND(K260=1,'inputs and tables'!$K$15=1),data!C261/data!C260,1))</f>
        <v>796.68756231003067</v>
      </c>
    </row>
    <row r="262" spans="1:16" x14ac:dyDescent="0.4">
      <c r="A262" s="17">
        <f t="shared" si="11"/>
        <v>260</v>
      </c>
      <c r="B262">
        <v>1525305600</v>
      </c>
      <c r="C262">
        <v>9750</v>
      </c>
      <c r="D262" s="14">
        <f t="shared" si="10"/>
        <v>43223</v>
      </c>
      <c r="F262">
        <f ca="1">IF(A262&lt;$F$2,"",AVERAGE(INDIRECT("C"&amp;A262-$F$2+3):C262))</f>
        <v>9719.7812500000036</v>
      </c>
      <c r="G262" s="2">
        <f ca="1">IF(A262&lt;$G$2,"",IF(A262=$G$2,AVERAGE(INDIRECT("C"&amp;A262-$G$2+3):C262),G261+(2/($G$2+3))*(C262-G261)))</f>
        <v>5606.6784123957777</v>
      </c>
      <c r="J262">
        <f ca="1">IF(F262="","",IF(C262&lt;(F262*(1-'inputs and tables'!$K$14)),0,IF(C262&gt;(F262*(1+'inputs and tables'!$K$14)),1,J261)))</f>
        <v>1</v>
      </c>
      <c r="K262">
        <f ca="1">IF(G262="","",IF(C262&lt;(G262*(1-'inputs and tables'!$K$14)),0,IF(C262&gt;(G262*(1+'inputs and tables'!$K$14)),1,K261)))</f>
        <v>1</v>
      </c>
      <c r="N262" s="13">
        <f t="shared" si="9"/>
        <v>846.72166739036061</v>
      </c>
      <c r="O262" s="10">
        <f ca="1">(O261+(IF(J261&lt;&gt;J260,(-O261*'inputs and tables'!$K$22-'inputs and tables'!$K$21)-O261*'inputs and tables'!$K$22,0)*('inputs and tables'!$K$15+'inputs and tables'!$K$16)))*(IF(AND(J261=0,'inputs and tables'!$K$16=1),data!C261/data!C262,1)*IF(AND(J261=1,'inputs and tables'!$K$15=1),data!C262/data!C261,1))</f>
        <v>1149.9240149853497</v>
      </c>
      <c r="P262" s="10">
        <f ca="1">(P261+(IF(K261&lt;&gt;K260,(-P261*'inputs and tables'!$K$22-'inputs and tables'!$K$21)-P261*'inputs and tables'!$K$22,0)*('inputs and tables'!$K$15+'inputs and tables'!$K$16)))*(IF(AND(K261=0,'inputs and tables'!$K$16=1),data!C261/data!C262,1)*IF(AND(K261=1,'inputs and tables'!$K$15=1),data!C262/data!C261,1))</f>
        <v>839.94789405123788</v>
      </c>
    </row>
    <row r="263" spans="1:16" x14ac:dyDescent="0.4">
      <c r="A263" s="17">
        <f t="shared" si="11"/>
        <v>261</v>
      </c>
      <c r="B263">
        <v>1525392000</v>
      </c>
      <c r="C263">
        <v>9713.99</v>
      </c>
      <c r="D263" s="14">
        <f t="shared" si="10"/>
        <v>43224</v>
      </c>
      <c r="F263">
        <f ca="1">IF(A263&lt;$F$2,"",AVERAGE(INDIRECT("C"&amp;A263-$F$2+3):C263))</f>
        <v>9675.2350000000042</v>
      </c>
      <c r="G263" s="2">
        <f ca="1">IF(A263&lt;$G$2,"",IF(A263=$G$2,AVERAGE(INDIRECT("C"&amp;A263-$G$2+3):C263),G262+(2/($G$2+3))*(C263-G262)))</f>
        <v>5680.0232621744244</v>
      </c>
      <c r="J263">
        <f ca="1">IF(F263="","",IF(C263&lt;(F263*(1-'inputs and tables'!$K$14)),0,IF(C263&gt;(F263*(1+'inputs and tables'!$K$14)),1,J262)))</f>
        <v>1</v>
      </c>
      <c r="K263">
        <f ca="1">IF(G263="","",IF(C263&lt;(G263*(1-'inputs and tables'!$K$14)),0,IF(C263&gt;(G263*(1+'inputs and tables'!$K$14)),1,K262)))</f>
        <v>1</v>
      </c>
      <c r="N263" s="13">
        <f t="shared" si="9"/>
        <v>843.59444203213218</v>
      </c>
      <c r="O263" s="10">
        <f ca="1">(O262+(IF(J262&lt;&gt;J261,(-O262*'inputs and tables'!$K$22-'inputs and tables'!$K$21)-O262*'inputs and tables'!$K$22,0)*('inputs and tables'!$K$15+'inputs and tables'!$K$16)))*(IF(AND(J262=0,'inputs and tables'!$K$16=1),data!C262/data!C263,1)*IF(AND(J262=1,'inputs and tables'!$K$15=1),data!C263/data!C262,1))</f>
        <v>1136.5115465916838</v>
      </c>
      <c r="P263" s="10">
        <f ca="1">(P262+(IF(K262&lt;&gt;K261,(-P262*'inputs and tables'!$K$22-'inputs and tables'!$K$21)-P262*'inputs and tables'!$K$22,0)*('inputs and tables'!$K$15+'inputs and tables'!$K$16)))*(IF(AND(K262=0,'inputs and tables'!$K$16=1),data!C262/data!C263,1)*IF(AND(K262=1,'inputs and tables'!$K$15=1),data!C263/data!C262,1))</f>
        <v>836.84568649587527</v>
      </c>
    </row>
    <row r="264" spans="1:16" x14ac:dyDescent="0.4">
      <c r="A264" s="17">
        <f t="shared" si="11"/>
        <v>262</v>
      </c>
      <c r="B264">
        <v>1525478400</v>
      </c>
      <c r="C264">
        <v>9864</v>
      </c>
      <c r="D264" s="14">
        <f t="shared" si="10"/>
        <v>43225</v>
      </c>
      <c r="F264">
        <f ca="1">IF(A264&lt;$F$2,"",AVERAGE(INDIRECT("C"&amp;A264-$F$2+3):C264))</f>
        <v>9616.0984166666713</v>
      </c>
      <c r="G264" s="2">
        <f ca="1">IF(A264&lt;$G$2,"",IF(A264=$G$2,AVERAGE(INDIRECT("C"&amp;A264-$G$2+3):C264),G263+(2/($G$2+3))*(C264-G263)))</f>
        <v>5754.7371324927381</v>
      </c>
      <c r="J264">
        <f ca="1">IF(F264="","",IF(C264&lt;(F264*(1-'inputs and tables'!$K$14)),0,IF(C264&gt;(F264*(1+'inputs and tables'!$K$14)),1,J263)))</f>
        <v>1</v>
      </c>
      <c r="K264">
        <f ca="1">IF(G264="","",IF(C264&lt;(G264*(1-'inputs and tables'!$K$14)),0,IF(C264&gt;(G264*(1+'inputs and tables'!$K$14)),1,K263)))</f>
        <v>1</v>
      </c>
      <c r="N264" s="13">
        <f t="shared" si="9"/>
        <v>856.62179765523251</v>
      </c>
      <c r="O264" s="10">
        <f ca="1">(O263+(IF(J263&lt;&gt;J262,(-O263*'inputs and tables'!$K$22-'inputs and tables'!$K$21)-O263*'inputs and tables'!$K$22,0)*('inputs and tables'!$K$15+'inputs and tables'!$K$16)))*(IF(AND(J263=0,'inputs and tables'!$K$16=1),data!C263/data!C264,1)*IF(AND(J263=1,'inputs and tables'!$K$15=1),data!C264/data!C263,1))</f>
        <v>1154.0623261482015</v>
      </c>
      <c r="P264" s="10">
        <f ca="1">(P263+(IF(K263&lt;&gt;K262,(-P263*'inputs and tables'!$K$22-'inputs and tables'!$K$21)-P263*'inputs and tables'!$K$22,0)*('inputs and tables'!$K$15+'inputs and tables'!$K$16)))*(IF(AND(K263=0,'inputs and tables'!$K$16=1),data!C263/data!C264,1)*IF(AND(K263=1,'inputs and tables'!$K$15=1),data!C264/data!C263,1))</f>
        <v>849.76882327399073</v>
      </c>
    </row>
    <row r="265" spans="1:16" x14ac:dyDescent="0.4">
      <c r="A265" s="17">
        <f t="shared" si="11"/>
        <v>263</v>
      </c>
      <c r="B265">
        <v>1525564800</v>
      </c>
      <c r="C265">
        <v>9659.01</v>
      </c>
      <c r="D265" s="14">
        <f t="shared" si="10"/>
        <v>43226</v>
      </c>
      <c r="F265">
        <f ca="1">IF(A265&lt;$F$2,"",AVERAGE(INDIRECT("C"&amp;A265-$F$2+3):C265))</f>
        <v>9554.3419166666681</v>
      </c>
      <c r="G265" s="2">
        <f ca="1">IF(A265&lt;$G$2,"",IF(A265=$G$2,AVERAGE(INDIRECT("C"&amp;A265-$G$2+3):C265),G264+(2/($G$2+3))*(C265-G264)))</f>
        <v>5824.4562908410817</v>
      </c>
      <c r="J265">
        <f ca="1">IF(F265="","",IF(C265&lt;(F265*(1-'inputs and tables'!$K$14)),0,IF(C265&gt;(F265*(1+'inputs and tables'!$K$14)),1,J264)))</f>
        <v>1</v>
      </c>
      <c r="K265">
        <f ca="1">IF(G265="","",IF(C265&lt;(G265*(1-'inputs and tables'!$K$14)),0,IF(C265&gt;(G265*(1+'inputs and tables'!$K$14)),1,K264)))</f>
        <v>1</v>
      </c>
      <c r="N265" s="13">
        <f t="shared" si="9"/>
        <v>838.81980026052997</v>
      </c>
      <c r="O265" s="10">
        <f ca="1">(O264+(IF(J264&lt;&gt;J263,(-O264*'inputs and tables'!$K$22-'inputs and tables'!$K$21)-O264*'inputs and tables'!$K$22,0)*('inputs and tables'!$K$15+'inputs and tables'!$K$16)))*(IF(AND(J264=0,'inputs and tables'!$K$16=1),data!C264/data!C265,1)*IF(AND(J264=1,'inputs and tables'!$K$15=1),data!C265/data!C264,1))</f>
        <v>1130.0790296926946</v>
      </c>
      <c r="P265" s="10">
        <f ca="1">(P264+(IF(K264&lt;&gt;K263,(-P264*'inputs and tables'!$K$22-'inputs and tables'!$K$21)-P264*'inputs and tables'!$K$22,0)*('inputs and tables'!$K$15+'inputs and tables'!$K$16)))*(IF(AND(K264=0,'inputs and tables'!$K$16=1),data!C264/data!C265,1)*IF(AND(K264=1,'inputs and tables'!$K$15=1),data!C265/data!C264,1))</f>
        <v>832.10924185844578</v>
      </c>
    </row>
    <row r="266" spans="1:16" x14ac:dyDescent="0.4">
      <c r="A266" s="17">
        <f t="shared" si="11"/>
        <v>264</v>
      </c>
      <c r="B266">
        <v>1525651200</v>
      </c>
      <c r="C266">
        <v>9365</v>
      </c>
      <c r="D266" s="14">
        <f t="shared" si="10"/>
        <v>43227</v>
      </c>
      <c r="F266">
        <f ca="1">IF(A266&lt;$F$2,"",AVERAGE(INDIRECT("C"&amp;A266-$F$2+3):C266))</f>
        <v>9497.8000000000011</v>
      </c>
      <c r="G266" s="2">
        <f ca="1">IF(A266&lt;$G$2,"",IF(A266=$G$2,AVERAGE(INDIRECT("C"&amp;A266-$G$2+3):C266),G265+(2/($G$2+3))*(C266-G265)))</f>
        <v>5887.6802856474906</v>
      </c>
      <c r="J266">
        <f ca="1">IF(F266="","",IF(C266&lt;(F266*(1-'inputs and tables'!$K$14)),0,IF(C266&gt;(F266*(1+'inputs and tables'!$K$14)),1,J265)))</f>
        <v>0</v>
      </c>
      <c r="K266">
        <f ca="1">IF(G266="","",IF(C266&lt;(G266*(1-'inputs and tables'!$K$14)),0,IF(C266&gt;(G266*(1+'inputs and tables'!$K$14)),1,K265)))</f>
        <v>1</v>
      </c>
      <c r="N266" s="13">
        <f t="shared" si="9"/>
        <v>813.28701693443361</v>
      </c>
      <c r="O266" s="10">
        <f ca="1">(O265+(IF(J265&lt;&gt;J264,(-O265*'inputs and tables'!$K$22-'inputs and tables'!$K$21)-O265*'inputs and tables'!$K$22,0)*('inputs and tables'!$K$15+'inputs and tables'!$K$16)))*(IF(AND(J265=0,'inputs and tables'!$K$16=1),data!C265/data!C266,1)*IF(AND(J265=1,'inputs and tables'!$K$15=1),data!C266/data!C265,1))</f>
        <v>1095.6806249369329</v>
      </c>
      <c r="P266" s="10">
        <f ca="1">(P265+(IF(K265&lt;&gt;K264,(-P265*'inputs and tables'!$K$22-'inputs and tables'!$K$21)-P265*'inputs and tables'!$K$22,0)*('inputs and tables'!$K$15+'inputs and tables'!$K$16)))*(IF(AND(K265=0,'inputs and tables'!$K$16=1),data!C265/data!C266,1)*IF(AND(K265=1,'inputs and tables'!$K$15=1),data!C266/data!C265,1))</f>
        <v>806.7807207989581</v>
      </c>
    </row>
    <row r="267" spans="1:16" x14ac:dyDescent="0.4">
      <c r="A267" s="17">
        <f t="shared" si="11"/>
        <v>265</v>
      </c>
      <c r="B267">
        <v>1525737600</v>
      </c>
      <c r="C267">
        <v>9187.56</v>
      </c>
      <c r="D267" s="14">
        <f t="shared" si="10"/>
        <v>43228</v>
      </c>
      <c r="F267">
        <f ca="1">IF(A267&lt;$F$2,"",AVERAGE(INDIRECT("C"&amp;A267-$F$2+3):C267))</f>
        <v>9450.1751666666696</v>
      </c>
      <c r="G267" s="2">
        <f ca="1">IF(A267&lt;$G$2,"",IF(A267=$G$2,AVERAGE(INDIRECT("C"&amp;A267-$G$2+3):C267),G266+(2/($G$2+3))*(C267-G266)))</f>
        <v>5946.6067091180712</v>
      </c>
      <c r="J267">
        <f ca="1">IF(F267="","",IF(C267&lt;(F267*(1-'inputs and tables'!$K$14)),0,IF(C267&gt;(F267*(1+'inputs and tables'!$K$14)),1,J266)))</f>
        <v>0</v>
      </c>
      <c r="K267">
        <f ca="1">IF(G267="","",IF(C267&lt;(G267*(1-'inputs and tables'!$K$14)),0,IF(C267&gt;(G267*(1+'inputs and tables'!$K$14)),1,K266)))</f>
        <v>1</v>
      </c>
      <c r="N267" s="13">
        <f t="shared" ref="N267:N330" si="12">(C267/C266)*N266</f>
        <v>797.8775510204083</v>
      </c>
      <c r="O267" s="10">
        <f ca="1">(O266+(IF(J266&lt;&gt;J265,(-O266*'inputs and tables'!$K$22-'inputs and tables'!$K$21)-O266*'inputs and tables'!$K$22,0)*('inputs and tables'!$K$15+'inputs and tables'!$K$16)))*(IF(AND(J266=0,'inputs and tables'!$K$16=1),data!C266/data!C267,1)*IF(AND(J266=1,'inputs and tables'!$K$15=1),data!C267/data!C266,1))</f>
        <v>1107.9068501445545</v>
      </c>
      <c r="P267" s="10">
        <f ca="1">(P266+(IF(K266&lt;&gt;K265,(-P266*'inputs and tables'!$K$22-'inputs and tables'!$K$21)-P266*'inputs and tables'!$K$22,0)*('inputs and tables'!$K$15+'inputs and tables'!$K$16)))*(IF(AND(K266=0,'inputs and tables'!$K$16=1),data!C266/data!C267,1)*IF(AND(K266=1,'inputs and tables'!$K$15=1),data!C267/data!C266,1))</f>
        <v>791.49453061224506</v>
      </c>
    </row>
    <row r="268" spans="1:16" x14ac:dyDescent="0.4">
      <c r="A268" s="17">
        <f t="shared" si="11"/>
        <v>266</v>
      </c>
      <c r="B268">
        <v>1525824000</v>
      </c>
      <c r="C268">
        <v>9310</v>
      </c>
      <c r="D268" s="14">
        <f t="shared" si="10"/>
        <v>43229</v>
      </c>
      <c r="F268">
        <f ca="1">IF(A268&lt;$F$2,"",AVERAGE(INDIRECT("C"&amp;A268-$F$2+3):C268))</f>
        <v>9407.7585000000017</v>
      </c>
      <c r="G268" s="2">
        <f ca="1">IF(A268&lt;$G$2,"",IF(A268=$G$2,AVERAGE(INDIRECT("C"&amp;A268-$G$2+3):C268),G267+(2/($G$2+3))*(C268-G267)))</f>
        <v>6006.6673035981057</v>
      </c>
      <c r="J268">
        <f ca="1">IF(F268="","",IF(C268&lt;(F268*(1-'inputs and tables'!$K$14)),0,IF(C268&gt;(F268*(1+'inputs and tables'!$K$14)),1,J267)))</f>
        <v>0</v>
      </c>
      <c r="K268">
        <f ca="1">IF(G268="","",IF(C268&lt;(G268*(1-'inputs and tables'!$K$14)),0,IF(C268&gt;(G268*(1+'inputs and tables'!$K$14)),1,K267)))</f>
        <v>1</v>
      </c>
      <c r="N268" s="13">
        <f t="shared" si="12"/>
        <v>808.51063829787256</v>
      </c>
      <c r="O268" s="10">
        <f ca="1">(O267+(IF(J267&lt;&gt;J266,(-O267*'inputs and tables'!$K$22-'inputs and tables'!$K$21)-O267*'inputs and tables'!$K$22,0)*('inputs and tables'!$K$15+'inputs and tables'!$K$16)))*(IF(AND(J267=0,'inputs and tables'!$K$16=1),data!C267/data!C268,1)*IF(AND(J267=1,'inputs and tables'!$K$15=1),data!C268/data!C267,1))</f>
        <v>1093.3362685407199</v>
      </c>
      <c r="P268" s="10">
        <f ca="1">(P267+(IF(K267&lt;&gt;K266,(-P267*'inputs and tables'!$K$22-'inputs and tables'!$K$21)-P267*'inputs and tables'!$K$22,0)*('inputs and tables'!$K$15+'inputs and tables'!$K$16)))*(IF(AND(K267=0,'inputs and tables'!$K$16=1),data!C267/data!C268,1)*IF(AND(K267=1,'inputs and tables'!$K$15=1),data!C268/data!C267,1))</f>
        <v>802.04255319148956</v>
      </c>
    </row>
    <row r="269" spans="1:16" x14ac:dyDescent="0.4">
      <c r="A269" s="17">
        <f t="shared" si="11"/>
        <v>267</v>
      </c>
      <c r="B269">
        <v>1525910400</v>
      </c>
      <c r="C269">
        <v>9002.2000000000007</v>
      </c>
      <c r="D269" s="14">
        <f t="shared" si="10"/>
        <v>43230</v>
      </c>
      <c r="F269">
        <f ca="1">IF(A269&lt;$F$2,"",AVERAGE(INDIRECT("C"&amp;A269-$F$2+3):C269))</f>
        <v>9358.5510833333337</v>
      </c>
      <c r="G269" s="2">
        <f ca="1">IF(A269&lt;$G$2,"",IF(A269=$G$2,AVERAGE(INDIRECT("C"&amp;A269-$G$2+3):C269),G268+(2/($G$2+3))*(C269-G268)))</f>
        <v>6060.1589588909965</v>
      </c>
      <c r="J269">
        <f ca="1">IF(F269="","",IF(C269&lt;(F269*(1-'inputs and tables'!$K$14)),0,IF(C269&gt;(F269*(1+'inputs and tables'!$K$14)),1,J268)))</f>
        <v>0</v>
      </c>
      <c r="K269">
        <f ca="1">IF(G269="","",IF(C269&lt;(G269*(1-'inputs and tables'!$K$14)),0,IF(C269&gt;(G269*(1+'inputs and tables'!$K$14)),1,K268)))</f>
        <v>1</v>
      </c>
      <c r="N269" s="13">
        <f t="shared" si="12"/>
        <v>781.78028658271842</v>
      </c>
      <c r="O269" s="10">
        <f ca="1">(O268+(IF(J268&lt;&gt;J267,(-O268*'inputs and tables'!$K$22-'inputs and tables'!$K$21)-O268*'inputs and tables'!$K$22,0)*('inputs and tables'!$K$15+'inputs and tables'!$K$16)))*(IF(AND(J268=0,'inputs and tables'!$K$16=1),data!C268/data!C269,1)*IF(AND(J268=1,'inputs and tables'!$K$15=1),data!C269/data!C268,1))</f>
        <v>1130.7192308673548</v>
      </c>
      <c r="P269" s="10">
        <f ca="1">(P268+(IF(K268&lt;&gt;K267,(-P268*'inputs and tables'!$K$22-'inputs and tables'!$K$21)-P268*'inputs and tables'!$K$22,0)*('inputs and tables'!$K$15+'inputs and tables'!$K$16)))*(IF(AND(K268=0,'inputs and tables'!$K$16=1),data!C268/data!C269,1)*IF(AND(K268=1,'inputs and tables'!$K$15=1),data!C269/data!C268,1))</f>
        <v>775.52604429005669</v>
      </c>
    </row>
    <row r="270" spans="1:16" x14ac:dyDescent="0.4">
      <c r="A270" s="17">
        <f t="shared" si="11"/>
        <v>268</v>
      </c>
      <c r="B270">
        <v>1525996800</v>
      </c>
      <c r="C270">
        <v>8400</v>
      </c>
      <c r="D270" s="14">
        <f t="shared" si="10"/>
        <v>43231</v>
      </c>
      <c r="F270">
        <f ca="1">IF(A270&lt;$F$2,"",AVERAGE(INDIRECT("C"&amp;A270-$F$2+3):C270))</f>
        <v>9318.2279166666667</v>
      </c>
      <c r="G270" s="2">
        <f ca="1">IF(A270&lt;$G$2,"",IF(A270=$G$2,AVERAGE(INDIRECT("C"&amp;A270-$G$2+3):C270),G269+(2/($G$2+3))*(C270-G269)))</f>
        <v>6101.9418346250859</v>
      </c>
      <c r="J270">
        <f ca="1">IF(F270="","",IF(C270&lt;(F270*(1-'inputs and tables'!$K$14)),0,IF(C270&gt;(F270*(1+'inputs and tables'!$K$14)),1,J269)))</f>
        <v>0</v>
      </c>
      <c r="K270">
        <f ca="1">IF(G270="","",IF(C270&lt;(G270*(1-'inputs and tables'!$K$14)),0,IF(C270&gt;(G270*(1+'inputs and tables'!$K$14)),1,K269)))</f>
        <v>1</v>
      </c>
      <c r="N270" s="13">
        <f t="shared" si="12"/>
        <v>729.48328267477223</v>
      </c>
      <c r="O270" s="10">
        <f ca="1">(O269+(IF(J269&lt;&gt;J268,(-O269*'inputs and tables'!$K$22-'inputs and tables'!$K$21)-O269*'inputs and tables'!$K$22,0)*('inputs and tables'!$K$15+'inputs and tables'!$K$16)))*(IF(AND(J269=0,'inputs and tables'!$K$16=1),data!C269/data!C270,1)*IF(AND(J269=1,'inputs and tables'!$K$15=1),data!C270/data!C269,1))</f>
        <v>1211.7810309659644</v>
      </c>
      <c r="P270" s="10">
        <f ca="1">(P269+(IF(K269&lt;&gt;K268,(-P269*'inputs and tables'!$K$22-'inputs and tables'!$K$21)-P269*'inputs and tables'!$K$22,0)*('inputs and tables'!$K$15+'inputs and tables'!$K$16)))*(IF(AND(K269=0,'inputs and tables'!$K$16=1),data!C269/data!C270,1)*IF(AND(K269=1,'inputs and tables'!$K$15=1),data!C270/data!C269,1))</f>
        <v>723.647416413374</v>
      </c>
    </row>
    <row r="271" spans="1:16" x14ac:dyDescent="0.4">
      <c r="A271" s="17">
        <f t="shared" si="11"/>
        <v>269</v>
      </c>
      <c r="B271">
        <v>1526083200</v>
      </c>
      <c r="C271">
        <v>8465.94</v>
      </c>
      <c r="D271" s="14">
        <f t="shared" si="10"/>
        <v>43232</v>
      </c>
      <c r="F271">
        <f ca="1">IF(A271&lt;$F$2,"",AVERAGE(INDIRECT("C"&amp;A271-$F$2+3):C271))</f>
        <v>9274.2773333333316</v>
      </c>
      <c r="G271" s="2">
        <f ca="1">IF(A271&lt;$G$2,"",IF(A271=$G$2,AVERAGE(INDIRECT("C"&amp;A271-$G$2+3):C271),G270+(2/($G$2+3))*(C271-G270)))</f>
        <v>6144.1560875782097</v>
      </c>
      <c r="J271">
        <f ca="1">IF(F271="","",IF(C271&lt;(F271*(1-'inputs and tables'!$K$14)),0,IF(C271&gt;(F271*(1+'inputs and tables'!$K$14)),1,J270)))</f>
        <v>0</v>
      </c>
      <c r="K271">
        <f ca="1">IF(G271="","",IF(C271&lt;(G271*(1-'inputs and tables'!$K$14)),0,IF(C271&gt;(G271*(1+'inputs and tables'!$K$14)),1,K270)))</f>
        <v>1</v>
      </c>
      <c r="N271" s="13">
        <f t="shared" si="12"/>
        <v>735.20972644376934</v>
      </c>
      <c r="O271" s="10">
        <f ca="1">(O270+(IF(J270&lt;&gt;J269,(-O270*'inputs and tables'!$K$22-'inputs and tables'!$K$21)-O270*'inputs and tables'!$K$22,0)*('inputs and tables'!$K$15+'inputs and tables'!$K$16)))*(IF(AND(J270=0,'inputs and tables'!$K$16=1),data!C270/data!C271,1)*IF(AND(J270=1,'inputs and tables'!$K$15=1),data!C271/data!C270,1))</f>
        <v>1202.3426412322908</v>
      </c>
      <c r="P271" s="10">
        <f ca="1">(P270+(IF(K270&lt;&gt;K269,(-P270*'inputs and tables'!$K$22-'inputs and tables'!$K$21)-P270*'inputs and tables'!$K$22,0)*('inputs and tables'!$K$15+'inputs and tables'!$K$16)))*(IF(AND(K270=0,'inputs and tables'!$K$16=1),data!C270/data!C271,1)*IF(AND(K270=1,'inputs and tables'!$K$15=1),data!C271/data!C270,1))</f>
        <v>729.32804863221907</v>
      </c>
    </row>
    <row r="272" spans="1:16" x14ac:dyDescent="0.4">
      <c r="A272" s="17">
        <f t="shared" si="11"/>
        <v>270</v>
      </c>
      <c r="B272">
        <v>1526169600</v>
      </c>
      <c r="C272">
        <v>8679.7099999999991</v>
      </c>
      <c r="D272" s="14">
        <f t="shared" si="10"/>
        <v>43233</v>
      </c>
      <c r="F272">
        <f ca="1">IF(A272&lt;$F$2,"",AVERAGE(INDIRECT("C"&amp;A272-$F$2+3):C272))</f>
        <v>9228.1915833333333</v>
      </c>
      <c r="G272" s="2">
        <f ca="1">IF(A272&lt;$G$2,"",IF(A272=$G$2,AVERAGE(INDIRECT("C"&amp;A272-$G$2+3):C272),G271+(2/($G$2+3))*(C272-G271)))</f>
        <v>6189.4338360143129</v>
      </c>
      <c r="J272">
        <f ca="1">IF(F272="","",IF(C272&lt;(F272*(1-'inputs and tables'!$K$14)),0,IF(C272&gt;(F272*(1+'inputs and tables'!$K$14)),1,J271)))</f>
        <v>0</v>
      </c>
      <c r="K272">
        <f ca="1">IF(G272="","",IF(C272&lt;(G272*(1-'inputs and tables'!$K$14)),0,IF(C272&gt;(G272*(1+'inputs and tables'!$K$14)),1,K271)))</f>
        <v>1</v>
      </c>
      <c r="N272" s="13">
        <f t="shared" si="12"/>
        <v>753.77420755536286</v>
      </c>
      <c r="O272" s="10">
        <f ca="1">(O271+(IF(J271&lt;&gt;J270,(-O271*'inputs and tables'!$K$22-'inputs and tables'!$K$21)-O271*'inputs and tables'!$K$22,0)*('inputs and tables'!$K$15+'inputs and tables'!$K$16)))*(IF(AND(J271=0,'inputs and tables'!$K$16=1),data!C271/data!C272,1)*IF(AND(J271=1,'inputs and tables'!$K$15=1),data!C272/data!C271,1))</f>
        <v>1172.7305013778227</v>
      </c>
      <c r="P272" s="10">
        <f ca="1">(P271+(IF(K271&lt;&gt;K270,(-P271*'inputs and tables'!$K$22-'inputs and tables'!$K$21)-P271*'inputs and tables'!$K$22,0)*('inputs and tables'!$K$15+'inputs and tables'!$K$16)))*(IF(AND(K271=0,'inputs and tables'!$K$16=1),data!C271/data!C272,1)*IF(AND(K271=1,'inputs and tables'!$K$15=1),data!C272/data!C271,1))</f>
        <v>747.74401389491982</v>
      </c>
    </row>
    <row r="273" spans="1:16" x14ac:dyDescent="0.4">
      <c r="A273" s="17">
        <f t="shared" si="11"/>
        <v>271</v>
      </c>
      <c r="B273">
        <v>1526256000</v>
      </c>
      <c r="C273">
        <v>8663.34</v>
      </c>
      <c r="D273" s="14">
        <f t="shared" si="10"/>
        <v>43234</v>
      </c>
      <c r="F273">
        <f ca="1">IF(A273&lt;$F$2,"",AVERAGE(INDIRECT("C"&amp;A273-$F$2+3):C273))</f>
        <v>9188.0944999999992</v>
      </c>
      <c r="G273" s="2">
        <f ca="1">IF(A273&lt;$G$2,"",IF(A273=$G$2,AVERAGE(INDIRECT("C"&amp;A273-$G$2+3):C273),G272+(2/($G$2+3))*(C273-G272)))</f>
        <v>6233.6107317997712</v>
      </c>
      <c r="J273">
        <f ca="1">IF(F273="","",IF(C273&lt;(F273*(1-'inputs and tables'!$K$14)),0,IF(C273&gt;(F273*(1+'inputs and tables'!$K$14)),1,J272)))</f>
        <v>0</v>
      </c>
      <c r="K273">
        <f ca="1">IF(G273="","",IF(C273&lt;(G273*(1-'inputs and tables'!$K$14)),0,IF(C273&gt;(G273*(1+'inputs and tables'!$K$14)),1,K272)))</f>
        <v>1</v>
      </c>
      <c r="N273" s="13">
        <f t="shared" si="12"/>
        <v>752.35258358662657</v>
      </c>
      <c r="O273" s="10">
        <f ca="1">(O272+(IF(J272&lt;&gt;J271,(-O272*'inputs and tables'!$K$22-'inputs and tables'!$K$21)-O272*'inputs and tables'!$K$22,0)*('inputs and tables'!$K$15+'inputs and tables'!$K$16)))*(IF(AND(J272=0,'inputs and tables'!$K$16=1),data!C272/data!C273,1)*IF(AND(J272=1,'inputs and tables'!$K$15=1),data!C273/data!C272,1))</f>
        <v>1174.946459461836</v>
      </c>
      <c r="P273" s="10">
        <f ca="1">(P272+(IF(K272&lt;&gt;K271,(-P272*'inputs and tables'!$K$22-'inputs and tables'!$K$21)-P272*'inputs and tables'!$K$22,0)*('inputs and tables'!$K$15+'inputs and tables'!$K$16)))*(IF(AND(K272=0,'inputs and tables'!$K$16=1),data!C272/data!C273,1)*IF(AND(K272=1,'inputs and tables'!$K$15=1),data!C273/data!C272,1))</f>
        <v>746.33376291793331</v>
      </c>
    </row>
    <row r="274" spans="1:16" x14ac:dyDescent="0.4">
      <c r="A274" s="17">
        <f t="shared" si="11"/>
        <v>272</v>
      </c>
      <c r="B274">
        <v>1526342400</v>
      </c>
      <c r="C274">
        <v>8462</v>
      </c>
      <c r="D274" s="14">
        <f t="shared" si="10"/>
        <v>43235</v>
      </c>
      <c r="F274">
        <f ca="1">IF(A274&lt;$F$2,"",AVERAGE(INDIRECT("C"&amp;A274-$F$2+3):C274))</f>
        <v>9145.7784166666679</v>
      </c>
      <c r="G274" s="2">
        <f ca="1">IF(A274&lt;$G$2,"",IF(A274=$G$2,AVERAGE(INDIRECT("C"&amp;A274-$G$2+3):C274),G273+(2/($G$2+3))*(C274-G273)))</f>
        <v>6273.4033973033465</v>
      </c>
      <c r="J274">
        <f ca="1">IF(F274="","",IF(C274&lt;(F274*(1-'inputs and tables'!$K$14)),0,IF(C274&gt;(F274*(1+'inputs and tables'!$K$14)),1,J273)))</f>
        <v>0</v>
      </c>
      <c r="K274">
        <f ca="1">IF(G274="","",IF(C274&lt;(G274*(1-'inputs and tables'!$K$14)),0,IF(C274&gt;(G274*(1+'inputs and tables'!$K$14)),1,K273)))</f>
        <v>1</v>
      </c>
      <c r="N274" s="13">
        <f t="shared" si="12"/>
        <v>734.86756404689584</v>
      </c>
      <c r="O274" s="10">
        <f ca="1">(O273+(IF(J273&lt;&gt;J272,(-O273*'inputs and tables'!$K$22-'inputs and tables'!$K$21)-O273*'inputs and tables'!$K$22,0)*('inputs and tables'!$K$15+'inputs and tables'!$K$16)))*(IF(AND(J273=0,'inputs and tables'!$K$16=1),data!C273/data!C274,1)*IF(AND(J273=1,'inputs and tables'!$K$15=1),data!C274/data!C273,1))</f>
        <v>1202.9024651517491</v>
      </c>
      <c r="P274" s="10">
        <f ca="1">(P273+(IF(K273&lt;&gt;K272,(-P273*'inputs and tables'!$K$22-'inputs and tables'!$K$21)-P273*'inputs and tables'!$K$22,0)*('inputs and tables'!$K$15+'inputs and tables'!$K$16)))*(IF(AND(K273=0,'inputs and tables'!$K$16=1),data!C273/data!C274,1)*IF(AND(K273=1,'inputs and tables'!$K$15=1),data!C274/data!C273,1))</f>
        <v>728.98862353452034</v>
      </c>
    </row>
    <row r="275" spans="1:16" x14ac:dyDescent="0.4">
      <c r="A275" s="17">
        <f t="shared" si="11"/>
        <v>273</v>
      </c>
      <c r="B275">
        <v>1526428800</v>
      </c>
      <c r="C275">
        <v>8330</v>
      </c>
      <c r="D275" s="14">
        <f t="shared" si="10"/>
        <v>43236</v>
      </c>
      <c r="F275">
        <f ca="1">IF(A275&lt;$F$2,"",AVERAGE(INDIRECT("C"&amp;A275-$F$2+3):C275))</f>
        <v>9124.3617500000018</v>
      </c>
      <c r="G275" s="2">
        <f ca="1">IF(A275&lt;$G$2,"",IF(A275=$G$2,AVERAGE(INDIRECT("C"&amp;A275-$G$2+3):C275),G274+(2/($G$2+3))*(C275-G274)))</f>
        <v>6310.1283366372154</v>
      </c>
      <c r="J275">
        <f ca="1">IF(F275="","",IF(C275&lt;(F275*(1-'inputs and tables'!$K$14)),0,IF(C275&gt;(F275*(1+'inputs and tables'!$K$14)),1,J274)))</f>
        <v>0</v>
      </c>
      <c r="K275">
        <f ca="1">IF(G275="","",IF(C275&lt;(G275*(1-'inputs and tables'!$K$14)),0,IF(C275&gt;(G275*(1+'inputs and tables'!$K$14)),1,K274)))</f>
        <v>1</v>
      </c>
      <c r="N275" s="13">
        <f t="shared" si="12"/>
        <v>723.40425531914946</v>
      </c>
      <c r="O275" s="10">
        <f ca="1">(O274+(IF(J274&lt;&gt;J273,(-O274*'inputs and tables'!$K$22-'inputs and tables'!$K$21)-O274*'inputs and tables'!$K$22,0)*('inputs and tables'!$K$15+'inputs and tables'!$K$16)))*(IF(AND(J274=0,'inputs and tables'!$K$16=1),data!C274/data!C275,1)*IF(AND(J274=1,'inputs and tables'!$K$15=1),data!C275/data!C274,1))</f>
        <v>1221.964064839628</v>
      </c>
      <c r="P275" s="10">
        <f ca="1">(P274+(IF(K274&lt;&gt;K273,(-P274*'inputs and tables'!$K$22-'inputs and tables'!$K$21)-P274*'inputs and tables'!$K$22,0)*('inputs and tables'!$K$15+'inputs and tables'!$K$16)))*(IF(AND(K274=0,'inputs and tables'!$K$16=1),data!C274/data!C275,1)*IF(AND(K274=1,'inputs and tables'!$K$15=1),data!C275/data!C274,1))</f>
        <v>717.61702127659589</v>
      </c>
    </row>
    <row r="276" spans="1:16" x14ac:dyDescent="0.4">
      <c r="A276" s="17">
        <f t="shared" si="11"/>
        <v>274</v>
      </c>
      <c r="B276">
        <v>1526515200</v>
      </c>
      <c r="C276">
        <v>8041.46</v>
      </c>
      <c r="D276" s="14">
        <f t="shared" si="10"/>
        <v>43237</v>
      </c>
      <c r="F276">
        <f ca="1">IF(A276&lt;$F$2,"",AVERAGE(INDIRECT("C"&amp;A276-$F$2+3):C276))</f>
        <v>9099.8006666666679</v>
      </c>
      <c r="G276" s="2">
        <f ca="1">IF(A276&lt;$G$2,"",IF(A276=$G$2,AVERAGE(INDIRECT("C"&amp;A276-$G$2+3):C276),G275+(2/($G$2+3))*(C276-G275)))</f>
        <v>6341.044973482979</v>
      </c>
      <c r="J276">
        <f ca="1">IF(F276="","",IF(C276&lt;(F276*(1-'inputs and tables'!$K$14)),0,IF(C276&gt;(F276*(1+'inputs and tables'!$K$14)),1,J275)))</f>
        <v>0</v>
      </c>
      <c r="K276">
        <f ca="1">IF(G276="","",IF(C276&lt;(G276*(1-'inputs and tables'!$K$14)),0,IF(C276&gt;(G276*(1+'inputs and tables'!$K$14)),1,K275)))</f>
        <v>1</v>
      </c>
      <c r="N276" s="13">
        <f t="shared" si="12"/>
        <v>698.34650455927101</v>
      </c>
      <c r="O276" s="10">
        <f ca="1">(O275+(IF(J275&lt;&gt;J274,(-O275*'inputs and tables'!$K$22-'inputs and tables'!$K$21)-O275*'inputs and tables'!$K$22,0)*('inputs and tables'!$K$15+'inputs and tables'!$K$16)))*(IF(AND(J275=0,'inputs and tables'!$K$16=1),data!C275/data!C276,1)*IF(AND(J275=1,'inputs and tables'!$K$15=1),data!C276/data!C275,1))</f>
        <v>1265.8100220748597</v>
      </c>
      <c r="P276" s="10">
        <f ca="1">(P275+(IF(K275&lt;&gt;K274,(-P275*'inputs and tables'!$K$22-'inputs and tables'!$K$21)-P275*'inputs and tables'!$K$22,0)*('inputs and tables'!$K$15+'inputs and tables'!$K$16)))*(IF(AND(K275=0,'inputs and tables'!$K$16=1),data!C275/data!C276,1)*IF(AND(K275=1,'inputs and tables'!$K$15=1),data!C276/data!C275,1))</f>
        <v>692.75973252279641</v>
      </c>
    </row>
    <row r="277" spans="1:16" x14ac:dyDescent="0.4">
      <c r="A277" s="17">
        <f t="shared" si="11"/>
        <v>275</v>
      </c>
      <c r="B277">
        <v>1526601600</v>
      </c>
      <c r="C277">
        <v>8239.81</v>
      </c>
      <c r="D277" s="14">
        <f t="shared" si="10"/>
        <v>43238</v>
      </c>
      <c r="F277">
        <f ca="1">IF(A277&lt;$F$2,"",AVERAGE(INDIRECT("C"&amp;A277-$F$2+3):C277))</f>
        <v>9077.1160000000018</v>
      </c>
      <c r="G277" s="2">
        <f ca="1">IF(A277&lt;$G$2,"",IF(A277=$G$2,AVERAGE(INDIRECT("C"&amp;A277-$G$2+3):C277),G276+(2/($G$2+3))*(C277-G276)))</f>
        <v>6374.9514918136401</v>
      </c>
      <c r="J277">
        <f ca="1">IF(F277="","",IF(C277&lt;(F277*(1-'inputs and tables'!$K$14)),0,IF(C277&gt;(F277*(1+'inputs and tables'!$K$14)),1,J276)))</f>
        <v>0</v>
      </c>
      <c r="K277">
        <f ca="1">IF(G277="","",IF(C277&lt;(G277*(1-'inputs and tables'!$K$14)),0,IF(C277&gt;(G277*(1+'inputs and tables'!$K$14)),1,K276)))</f>
        <v>1</v>
      </c>
      <c r="N277" s="13">
        <f t="shared" si="12"/>
        <v>715.57186278766881</v>
      </c>
      <c r="O277" s="10">
        <f ca="1">(O276+(IF(J276&lt;&gt;J275,(-O276*'inputs and tables'!$K$22-'inputs and tables'!$K$21)-O276*'inputs and tables'!$K$22,0)*('inputs and tables'!$K$15+'inputs and tables'!$K$16)))*(IF(AND(J276=0,'inputs and tables'!$K$16=1),data!C276/data!C277,1)*IF(AND(J276=1,'inputs and tables'!$K$15=1),data!C277/data!C276,1))</f>
        <v>1235.3392444867177</v>
      </c>
      <c r="P277" s="10">
        <f ca="1">(P276+(IF(K276&lt;&gt;K275,(-P276*'inputs and tables'!$K$22-'inputs and tables'!$K$21)-P276*'inputs and tables'!$K$22,0)*('inputs and tables'!$K$15+'inputs and tables'!$K$16)))*(IF(AND(K276=0,'inputs and tables'!$K$16=1),data!C276/data!C277,1)*IF(AND(K276=1,'inputs and tables'!$K$15=1),data!C277/data!C276,1))</f>
        <v>709.847287885367</v>
      </c>
    </row>
    <row r="278" spans="1:16" x14ac:dyDescent="0.4">
      <c r="A278" s="17">
        <f t="shared" si="11"/>
        <v>276</v>
      </c>
      <c r="B278">
        <v>1526688000</v>
      </c>
      <c r="C278">
        <v>8233.49</v>
      </c>
      <c r="D278" s="14">
        <f t="shared" si="10"/>
        <v>43239</v>
      </c>
      <c r="F278">
        <f ca="1">IF(A278&lt;$F$2,"",AVERAGE(INDIRECT("C"&amp;A278-$F$2+3):C278))</f>
        <v>9050.1035833333335</v>
      </c>
      <c r="G278" s="2">
        <f ca="1">IF(A278&lt;$G$2,"",IF(A278=$G$2,AVERAGE(INDIRECT("C"&amp;A278-$G$2+3):C278),G277+(2/($G$2+3))*(C278-G277)))</f>
        <v>6408.1396794598249</v>
      </c>
      <c r="J278">
        <f ca="1">IF(F278="","",IF(C278&lt;(F278*(1-'inputs and tables'!$K$14)),0,IF(C278&gt;(F278*(1+'inputs and tables'!$K$14)),1,J277)))</f>
        <v>0</v>
      </c>
      <c r="K278">
        <f ca="1">IF(G278="","",IF(C278&lt;(G278*(1-'inputs and tables'!$K$14)),0,IF(C278&gt;(G278*(1+'inputs and tables'!$K$14)),1,K277)))</f>
        <v>1</v>
      </c>
      <c r="N278" s="13">
        <f t="shared" si="12"/>
        <v>715.02301346070396</v>
      </c>
      <c r="O278" s="10">
        <f ca="1">(O277+(IF(J277&lt;&gt;J276,(-O277*'inputs and tables'!$K$22-'inputs and tables'!$K$21)-O277*'inputs and tables'!$K$22,0)*('inputs and tables'!$K$15+'inputs and tables'!$K$16)))*(IF(AND(J277=0,'inputs and tables'!$K$16=1),data!C277/data!C278,1)*IF(AND(J277=1,'inputs and tables'!$K$15=1),data!C278/data!C277,1))</f>
        <v>1236.2874868511533</v>
      </c>
      <c r="P278" s="10">
        <f ca="1">(P277+(IF(K277&lt;&gt;K276,(-P277*'inputs and tables'!$K$22-'inputs and tables'!$K$21)-P277*'inputs and tables'!$K$22,0)*('inputs and tables'!$K$15+'inputs and tables'!$K$16)))*(IF(AND(K277=0,'inputs and tables'!$K$16=1),data!C277/data!C278,1)*IF(AND(K277=1,'inputs and tables'!$K$15=1),data!C278/data!C277,1))</f>
        <v>709.30282935301784</v>
      </c>
    </row>
    <row r="279" spans="1:16" x14ac:dyDescent="0.4">
      <c r="A279" s="17">
        <f t="shared" si="11"/>
        <v>277</v>
      </c>
      <c r="B279">
        <v>1526774400</v>
      </c>
      <c r="C279">
        <v>8526.98</v>
      </c>
      <c r="D279" s="14">
        <f t="shared" si="10"/>
        <v>43240</v>
      </c>
      <c r="F279">
        <f ca="1">IF(A279&lt;$F$2,"",AVERAGE(INDIRECT("C"&amp;A279-$F$2+3):C279))</f>
        <v>9014.4955833333333</v>
      </c>
      <c r="G279" s="2">
        <f ca="1">IF(A279&lt;$G$2,"",IF(A279=$G$2,AVERAGE(INDIRECT("C"&amp;A279-$G$2+3):C279),G278+(2/($G$2+3))*(C279-G278)))</f>
        <v>6445.976113755185</v>
      </c>
      <c r="J279">
        <f ca="1">IF(F279="","",IF(C279&lt;(F279*(1-'inputs and tables'!$K$14)),0,IF(C279&gt;(F279*(1+'inputs and tables'!$K$14)),1,J278)))</f>
        <v>0</v>
      </c>
      <c r="K279">
        <f ca="1">IF(G279="","",IF(C279&lt;(G279*(1-'inputs and tables'!$K$14)),0,IF(C279&gt;(G279*(1+'inputs and tables'!$K$14)),1,K278)))</f>
        <v>1</v>
      </c>
      <c r="N279" s="13">
        <f t="shared" si="12"/>
        <v>740.51063829787279</v>
      </c>
      <c r="O279" s="10">
        <f ca="1">(O278+(IF(J278&lt;&gt;J277,(-O278*'inputs and tables'!$K$22-'inputs and tables'!$K$21)-O278*'inputs and tables'!$K$22,0)*('inputs and tables'!$K$15+'inputs and tables'!$K$16)))*(IF(AND(J278=0,'inputs and tables'!$K$16=1),data!C278/data!C279,1)*IF(AND(J278=1,'inputs and tables'!$K$15=1),data!C279/data!C278,1))</f>
        <v>1193.7357259093023</v>
      </c>
      <c r="P279" s="10">
        <f ca="1">(P278+(IF(K278&lt;&gt;K277,(-P278*'inputs and tables'!$K$22-'inputs and tables'!$K$21)-P278*'inputs and tables'!$K$22,0)*('inputs and tables'!$K$15+'inputs and tables'!$K$16)))*(IF(AND(K278=0,'inputs and tables'!$K$16=1),data!C278/data!C279,1)*IF(AND(K278=1,'inputs and tables'!$K$15=1),data!C279/data!C278,1))</f>
        <v>734.58655319148932</v>
      </c>
    </row>
    <row r="280" spans="1:16" x14ac:dyDescent="0.4">
      <c r="A280" s="17">
        <f t="shared" si="11"/>
        <v>278</v>
      </c>
      <c r="B280">
        <v>1526860800</v>
      </c>
      <c r="C280">
        <v>8381.24</v>
      </c>
      <c r="D280" s="14">
        <f t="shared" si="10"/>
        <v>43241</v>
      </c>
      <c r="F280">
        <f ca="1">IF(A280&lt;$F$2,"",AVERAGE(INDIRECT("C"&amp;A280-$F$2+3):C280))</f>
        <v>8988.255916666667</v>
      </c>
      <c r="G280" s="2">
        <f ca="1">IF(A280&lt;$G$2,"",IF(A280=$G$2,AVERAGE(INDIRECT("C"&amp;A280-$G$2+3):C280),G279+(2/($G$2+3))*(C280-G279)))</f>
        <v>6480.5343974381285</v>
      </c>
      <c r="J280">
        <f ca="1">IF(F280="","",IF(C280&lt;(F280*(1-'inputs and tables'!$K$14)),0,IF(C280&gt;(F280*(1+'inputs and tables'!$K$14)),1,J279)))</f>
        <v>0</v>
      </c>
      <c r="K280">
        <f ca="1">IF(G280="","",IF(C280&lt;(G280*(1-'inputs and tables'!$K$14)),0,IF(C280&gt;(G280*(1+'inputs and tables'!$K$14)),1,K279)))</f>
        <v>1</v>
      </c>
      <c r="N280" s="13">
        <f t="shared" si="12"/>
        <v>727.85410334346545</v>
      </c>
      <c r="O280" s="10">
        <f ca="1">(O279+(IF(J279&lt;&gt;J278,(-O279*'inputs and tables'!$K$22-'inputs and tables'!$K$21)-O279*'inputs and tables'!$K$22,0)*('inputs and tables'!$K$15+'inputs and tables'!$K$16)))*(IF(AND(J279=0,'inputs and tables'!$K$16=1),data!C279/data!C280,1)*IF(AND(J279=1,'inputs and tables'!$K$15=1),data!C280/data!C279,1))</f>
        <v>1214.4933995583115</v>
      </c>
      <c r="P280" s="10">
        <f ca="1">(P279+(IF(K279&lt;&gt;K278,(-P279*'inputs and tables'!$K$22-'inputs and tables'!$K$21)-P279*'inputs and tables'!$K$22,0)*('inputs and tables'!$K$15+'inputs and tables'!$K$16)))*(IF(AND(K279=0,'inputs and tables'!$K$16=1),data!C279/data!C280,1)*IF(AND(K279=1,'inputs and tables'!$K$15=1),data!C280/data!C279,1))</f>
        <v>722.03127051671731</v>
      </c>
    </row>
    <row r="281" spans="1:16" x14ac:dyDescent="0.4">
      <c r="A281" s="17">
        <f t="shared" si="11"/>
        <v>279</v>
      </c>
      <c r="B281">
        <v>1526947200</v>
      </c>
      <c r="C281">
        <v>7977.11</v>
      </c>
      <c r="D281" s="14">
        <f t="shared" si="10"/>
        <v>43242</v>
      </c>
      <c r="F281">
        <f ca="1">IF(A281&lt;$F$2,"",AVERAGE(INDIRECT("C"&amp;A281-$F$2+3):C281))</f>
        <v>8965.0647500000014</v>
      </c>
      <c r="G281" s="2">
        <f ca="1">IF(A281&lt;$G$2,"",IF(A281=$G$2,AVERAGE(INDIRECT("C"&amp;A281-$G$2+3):C281),G280+(2/($G$2+3))*(C281-G280)))</f>
        <v>6507.2589617695903</v>
      </c>
      <c r="J281">
        <f ca="1">IF(F281="","",IF(C281&lt;(F281*(1-'inputs and tables'!$K$14)),0,IF(C281&gt;(F281*(1+'inputs and tables'!$K$14)),1,J280)))</f>
        <v>0</v>
      </c>
      <c r="K281">
        <f ca="1">IF(G281="","",IF(C281&lt;(G281*(1-'inputs and tables'!$K$14)),0,IF(C281&gt;(G281*(1+'inputs and tables'!$K$14)),1,K280)))</f>
        <v>1</v>
      </c>
      <c r="N281" s="13">
        <f t="shared" si="12"/>
        <v>692.7581415544945</v>
      </c>
      <c r="O281" s="10">
        <f ca="1">(O280+(IF(J280&lt;&gt;J279,(-O280*'inputs and tables'!$K$22-'inputs and tables'!$K$21)-O280*'inputs and tables'!$K$22,0)*('inputs and tables'!$K$15+'inputs and tables'!$K$16)))*(IF(AND(J280=0,'inputs and tables'!$K$16=1),data!C280/data!C281,1)*IF(AND(J280=1,'inputs and tables'!$K$15=1),data!C281/data!C280,1))</f>
        <v>1276.0210978805737</v>
      </c>
      <c r="P281" s="10">
        <f ca="1">(P280+(IF(K280&lt;&gt;K279,(-P280*'inputs and tables'!$K$22-'inputs and tables'!$K$21)-P280*'inputs and tables'!$K$22,0)*('inputs and tables'!$K$15+'inputs and tables'!$K$16)))*(IF(AND(K280=0,'inputs and tables'!$K$16=1),data!C280/data!C281,1)*IF(AND(K280=1,'inputs and tables'!$K$15=1),data!C281/data!C280,1))</f>
        <v>687.21607642205822</v>
      </c>
    </row>
    <row r="282" spans="1:16" x14ac:dyDescent="0.4">
      <c r="A282" s="17">
        <f t="shared" si="11"/>
        <v>280</v>
      </c>
      <c r="B282">
        <v>1527033600</v>
      </c>
      <c r="C282">
        <v>7501.95</v>
      </c>
      <c r="D282" s="14">
        <f t="shared" si="10"/>
        <v>43243</v>
      </c>
      <c r="F282">
        <f ca="1">IF(A282&lt;$F$2,"",AVERAGE(INDIRECT("C"&amp;A282-$F$2+3):C282))</f>
        <v>8937.587833333333</v>
      </c>
      <c r="G282" s="2">
        <f ca="1">IF(A282&lt;$G$2,"",IF(A282=$G$2,AVERAGE(INDIRECT("C"&amp;A282-$G$2+3):C282),G281+(2/($G$2+3))*(C282-G281)))</f>
        <v>6525.0213017379901</v>
      </c>
      <c r="J282">
        <f ca="1">IF(F282="","",IF(C282&lt;(F282*(1-'inputs and tables'!$K$14)),0,IF(C282&gt;(F282*(1+'inputs and tables'!$K$14)),1,J281)))</f>
        <v>0</v>
      </c>
      <c r="K282">
        <f ca="1">IF(G282="","",IF(C282&lt;(G282*(1-'inputs and tables'!$K$14)),0,IF(C282&gt;(G282*(1+'inputs and tables'!$K$14)),1,K281)))</f>
        <v>1</v>
      </c>
      <c r="N282" s="13">
        <f t="shared" si="12"/>
        <v>651.49370386452483</v>
      </c>
      <c r="O282" s="10">
        <f ca="1">(O281+(IF(J281&lt;&gt;J280,(-O281*'inputs and tables'!$K$22-'inputs and tables'!$K$21)-O281*'inputs and tables'!$K$22,0)*('inputs and tables'!$K$15+'inputs and tables'!$K$16)))*(IF(AND(J281=0,'inputs and tables'!$K$16=1),data!C281/data!C282,1)*IF(AND(J281=1,'inputs and tables'!$K$15=1),data!C282/data!C281,1))</f>
        <v>1356.8419757681806</v>
      </c>
      <c r="P282" s="10">
        <f ca="1">(P281+(IF(K281&lt;&gt;K280,(-P281*'inputs and tables'!$K$22-'inputs and tables'!$K$21)-P281*'inputs and tables'!$K$22,0)*('inputs and tables'!$K$15+'inputs and tables'!$K$16)))*(IF(AND(K281=0,'inputs and tables'!$K$16=1),data!C281/data!C282,1)*IF(AND(K281=1,'inputs and tables'!$K$15=1),data!C282/data!C281,1))</f>
        <v>646.28175423360835</v>
      </c>
    </row>
    <row r="283" spans="1:16" x14ac:dyDescent="0.4">
      <c r="A283" s="17">
        <f t="shared" si="11"/>
        <v>281</v>
      </c>
      <c r="B283">
        <v>1527120000</v>
      </c>
      <c r="C283">
        <v>7575.01</v>
      </c>
      <c r="D283" s="14">
        <f t="shared" si="10"/>
        <v>43244</v>
      </c>
      <c r="F283">
        <f ca="1">IF(A283&lt;$F$2,"",AVERAGE(INDIRECT("C"&amp;A283-$F$2+3):C283))</f>
        <v>8906.1296666666676</v>
      </c>
      <c r="G283" s="2">
        <f ca="1">IF(A283&lt;$G$2,"",IF(A283=$G$2,AVERAGE(INDIRECT("C"&amp;A283-$G$2+3):C283),G282+(2/($G$2+3))*(C283-G282)))</f>
        <v>6543.7710999212404</v>
      </c>
      <c r="J283">
        <f ca="1">IF(F283="","",IF(C283&lt;(F283*(1-'inputs and tables'!$K$14)),0,IF(C283&gt;(F283*(1+'inputs and tables'!$K$14)),1,J282)))</f>
        <v>0</v>
      </c>
      <c r="K283">
        <f ca="1">IF(G283="","",IF(C283&lt;(G283*(1-'inputs and tables'!$K$14)),0,IF(C283&gt;(G283*(1+'inputs and tables'!$K$14)),1,K282)))</f>
        <v>1</v>
      </c>
      <c r="N283" s="13">
        <f t="shared" si="12"/>
        <v>657.83847155883666</v>
      </c>
      <c r="O283" s="10">
        <f ca="1">(O282+(IF(J282&lt;&gt;J281,(-O282*'inputs and tables'!$K$22-'inputs and tables'!$K$21)-O282*'inputs and tables'!$K$22,0)*('inputs and tables'!$K$15+'inputs and tables'!$K$16)))*(IF(AND(J282=0,'inputs and tables'!$K$16=1),data!C282/data!C283,1)*IF(AND(J282=1,'inputs and tables'!$K$15=1),data!C283/data!C282,1))</f>
        <v>1343.7554089188136</v>
      </c>
      <c r="P283" s="10">
        <f ca="1">(P282+(IF(K282&lt;&gt;K281,(-P282*'inputs and tables'!$K$22-'inputs and tables'!$K$21)-P282*'inputs and tables'!$K$22,0)*('inputs and tables'!$K$15+'inputs and tables'!$K$16)))*(IF(AND(K282=0,'inputs and tables'!$K$16=1),data!C282/data!C283,1)*IF(AND(K282=1,'inputs and tables'!$K$15=1),data!C283/data!C282,1))</f>
        <v>652.57576378636566</v>
      </c>
    </row>
    <row r="284" spans="1:16" x14ac:dyDescent="0.4">
      <c r="A284" s="17">
        <f t="shared" si="11"/>
        <v>282</v>
      </c>
      <c r="B284">
        <v>1527206400</v>
      </c>
      <c r="C284">
        <v>7457</v>
      </c>
      <c r="D284" s="14">
        <f t="shared" si="10"/>
        <v>43245</v>
      </c>
      <c r="F284">
        <f ca="1">IF(A284&lt;$F$2,"",AVERAGE(INDIRECT("C"&amp;A284-$F$2+3):C284))</f>
        <v>8875.1440833333345</v>
      </c>
      <c r="G284" s="2">
        <f ca="1">IF(A284&lt;$G$2,"",IF(A284=$G$2,AVERAGE(INDIRECT("C"&amp;A284-$G$2+3):C284),G283+(2/($G$2+3))*(C284-G283)))</f>
        <v>6560.0787588512185</v>
      </c>
      <c r="J284">
        <f ca="1">IF(F284="","",IF(C284&lt;(F284*(1-'inputs and tables'!$K$14)),0,IF(C284&gt;(F284*(1+'inputs and tables'!$K$14)),1,J283)))</f>
        <v>0</v>
      </c>
      <c r="K284">
        <f ca="1">IF(G284="","",IF(C284&lt;(G284*(1-'inputs and tables'!$K$14)),0,IF(C284&gt;(G284*(1+'inputs and tables'!$K$14)),1,K283)))</f>
        <v>1</v>
      </c>
      <c r="N284" s="13">
        <f t="shared" si="12"/>
        <v>647.59009986973547</v>
      </c>
      <c r="O284" s="10">
        <f ca="1">(O283+(IF(J283&lt;&gt;J282,(-O283*'inputs and tables'!$K$22-'inputs and tables'!$K$21)-O283*'inputs and tables'!$K$22,0)*('inputs and tables'!$K$15+'inputs and tables'!$K$16)))*(IF(AND(J283=0,'inputs and tables'!$K$16=1),data!C283/data!C284,1)*IF(AND(J283=1,'inputs and tables'!$K$15=1),data!C284/data!C283,1))</f>
        <v>1365.0208743615531</v>
      </c>
      <c r="P284" s="10">
        <f ca="1">(P283+(IF(K283&lt;&gt;K282,(-P283*'inputs and tables'!$K$22-'inputs and tables'!$K$21)-P283*'inputs and tables'!$K$22,0)*('inputs and tables'!$K$15+'inputs and tables'!$K$16)))*(IF(AND(K283=0,'inputs and tables'!$K$16=1),data!C283/data!C284,1)*IF(AND(K283=1,'inputs and tables'!$K$15=1),data!C284/data!C283,1))</f>
        <v>642.40937907077728</v>
      </c>
    </row>
    <row r="285" spans="1:16" x14ac:dyDescent="0.4">
      <c r="A285" s="17">
        <f t="shared" si="11"/>
        <v>283</v>
      </c>
      <c r="B285">
        <v>1527292800</v>
      </c>
      <c r="C285">
        <v>7333.96</v>
      </c>
      <c r="D285" s="14">
        <f t="shared" si="10"/>
        <v>43246</v>
      </c>
      <c r="F285">
        <f ca="1">IF(A285&lt;$F$2,"",AVERAGE(INDIRECT("C"&amp;A285-$F$2+3):C285))</f>
        <v>8843.8520833333332</v>
      </c>
      <c r="G285" s="2">
        <f ca="1">IF(A285&lt;$G$2,"",IF(A285=$G$2,AVERAGE(INDIRECT("C"&amp;A285-$G$2+3):C285),G284+(2/($G$2+3))*(C285-G284)))</f>
        <v>6573.8980667288752</v>
      </c>
      <c r="J285">
        <f ca="1">IF(F285="","",IF(C285&lt;(F285*(1-'inputs and tables'!$K$14)),0,IF(C285&gt;(F285*(1+'inputs and tables'!$K$14)),1,J284)))</f>
        <v>0</v>
      </c>
      <c r="K285">
        <f ca="1">IF(G285="","",IF(C285&lt;(G285*(1-'inputs and tables'!$K$14)),0,IF(C285&gt;(G285*(1+'inputs and tables'!$K$14)),1,K284)))</f>
        <v>1</v>
      </c>
      <c r="N285" s="13">
        <f t="shared" si="12"/>
        <v>636.90490664350875</v>
      </c>
      <c r="O285" s="10">
        <f ca="1">(O284+(IF(J284&lt;&gt;J283,(-O284*'inputs and tables'!$K$22-'inputs and tables'!$K$21)-O284*'inputs and tables'!$K$22,0)*('inputs and tables'!$K$15+'inputs and tables'!$K$16)))*(IF(AND(J284=0,'inputs and tables'!$K$16=1),data!C284/data!C285,1)*IF(AND(J284=1,'inputs and tables'!$K$15=1),data!C285/data!C284,1))</f>
        <v>1387.9214858158623</v>
      </c>
      <c r="P285" s="10">
        <f ca="1">(P284+(IF(K284&lt;&gt;K283,(-P284*'inputs and tables'!$K$22-'inputs and tables'!$K$21)-P284*'inputs and tables'!$K$22,0)*('inputs and tables'!$K$15+'inputs and tables'!$K$16)))*(IF(AND(K284=0,'inputs and tables'!$K$16=1),data!C284/data!C285,1)*IF(AND(K284=1,'inputs and tables'!$K$15=1),data!C285/data!C284,1))</f>
        <v>631.80966739036046</v>
      </c>
    </row>
    <row r="286" spans="1:16" x14ac:dyDescent="0.4">
      <c r="A286" s="17">
        <f t="shared" si="11"/>
        <v>284</v>
      </c>
      <c r="B286">
        <v>1527379200</v>
      </c>
      <c r="C286">
        <v>7338.99</v>
      </c>
      <c r="D286" s="14">
        <f t="shared" si="10"/>
        <v>43247</v>
      </c>
      <c r="F286">
        <f ca="1">IF(A286&lt;$F$2,"",AVERAGE(INDIRECT("C"&amp;A286-$F$2+3):C286))</f>
        <v>8809.2520000000004</v>
      </c>
      <c r="G286" s="2">
        <f ca="1">IF(A286&lt;$G$2,"",IF(A286=$G$2,AVERAGE(INDIRECT("C"&amp;A286-$G$2+3):C286),G285+(2/($G$2+3))*(C286-G285)))</f>
        <v>6587.5604226801452</v>
      </c>
      <c r="J286">
        <f ca="1">IF(F286="","",IF(C286&lt;(F286*(1-'inputs and tables'!$K$14)),0,IF(C286&gt;(F286*(1+'inputs and tables'!$K$14)),1,J285)))</f>
        <v>0</v>
      </c>
      <c r="K286">
        <f ca="1">IF(G286="","",IF(C286&lt;(G286*(1-'inputs and tables'!$K$14)),0,IF(C286&gt;(G286*(1+'inputs and tables'!$K$14)),1,K285)))</f>
        <v>1</v>
      </c>
      <c r="N286" s="13">
        <f t="shared" si="12"/>
        <v>637.34172818063416</v>
      </c>
      <c r="O286" s="10">
        <f ca="1">(O285+(IF(J285&lt;&gt;J284,(-O285*'inputs and tables'!$K$22-'inputs and tables'!$K$21)-O285*'inputs and tables'!$K$22,0)*('inputs and tables'!$K$15+'inputs and tables'!$K$16)))*(IF(AND(J285=0,'inputs and tables'!$K$16=1),data!C285/data!C286,1)*IF(AND(J285=1,'inputs and tables'!$K$15=1),data!C286/data!C285,1))</f>
        <v>1386.9702316141734</v>
      </c>
      <c r="P286" s="10">
        <f ca="1">(P285+(IF(K285&lt;&gt;K284,(-P285*'inputs and tables'!$K$22-'inputs and tables'!$K$21)-P285*'inputs and tables'!$K$22,0)*('inputs and tables'!$K$15+'inputs and tables'!$K$16)))*(IF(AND(K285=0,'inputs and tables'!$K$16=1),data!C285/data!C286,1)*IF(AND(K285=1,'inputs and tables'!$K$15=1),data!C286/data!C285,1))</f>
        <v>632.2429943551889</v>
      </c>
    </row>
    <row r="287" spans="1:16" x14ac:dyDescent="0.4">
      <c r="A287" s="17">
        <f t="shared" si="11"/>
        <v>285</v>
      </c>
      <c r="B287">
        <v>1527465600</v>
      </c>
      <c r="C287">
        <v>7099</v>
      </c>
      <c r="D287" s="14">
        <f t="shared" si="10"/>
        <v>43248</v>
      </c>
      <c r="F287">
        <f ca="1">IF(A287&lt;$F$2,"",AVERAGE(INDIRECT("C"&amp;A287-$F$2+3):C287))</f>
        <v>8769.4107500000009</v>
      </c>
      <c r="G287" s="2">
        <f ca="1">IF(A287&lt;$G$2,"",IF(A287=$G$2,AVERAGE(INDIRECT("C"&amp;A287-$G$2+3):C287),G286+(2/($G$2+3))*(C287-G286)))</f>
        <v>6596.6932722751426</v>
      </c>
      <c r="J287">
        <f ca="1">IF(F287="","",IF(C287&lt;(F287*(1-'inputs and tables'!$K$14)),0,IF(C287&gt;(F287*(1+'inputs and tables'!$K$14)),1,J286)))</f>
        <v>0</v>
      </c>
      <c r="K287">
        <f ca="1">IF(G287="","",IF(C287&lt;(G287*(1-'inputs and tables'!$K$14)),0,IF(C287&gt;(G287*(1+'inputs and tables'!$K$14)),1,K286)))</f>
        <v>1</v>
      </c>
      <c r="N287" s="13">
        <f t="shared" si="12"/>
        <v>616.50021710812007</v>
      </c>
      <c r="O287" s="10">
        <f ca="1">(O286+(IF(J286&lt;&gt;J285,(-O286*'inputs and tables'!$K$22-'inputs and tables'!$K$21)-O286*'inputs and tables'!$K$22,0)*('inputs and tables'!$K$15+'inputs and tables'!$K$16)))*(IF(AND(J286=0,'inputs and tables'!$K$16=1),data!C286/data!C287,1)*IF(AND(J286=1,'inputs and tables'!$K$15=1),data!C287/data!C286,1))</f>
        <v>1433.8583828868998</v>
      </c>
      <c r="P287" s="10">
        <f ca="1">(P286+(IF(K286&lt;&gt;K285,(-P286*'inputs and tables'!$K$22-'inputs and tables'!$K$21)-P286*'inputs and tables'!$K$22,0)*('inputs and tables'!$K$15+'inputs and tables'!$K$16)))*(IF(AND(K286=0,'inputs and tables'!$K$16=1),data!C286/data!C287,1)*IF(AND(K286=1,'inputs and tables'!$K$15=1),data!C287/data!C286,1))</f>
        <v>611.56821537125484</v>
      </c>
    </row>
    <row r="288" spans="1:16" x14ac:dyDescent="0.4">
      <c r="A288" s="17">
        <f t="shared" si="11"/>
        <v>286</v>
      </c>
      <c r="B288">
        <v>1527552000</v>
      </c>
      <c r="C288">
        <v>7461.29</v>
      </c>
      <c r="D288" s="14">
        <f t="shared" si="10"/>
        <v>43249</v>
      </c>
      <c r="F288">
        <f ca="1">IF(A288&lt;$F$2,"",AVERAGE(INDIRECT("C"&amp;A288-$F$2+3):C288))</f>
        <v>8737.8298333333332</v>
      </c>
      <c r="G288" s="2">
        <f ca="1">IF(A288&lt;$G$2,"",IF(A288=$G$2,AVERAGE(INDIRECT("C"&amp;A288-$G$2+3):C288),G287+(2/($G$2+3))*(C288-G287)))</f>
        <v>6612.1324995559435</v>
      </c>
      <c r="J288">
        <f ca="1">IF(F288="","",IF(C288&lt;(F288*(1-'inputs and tables'!$K$14)),0,IF(C288&gt;(F288*(1+'inputs and tables'!$K$14)),1,J287)))</f>
        <v>0</v>
      </c>
      <c r="K288">
        <f ca="1">IF(G288="","",IF(C288&lt;(G288*(1-'inputs and tables'!$K$14)),0,IF(C288&gt;(G288*(1+'inputs and tables'!$K$14)),1,K287)))</f>
        <v>1</v>
      </c>
      <c r="N288" s="13">
        <f t="shared" si="12"/>
        <v>647.9626574033872</v>
      </c>
      <c r="O288" s="10">
        <f ca="1">(O287+(IF(J287&lt;&gt;J286,(-O287*'inputs and tables'!$K$22-'inputs and tables'!$K$21)-O287*'inputs and tables'!$K$22,0)*('inputs and tables'!$K$15+'inputs and tables'!$K$16)))*(IF(AND(J287=0,'inputs and tables'!$K$16=1),data!C287/data!C288,1)*IF(AND(J287=1,'inputs and tables'!$K$15=1),data!C288/data!C287,1))</f>
        <v>1364.2360315862406</v>
      </c>
      <c r="P288" s="10">
        <f ca="1">(P287+(IF(K287&lt;&gt;K286,(-P287*'inputs and tables'!$K$22-'inputs and tables'!$K$21)-P287*'inputs and tables'!$K$22,0)*('inputs and tables'!$K$15+'inputs and tables'!$K$16)))*(IF(AND(K287=0,'inputs and tables'!$K$16=1),data!C287/data!C288,1)*IF(AND(K287=1,'inputs and tables'!$K$15=1),data!C288/data!C287,1))</f>
        <v>642.77895614415979</v>
      </c>
    </row>
    <row r="289" spans="1:16" x14ac:dyDescent="0.4">
      <c r="A289" s="17">
        <f t="shared" si="11"/>
        <v>287</v>
      </c>
      <c r="B289">
        <v>1527638400</v>
      </c>
      <c r="C289">
        <v>7375.96</v>
      </c>
      <c r="D289" s="14">
        <f t="shared" si="10"/>
        <v>43250</v>
      </c>
      <c r="F289">
        <f ca="1">IF(A289&lt;$F$2,"",AVERAGE(INDIRECT("C"&amp;A289-$F$2+3):C289))</f>
        <v>8713.9835833333327</v>
      </c>
      <c r="G289" s="2">
        <f ca="1">IF(A289&lt;$G$2,"",IF(A289=$G$2,AVERAGE(INDIRECT("C"&amp;A289-$G$2+3):C289),G288+(2/($G$2+3))*(C289-G288)))</f>
        <v>6625.7722763495876</v>
      </c>
      <c r="J289">
        <f ca="1">IF(F289="","",IF(C289&lt;(F289*(1-'inputs and tables'!$K$14)),0,IF(C289&gt;(F289*(1+'inputs and tables'!$K$14)),1,J288)))</f>
        <v>0</v>
      </c>
      <c r="K289">
        <f ca="1">IF(G289="","",IF(C289&lt;(G289*(1-'inputs and tables'!$K$14)),0,IF(C289&gt;(G289*(1+'inputs and tables'!$K$14)),1,K288)))</f>
        <v>1</v>
      </c>
      <c r="N289" s="13">
        <f t="shared" si="12"/>
        <v>640.55232305688264</v>
      </c>
      <c r="O289" s="10">
        <f ca="1">(O288+(IF(J288&lt;&gt;J287,(-O288*'inputs and tables'!$K$22-'inputs and tables'!$K$21)-O288*'inputs and tables'!$K$22,0)*('inputs and tables'!$K$15+'inputs and tables'!$K$16)))*(IF(AND(J288=0,'inputs and tables'!$K$16=1),data!C288/data!C289,1)*IF(AND(J288=1,'inputs and tables'!$K$15=1),data!C289/data!C288,1))</f>
        <v>1380.0184193127538</v>
      </c>
      <c r="P289" s="10">
        <f ca="1">(P288+(IF(K288&lt;&gt;K287,(-P288*'inputs and tables'!$K$22-'inputs and tables'!$K$21)-P288*'inputs and tables'!$K$22,0)*('inputs and tables'!$K$15+'inputs and tables'!$K$16)))*(IF(AND(K288=0,'inputs and tables'!$K$16=1),data!C288/data!C289,1)*IF(AND(K288=1,'inputs and tables'!$K$15=1),data!C289/data!C288,1))</f>
        <v>635.42790447242726</v>
      </c>
    </row>
    <row r="290" spans="1:16" x14ac:dyDescent="0.4">
      <c r="A290" s="17">
        <f t="shared" si="11"/>
        <v>288</v>
      </c>
      <c r="B290">
        <v>1527724800</v>
      </c>
      <c r="C290">
        <v>7485.01</v>
      </c>
      <c r="D290" s="14">
        <f t="shared" si="10"/>
        <v>43251</v>
      </c>
      <c r="F290">
        <f ca="1">IF(A290&lt;$F$2,"",AVERAGE(INDIRECT("C"&amp;A290-$F$2+3):C290))</f>
        <v>8690.6494999999977</v>
      </c>
      <c r="G290" s="2">
        <f ca="1">IF(A290&lt;$G$2,"",IF(A290=$G$2,AVERAGE(INDIRECT("C"&amp;A290-$G$2+3):C290),G289+(2/($G$2+3))*(C290-G289)))</f>
        <v>6641.1158071290592</v>
      </c>
      <c r="J290">
        <f ca="1">IF(F290="","",IF(C290&lt;(F290*(1-'inputs and tables'!$K$14)),0,IF(C290&gt;(F290*(1+'inputs and tables'!$K$14)),1,J289)))</f>
        <v>0</v>
      </c>
      <c r="K290">
        <f ca="1">IF(G290="","",IF(C290&lt;(G290*(1-'inputs and tables'!$K$14)),0,IF(C290&gt;(G290*(1+'inputs and tables'!$K$14)),1,K289)))</f>
        <v>1</v>
      </c>
      <c r="N290" s="13">
        <f t="shared" si="12"/>
        <v>650.02257924446417</v>
      </c>
      <c r="O290" s="10">
        <f ca="1">(O289+(IF(J289&lt;&gt;J288,(-O289*'inputs and tables'!$K$22-'inputs and tables'!$K$21)-O289*'inputs and tables'!$K$22,0)*('inputs and tables'!$K$15+'inputs and tables'!$K$16)))*(IF(AND(J289=0,'inputs and tables'!$K$16=1),data!C289/data!C290,1)*IF(AND(J289=1,'inputs and tables'!$K$15=1),data!C290/data!C289,1))</f>
        <v>1359.912766998855</v>
      </c>
      <c r="P290" s="10">
        <f ca="1">(P289+(IF(K289&lt;&gt;K288,(-P289*'inputs and tables'!$K$22-'inputs and tables'!$K$21)-P289*'inputs and tables'!$K$22,0)*('inputs and tables'!$K$15+'inputs and tables'!$K$16)))*(IF(AND(K289=0,'inputs and tables'!$K$16=1),data!C289/data!C290,1)*IF(AND(K289=1,'inputs and tables'!$K$15=1),data!C290/data!C289,1))</f>
        <v>644.82239861050812</v>
      </c>
    </row>
    <row r="291" spans="1:16" x14ac:dyDescent="0.4">
      <c r="A291" s="17">
        <f t="shared" si="11"/>
        <v>289</v>
      </c>
      <c r="B291">
        <v>1527811200</v>
      </c>
      <c r="C291">
        <v>7521.01</v>
      </c>
      <c r="D291" s="14">
        <f t="shared" si="10"/>
        <v>43252</v>
      </c>
      <c r="F291">
        <f ca="1">IF(A291&lt;$F$2,"",AVERAGE(INDIRECT("C"&amp;A291-$F$2+3):C291))</f>
        <v>8676.4535833333321</v>
      </c>
      <c r="G291" s="2">
        <f ca="1">IF(A291&lt;$G$2,"",IF(A291=$G$2,AVERAGE(INDIRECT("C"&amp;A291-$G$2+3):C291),G290+(2/($G$2+3))*(C291-G290)))</f>
        <v>6656.8282034303256</v>
      </c>
      <c r="J291">
        <f ca="1">IF(F291="","",IF(C291&lt;(F291*(1-'inputs and tables'!$K$14)),0,IF(C291&gt;(F291*(1+'inputs and tables'!$K$14)),1,J290)))</f>
        <v>0</v>
      </c>
      <c r="K291">
        <f ca="1">IF(G291="","",IF(C291&lt;(G291*(1-'inputs and tables'!$K$14)),0,IF(C291&gt;(G291*(1+'inputs and tables'!$K$14)),1,K290)))</f>
        <v>1</v>
      </c>
      <c r="N291" s="13">
        <f t="shared" si="12"/>
        <v>653.14893617021323</v>
      </c>
      <c r="O291" s="10">
        <f ca="1">(O290+(IF(J290&lt;&gt;J289,(-O290*'inputs and tables'!$K$22-'inputs and tables'!$K$21)-O290*'inputs and tables'!$K$22,0)*('inputs and tables'!$K$15+'inputs and tables'!$K$16)))*(IF(AND(J290=0,'inputs and tables'!$K$16=1),data!C290/data!C291,1)*IF(AND(J290=1,'inputs and tables'!$K$15=1),data!C291/data!C290,1))</f>
        <v>1353.4034205664</v>
      </c>
      <c r="P291" s="10">
        <f ca="1">(P290+(IF(K290&lt;&gt;K289,(-P290*'inputs and tables'!$K$22-'inputs and tables'!$K$21)-P290*'inputs and tables'!$K$22,0)*('inputs and tables'!$K$15+'inputs and tables'!$K$16)))*(IF(AND(K290=0,'inputs and tables'!$K$16=1),data!C290/data!C291,1)*IF(AND(K290=1,'inputs and tables'!$K$15=1),data!C291/data!C290,1))</f>
        <v>647.9237446808512</v>
      </c>
    </row>
    <row r="292" spans="1:16" x14ac:dyDescent="0.4">
      <c r="A292" s="17">
        <f t="shared" si="11"/>
        <v>290</v>
      </c>
      <c r="B292">
        <v>1527897600</v>
      </c>
      <c r="C292">
        <v>7640.03</v>
      </c>
      <c r="D292" s="14">
        <f t="shared" si="10"/>
        <v>43253</v>
      </c>
      <c r="F292">
        <f ca="1">IF(A292&lt;$F$2,"",AVERAGE(INDIRECT("C"&amp;A292-$F$2+3):C292))</f>
        <v>8666.1785833333324</v>
      </c>
      <c r="G292" s="2">
        <f ca="1">IF(A292&lt;$G$2,"",IF(A292=$G$2,AVERAGE(INDIRECT("C"&amp;A292-$G$2+3):C292),G291+(2/($G$2+3))*(C292-G291)))</f>
        <v>6674.3853783690702</v>
      </c>
      <c r="J292">
        <f ca="1">IF(F292="","",IF(C292&lt;(F292*(1-'inputs and tables'!$K$14)),0,IF(C292&gt;(F292*(1+'inputs and tables'!$K$14)),1,J291)))</f>
        <v>0</v>
      </c>
      <c r="K292">
        <f ca="1">IF(G292="","",IF(C292&lt;(G292*(1-'inputs and tables'!$K$14)),0,IF(C292&gt;(G292*(1+'inputs and tables'!$K$14)),1,K291)))</f>
        <v>1</v>
      </c>
      <c r="N292" s="13">
        <f t="shared" si="12"/>
        <v>663.4850195397313</v>
      </c>
      <c r="O292" s="10">
        <f ca="1">(O291+(IF(J291&lt;&gt;J290,(-O291*'inputs and tables'!$K$22-'inputs and tables'!$K$21)-O291*'inputs and tables'!$K$22,0)*('inputs and tables'!$K$15+'inputs and tables'!$K$16)))*(IF(AND(J291=0,'inputs and tables'!$K$16=1),data!C291/data!C292,1)*IF(AND(J291=1,'inputs and tables'!$K$15=1),data!C292/data!C291,1))</f>
        <v>1332.3194621112875</v>
      </c>
      <c r="P292" s="10">
        <f ca="1">(P291+(IF(K291&lt;&gt;K290,(-P291*'inputs and tables'!$K$22-'inputs and tables'!$K$21)-P291*'inputs and tables'!$K$22,0)*('inputs and tables'!$K$15+'inputs and tables'!$K$16)))*(IF(AND(K291=0,'inputs and tables'!$K$16=1),data!C291/data!C292,1)*IF(AND(K291=1,'inputs and tables'!$K$15=1),data!C292/data!C291,1))</f>
        <v>658.17713938341308</v>
      </c>
    </row>
    <row r="293" spans="1:16" x14ac:dyDescent="0.4">
      <c r="A293" s="17">
        <f t="shared" si="11"/>
        <v>291</v>
      </c>
      <c r="B293">
        <v>1527984000</v>
      </c>
      <c r="C293">
        <v>7714.26</v>
      </c>
      <c r="D293" s="14">
        <f t="shared" si="10"/>
        <v>43254</v>
      </c>
      <c r="F293">
        <f ca="1">IF(A293&lt;$F$2,"",AVERAGE(INDIRECT("C"&amp;A293-$F$2+3):C293))</f>
        <v>8653.7977499999997</v>
      </c>
      <c r="G293" s="2">
        <f ca="1">IF(A293&lt;$G$2,"",IF(A293=$G$2,AVERAGE(INDIRECT("C"&amp;A293-$G$2+3):C293),G292+(2/($G$2+3))*(C293-G292)))</f>
        <v>6692.9545680410511</v>
      </c>
      <c r="J293">
        <f ca="1">IF(F293="","",IF(C293&lt;(F293*(1-'inputs and tables'!$K$14)),0,IF(C293&gt;(F293*(1+'inputs and tables'!$K$14)),1,J292)))</f>
        <v>0</v>
      </c>
      <c r="K293">
        <f ca="1">IF(G293="","",IF(C293&lt;(G293*(1-'inputs and tables'!$K$14)),0,IF(C293&gt;(G293*(1+'inputs and tables'!$K$14)),1,K292)))</f>
        <v>1</v>
      </c>
      <c r="N293" s="13">
        <f t="shared" si="12"/>
        <v>669.93139383412995</v>
      </c>
      <c r="O293" s="10">
        <f ca="1">(O292+(IF(J292&lt;&gt;J291,(-O292*'inputs and tables'!$K$22-'inputs and tables'!$K$21)-O292*'inputs and tables'!$K$22,0)*('inputs and tables'!$K$15+'inputs and tables'!$K$16)))*(IF(AND(J292=0,'inputs and tables'!$K$16=1),data!C292/data!C293,1)*IF(AND(J292=1,'inputs and tables'!$K$15=1),data!C293/data!C292,1))</f>
        <v>1319.4992987161568</v>
      </c>
      <c r="P293" s="10">
        <f ca="1">(P292+(IF(K292&lt;&gt;K291,(-P292*'inputs and tables'!$K$22-'inputs and tables'!$K$21)-P292*'inputs and tables'!$K$22,0)*('inputs and tables'!$K$15+'inputs and tables'!$K$16)))*(IF(AND(K292=0,'inputs and tables'!$K$16=1),data!C292/data!C293,1)*IF(AND(K292=1,'inputs and tables'!$K$15=1),data!C293/data!C292,1))</f>
        <v>664.57194268345654</v>
      </c>
    </row>
    <row r="294" spans="1:16" x14ac:dyDescent="0.4">
      <c r="A294" s="17">
        <f t="shared" si="11"/>
        <v>292</v>
      </c>
      <c r="B294">
        <v>1528070400</v>
      </c>
      <c r="C294">
        <v>7487</v>
      </c>
      <c r="D294" s="14">
        <f t="shared" si="10"/>
        <v>43255</v>
      </c>
      <c r="F294">
        <f ca="1">IF(A294&lt;$F$2,"",AVERAGE(INDIRECT("C"&amp;A294-$F$2+3):C294))</f>
        <v>8647.9826666666668</v>
      </c>
      <c r="G294" s="2">
        <f ca="1">IF(A294&lt;$G$2,"",IF(A294=$G$2,AVERAGE(INDIRECT("C"&amp;A294-$G$2+3):C294),G293+(2/($G$2+3))*(C294-G293)))</f>
        <v>6707.1339507546036</v>
      </c>
      <c r="J294">
        <f ca="1">IF(F294="","",IF(C294&lt;(F294*(1-'inputs and tables'!$K$14)),0,IF(C294&gt;(F294*(1+'inputs and tables'!$K$14)),1,J293)))</f>
        <v>0</v>
      </c>
      <c r="K294">
        <f ca="1">IF(G294="","",IF(C294&lt;(G294*(1-'inputs and tables'!$K$14)),0,IF(C294&gt;(G294*(1+'inputs and tables'!$K$14)),1,K293)))</f>
        <v>1</v>
      </c>
      <c r="N294" s="13">
        <f t="shared" si="12"/>
        <v>650.19539730785982</v>
      </c>
      <c r="O294" s="10">
        <f ca="1">(O293+(IF(J293&lt;&gt;J292,(-O293*'inputs and tables'!$K$22-'inputs and tables'!$K$21)-O293*'inputs and tables'!$K$22,0)*('inputs and tables'!$K$15+'inputs and tables'!$K$16)))*(IF(AND(J293=0,'inputs and tables'!$K$16=1),data!C293/data!C294,1)*IF(AND(J293=1,'inputs and tables'!$K$15=1),data!C294/data!C293,1))</f>
        <v>1359.5513102863765</v>
      </c>
      <c r="P294" s="10">
        <f ca="1">(P293+(IF(K293&lt;&gt;K292,(-P293*'inputs and tables'!$K$22-'inputs and tables'!$K$21)-P293*'inputs and tables'!$K$22,0)*('inputs and tables'!$K$15+'inputs and tables'!$K$16)))*(IF(AND(K293=0,'inputs and tables'!$K$16=1),data!C293/data!C294,1)*IF(AND(K293=1,'inputs and tables'!$K$15=1),data!C294/data!C293,1))</f>
        <v>644.99383412939665</v>
      </c>
    </row>
    <row r="295" spans="1:16" x14ac:dyDescent="0.4">
      <c r="A295" s="17">
        <f t="shared" si="11"/>
        <v>293</v>
      </c>
      <c r="B295">
        <v>1528156800</v>
      </c>
      <c r="C295">
        <v>7625</v>
      </c>
      <c r="D295" s="14">
        <f t="shared" si="10"/>
        <v>43256</v>
      </c>
      <c r="F295">
        <f ca="1">IF(A295&lt;$F$2,"",AVERAGE(INDIRECT("C"&amp;A295-$F$2+3):C295))</f>
        <v>8653.6910833333332</v>
      </c>
      <c r="G295" s="2">
        <f ca="1">IF(A295&lt;$G$2,"",IF(A295=$G$2,AVERAGE(INDIRECT("C"&amp;A295-$G$2+3):C295),G294+(2/($G$2+3))*(C295-G294)))</f>
        <v>6723.5244159197</v>
      </c>
      <c r="J295">
        <f ca="1">IF(F295="","",IF(C295&lt;(F295*(1-'inputs and tables'!$K$14)),0,IF(C295&gt;(F295*(1+'inputs and tables'!$K$14)),1,J294)))</f>
        <v>0</v>
      </c>
      <c r="K295">
        <f ca="1">IF(G295="","",IF(C295&lt;(G295*(1-'inputs and tables'!$K$14)),0,IF(C295&gt;(G295*(1+'inputs and tables'!$K$14)),1,K294)))</f>
        <v>1</v>
      </c>
      <c r="N295" s="13">
        <f t="shared" si="12"/>
        <v>662.17976552323114</v>
      </c>
      <c r="O295" s="10">
        <f ca="1">(O294+(IF(J294&lt;&gt;J293,(-O294*'inputs and tables'!$K$22-'inputs and tables'!$K$21)-O294*'inputs and tables'!$K$22,0)*('inputs and tables'!$K$15+'inputs and tables'!$K$16)))*(IF(AND(J294=0,'inputs and tables'!$K$16=1),data!C294/data!C295,1)*IF(AND(J294=1,'inputs and tables'!$K$15=1),data!C295/data!C294,1))</f>
        <v>1334.945660342833</v>
      </c>
      <c r="P295" s="10">
        <f ca="1">(P294+(IF(K294&lt;&gt;K293,(-P294*'inputs and tables'!$K$22-'inputs and tables'!$K$21)-P294*'inputs and tables'!$K$22,0)*('inputs and tables'!$K$15+'inputs and tables'!$K$16)))*(IF(AND(K294=0,'inputs and tables'!$K$16=1),data!C294/data!C295,1)*IF(AND(K294=1,'inputs and tables'!$K$15=1),data!C295/data!C294,1))</f>
        <v>656.88232739904504</v>
      </c>
    </row>
    <row r="296" spans="1:16" x14ac:dyDescent="0.4">
      <c r="A296" s="17">
        <f t="shared" si="11"/>
        <v>294</v>
      </c>
      <c r="B296">
        <v>1528243200</v>
      </c>
      <c r="C296">
        <v>7658.84</v>
      </c>
      <c r="D296" s="14">
        <f t="shared" si="10"/>
        <v>43257</v>
      </c>
      <c r="F296">
        <f ca="1">IF(A296&lt;$F$2,"",AVERAGE(INDIRECT("C"&amp;A296-$F$2+3):C296))</f>
        <v>8653.7469166666669</v>
      </c>
      <c r="G296" s="2">
        <f ca="1">IF(A296&lt;$G$2,"",IF(A296=$G$2,AVERAGE(INDIRECT("C"&amp;A296-$G$2+3):C296),G295+(2/($G$2+3))*(C296-G295)))</f>
        <v>6740.2264799211343</v>
      </c>
      <c r="J296">
        <f ca="1">IF(F296="","",IF(C296&lt;(F296*(1-'inputs and tables'!$K$14)),0,IF(C296&gt;(F296*(1+'inputs and tables'!$K$14)),1,J295)))</f>
        <v>0</v>
      </c>
      <c r="K296">
        <f ca="1">IF(G296="","",IF(C296&lt;(G296*(1-'inputs and tables'!$K$14)),0,IF(C296&gt;(G296*(1+'inputs and tables'!$K$14)),1,K295)))</f>
        <v>1</v>
      </c>
      <c r="N296" s="13">
        <f t="shared" si="12"/>
        <v>665.11854103343535</v>
      </c>
      <c r="O296" s="10">
        <f ca="1">(O295+(IF(J295&lt;&gt;J294,(-O295*'inputs and tables'!$K$22-'inputs and tables'!$K$21)-O295*'inputs and tables'!$K$22,0)*('inputs and tables'!$K$15+'inputs and tables'!$K$16)))*(IF(AND(J295=0,'inputs and tables'!$K$16=1),data!C295/data!C296,1)*IF(AND(J295=1,'inputs and tables'!$K$15=1),data!C296/data!C295,1))</f>
        <v>1329.0473048286817</v>
      </c>
      <c r="P296" s="10">
        <f ca="1">(P295+(IF(K295&lt;&gt;K294,(-P295*'inputs and tables'!$K$22-'inputs and tables'!$K$21)-P295*'inputs and tables'!$K$22,0)*('inputs and tables'!$K$15+'inputs and tables'!$K$16)))*(IF(AND(K295=0,'inputs and tables'!$K$16=1),data!C295/data!C296,1)*IF(AND(K295=1,'inputs and tables'!$K$15=1),data!C296/data!C295,1))</f>
        <v>659.79759270516752</v>
      </c>
    </row>
    <row r="297" spans="1:16" x14ac:dyDescent="0.4">
      <c r="A297" s="17">
        <f t="shared" si="11"/>
        <v>295</v>
      </c>
      <c r="B297">
        <v>1528329600</v>
      </c>
      <c r="C297">
        <v>7691.08</v>
      </c>
      <c r="D297" s="14">
        <f t="shared" si="10"/>
        <v>43258</v>
      </c>
      <c r="F297">
        <f ca="1">IF(A297&lt;$F$2,"",AVERAGE(INDIRECT("C"&amp;A297-$F$2+3):C297))</f>
        <v>8654.5142500000002</v>
      </c>
      <c r="G297" s="2">
        <f ca="1">IF(A297&lt;$G$2,"",IF(A297=$G$2,AVERAGE(INDIRECT("C"&amp;A297-$G$2+3):C297),G296+(2/($G$2+3))*(C297-G296)))</f>
        <v>6757.2060070653997</v>
      </c>
      <c r="J297">
        <f ca="1">IF(F297="","",IF(C297&lt;(F297*(1-'inputs and tables'!$K$14)),0,IF(C297&gt;(F297*(1+'inputs and tables'!$K$14)),1,J296)))</f>
        <v>0</v>
      </c>
      <c r="K297">
        <f ca="1">IF(G297="","",IF(C297&lt;(G297*(1-'inputs and tables'!$K$14)),0,IF(C297&gt;(G297*(1+'inputs and tables'!$K$14)),1,K296)))</f>
        <v>1</v>
      </c>
      <c r="N297" s="13">
        <f t="shared" si="12"/>
        <v>667.91836734693948</v>
      </c>
      <c r="O297" s="10">
        <f ca="1">(O296+(IF(J296&lt;&gt;J295,(-O296*'inputs and tables'!$K$22-'inputs and tables'!$K$21)-O296*'inputs and tables'!$K$22,0)*('inputs and tables'!$K$15+'inputs and tables'!$K$16)))*(IF(AND(J296=0,'inputs and tables'!$K$16=1),data!C296/data!C297,1)*IF(AND(J296=1,'inputs and tables'!$K$15=1),data!C297/data!C296,1))</f>
        <v>1323.4761126024043</v>
      </c>
      <c r="P297" s="10">
        <f ca="1">(P296+(IF(K296&lt;&gt;K295,(-P296*'inputs and tables'!$K$22-'inputs and tables'!$K$21)-P296*'inputs and tables'!$K$22,0)*('inputs and tables'!$K$15+'inputs and tables'!$K$16)))*(IF(AND(K296=0,'inputs and tables'!$K$16=1),data!C296/data!C297,1)*IF(AND(K296=1,'inputs and tables'!$K$15=1),data!C297/data!C296,1))</f>
        <v>662.57502040816371</v>
      </c>
    </row>
    <row r="298" spans="1:16" x14ac:dyDescent="0.4">
      <c r="A298" s="17">
        <f t="shared" si="11"/>
        <v>296</v>
      </c>
      <c r="B298">
        <v>1528416000</v>
      </c>
      <c r="C298">
        <v>7603.44</v>
      </c>
      <c r="D298" s="14">
        <f t="shared" si="10"/>
        <v>43259</v>
      </c>
      <c r="F298">
        <f ca="1">IF(A298&lt;$F$2,"",AVERAGE(INDIRECT("C"&amp;A298-$F$2+3):C298))</f>
        <v>8653.009416666664</v>
      </c>
      <c r="G298" s="2">
        <f ca="1">IF(A298&lt;$G$2,"",IF(A298=$G$2,AVERAGE(INDIRECT("C"&amp;A298-$G$2+3):C298),G297+(2/($G$2+3))*(C298-G297)))</f>
        <v>6772.3173283678034</v>
      </c>
      <c r="J298">
        <f ca="1">IF(F298="","",IF(C298&lt;(F298*(1-'inputs and tables'!$K$14)),0,IF(C298&gt;(F298*(1+'inputs and tables'!$K$14)),1,J297)))</f>
        <v>0</v>
      </c>
      <c r="K298">
        <f ca="1">IF(G298="","",IF(C298&lt;(G298*(1-'inputs and tables'!$K$14)),0,IF(C298&gt;(G298*(1+'inputs and tables'!$K$14)),1,K297)))</f>
        <v>1</v>
      </c>
      <c r="N298" s="13">
        <f t="shared" si="12"/>
        <v>660.30742509769925</v>
      </c>
      <c r="O298" s="10">
        <f ca="1">(O297+(IF(J297&lt;&gt;J296,(-O297*'inputs and tables'!$K$22-'inputs and tables'!$K$21)-O297*'inputs and tables'!$K$22,0)*('inputs and tables'!$K$15+'inputs and tables'!$K$16)))*(IF(AND(J297=0,'inputs and tables'!$K$16=1),data!C297/data!C298,1)*IF(AND(J297=1,'inputs and tables'!$K$15=1),data!C298/data!C297,1))</f>
        <v>1338.7309770464553</v>
      </c>
      <c r="P298" s="10">
        <f ca="1">(P297+(IF(K297&lt;&gt;K296,(-P297*'inputs and tables'!$K$22-'inputs and tables'!$K$21)-P297*'inputs and tables'!$K$22,0)*('inputs and tables'!$K$15+'inputs and tables'!$K$16)))*(IF(AND(K297=0,'inputs and tables'!$K$16=1),data!C297/data!C298,1)*IF(AND(K297=1,'inputs and tables'!$K$15=1),data!C298/data!C297,1))</f>
        <v>655.02496569691743</v>
      </c>
    </row>
    <row r="299" spans="1:16" x14ac:dyDescent="0.4">
      <c r="A299" s="17">
        <f t="shared" si="11"/>
        <v>297</v>
      </c>
      <c r="B299">
        <v>1528502400</v>
      </c>
      <c r="C299">
        <v>7491.73</v>
      </c>
      <c r="D299" s="14">
        <f t="shared" si="10"/>
        <v>43260</v>
      </c>
      <c r="F299">
        <f ca="1">IF(A299&lt;$F$2,"",AVERAGE(INDIRECT("C"&amp;A299-$F$2+3):C299))</f>
        <v>8643.0744999999988</v>
      </c>
      <c r="G299" s="2">
        <f ca="1">IF(A299&lt;$G$2,"",IF(A299=$G$2,AVERAGE(INDIRECT("C"&amp;A299-$G$2+3):C299),G298+(2/($G$2+3))*(C299-G298)))</f>
        <v>6785.1639832183782</v>
      </c>
      <c r="J299">
        <f ca="1">IF(F299="","",IF(C299&lt;(F299*(1-'inputs and tables'!$K$14)),0,IF(C299&gt;(F299*(1+'inputs and tables'!$K$14)),1,J298)))</f>
        <v>0</v>
      </c>
      <c r="K299">
        <f ca="1">IF(G299="","",IF(C299&lt;(G299*(1-'inputs and tables'!$K$14)),0,IF(C299&gt;(G299*(1+'inputs and tables'!$K$14)),1,K298)))</f>
        <v>1</v>
      </c>
      <c r="N299" s="13">
        <f t="shared" si="12"/>
        <v>650.60616587060417</v>
      </c>
      <c r="O299" s="10">
        <f ca="1">(O298+(IF(J298&lt;&gt;J297,(-O298*'inputs and tables'!$K$22-'inputs and tables'!$K$21)-O298*'inputs and tables'!$K$22,0)*('inputs and tables'!$K$15+'inputs and tables'!$K$16)))*(IF(AND(J298=0,'inputs and tables'!$K$16=1),data!C298/data!C299,1)*IF(AND(J298=1,'inputs and tables'!$K$15=1),data!C299/data!C298,1))</f>
        <v>1358.6929400971605</v>
      </c>
      <c r="P299" s="10">
        <f ca="1">(P298+(IF(K298&lt;&gt;K297,(-P298*'inputs and tables'!$K$22-'inputs and tables'!$K$21)-P298*'inputs and tables'!$K$22,0)*('inputs and tables'!$K$15+'inputs and tables'!$K$16)))*(IF(AND(K298=0,'inputs and tables'!$K$16=1),data!C298/data!C299,1)*IF(AND(K298=1,'inputs and tables'!$K$15=1),data!C299/data!C298,1))</f>
        <v>645.40131654363915</v>
      </c>
    </row>
    <row r="300" spans="1:16" x14ac:dyDescent="0.4">
      <c r="A300" s="17">
        <f t="shared" si="11"/>
        <v>298</v>
      </c>
      <c r="B300">
        <v>1528588800</v>
      </c>
      <c r="C300">
        <v>6764.99</v>
      </c>
      <c r="D300" s="14">
        <f t="shared" si="10"/>
        <v>43261</v>
      </c>
      <c r="F300">
        <f ca="1">IF(A300&lt;$F$2,"",AVERAGE(INDIRECT("C"&amp;A300-$F$2+3):C300))</f>
        <v>8628.3329166666645</v>
      </c>
      <c r="G300" s="2">
        <f ca="1">IF(A300&lt;$G$2,"",IF(A300=$G$2,AVERAGE(INDIRECT("C"&amp;A300-$G$2+3):C300),G299+(2/($G$2+3))*(C300-G299)))</f>
        <v>6784.8037335180497</v>
      </c>
      <c r="J300">
        <f ca="1">IF(F300="","",IF(C300&lt;(F300*(1-'inputs and tables'!$K$14)),0,IF(C300&gt;(F300*(1+'inputs and tables'!$K$14)),1,J299)))</f>
        <v>0</v>
      </c>
      <c r="K300">
        <f ca="1">IF(G300="","",IF(C300&lt;(G300*(1-'inputs and tables'!$K$14)),0,IF(C300&gt;(G300*(1+'inputs and tables'!$K$14)),1,K299)))</f>
        <v>0</v>
      </c>
      <c r="N300" s="13">
        <f t="shared" si="12"/>
        <v>587.49370386452506</v>
      </c>
      <c r="O300" s="10">
        <f ca="1">(O299+(IF(J299&lt;&gt;J298,(-O299*'inputs and tables'!$K$22-'inputs and tables'!$K$21)-O299*'inputs and tables'!$K$22,0)*('inputs and tables'!$K$15+'inputs and tables'!$K$16)))*(IF(AND(J299=0,'inputs and tables'!$K$16=1),data!C299/data!C300,1)*IF(AND(J299=1,'inputs and tables'!$K$15=1),data!C300/data!C299,1))</f>
        <v>1504.6527282544544</v>
      </c>
      <c r="P300" s="10">
        <f ca="1">(P299+(IF(K299&lt;&gt;K298,(-P299*'inputs and tables'!$K$22-'inputs and tables'!$K$21)-P299*'inputs and tables'!$K$22,0)*('inputs and tables'!$K$15+'inputs and tables'!$K$16)))*(IF(AND(K299=0,'inputs and tables'!$K$16=1),data!C299/data!C300,1)*IF(AND(K299=1,'inputs and tables'!$K$15=1),data!C300/data!C299,1))</f>
        <v>582.79375423360875</v>
      </c>
    </row>
    <row r="301" spans="1:16" x14ac:dyDescent="0.4">
      <c r="A301" s="17">
        <f t="shared" si="11"/>
        <v>299</v>
      </c>
      <c r="B301">
        <v>1528675200</v>
      </c>
      <c r="C301">
        <v>6872</v>
      </c>
      <c r="D301" s="14">
        <f t="shared" si="10"/>
        <v>43262</v>
      </c>
      <c r="F301">
        <f ca="1">IF(A301&lt;$F$2,"",AVERAGE(INDIRECT("C"&amp;A301-$F$2+3):C301))</f>
        <v>8618.4005833333304</v>
      </c>
      <c r="G301" s="2">
        <f ca="1">IF(A301&lt;$G$2,"",IF(A301=$G$2,AVERAGE(INDIRECT("C"&amp;A301-$G$2+3):C301),G300+(2/($G$2+3))*(C301-G300)))</f>
        <v>6786.3608097052274</v>
      </c>
      <c r="J301">
        <f ca="1">IF(F301="","",IF(C301&lt;(F301*(1-'inputs and tables'!$K$14)),0,IF(C301&gt;(F301*(1+'inputs and tables'!$K$14)),1,J300)))</f>
        <v>0</v>
      </c>
      <c r="K301">
        <f ca="1">IF(G301="","",IF(C301&lt;(G301*(1-'inputs and tables'!$K$14)),0,IF(C301&gt;(G301*(1+'inputs and tables'!$K$14)),1,K300)))</f>
        <v>1</v>
      </c>
      <c r="N301" s="13">
        <f t="shared" si="12"/>
        <v>596.78679982631411</v>
      </c>
      <c r="O301" s="10">
        <f ca="1">(O300+(IF(J300&lt;&gt;J299,(-O300*'inputs and tables'!$K$22-'inputs and tables'!$K$21)-O300*'inputs and tables'!$K$22,0)*('inputs and tables'!$K$15+'inputs and tables'!$K$16)))*(IF(AND(J300=0,'inputs and tables'!$K$16=1),data!C300/data!C301,1)*IF(AND(J300=1,'inputs and tables'!$K$15=1),data!C301/data!C300,1))</f>
        <v>1481.2224476301078</v>
      </c>
      <c r="P301" s="10">
        <f ca="1">(P300+(IF(K300&lt;&gt;K299,(-P300*'inputs and tables'!$K$22-'inputs and tables'!$K$21)-P300*'inputs and tables'!$K$22,0)*('inputs and tables'!$K$15+'inputs and tables'!$K$16)))*(IF(AND(K300=0,'inputs and tables'!$K$16=1),data!C300/data!C301,1)*IF(AND(K300=1,'inputs and tables'!$K$15=1),data!C301/data!C300,1))</f>
        <v>569.12880793032571</v>
      </c>
    </row>
    <row r="302" spans="1:16" x14ac:dyDescent="0.4">
      <c r="A302" s="17">
        <f t="shared" si="11"/>
        <v>300</v>
      </c>
      <c r="B302">
        <v>1528761600</v>
      </c>
      <c r="C302">
        <v>6530</v>
      </c>
      <c r="D302" s="14">
        <f t="shared" si="10"/>
        <v>43263</v>
      </c>
      <c r="F302">
        <f ca="1">IF(A302&lt;$F$2,"",AVERAGE(INDIRECT("C"&amp;A302-$F$2+3):C302))</f>
        <v>8598.6255833333307</v>
      </c>
      <c r="G302" s="2">
        <f ca="1">IF(A302&lt;$G$2,"",IF(A302=$G$2,AVERAGE(INDIRECT("C"&amp;A302-$G$2+3):C302),G301+(2/($G$2+3))*(C302-G301)))</f>
        <v>6781.782938103348</v>
      </c>
      <c r="J302">
        <f ca="1">IF(F302="","",IF(C302&lt;(F302*(1-'inputs and tables'!$K$14)),0,IF(C302&gt;(F302*(1+'inputs and tables'!$K$14)),1,J301)))</f>
        <v>0</v>
      </c>
      <c r="K302">
        <f ca="1">IF(G302="","",IF(C302&lt;(G302*(1-'inputs and tables'!$K$14)),0,IF(C302&gt;(G302*(1+'inputs and tables'!$K$14)),1,K301)))</f>
        <v>0</v>
      </c>
      <c r="N302" s="13">
        <f t="shared" si="12"/>
        <v>567.08640903169839</v>
      </c>
      <c r="O302" s="10">
        <f ca="1">(O301+(IF(J301&lt;&gt;J300,(-O301*'inputs and tables'!$K$22-'inputs and tables'!$K$21)-O301*'inputs and tables'!$K$22,0)*('inputs and tables'!$K$15+'inputs and tables'!$K$16)))*(IF(AND(J301=0,'inputs and tables'!$K$16=1),data!C301/data!C302,1)*IF(AND(J301=1,'inputs and tables'!$K$15=1),data!C302/data!C301,1))</f>
        <v>1558.7994885320218</v>
      </c>
      <c r="P302" s="10">
        <f ca="1">(P301+(IF(K301&lt;&gt;K300,(-P301*'inputs and tables'!$K$22-'inputs and tables'!$K$21)-P301*'inputs and tables'!$K$22,0)*('inputs and tables'!$K$15+'inputs and tables'!$K$16)))*(IF(AND(K301=0,'inputs and tables'!$K$16=1),data!C301/data!C302,1)*IF(AND(K301=1,'inputs and tables'!$K$15=1),data!C302/data!C301,1))</f>
        <v>536.4784381342763</v>
      </c>
    </row>
    <row r="303" spans="1:16" x14ac:dyDescent="0.4">
      <c r="A303" s="17">
        <f t="shared" si="11"/>
        <v>301</v>
      </c>
      <c r="B303">
        <v>1528848000</v>
      </c>
      <c r="C303">
        <v>6292.78</v>
      </c>
      <c r="D303" s="14">
        <f t="shared" si="10"/>
        <v>43264</v>
      </c>
      <c r="F303">
        <f ca="1">IF(A303&lt;$F$2,"",AVERAGE(INDIRECT("C"&amp;A303-$F$2+3):C303))</f>
        <v>8579.8995833333302</v>
      </c>
      <c r="G303" s="2">
        <f ca="1">IF(A303&lt;$G$2,"",IF(A303=$G$2,AVERAGE(INDIRECT("C"&amp;A303-$G$2+3):C303),G302+(2/($G$2+3))*(C303-G302)))</f>
        <v>6773.050742780074</v>
      </c>
      <c r="J303">
        <f ca="1">IF(F303="","",IF(C303&lt;(F303*(1-'inputs and tables'!$K$14)),0,IF(C303&gt;(F303*(1+'inputs and tables'!$K$14)),1,J302)))</f>
        <v>0</v>
      </c>
      <c r="K303">
        <f ca="1">IF(G303="","",IF(C303&lt;(G303*(1-'inputs and tables'!$K$14)),0,IF(C303&gt;(G303*(1+'inputs and tables'!$K$14)),1,K302)))</f>
        <v>0</v>
      </c>
      <c r="N303" s="13">
        <f t="shared" si="12"/>
        <v>546.48545375597109</v>
      </c>
      <c r="O303" s="10">
        <f ca="1">(O302+(IF(J302&lt;&gt;J301,(-O302*'inputs and tables'!$K$22-'inputs and tables'!$K$21)-O302*'inputs and tables'!$K$22,0)*('inputs and tables'!$K$15+'inputs and tables'!$K$16)))*(IF(AND(J302=0,'inputs and tables'!$K$16=1),data!C302/data!C303,1)*IF(AND(J302=1,'inputs and tables'!$K$15=1),data!C303/data!C302,1))</f>
        <v>1617.5618184831033</v>
      </c>
      <c r="P303" s="10">
        <f ca="1">(P302+(IF(K302&lt;&gt;K301,(-P302*'inputs and tables'!$K$22-'inputs and tables'!$K$21)-P302*'inputs and tables'!$K$22,0)*('inputs and tables'!$K$15+'inputs and tables'!$K$16)))*(IF(AND(K302=0,'inputs and tables'!$K$16=1),data!C302/data!C303,1)*IF(AND(K302=1,'inputs and tables'!$K$15=1),data!C303/data!C302,1))</f>
        <v>552.2485399789424</v>
      </c>
    </row>
    <row r="304" spans="1:16" x14ac:dyDescent="0.4">
      <c r="A304" s="17">
        <f t="shared" si="11"/>
        <v>302</v>
      </c>
      <c r="B304">
        <v>1528934400</v>
      </c>
      <c r="C304">
        <v>6635.98</v>
      </c>
      <c r="D304" s="14">
        <f t="shared" si="10"/>
        <v>43265</v>
      </c>
      <c r="F304">
        <f ca="1">IF(A304&lt;$F$2,"",AVERAGE(INDIRECT("C"&amp;A304-$F$2+3):C304))</f>
        <v>8556.449499999997</v>
      </c>
      <c r="G304" s="2">
        <f ca="1">IF(A304&lt;$G$2,"",IF(A304=$G$2,AVERAGE(INDIRECT("C"&amp;A304-$G$2+3):C304),G303+(2/($G$2+3))*(C304-G303)))</f>
        <v>6770.6030509447155</v>
      </c>
      <c r="J304">
        <f ca="1">IF(F304="","",IF(C304&lt;(F304*(1-'inputs and tables'!$K$14)),0,IF(C304&gt;(F304*(1+'inputs and tables'!$K$14)),1,J303)))</f>
        <v>0</v>
      </c>
      <c r="K304">
        <f ca="1">IF(G304="","",IF(C304&lt;(G304*(1-'inputs and tables'!$K$14)),0,IF(C304&gt;(G304*(1+'inputs and tables'!$K$14)),1,K303)))</f>
        <v>0</v>
      </c>
      <c r="N304" s="13">
        <f t="shared" si="12"/>
        <v>576.29005644811173</v>
      </c>
      <c r="O304" s="10">
        <f ca="1">(O303+(IF(J303&lt;&gt;J302,(-O303*'inputs and tables'!$K$22-'inputs and tables'!$K$21)-O303*'inputs and tables'!$K$22,0)*('inputs and tables'!$K$15+'inputs and tables'!$K$16)))*(IF(AND(J303=0,'inputs and tables'!$K$16=1),data!C303/data!C304,1)*IF(AND(J303=1,'inputs and tables'!$K$15=1),data!C304/data!C303,1))</f>
        <v>1533.9046621771167</v>
      </c>
      <c r="P304" s="10">
        <f ca="1">(P303+(IF(K303&lt;&gt;K302,(-P303*'inputs and tables'!$K$22-'inputs and tables'!$K$21)-P303*'inputs and tables'!$K$22,0)*('inputs and tables'!$K$15+'inputs and tables'!$K$16)))*(IF(AND(K303=0,'inputs and tables'!$K$16=1),data!C303/data!C304,1)*IF(AND(K303=1,'inputs and tables'!$K$15=1),data!C304/data!C303,1))</f>
        <v>523.68731783529927</v>
      </c>
    </row>
    <row r="305" spans="1:16" x14ac:dyDescent="0.4">
      <c r="A305" s="17">
        <f t="shared" si="11"/>
        <v>303</v>
      </c>
      <c r="B305">
        <v>1529020800</v>
      </c>
      <c r="C305">
        <v>6388.9</v>
      </c>
      <c r="D305" s="14">
        <f t="shared" si="10"/>
        <v>43266</v>
      </c>
      <c r="F305">
        <f ca="1">IF(A305&lt;$F$2,"",AVERAGE(INDIRECT("C"&amp;A305-$F$2+3):C305))</f>
        <v>8526.3562499999971</v>
      </c>
      <c r="G305" s="2">
        <f ca="1">IF(A305&lt;$G$2,"",IF(A305=$G$2,AVERAGE(INDIRECT("C"&amp;A305-$G$2+3):C305),G304+(2/($G$2+3))*(C305-G304)))</f>
        <v>6763.7869250349886</v>
      </c>
      <c r="J305">
        <f ca="1">IF(F305="","",IF(C305&lt;(F305*(1-'inputs and tables'!$K$14)),0,IF(C305&gt;(F305*(1+'inputs and tables'!$K$14)),1,J304)))</f>
        <v>0</v>
      </c>
      <c r="K305">
        <f ca="1">IF(G305="","",IF(C305&lt;(G305*(1-'inputs and tables'!$K$14)),0,IF(C305&gt;(G305*(1+'inputs and tables'!$K$14)),1,K304)))</f>
        <v>0</v>
      </c>
      <c r="N305" s="13">
        <f t="shared" si="12"/>
        <v>554.8328267477209</v>
      </c>
      <c r="O305" s="10">
        <f ca="1">(O304+(IF(J304&lt;&gt;J303,(-O304*'inputs and tables'!$K$22-'inputs and tables'!$K$21)-O304*'inputs and tables'!$K$22,0)*('inputs and tables'!$K$15+'inputs and tables'!$K$16)))*(IF(AND(J304=0,'inputs and tables'!$K$16=1),data!C304/data!C305,1)*IF(AND(J304=1,'inputs and tables'!$K$15=1),data!C305/data!C304,1))</f>
        <v>1593.2258542337654</v>
      </c>
      <c r="P305" s="10">
        <f ca="1">(P304+(IF(K304&lt;&gt;K303,(-P304*'inputs and tables'!$K$22-'inputs and tables'!$K$21)-P304*'inputs and tables'!$K$22,0)*('inputs and tables'!$K$15+'inputs and tables'!$K$16)))*(IF(AND(K304=0,'inputs and tables'!$K$16=1),data!C304/data!C305,1)*IF(AND(K304=1,'inputs and tables'!$K$15=1),data!C305/data!C304,1))</f>
        <v>543.94004717693019</v>
      </c>
    </row>
    <row r="306" spans="1:16" x14ac:dyDescent="0.4">
      <c r="A306" s="17">
        <f t="shared" si="11"/>
        <v>304</v>
      </c>
      <c r="B306">
        <v>1529107200</v>
      </c>
      <c r="C306">
        <v>6483.98</v>
      </c>
      <c r="D306" s="14">
        <f t="shared" si="10"/>
        <v>43267</v>
      </c>
      <c r="F306">
        <f ca="1">IF(A306&lt;$F$2,"",AVERAGE(INDIRECT("C"&amp;A306-$F$2+3):C306))</f>
        <v>8495.7229166666621</v>
      </c>
      <c r="G306" s="2">
        <f ca="1">IF(A306&lt;$G$2,"",IF(A306=$G$2,AVERAGE(INDIRECT("C"&amp;A306-$G$2+3):C306),G305+(2/($G$2+3))*(C306-G305)))</f>
        <v>6758.7903728022211</v>
      </c>
      <c r="J306">
        <f ca="1">IF(F306="","",IF(C306&lt;(F306*(1-'inputs and tables'!$K$14)),0,IF(C306&gt;(F306*(1+'inputs and tables'!$K$14)),1,J305)))</f>
        <v>0</v>
      </c>
      <c r="K306">
        <f ca="1">IF(G306="","",IF(C306&lt;(G306*(1-'inputs and tables'!$K$14)),0,IF(C306&gt;(G306*(1+'inputs and tables'!$K$14)),1,K305)))</f>
        <v>0</v>
      </c>
      <c r="N306" s="13">
        <f t="shared" si="12"/>
        <v>563.08988276161585</v>
      </c>
      <c r="O306" s="10">
        <f ca="1">(O305+(IF(J305&lt;&gt;J304,(-O305*'inputs and tables'!$K$22-'inputs and tables'!$K$21)-O305*'inputs and tables'!$K$22,0)*('inputs and tables'!$K$15+'inputs and tables'!$K$16)))*(IF(AND(J305=0,'inputs and tables'!$K$16=1),data!C305/data!C306,1)*IF(AND(J305=1,'inputs and tables'!$K$15=1),data!C306/data!C305,1))</f>
        <v>1569.8630563502825</v>
      </c>
      <c r="P306" s="10">
        <f ca="1">(P305+(IF(K305&lt;&gt;K304,(-P305*'inputs and tables'!$K$22-'inputs and tables'!$K$21)-P305*'inputs and tables'!$K$22,0)*('inputs and tables'!$K$15+'inputs and tables'!$K$16)))*(IF(AND(K305=0,'inputs and tables'!$K$16=1),data!C305/data!C306,1)*IF(AND(K305=1,'inputs and tables'!$K$15=1),data!C306/data!C305,1))</f>
        <v>535.96380115433567</v>
      </c>
    </row>
    <row r="307" spans="1:16" x14ac:dyDescent="0.4">
      <c r="A307" s="17">
        <f t="shared" si="11"/>
        <v>305</v>
      </c>
      <c r="B307">
        <v>1529193600</v>
      </c>
      <c r="C307">
        <v>6449.61</v>
      </c>
      <c r="D307" s="14">
        <f t="shared" si="10"/>
        <v>43268</v>
      </c>
      <c r="F307">
        <f ca="1">IF(A307&lt;$F$2,"",AVERAGE(INDIRECT("C"&amp;A307-$F$2+3):C307))</f>
        <v>8457.473416666664</v>
      </c>
      <c r="G307" s="2">
        <f ca="1">IF(A307&lt;$G$2,"",IF(A307=$G$2,AVERAGE(INDIRECT("C"&amp;A307-$G$2+3):C307),G306+(2/($G$2+3))*(C307-G306)))</f>
        <v>6753.2692947164669</v>
      </c>
      <c r="J307">
        <f ca="1">IF(F307="","",IF(C307&lt;(F307*(1-'inputs and tables'!$K$14)),0,IF(C307&gt;(F307*(1+'inputs and tables'!$K$14)),1,J306)))</f>
        <v>0</v>
      </c>
      <c r="K307">
        <f ca="1">IF(G307="","",IF(C307&lt;(G307*(1-'inputs and tables'!$K$14)),0,IF(C307&gt;(G307*(1+'inputs and tables'!$K$14)),1,K306)))</f>
        <v>0</v>
      </c>
      <c r="N307" s="13">
        <f t="shared" si="12"/>
        <v>560.10508033000497</v>
      </c>
      <c r="O307" s="10">
        <f ca="1">(O306+(IF(J306&lt;&gt;J305,(-O306*'inputs and tables'!$K$22-'inputs and tables'!$K$21)-O306*'inputs and tables'!$K$22,0)*('inputs and tables'!$K$15+'inputs and tables'!$K$16)))*(IF(AND(J306=0,'inputs and tables'!$K$16=1),data!C306/data!C307,1)*IF(AND(J306=1,'inputs and tables'!$K$15=1),data!C307/data!C306,1))</f>
        <v>1578.22886346835</v>
      </c>
      <c r="P307" s="10">
        <f ca="1">(P306+(IF(K306&lt;&gt;K305,(-P306*'inputs and tables'!$K$22-'inputs and tables'!$K$21)-P306*'inputs and tables'!$K$22,0)*('inputs and tables'!$K$15+'inputs and tables'!$K$16)))*(IF(AND(K306=0,'inputs and tables'!$K$16=1),data!C306/data!C307,1)*IF(AND(K306=1,'inputs and tables'!$K$15=1),data!C307/data!C306,1))</f>
        <v>538.81995460325345</v>
      </c>
    </row>
    <row r="308" spans="1:16" x14ac:dyDescent="0.4">
      <c r="A308" s="17">
        <f t="shared" si="11"/>
        <v>306</v>
      </c>
      <c r="B308">
        <v>1529280000</v>
      </c>
      <c r="C308">
        <v>6712.46</v>
      </c>
      <c r="D308" s="14">
        <f t="shared" si="10"/>
        <v>43269</v>
      </c>
      <c r="F308">
        <f ca="1">IF(A308&lt;$F$2,"",AVERAGE(INDIRECT("C"&amp;A308-$F$2+3):C308))</f>
        <v>8426.881999999996</v>
      </c>
      <c r="G308" s="2">
        <f ca="1">IF(A308&lt;$G$2,"",IF(A308=$G$2,AVERAGE(INDIRECT("C"&amp;A308-$G$2+3):C308),G307+(2/($G$2+3))*(C308-G307)))</f>
        <v>6752.5405573108155</v>
      </c>
      <c r="J308">
        <f ca="1">IF(F308="","",IF(C308&lt;(F308*(1-'inputs and tables'!$K$14)),0,IF(C308&gt;(F308*(1+'inputs and tables'!$K$14)),1,J307)))</f>
        <v>0</v>
      </c>
      <c r="K308">
        <f ca="1">IF(G308="","",IF(C308&lt;(G308*(1-'inputs and tables'!$K$14)),0,IF(C308&gt;(G308*(1+'inputs and tables'!$K$14)),1,K307)))</f>
        <v>0</v>
      </c>
      <c r="N308" s="13">
        <f t="shared" si="12"/>
        <v>582.93182805036975</v>
      </c>
      <c r="O308" s="10">
        <f ca="1">(O307+(IF(J307&lt;&gt;J306,(-O307*'inputs and tables'!$K$22-'inputs and tables'!$K$21)-O307*'inputs and tables'!$K$22,0)*('inputs and tables'!$K$15+'inputs and tables'!$K$16)))*(IF(AND(J307=0,'inputs and tables'!$K$16=1),data!C307/data!C308,1)*IF(AND(J307=1,'inputs and tables'!$K$15=1),data!C308/data!C307,1))</f>
        <v>1516.4277567559589</v>
      </c>
      <c r="P308" s="10">
        <f ca="1">(P307+(IF(K307&lt;&gt;K306,(-P307*'inputs and tables'!$K$22-'inputs and tables'!$K$21)-P307*'inputs and tables'!$K$22,0)*('inputs and tables'!$K$15+'inputs and tables'!$K$16)))*(IF(AND(K307=0,'inputs and tables'!$K$16=1),data!C307/data!C308,1)*IF(AND(K307=1,'inputs and tables'!$K$15=1),data!C308/data!C307,1))</f>
        <v>517.72056256703047</v>
      </c>
    </row>
    <row r="309" spans="1:16" x14ac:dyDescent="0.4">
      <c r="A309" s="17">
        <f t="shared" si="11"/>
        <v>307</v>
      </c>
      <c r="B309">
        <v>1529366400</v>
      </c>
      <c r="C309">
        <v>6741.21</v>
      </c>
      <c r="D309" s="14">
        <f t="shared" si="10"/>
        <v>43270</v>
      </c>
      <c r="F309">
        <f ca="1">IF(A309&lt;$F$2,"",AVERAGE(INDIRECT("C"&amp;A309-$F$2+3):C309))</f>
        <v>8390.117083333329</v>
      </c>
      <c r="G309" s="2">
        <f ca="1">IF(A309&lt;$G$2,"",IF(A309=$G$2,AVERAGE(INDIRECT("C"&amp;A309-$G$2+3):C309),G308+(2/($G$2+3))*(C309-G308)))</f>
        <v>6752.3382259302653</v>
      </c>
      <c r="J309">
        <f ca="1">IF(F309="","",IF(C309&lt;(F309*(1-'inputs and tables'!$K$14)),0,IF(C309&gt;(F309*(1+'inputs and tables'!$K$14)),1,J308)))</f>
        <v>0</v>
      </c>
      <c r="K309">
        <f ca="1">IF(G309="","",IF(C309&lt;(G309*(1-'inputs and tables'!$K$14)),0,IF(C309&gt;(G309*(1+'inputs and tables'!$K$14)),1,K308)))</f>
        <v>0</v>
      </c>
      <c r="N309" s="13">
        <f t="shared" si="12"/>
        <v>585.42857142857201</v>
      </c>
      <c r="O309" s="10">
        <f ca="1">(O308+(IF(J308&lt;&gt;J307,(-O308*'inputs and tables'!$K$22-'inputs and tables'!$K$21)-O308*'inputs and tables'!$K$22,0)*('inputs and tables'!$K$15+'inputs and tables'!$K$16)))*(IF(AND(J308=0,'inputs and tables'!$K$16=1),data!C308/data!C309,1)*IF(AND(J308=1,'inputs and tables'!$K$15=1),data!C309/data!C308,1))</f>
        <v>1509.9604759552224</v>
      </c>
      <c r="P309" s="10">
        <f ca="1">(P308+(IF(K308&lt;&gt;K307,(-P308*'inputs and tables'!$K$22-'inputs and tables'!$K$21)-P308*'inputs and tables'!$K$22,0)*('inputs and tables'!$K$15+'inputs and tables'!$K$16)))*(IF(AND(K308=0,'inputs and tables'!$K$16=1),data!C308/data!C309,1)*IF(AND(K308=1,'inputs and tables'!$K$15=1),data!C309/data!C308,1))</f>
        <v>515.51258118478574</v>
      </c>
    </row>
    <row r="310" spans="1:16" x14ac:dyDescent="0.4">
      <c r="A310" s="17">
        <f t="shared" si="11"/>
        <v>308</v>
      </c>
      <c r="B310">
        <v>1529452800</v>
      </c>
      <c r="C310">
        <v>6761.51</v>
      </c>
      <c r="D310" s="14">
        <f t="shared" si="10"/>
        <v>43271</v>
      </c>
      <c r="F310">
        <f ca="1">IF(A310&lt;$F$2,"",AVERAGE(INDIRECT("C"&amp;A310-$F$2+3):C310))</f>
        <v>8353.1214166666632</v>
      </c>
      <c r="G310" s="2">
        <f ca="1">IF(A310&lt;$G$2,"",IF(A310=$G$2,AVERAGE(INDIRECT("C"&amp;A310-$G$2+3):C310),G309+(2/($G$2+3))*(C310-G309)))</f>
        <v>6752.5020076100818</v>
      </c>
      <c r="J310">
        <f ca="1">IF(F310="","",IF(C310&lt;(F310*(1-'inputs and tables'!$K$14)),0,IF(C310&gt;(F310*(1+'inputs and tables'!$K$14)),1,J309)))</f>
        <v>0</v>
      </c>
      <c r="K310">
        <f ca="1">IF(G310="","",IF(C310&lt;(G310*(1-'inputs and tables'!$K$14)),0,IF(C310&gt;(G310*(1+'inputs and tables'!$K$14)),1,K309)))</f>
        <v>1</v>
      </c>
      <c r="N310" s="13">
        <f t="shared" si="12"/>
        <v>587.19148936170268</v>
      </c>
      <c r="O310" s="10">
        <f ca="1">(O309+(IF(J309&lt;&gt;J308,(-O309*'inputs and tables'!$K$22-'inputs and tables'!$K$21)-O309*'inputs and tables'!$K$22,0)*('inputs and tables'!$K$15+'inputs and tables'!$K$16)))*(IF(AND(J309=0,'inputs and tables'!$K$16=1),data!C309/data!C310,1)*IF(AND(J309=1,'inputs and tables'!$K$15=1),data!C310/data!C309,1))</f>
        <v>1505.427139812572</v>
      </c>
      <c r="P310" s="10">
        <f ca="1">(P309+(IF(K309&lt;&gt;K308,(-P309*'inputs and tables'!$K$22-'inputs and tables'!$K$21)-P309*'inputs and tables'!$K$22,0)*('inputs and tables'!$K$15+'inputs and tables'!$K$16)))*(IF(AND(K309=0,'inputs and tables'!$K$16=1),data!C309/data!C310,1)*IF(AND(K309=1,'inputs and tables'!$K$15=1),data!C310/data!C309,1))</f>
        <v>513.96486397397757</v>
      </c>
    </row>
    <row r="311" spans="1:16" x14ac:dyDescent="0.4">
      <c r="A311" s="17">
        <f t="shared" si="11"/>
        <v>309</v>
      </c>
      <c r="B311">
        <v>1529539200</v>
      </c>
      <c r="C311">
        <v>6718.84</v>
      </c>
      <c r="D311" s="14">
        <f t="shared" si="10"/>
        <v>43272</v>
      </c>
      <c r="F311">
        <f ca="1">IF(A311&lt;$F$2,"",AVERAGE(INDIRECT("C"&amp;A311-$F$2+3):C311))</f>
        <v>8322.131749999995</v>
      </c>
      <c r="G311" s="2">
        <f ca="1">IF(A311&lt;$G$2,"",IF(A311=$G$2,AVERAGE(INDIRECT("C"&amp;A311-$G$2+3):C311),G310+(2/($G$2+3))*(C311-G310)))</f>
        <v>6751.9009003313304</v>
      </c>
      <c r="J311">
        <f ca="1">IF(F311="","",IF(C311&lt;(F311*(1-'inputs and tables'!$K$14)),0,IF(C311&gt;(F311*(1+'inputs and tables'!$K$14)),1,J310)))</f>
        <v>0</v>
      </c>
      <c r="K311">
        <f ca="1">IF(G311="","",IF(C311&lt;(G311*(1-'inputs and tables'!$K$14)),0,IF(C311&gt;(G311*(1+'inputs and tables'!$K$14)),1,K310)))</f>
        <v>0</v>
      </c>
      <c r="N311" s="13">
        <f t="shared" si="12"/>
        <v>583.48588797221066</v>
      </c>
      <c r="O311" s="10">
        <f ca="1">(O310+(IF(J310&lt;&gt;J309,(-O310*'inputs and tables'!$K$22-'inputs and tables'!$K$21)-O310*'inputs and tables'!$K$22,0)*('inputs and tables'!$K$15+'inputs and tables'!$K$16)))*(IF(AND(J310=0,'inputs and tables'!$K$16=1),data!C310/data!C311,1)*IF(AND(J310=1,'inputs and tables'!$K$15=1),data!C311/data!C310,1))</f>
        <v>1514.9878044594161</v>
      </c>
      <c r="P311" s="10">
        <f ca="1">(P310+(IF(K310&lt;&gt;K309,(-P310*'inputs and tables'!$K$22-'inputs and tables'!$K$21)-P310*'inputs and tables'!$K$22,0)*('inputs and tables'!$K$15+'inputs and tables'!$K$16)))*(IF(AND(K310=0,'inputs and tables'!$K$16=1),data!C310/data!C311,1)*IF(AND(K310=1,'inputs and tables'!$K$15=1),data!C311/data!C310,1))</f>
        <v>506.63560435015495</v>
      </c>
    </row>
    <row r="312" spans="1:16" x14ac:dyDescent="0.4">
      <c r="A312" s="17">
        <f t="shared" si="11"/>
        <v>310</v>
      </c>
      <c r="B312">
        <v>1529625600</v>
      </c>
      <c r="C312">
        <v>6045</v>
      </c>
      <c r="D312" s="14">
        <f t="shared" si="10"/>
        <v>43273</v>
      </c>
      <c r="F312">
        <f ca="1">IF(A312&lt;$F$2,"",AVERAGE(INDIRECT("C"&amp;A312-$F$2+3):C312))</f>
        <v>8290.7480833333302</v>
      </c>
      <c r="G312" s="2">
        <f ca="1">IF(A312&lt;$G$2,"",IF(A312=$G$2,AVERAGE(INDIRECT("C"&amp;A312-$G$2+3):C312),G311+(2/($G$2+3))*(C312-G311)))</f>
        <v>6739.2776699682709</v>
      </c>
      <c r="J312">
        <f ca="1">IF(F312="","",IF(C312&lt;(F312*(1-'inputs and tables'!$K$14)),0,IF(C312&gt;(F312*(1+'inputs and tables'!$K$14)),1,J311)))</f>
        <v>0</v>
      </c>
      <c r="K312">
        <f ca="1">IF(G312="","",IF(C312&lt;(G312*(1-'inputs and tables'!$K$14)),0,IF(C312&gt;(G312*(1+'inputs and tables'!$K$14)),1,K311)))</f>
        <v>0</v>
      </c>
      <c r="N312" s="13">
        <f t="shared" si="12"/>
        <v>524.96743378202382</v>
      </c>
      <c r="O312" s="10">
        <f ca="1">(O311+(IF(J311&lt;&gt;J310,(-O311*'inputs and tables'!$K$22-'inputs and tables'!$K$21)-O311*'inputs and tables'!$K$22,0)*('inputs and tables'!$K$15+'inputs and tables'!$K$16)))*(IF(AND(J311=0,'inputs and tables'!$K$16=1),data!C311/data!C312,1)*IF(AND(J311=1,'inputs and tables'!$K$15=1),data!C312/data!C311,1))</f>
        <v>1683.8644599030777</v>
      </c>
      <c r="P312" s="10">
        <f ca="1">(P311+(IF(K311&lt;&gt;K310,(-P311*'inputs and tables'!$K$22-'inputs and tables'!$K$21)-P311*'inputs and tables'!$K$22,0)*('inputs and tables'!$K$15+'inputs and tables'!$K$16)))*(IF(AND(K311=0,'inputs and tables'!$K$16=1),data!C311/data!C312,1)*IF(AND(K311=1,'inputs and tables'!$K$15=1),data!C312/data!C311,1))</f>
        <v>558.60571305550695</v>
      </c>
    </row>
    <row r="313" spans="1:16" x14ac:dyDescent="0.4">
      <c r="A313" s="17">
        <f t="shared" si="11"/>
        <v>311</v>
      </c>
      <c r="B313">
        <v>1529712000</v>
      </c>
      <c r="C313">
        <v>6149.98</v>
      </c>
      <c r="D313" s="14">
        <f t="shared" si="10"/>
        <v>43274</v>
      </c>
      <c r="F313">
        <f ca="1">IF(A313&lt;$F$2,"",AVERAGE(INDIRECT("C"&amp;A313-$F$2+3):C313))</f>
        <v>8257.572583333329</v>
      </c>
      <c r="G313" s="2">
        <f ca="1">IF(A313&lt;$G$2,"",IF(A313=$G$2,AVERAGE(INDIRECT("C"&amp;A313-$G$2+3):C313),G312+(2/($G$2+3))*(C313-G312)))</f>
        <v>6728.754497290266</v>
      </c>
      <c r="J313">
        <f ca="1">IF(F313="","",IF(C313&lt;(F313*(1-'inputs and tables'!$K$14)),0,IF(C313&gt;(F313*(1+'inputs and tables'!$K$14)),1,J312)))</f>
        <v>0</v>
      </c>
      <c r="K313">
        <f ca="1">IF(G313="","",IF(C313&lt;(G313*(1-'inputs and tables'!$K$14)),0,IF(C313&gt;(G313*(1+'inputs and tables'!$K$14)),1,K312)))</f>
        <v>0</v>
      </c>
      <c r="N313" s="13">
        <f t="shared" si="12"/>
        <v>534.08423795049964</v>
      </c>
      <c r="O313" s="10">
        <f ca="1">(O312+(IF(J312&lt;&gt;J311,(-O312*'inputs and tables'!$K$22-'inputs and tables'!$K$21)-O312*'inputs and tables'!$K$22,0)*('inputs and tables'!$K$15+'inputs and tables'!$K$16)))*(IF(AND(J312=0,'inputs and tables'!$K$16=1),data!C312/data!C313,1)*IF(AND(J312=1,'inputs and tables'!$K$15=1),data!C313/data!C312,1))</f>
        <v>1655.1209369972105</v>
      </c>
      <c r="P313" s="10">
        <f ca="1">(P312+(IF(K312&lt;&gt;K311,(-P312*'inputs and tables'!$K$22-'inputs and tables'!$K$21)-P312*'inputs and tables'!$K$22,0)*('inputs and tables'!$K$15+'inputs and tables'!$K$16)))*(IF(AND(K312=0,'inputs and tables'!$K$16=1),data!C312/data!C313,1)*IF(AND(K312=1,'inputs and tables'!$K$15=1),data!C313/data!C312,1))</f>
        <v>549.0703279393656</v>
      </c>
    </row>
    <row r="314" spans="1:16" x14ac:dyDescent="0.4">
      <c r="A314" s="17">
        <f t="shared" si="11"/>
        <v>312</v>
      </c>
      <c r="B314">
        <v>1529798400</v>
      </c>
      <c r="C314">
        <v>6136.97</v>
      </c>
      <c r="D314" s="14">
        <f t="shared" si="10"/>
        <v>43275</v>
      </c>
      <c r="F314">
        <f ca="1">IF(A314&lt;$F$2,"",AVERAGE(INDIRECT("C"&amp;A314-$F$2+3):C314))</f>
        <v>8227.9264166666617</v>
      </c>
      <c r="G314" s="2">
        <f ca="1">IF(A314&lt;$G$2,"",IF(A314=$G$2,AVERAGE(INDIRECT("C"&amp;A314-$G$2+3):C314),G313+(2/($G$2+3))*(C314-G313)))</f>
        <v>6718.1869169815109</v>
      </c>
      <c r="J314">
        <f ca="1">IF(F314="","",IF(C314&lt;(F314*(1-'inputs and tables'!$K$14)),0,IF(C314&gt;(F314*(1+'inputs and tables'!$K$14)),1,J313)))</f>
        <v>0</v>
      </c>
      <c r="K314">
        <f ca="1">IF(G314="","",IF(C314&lt;(G314*(1-'inputs and tables'!$K$14)),0,IF(C314&gt;(G314*(1+'inputs and tables'!$K$14)),1,K313)))</f>
        <v>0</v>
      </c>
      <c r="N314" s="13">
        <f t="shared" si="12"/>
        <v>532.95440729483323</v>
      </c>
      <c r="O314" s="10">
        <f ca="1">(O313+(IF(J313&lt;&gt;J312,(-O313*'inputs and tables'!$K$22-'inputs and tables'!$K$21)-O313*'inputs and tables'!$K$22,0)*('inputs and tables'!$K$15+'inputs and tables'!$K$16)))*(IF(AND(J313=0,'inputs and tables'!$K$16=1),data!C313/data!C314,1)*IF(AND(J313=1,'inputs and tables'!$K$15=1),data!C314/data!C313,1))</f>
        <v>1658.6296918697831</v>
      </c>
      <c r="P314" s="10">
        <f ca="1">(P313+(IF(K313&lt;&gt;K312,(-P313*'inputs and tables'!$K$22-'inputs and tables'!$K$21)-P313*'inputs and tables'!$K$22,0)*('inputs and tables'!$K$15+'inputs and tables'!$K$16)))*(IF(AND(K313=0,'inputs and tables'!$K$16=1),data!C313/data!C314,1)*IF(AND(K313=1,'inputs and tables'!$K$15=1),data!C314/data!C313,1))</f>
        <v>550.23432335835741</v>
      </c>
    </row>
    <row r="315" spans="1:16" x14ac:dyDescent="0.4">
      <c r="A315" s="17">
        <f t="shared" si="11"/>
        <v>313</v>
      </c>
      <c r="B315">
        <v>1529884800</v>
      </c>
      <c r="C315">
        <v>6252</v>
      </c>
      <c r="D315" s="14">
        <f t="shared" si="10"/>
        <v>43276</v>
      </c>
      <c r="F315">
        <f ca="1">IF(A315&lt;$F$2,"",AVERAGE(INDIRECT("C"&amp;A315-$F$2+3):C315))</f>
        <v>8200.109749999996</v>
      </c>
      <c r="G315" s="2">
        <f ca="1">IF(A315&lt;$G$2,"",IF(A315=$G$2,AVERAGE(INDIRECT("C"&amp;A315-$G$2+3):C315),G314+(2/($G$2+3))*(C315-G314)))</f>
        <v>6709.8621506068412</v>
      </c>
      <c r="J315">
        <f ca="1">IF(F315="","",IF(C315&lt;(F315*(1-'inputs and tables'!$K$14)),0,IF(C315&gt;(F315*(1+'inputs and tables'!$K$14)),1,J314)))</f>
        <v>0</v>
      </c>
      <c r="K315">
        <f ca="1">IF(G315="","",IF(C315&lt;(G315*(1-'inputs and tables'!$K$14)),0,IF(C315&gt;(G315*(1+'inputs and tables'!$K$14)),1,K314)))</f>
        <v>0</v>
      </c>
      <c r="N315" s="13">
        <f t="shared" si="12"/>
        <v>542.94398610508074</v>
      </c>
      <c r="O315" s="10">
        <f ca="1">(O314+(IF(J314&lt;&gt;J313,(-O314*'inputs and tables'!$K$22-'inputs and tables'!$K$21)-O314*'inputs and tables'!$K$22,0)*('inputs and tables'!$K$15+'inputs and tables'!$K$16)))*(IF(AND(J314=0,'inputs and tables'!$K$16=1),data!C314/data!C315,1)*IF(AND(J314=1,'inputs and tables'!$K$15=1),data!C315/data!C314,1))</f>
        <v>1628.1127095512002</v>
      </c>
      <c r="P315" s="10">
        <f ca="1">(P314+(IF(K314&lt;&gt;K313,(-P314*'inputs and tables'!$K$22-'inputs and tables'!$K$21)-P314*'inputs and tables'!$K$22,0)*('inputs and tables'!$K$15+'inputs and tables'!$K$16)))*(IF(AND(K314=0,'inputs and tables'!$K$16=1),data!C314/data!C315,1)*IF(AND(K314=1,'inputs and tables'!$K$15=1),data!C315/data!C314,1))</f>
        <v>540.11061027199912</v>
      </c>
    </row>
    <row r="316" spans="1:16" x14ac:dyDescent="0.4">
      <c r="A316" s="17">
        <f t="shared" si="11"/>
        <v>314</v>
      </c>
      <c r="B316">
        <v>1529971200</v>
      </c>
      <c r="C316">
        <v>6070.78</v>
      </c>
      <c r="D316" s="14">
        <f t="shared" si="10"/>
        <v>43277</v>
      </c>
      <c r="F316">
        <f ca="1">IF(A316&lt;$F$2,"",AVERAGE(INDIRECT("C"&amp;A316-$F$2+3):C316))</f>
        <v>8164.6662499999957</v>
      </c>
      <c r="G316" s="2">
        <f ca="1">IF(A316&lt;$G$2,"",IF(A316=$G$2,AVERAGE(INDIRECT("C"&amp;A316-$G$2+3):C316),G315+(2/($G$2+3))*(C316-G315)))</f>
        <v>6698.4499693460048</v>
      </c>
      <c r="J316">
        <f ca="1">IF(F316="","",IF(C316&lt;(F316*(1-'inputs and tables'!$K$14)),0,IF(C316&gt;(F316*(1+'inputs and tables'!$K$14)),1,J315)))</f>
        <v>0</v>
      </c>
      <c r="K316">
        <f ca="1">IF(G316="","",IF(C316&lt;(G316*(1-'inputs and tables'!$K$14)),0,IF(C316&gt;(G316*(1+'inputs and tables'!$K$14)),1,K315)))</f>
        <v>0</v>
      </c>
      <c r="N316" s="13">
        <f t="shared" si="12"/>
        <v>527.20625271385188</v>
      </c>
      <c r="O316" s="10">
        <f ca="1">(O315+(IF(J315&lt;&gt;J314,(-O315*'inputs and tables'!$K$22-'inputs and tables'!$K$21)-O315*'inputs and tables'!$K$22,0)*('inputs and tables'!$K$15+'inputs and tables'!$K$16)))*(IF(AND(J315=0,'inputs and tables'!$K$16=1),data!C315/data!C316,1)*IF(AND(J315=1,'inputs and tables'!$K$15=1),data!C316/data!C315,1))</f>
        <v>1676.7138094469085</v>
      </c>
      <c r="P316" s="10">
        <f ca="1">(P315+(IF(K315&lt;&gt;K314,(-P315*'inputs and tables'!$K$22-'inputs and tables'!$K$21)-P315*'inputs and tables'!$K$22,0)*('inputs and tables'!$K$15+'inputs and tables'!$K$16)))*(IF(AND(K315=0,'inputs and tables'!$K$16=1),data!C315/data!C316,1)*IF(AND(K315=1,'inputs and tables'!$K$15=1),data!C316/data!C315,1))</f>
        <v>556.23355407715951</v>
      </c>
    </row>
    <row r="317" spans="1:16" x14ac:dyDescent="0.4">
      <c r="A317" s="17">
        <f t="shared" si="11"/>
        <v>315</v>
      </c>
      <c r="B317">
        <v>1530057600</v>
      </c>
      <c r="C317">
        <v>6133.73</v>
      </c>
      <c r="D317" s="14">
        <f t="shared" si="10"/>
        <v>43278</v>
      </c>
      <c r="F317">
        <f ca="1">IF(A317&lt;$F$2,"",AVERAGE(INDIRECT("C"&amp;A317-$F$2+3):C317))</f>
        <v>8127.7053333333279</v>
      </c>
      <c r="G317" s="2">
        <f ca="1">IF(A317&lt;$G$2,"",IF(A317=$G$2,AVERAGE(INDIRECT("C"&amp;A317-$G$2+3):C317),G316+(2/($G$2+3))*(C317-G316)))</f>
        <v>6688.3656841791117</v>
      </c>
      <c r="J317">
        <f ca="1">IF(F317="","",IF(C317&lt;(F317*(1-'inputs and tables'!$K$14)),0,IF(C317&gt;(F317*(1+'inputs and tables'!$K$14)),1,J316)))</f>
        <v>0</v>
      </c>
      <c r="K317">
        <f ca="1">IF(G317="","",IF(C317&lt;(G317*(1-'inputs and tables'!$K$14)),0,IF(C317&gt;(G317*(1+'inputs and tables'!$K$14)),1,K316)))</f>
        <v>0</v>
      </c>
      <c r="N317" s="13">
        <f t="shared" si="12"/>
        <v>532.67303517151583</v>
      </c>
      <c r="O317" s="10">
        <f ca="1">(O316+(IF(J316&lt;&gt;J315,(-O316*'inputs and tables'!$K$22-'inputs and tables'!$K$21)-O316*'inputs and tables'!$K$22,0)*('inputs and tables'!$K$15+'inputs and tables'!$K$16)))*(IF(AND(J316=0,'inputs and tables'!$K$16=1),data!C316/data!C317,1)*IF(AND(J316=1,'inputs and tables'!$K$15=1),data!C317/data!C316,1))</f>
        <v>1659.5058243701799</v>
      </c>
      <c r="P317" s="10">
        <f ca="1">(P316+(IF(K316&lt;&gt;K315,(-P316*'inputs and tables'!$K$22-'inputs and tables'!$K$21)-P316*'inputs and tables'!$K$22,0)*('inputs and tables'!$K$15+'inputs and tables'!$K$16)))*(IF(AND(K316=0,'inputs and tables'!$K$16=1),data!C316/data!C317,1)*IF(AND(K316=1,'inputs and tables'!$K$15=1),data!C317/data!C316,1))</f>
        <v>550.52497182310572</v>
      </c>
    </row>
    <row r="318" spans="1:16" x14ac:dyDescent="0.4">
      <c r="A318" s="17">
        <f t="shared" si="11"/>
        <v>316</v>
      </c>
      <c r="B318">
        <v>1530144000</v>
      </c>
      <c r="C318">
        <v>5853.98</v>
      </c>
      <c r="D318" s="14">
        <f t="shared" si="10"/>
        <v>43279</v>
      </c>
      <c r="F318">
        <f ca="1">IF(A318&lt;$F$2,"",AVERAGE(INDIRECT("C"&amp;A318-$F$2+3):C318))</f>
        <v>8090.4321666666619</v>
      </c>
      <c r="G318" s="2">
        <f ca="1">IF(A318&lt;$G$2,"",IF(A318=$G$2,AVERAGE(INDIRECT("C"&amp;A318-$G$2+3):C318),G317+(2/($G$2+3))*(C318-G317)))</f>
        <v>6673.4659398187705</v>
      </c>
      <c r="J318">
        <f ca="1">IF(F318="","",IF(C318&lt;(F318*(1-'inputs and tables'!$K$14)),0,IF(C318&gt;(F318*(1+'inputs and tables'!$K$14)),1,J317)))</f>
        <v>0</v>
      </c>
      <c r="K318">
        <f ca="1">IF(G318="","",IF(C318&lt;(G318*(1-'inputs and tables'!$K$14)),0,IF(C318&gt;(G318*(1+'inputs and tables'!$K$14)),1,K317)))</f>
        <v>0</v>
      </c>
      <c r="N318" s="13">
        <f t="shared" si="12"/>
        <v>508.3786365610078</v>
      </c>
      <c r="O318" s="10">
        <f ca="1">(O317+(IF(J317&lt;&gt;J316,(-O317*'inputs and tables'!$K$22-'inputs and tables'!$K$21)-O317*'inputs and tables'!$K$22,0)*('inputs and tables'!$K$15+'inputs and tables'!$K$16)))*(IF(AND(J317=0,'inputs and tables'!$K$16=1),data!C317/data!C318,1)*IF(AND(J317=1,'inputs and tables'!$K$15=1),data!C318/data!C317,1))</f>
        <v>1738.8102897710796</v>
      </c>
      <c r="P318" s="10">
        <f ca="1">(P317+(IF(K317&lt;&gt;K316,(-P317*'inputs and tables'!$K$22-'inputs and tables'!$K$21)-P317*'inputs and tables'!$K$22,0)*('inputs and tables'!$K$15+'inputs and tables'!$K$16)))*(IF(AND(K317=0,'inputs and tables'!$K$16=1),data!C317/data!C318,1)*IF(AND(K317=1,'inputs and tables'!$K$15=1),data!C318/data!C317,1))</f>
        <v>576.83345953018943</v>
      </c>
    </row>
    <row r="319" spans="1:16" x14ac:dyDescent="0.4">
      <c r="A319" s="17">
        <f t="shared" si="11"/>
        <v>317</v>
      </c>
      <c r="B319">
        <v>1530230400</v>
      </c>
      <c r="C319">
        <v>6197.92</v>
      </c>
      <c r="D319" s="14">
        <f t="shared" si="10"/>
        <v>43280</v>
      </c>
      <c r="F319">
        <f ca="1">IF(A319&lt;$F$2,"",AVERAGE(INDIRECT("C"&amp;A319-$F$2+3):C319))</f>
        <v>8051.0814999999957</v>
      </c>
      <c r="G319" s="2">
        <f ca="1">IF(A319&lt;$G$2,"",IF(A319=$G$2,AVERAGE(INDIRECT("C"&amp;A319-$G$2+3):C319),G318+(2/($G$2+3))*(C319-G318)))</f>
        <v>6664.9740480362925</v>
      </c>
      <c r="J319">
        <f ca="1">IF(F319="","",IF(C319&lt;(F319*(1-'inputs and tables'!$K$14)),0,IF(C319&gt;(F319*(1+'inputs and tables'!$K$14)),1,J318)))</f>
        <v>0</v>
      </c>
      <c r="K319">
        <f ca="1">IF(G319="","",IF(C319&lt;(G319*(1-'inputs and tables'!$K$14)),0,IF(C319&gt;(G319*(1+'inputs and tables'!$K$14)),1,K318)))</f>
        <v>0</v>
      </c>
      <c r="N319" s="13">
        <f t="shared" si="12"/>
        <v>538.24750325662228</v>
      </c>
      <c r="O319" s="10">
        <f ca="1">(O318+(IF(J318&lt;&gt;J317,(-O318*'inputs and tables'!$K$22-'inputs and tables'!$K$21)-O318*'inputs and tables'!$K$22,0)*('inputs and tables'!$K$15+'inputs and tables'!$K$16)))*(IF(AND(J318=0,'inputs and tables'!$K$16=1),data!C318/data!C319,1)*IF(AND(J318=1,'inputs and tables'!$K$15=1),data!C319/data!C318,1))</f>
        <v>1642.3188198805574</v>
      </c>
      <c r="P319" s="10">
        <f ca="1">(P318+(IF(K318&lt;&gt;K317,(-P318*'inputs and tables'!$K$22-'inputs and tables'!$K$21)-P318*'inputs and tables'!$K$22,0)*('inputs and tables'!$K$15+'inputs and tables'!$K$16)))*(IF(AND(K318=0,'inputs and tables'!$K$16=1),data!C318/data!C319,1)*IF(AND(K318=1,'inputs and tables'!$K$15=1),data!C319/data!C318,1))</f>
        <v>544.82334967546183</v>
      </c>
    </row>
    <row r="320" spans="1:16" x14ac:dyDescent="0.4">
      <c r="A320" s="17">
        <f t="shared" si="11"/>
        <v>318</v>
      </c>
      <c r="B320">
        <v>1530316800</v>
      </c>
      <c r="C320">
        <v>6390.07</v>
      </c>
      <c r="D320" s="14">
        <f t="shared" si="10"/>
        <v>43281</v>
      </c>
      <c r="F320">
        <f ca="1">IF(A320&lt;$F$2,"",AVERAGE(INDIRECT("C"&amp;A320-$F$2+3):C320))</f>
        <v>8012.3404166666623</v>
      </c>
      <c r="G320" s="2">
        <f ca="1">IF(A320&lt;$G$2,"",IF(A320=$G$2,AVERAGE(INDIRECT("C"&amp;A320-$G$2+3):C320),G319+(2/($G$2+3))*(C320-G319)))</f>
        <v>6660.0650471785011</v>
      </c>
      <c r="J320">
        <f ca="1">IF(F320="","",IF(C320&lt;(F320*(1-'inputs and tables'!$K$14)),0,IF(C320&gt;(F320*(1+'inputs and tables'!$K$14)),1,J319)))</f>
        <v>0</v>
      </c>
      <c r="K320">
        <f ca="1">IF(G320="","",IF(C320&lt;(G320*(1-'inputs and tables'!$K$14)),0,IF(C320&gt;(G320*(1+'inputs and tables'!$K$14)),1,K319)))</f>
        <v>0</v>
      </c>
      <c r="N320" s="13">
        <f t="shared" si="12"/>
        <v>554.93443334780773</v>
      </c>
      <c r="O320" s="10">
        <f ca="1">(O319+(IF(J319&lt;&gt;J318,(-O319*'inputs and tables'!$K$22-'inputs and tables'!$K$21)-O319*'inputs and tables'!$K$22,0)*('inputs and tables'!$K$15+'inputs and tables'!$K$16)))*(IF(AND(J319=0,'inputs and tables'!$K$16=1),data!C319/data!C320,1)*IF(AND(J319=1,'inputs and tables'!$K$15=1),data!C320/data!C319,1))</f>
        <v>1592.9341400194528</v>
      </c>
      <c r="P320" s="10">
        <f ca="1">(P319+(IF(K319&lt;&gt;K318,(-P319*'inputs and tables'!$K$22-'inputs and tables'!$K$21)-P319*'inputs and tables'!$K$22,0)*('inputs and tables'!$K$15+'inputs and tables'!$K$16)))*(IF(AND(K319=0,'inputs and tables'!$K$16=1),data!C319/data!C320,1)*IF(AND(K319=1,'inputs and tables'!$K$15=1),data!C320/data!C319,1))</f>
        <v>528.44046081193767</v>
      </c>
    </row>
    <row r="321" spans="1:16" x14ac:dyDescent="0.4">
      <c r="A321" s="17">
        <f t="shared" si="11"/>
        <v>319</v>
      </c>
      <c r="B321">
        <v>1530403200</v>
      </c>
      <c r="C321">
        <v>6356.81</v>
      </c>
      <c r="D321" s="14">
        <f t="shared" si="10"/>
        <v>43282</v>
      </c>
      <c r="F321">
        <f ca="1">IF(A321&lt;$F$2,"",AVERAGE(INDIRECT("C"&amp;A321-$F$2+3):C321))</f>
        <v>7969.7764999999963</v>
      </c>
      <c r="G321" s="2">
        <f ca="1">IF(A321&lt;$G$2,"",IF(A321=$G$2,AVERAGE(INDIRECT("C"&amp;A321-$G$2+3):C321),G320+(2/($G$2+3))*(C321-G320)))</f>
        <v>6654.6497784788853</v>
      </c>
      <c r="J321">
        <f ca="1">IF(F321="","",IF(C321&lt;(F321*(1-'inputs and tables'!$K$14)),0,IF(C321&gt;(F321*(1+'inputs and tables'!$K$14)),1,J320)))</f>
        <v>0</v>
      </c>
      <c r="K321">
        <f ca="1">IF(G321="","",IF(C321&lt;(G321*(1-'inputs and tables'!$K$14)),0,IF(C321&gt;(G321*(1+'inputs and tables'!$K$14)),1,K320)))</f>
        <v>0</v>
      </c>
      <c r="N321" s="13">
        <f t="shared" si="12"/>
        <v>552.04602692140747</v>
      </c>
      <c r="O321" s="10">
        <f ca="1">(O320+(IF(J320&lt;&gt;J319,(-O320*'inputs and tables'!$K$22-'inputs and tables'!$K$21)-O320*'inputs and tables'!$K$22,0)*('inputs and tables'!$K$15+'inputs and tables'!$K$16)))*(IF(AND(J320=0,'inputs and tables'!$K$16=1),data!C320/data!C321,1)*IF(AND(J320=1,'inputs and tables'!$K$15=1),data!C321/data!C320,1))</f>
        <v>1601.2686646469067</v>
      </c>
      <c r="P321" s="10">
        <f ca="1">(P320+(IF(K320&lt;&gt;K319,(-P320*'inputs and tables'!$K$22-'inputs and tables'!$K$21)-P320*'inputs and tables'!$K$22,0)*('inputs and tables'!$K$15+'inputs and tables'!$K$16)))*(IF(AND(K320=0,'inputs and tables'!$K$16=1),data!C320/data!C321,1)*IF(AND(K320=1,'inputs and tables'!$K$15=1),data!C321/data!C320,1))</f>
        <v>531.20535857144353</v>
      </c>
    </row>
    <row r="322" spans="1:16" x14ac:dyDescent="0.4">
      <c r="A322" s="17">
        <f t="shared" si="11"/>
        <v>320</v>
      </c>
      <c r="B322">
        <v>1530489600</v>
      </c>
      <c r="C322">
        <v>6615.29</v>
      </c>
      <c r="D322" s="14">
        <f t="shared" si="10"/>
        <v>43283</v>
      </c>
      <c r="F322">
        <f ca="1">IF(A322&lt;$F$2,"",AVERAGE(INDIRECT("C"&amp;A322-$F$2+3):C322))</f>
        <v>7928.9455833333304</v>
      </c>
      <c r="G322" s="2">
        <f ca="1">IF(A322&lt;$G$2,"",IF(A322=$G$2,AVERAGE(INDIRECT("C"&amp;A322-$G$2+3):C322),G321+(2/($G$2+3))*(C322-G321)))</f>
        <v>6653.9469252917625</v>
      </c>
      <c r="J322">
        <f ca="1">IF(F322="","",IF(C322&lt;(F322*(1-'inputs and tables'!$K$14)),0,IF(C322&gt;(F322*(1+'inputs and tables'!$K$14)),1,J321)))</f>
        <v>0</v>
      </c>
      <c r="K322">
        <f ca="1">IF(G322="","",IF(C322&lt;(G322*(1-'inputs and tables'!$K$14)),0,IF(C322&gt;(G322*(1+'inputs and tables'!$K$14)),1,K321)))</f>
        <v>0</v>
      </c>
      <c r="N322" s="13">
        <f t="shared" si="12"/>
        <v>574.49326964828538</v>
      </c>
      <c r="O322" s="10">
        <f ca="1">(O321+(IF(J321&lt;&gt;J320,(-O321*'inputs and tables'!$K$22-'inputs and tables'!$K$21)-O321*'inputs and tables'!$K$22,0)*('inputs and tables'!$K$15+'inputs and tables'!$K$16)))*(IF(AND(J321=0,'inputs and tables'!$K$16=1),data!C321/data!C322,1)*IF(AND(J321=1,'inputs and tables'!$K$15=1),data!C322/data!C321,1))</f>
        <v>1538.7021068031945</v>
      </c>
      <c r="P322" s="10">
        <f ca="1">(P321+(IF(K321&lt;&gt;K320,(-P321*'inputs and tables'!$K$22-'inputs and tables'!$K$21)-P321*'inputs and tables'!$K$22,0)*('inputs and tables'!$K$15+'inputs and tables'!$K$16)))*(IF(AND(K321=0,'inputs and tables'!$K$16=1),data!C321/data!C322,1)*IF(AND(K321=1,'inputs and tables'!$K$15=1),data!C322/data!C321,1))</f>
        <v>510.4495094577166</v>
      </c>
    </row>
    <row r="323" spans="1:16" x14ac:dyDescent="0.4">
      <c r="A323" s="17">
        <f t="shared" si="11"/>
        <v>321</v>
      </c>
      <c r="B323">
        <v>1530576000</v>
      </c>
      <c r="C323">
        <v>6513.86</v>
      </c>
      <c r="D323" s="14">
        <f t="shared" si="10"/>
        <v>43284</v>
      </c>
      <c r="F323">
        <f ca="1">IF(A323&lt;$F$2,"",AVERAGE(INDIRECT("C"&amp;A323-$F$2+3):C323))</f>
        <v>7887.7777499999966</v>
      </c>
      <c r="G323" s="2">
        <f ca="1">IF(A323&lt;$G$2,"",IF(A323=$G$2,AVERAGE(INDIRECT("C"&amp;A323-$G$2+3):C323),G322+(2/($G$2+3))*(C323-G322)))</f>
        <v>6651.4453730544092</v>
      </c>
      <c r="J323">
        <f ca="1">IF(F323="","",IF(C323&lt;(F323*(1-'inputs and tables'!$K$14)),0,IF(C323&gt;(F323*(1+'inputs and tables'!$K$14)),1,J322)))</f>
        <v>0</v>
      </c>
      <c r="K323">
        <f ca="1">IF(G323="","",IF(C323&lt;(G323*(1-'inputs and tables'!$K$14)),0,IF(C323&gt;(G323*(1+'inputs and tables'!$K$14)),1,K322)))</f>
        <v>0</v>
      </c>
      <c r="N323" s="13">
        <f t="shared" si="12"/>
        <v>565.68475900998749</v>
      </c>
      <c r="O323" s="10">
        <f ca="1">(O322+(IF(J322&lt;&gt;J321,(-O322*'inputs and tables'!$K$22-'inputs and tables'!$K$21)-O322*'inputs and tables'!$K$22,0)*('inputs and tables'!$K$15+'inputs and tables'!$K$16)))*(IF(AND(J322=0,'inputs and tables'!$K$16=1),data!C322/data!C323,1)*IF(AND(J322=1,'inputs and tables'!$K$15=1),data!C323/data!C322,1))</f>
        <v>1562.6618717801896</v>
      </c>
      <c r="P323" s="10">
        <f ca="1">(P322+(IF(K322&lt;&gt;K321,(-P322*'inputs and tables'!$K$22-'inputs and tables'!$K$21)-P322*'inputs and tables'!$K$22,0)*('inputs and tables'!$K$15+'inputs and tables'!$K$16)))*(IF(AND(K322=0,'inputs and tables'!$K$16=1),data!C322/data!C323,1)*IF(AND(K322=1,'inputs and tables'!$K$15=1),data!C323/data!C322,1))</f>
        <v>518.39792924940639</v>
      </c>
    </row>
    <row r="324" spans="1:16" x14ac:dyDescent="0.4">
      <c r="A324" s="17">
        <f t="shared" si="11"/>
        <v>322</v>
      </c>
      <c r="B324">
        <v>1530662400</v>
      </c>
      <c r="C324">
        <v>6586.98</v>
      </c>
      <c r="D324" s="14">
        <f t="shared" ref="D324:D356" si="13">(B324/86400)+DATE(1970,1,1)</f>
        <v>43285</v>
      </c>
      <c r="F324">
        <f ca="1">IF(A324&lt;$F$2,"",AVERAGE(INDIRECT("C"&amp;A324-$F$2+3):C324))</f>
        <v>7853.3652499999962</v>
      </c>
      <c r="G324" s="2">
        <f ca="1">IF(A324&lt;$G$2,"",IF(A324=$G$2,AVERAGE(INDIRECT("C"&amp;A324-$G$2+3):C324),G323+(2/($G$2+3))*(C324-G323)))</f>
        <v>6650.2942056784377</v>
      </c>
      <c r="J324">
        <f ca="1">IF(F324="","",IF(C324&lt;(F324*(1-'inputs and tables'!$K$14)),0,IF(C324&gt;(F324*(1+'inputs and tables'!$K$14)),1,J323)))</f>
        <v>0</v>
      </c>
      <c r="K324">
        <f ca="1">IF(G324="","",IF(C324&lt;(G324*(1-'inputs and tables'!$K$14)),0,IF(C324&gt;(G324*(1+'inputs and tables'!$K$14)),1,K323)))</f>
        <v>0</v>
      </c>
      <c r="N324" s="13">
        <f t="shared" si="12"/>
        <v>572.0347372991755</v>
      </c>
      <c r="O324" s="10">
        <f ca="1">(O323+(IF(J323&lt;&gt;J322,(-O323*'inputs and tables'!$K$22-'inputs and tables'!$K$21)-O323*'inputs and tables'!$K$22,0)*('inputs and tables'!$K$15+'inputs and tables'!$K$16)))*(IF(AND(J323=0,'inputs and tables'!$K$16=1),data!C323/data!C324,1)*IF(AND(J323=1,'inputs and tables'!$K$15=1),data!C324/data!C323,1))</f>
        <v>1545.315252226985</v>
      </c>
      <c r="P324" s="10">
        <f ca="1">(P323+(IF(K323&lt;&gt;K322,(-P323*'inputs and tables'!$K$22-'inputs and tables'!$K$21)-P323*'inputs and tables'!$K$22,0)*('inputs and tables'!$K$15+'inputs and tables'!$K$16)))*(IF(AND(K323=0,'inputs and tables'!$K$16=1),data!C323/data!C324,1)*IF(AND(K323=1,'inputs and tables'!$K$15=1),data!C324/data!C323,1))</f>
        <v>512.64335635155078</v>
      </c>
    </row>
    <row r="325" spans="1:16" x14ac:dyDescent="0.4">
      <c r="A325" s="17">
        <f t="shared" ref="A325:A388" si="14">A324+1</f>
        <v>323</v>
      </c>
      <c r="B325">
        <v>1530748800</v>
      </c>
      <c r="C325">
        <v>6529.2</v>
      </c>
      <c r="D325" s="14">
        <f t="shared" si="13"/>
        <v>43286</v>
      </c>
      <c r="F325">
        <f ca="1">IF(A325&lt;$F$2,"",AVERAGE(INDIRECT("C"&amp;A325-$F$2+3):C325))</f>
        <v>7825.1919166666621</v>
      </c>
      <c r="G325" s="2">
        <f ca="1">IF(A325&lt;$G$2,"",IF(A325=$G$2,AVERAGE(INDIRECT("C"&amp;A325-$G$2+3):C325),G324+(2/($G$2+3))*(C325-G324)))</f>
        <v>6648.1318091484654</v>
      </c>
      <c r="J325">
        <f ca="1">IF(F325="","",IF(C325&lt;(F325*(1-'inputs and tables'!$K$14)),0,IF(C325&gt;(F325*(1+'inputs and tables'!$K$14)),1,J324)))</f>
        <v>0</v>
      </c>
      <c r="K325">
        <f ca="1">IF(G325="","",IF(C325&lt;(G325*(1-'inputs and tables'!$K$14)),0,IF(C325&gt;(G325*(1+'inputs and tables'!$K$14)),1,K324)))</f>
        <v>0</v>
      </c>
      <c r="N325" s="13">
        <f t="shared" si="12"/>
        <v>567.0169344333483</v>
      </c>
      <c r="O325" s="10">
        <f ca="1">(O324+(IF(J324&lt;&gt;J323,(-O324*'inputs and tables'!$K$22-'inputs and tables'!$K$21)-O324*'inputs and tables'!$K$22,0)*('inputs and tables'!$K$15+'inputs and tables'!$K$16)))*(IF(AND(J324=0,'inputs and tables'!$K$16=1),data!C324/data!C325,1)*IF(AND(J324=1,'inputs and tables'!$K$15=1),data!C325/data!C324,1))</f>
        <v>1558.9904827718715</v>
      </c>
      <c r="P325" s="10">
        <f ca="1">(P324+(IF(K324&lt;&gt;K323,(-P324*'inputs and tables'!$K$22-'inputs and tables'!$K$21)-P324*'inputs and tables'!$K$22,0)*('inputs and tables'!$K$15+'inputs and tables'!$K$16)))*(IF(AND(K324=0,'inputs and tables'!$K$16=1),data!C324/data!C325,1)*IF(AND(K324=1,'inputs and tables'!$K$15=1),data!C325/data!C324,1))</f>
        <v>517.1799815322762</v>
      </c>
    </row>
    <row r="326" spans="1:16" x14ac:dyDescent="0.4">
      <c r="A326" s="17">
        <f t="shared" si="14"/>
        <v>324</v>
      </c>
      <c r="B326">
        <v>1530835200</v>
      </c>
      <c r="C326">
        <v>6609.78</v>
      </c>
      <c r="D326" s="14">
        <f t="shared" si="13"/>
        <v>43287</v>
      </c>
      <c r="F326">
        <f ca="1">IF(A326&lt;$F$2,"",AVERAGE(INDIRECT("C"&amp;A326-$F$2+3):C326))</f>
        <v>7803.0097499999956</v>
      </c>
      <c r="G326" s="2">
        <f ca="1">IF(A326&lt;$G$2,"",IF(A326=$G$2,AVERAGE(INDIRECT("C"&amp;A326-$G$2+3):C326),G325+(2/($G$2+3))*(C326-G325)))</f>
        <v>6647.4469554136713</v>
      </c>
      <c r="J326">
        <f ca="1">IF(F326="","",IF(C326&lt;(F326*(1-'inputs and tables'!$K$14)),0,IF(C326&gt;(F326*(1+'inputs and tables'!$K$14)),1,J325)))</f>
        <v>0</v>
      </c>
      <c r="K326">
        <f ca="1">IF(G326="","",IF(C326&lt;(G326*(1-'inputs and tables'!$K$14)),0,IF(C326&gt;(G326*(1+'inputs and tables'!$K$14)),1,K325)))</f>
        <v>0</v>
      </c>
      <c r="N326" s="13">
        <f t="shared" si="12"/>
        <v>574.01476335214977</v>
      </c>
      <c r="O326" s="10">
        <f ca="1">(O325+(IF(J325&lt;&gt;J324,(-O325*'inputs and tables'!$K$22-'inputs and tables'!$K$21)-O325*'inputs and tables'!$K$22,0)*('inputs and tables'!$K$15+'inputs and tables'!$K$16)))*(IF(AND(J325=0,'inputs and tables'!$K$16=1),data!C325/data!C326,1)*IF(AND(J325=1,'inputs and tables'!$K$15=1),data!C326/data!C325,1))</f>
        <v>1539.98478922356</v>
      </c>
      <c r="P326" s="10">
        <f ca="1">(P325+(IF(K325&lt;&gt;K324,(-P325*'inputs and tables'!$K$22-'inputs and tables'!$K$21)-P325*'inputs and tables'!$K$22,0)*('inputs and tables'!$K$15+'inputs and tables'!$K$16)))*(IF(AND(K325=0,'inputs and tables'!$K$16=1),data!C325/data!C326,1)*IF(AND(K325=1,'inputs and tables'!$K$15=1),data!C326/data!C325,1))</f>
        <v>510.87502691777001</v>
      </c>
    </row>
    <row r="327" spans="1:16" x14ac:dyDescent="0.4">
      <c r="A327" s="17">
        <f t="shared" si="14"/>
        <v>325</v>
      </c>
      <c r="B327">
        <v>1530921600</v>
      </c>
      <c r="C327">
        <v>6756.98</v>
      </c>
      <c r="D327" s="14">
        <f t="shared" si="13"/>
        <v>43288</v>
      </c>
      <c r="F327">
        <f ca="1">IF(A327&lt;$F$2,"",AVERAGE(INDIRECT("C"&amp;A327-$F$2+3):C327))</f>
        <v>7782.4262499999959</v>
      </c>
      <c r="G327" s="2">
        <f ca="1">IF(A327&lt;$G$2,"",IF(A327=$G$2,AVERAGE(INDIRECT("C"&amp;A327-$G$2+3):C327),G326+(2/($G$2+3))*(C327-G326)))</f>
        <v>6649.4029026384269</v>
      </c>
      <c r="J327">
        <f ca="1">IF(F327="","",IF(C327&lt;(F327*(1-'inputs and tables'!$K$14)),0,IF(C327&gt;(F327*(1+'inputs and tables'!$K$14)),1,J326)))</f>
        <v>0</v>
      </c>
      <c r="K327">
        <f ca="1">IF(G327="","",IF(C327&lt;(G327*(1-'inputs and tables'!$K$14)),0,IF(C327&gt;(G327*(1+'inputs and tables'!$K$14)),1,K326)))</f>
        <v>1</v>
      </c>
      <c r="N327" s="13">
        <f t="shared" si="12"/>
        <v>586.79808944854574</v>
      </c>
      <c r="O327" s="10">
        <f ca="1">(O326+(IF(J326&lt;&gt;J325,(-O326*'inputs and tables'!$K$22-'inputs and tables'!$K$21)-O326*'inputs and tables'!$K$22,0)*('inputs and tables'!$K$15+'inputs and tables'!$K$16)))*(IF(AND(J326=0,'inputs and tables'!$K$16=1),data!C326/data!C327,1)*IF(AND(J326=1,'inputs and tables'!$K$15=1),data!C327/data!C326,1))</f>
        <v>1506.4364050380648</v>
      </c>
      <c r="P327" s="10">
        <f ca="1">(P326+(IF(K326&lt;&gt;K325,(-P326*'inputs and tables'!$K$22-'inputs and tables'!$K$21)-P326*'inputs and tables'!$K$22,0)*('inputs and tables'!$K$15+'inputs and tables'!$K$16)))*(IF(AND(K326=0,'inputs and tables'!$K$16=1),data!C326/data!C327,1)*IF(AND(K326=1,'inputs and tables'!$K$15=1),data!C327/data!C326,1))</f>
        <v>499.74567564511631</v>
      </c>
    </row>
    <row r="328" spans="1:16" x14ac:dyDescent="0.4">
      <c r="A328" s="17">
        <f t="shared" si="14"/>
        <v>326</v>
      </c>
      <c r="B328">
        <v>1531008000</v>
      </c>
      <c r="C328">
        <v>6712.1</v>
      </c>
      <c r="D328" s="14">
        <f t="shared" si="13"/>
        <v>43289</v>
      </c>
      <c r="F328">
        <f ca="1">IF(A328&lt;$F$2,"",AVERAGE(INDIRECT("C"&amp;A328-$F$2+3):C328))</f>
        <v>7765.275249999996</v>
      </c>
      <c r="G328" s="2">
        <f ca="1">IF(A328&lt;$G$2,"",IF(A328=$G$2,AVERAGE(INDIRECT("C"&amp;A328-$G$2+3):C328),G327+(2/($G$2+3))*(C328-G327)))</f>
        <v>6650.522493662741</v>
      </c>
      <c r="J328">
        <f ca="1">IF(F328="","",IF(C328&lt;(F328*(1-'inputs and tables'!$K$14)),0,IF(C328&gt;(F328*(1+'inputs and tables'!$K$14)),1,J327)))</f>
        <v>0</v>
      </c>
      <c r="K328">
        <f ca="1">IF(G328="","",IF(C328&lt;(G328*(1-'inputs and tables'!$K$14)),0,IF(C328&gt;(G328*(1+'inputs and tables'!$K$14)),1,K327)))</f>
        <v>1</v>
      </c>
      <c r="N328" s="13">
        <f t="shared" si="12"/>
        <v>582.90056448111204</v>
      </c>
      <c r="O328" s="10">
        <f ca="1">(O327+(IF(J327&lt;&gt;J326,(-O327*'inputs and tables'!$K$22-'inputs and tables'!$K$21)-O327*'inputs and tables'!$K$22,0)*('inputs and tables'!$K$15+'inputs and tables'!$K$16)))*(IF(AND(J327=0,'inputs and tables'!$K$16=1),data!C327/data!C328,1)*IF(AND(J327=1,'inputs and tables'!$K$15=1),data!C328/data!C327,1))</f>
        <v>1516.5090895716842</v>
      </c>
      <c r="P328" s="10">
        <f ca="1">(P327+(IF(K327&lt;&gt;K326,(-P327*'inputs and tables'!$K$22-'inputs and tables'!$K$21)-P327*'inputs and tables'!$K$22,0)*('inputs and tables'!$K$15+'inputs and tables'!$K$16)))*(IF(AND(K327=0,'inputs and tables'!$K$16=1),data!C327/data!C328,1)*IF(AND(K327=1,'inputs and tables'!$K$15=1),data!C328/data!C327,1))</f>
        <v>492.45494376209564</v>
      </c>
    </row>
    <row r="329" spans="1:16" x14ac:dyDescent="0.4">
      <c r="A329" s="17">
        <f t="shared" si="14"/>
        <v>327</v>
      </c>
      <c r="B329">
        <v>1531094400</v>
      </c>
      <c r="C329">
        <v>6662.12</v>
      </c>
      <c r="D329" s="14">
        <f t="shared" si="13"/>
        <v>43290</v>
      </c>
      <c r="F329">
        <f ca="1">IF(A329&lt;$F$2,"",AVERAGE(INDIRECT("C"&amp;A329-$F$2+3):C329))</f>
        <v>7741.3464999999969</v>
      </c>
      <c r="G329" s="2">
        <f ca="1">IF(A329&lt;$G$2,"",IF(A329=$G$2,AVERAGE(INDIRECT("C"&amp;A329-$G$2+3):C329),G328+(2/($G$2+3))*(C329-G328)))</f>
        <v>6650.7295919901917</v>
      </c>
      <c r="J329">
        <f ca="1">IF(F329="","",IF(C329&lt;(F329*(1-'inputs and tables'!$K$14)),0,IF(C329&gt;(F329*(1+'inputs and tables'!$K$14)),1,J328)))</f>
        <v>0</v>
      </c>
      <c r="K329">
        <f ca="1">IF(G329="","",IF(C329&lt;(G329*(1-'inputs and tables'!$K$14)),0,IF(C329&gt;(G329*(1+'inputs and tables'!$K$14)),1,K328)))</f>
        <v>1</v>
      </c>
      <c r="N329" s="13">
        <f t="shared" si="12"/>
        <v>578.56013894919715</v>
      </c>
      <c r="O329" s="10">
        <f ca="1">(O328+(IF(J328&lt;&gt;J327,(-O328*'inputs and tables'!$K$22-'inputs and tables'!$K$21)-O328*'inputs and tables'!$K$22,0)*('inputs and tables'!$K$15+'inputs and tables'!$K$16)))*(IF(AND(J328=0,'inputs and tables'!$K$16=1),data!C328/data!C329,1)*IF(AND(J328=1,'inputs and tables'!$K$15=1),data!C329/data!C328,1))</f>
        <v>1527.8861173491475</v>
      </c>
      <c r="P329" s="10">
        <f ca="1">(P328+(IF(K328&lt;&gt;K327,(-P328*'inputs and tables'!$K$22-'inputs and tables'!$K$21)-P328*'inputs and tables'!$K$22,0)*('inputs and tables'!$K$15+'inputs and tables'!$K$16)))*(IF(AND(K328=0,'inputs and tables'!$K$16=1),data!C328/data!C329,1)*IF(AND(K328=1,'inputs and tables'!$K$15=1),data!C329/data!C328,1))</f>
        <v>488.78799927538807</v>
      </c>
    </row>
    <row r="330" spans="1:16" x14ac:dyDescent="0.4">
      <c r="A330" s="17">
        <f t="shared" si="14"/>
        <v>328</v>
      </c>
      <c r="B330">
        <v>1531180800</v>
      </c>
      <c r="C330">
        <v>6296.91</v>
      </c>
      <c r="D330" s="14">
        <f t="shared" si="13"/>
        <v>43291</v>
      </c>
      <c r="F330">
        <f ca="1">IF(A330&lt;$F$2,"",AVERAGE(INDIRECT("C"&amp;A330-$F$2+3):C330))</f>
        <v>7717.726249999997</v>
      </c>
      <c r="G330" s="2">
        <f ca="1">IF(A330&lt;$G$2,"",IF(A330=$G$2,AVERAGE(INDIRECT("C"&amp;A330-$G$2+3):C330),G329+(2/($G$2+3))*(C330-G329)))</f>
        <v>6644.411384990367</v>
      </c>
      <c r="J330">
        <f ca="1">IF(F330="","",IF(C330&lt;(F330*(1-'inputs and tables'!$K$14)),0,IF(C330&gt;(F330*(1+'inputs and tables'!$K$14)),1,J329)))</f>
        <v>0</v>
      </c>
      <c r="K330">
        <f ca="1">IF(G330="","",IF(C330&lt;(G330*(1-'inputs and tables'!$K$14)),0,IF(C330&gt;(G330*(1+'inputs and tables'!$K$14)),1,K329)))</f>
        <v>0</v>
      </c>
      <c r="N330" s="13">
        <f t="shared" si="12"/>
        <v>546.84411636995264</v>
      </c>
      <c r="O330" s="10">
        <f ca="1">(O329+(IF(J329&lt;&gt;J328,(-O329*'inputs and tables'!$K$22-'inputs and tables'!$K$21)-O329*'inputs and tables'!$K$22,0)*('inputs and tables'!$K$15+'inputs and tables'!$K$16)))*(IF(AND(J329=0,'inputs and tables'!$K$16=1),data!C329/data!C330,1)*IF(AND(J329=1,'inputs and tables'!$K$15=1),data!C330/data!C329,1))</f>
        <v>1616.5008964895644</v>
      </c>
      <c r="P330" s="10">
        <f ca="1">(P329+(IF(K329&lt;&gt;K328,(-P329*'inputs and tables'!$K$22-'inputs and tables'!$K$21)-P329*'inputs and tables'!$K$22,0)*('inputs and tables'!$K$15+'inputs and tables'!$K$16)))*(IF(AND(K329=0,'inputs and tables'!$K$16=1),data!C329/data!C330,1)*IF(AND(K329=1,'inputs and tables'!$K$15=1),data!C330/data!C329,1))</f>
        <v>461.99318543004085</v>
      </c>
    </row>
    <row r="331" spans="1:16" x14ac:dyDescent="0.4">
      <c r="A331" s="17">
        <f t="shared" si="14"/>
        <v>329</v>
      </c>
      <c r="B331">
        <v>1531267200</v>
      </c>
      <c r="C331">
        <v>6378.07</v>
      </c>
      <c r="D331" s="14">
        <f t="shared" si="13"/>
        <v>43292</v>
      </c>
      <c r="F331">
        <f ca="1">IF(A331&lt;$F$2,"",AVERAGE(INDIRECT("C"&amp;A331-$F$2+3):C331))</f>
        <v>7694.6268333333301</v>
      </c>
      <c r="G331" s="2">
        <f ca="1">IF(A331&lt;$G$2,"",IF(A331=$G$2,AVERAGE(INDIRECT("C"&amp;A331-$G$2+3):C331),G330+(2/($G$2+3))*(C331-G330)))</f>
        <v>6639.6552888298247</v>
      </c>
      <c r="J331">
        <f ca="1">IF(F331="","",IF(C331&lt;(F331*(1-'inputs and tables'!$K$14)),0,IF(C331&gt;(F331*(1+'inputs and tables'!$K$14)),1,J330)))</f>
        <v>0</v>
      </c>
      <c r="K331">
        <f ca="1">IF(G331="","",IF(C331&lt;(G331*(1-'inputs and tables'!$K$14)),0,IF(C331&gt;(G331*(1+'inputs and tables'!$K$14)),1,K330)))</f>
        <v>0</v>
      </c>
      <c r="N331" s="13">
        <f t="shared" ref="N331:N394" si="15">(C331/C330)*N330</f>
        <v>553.89231437255785</v>
      </c>
      <c r="O331" s="10">
        <f ca="1">(O330+(IF(J330&lt;&gt;J329,(-O330*'inputs and tables'!$K$22-'inputs and tables'!$K$21)-O330*'inputs and tables'!$K$22,0)*('inputs and tables'!$K$15+'inputs and tables'!$K$16)))*(IF(AND(J330=0,'inputs and tables'!$K$16=1),data!C330/data!C331,1)*IF(AND(J330=1,'inputs and tables'!$K$15=1),data!C331/data!C330,1))</f>
        <v>1595.9311610117329</v>
      </c>
      <c r="P331" s="10">
        <f ca="1">(P330+(IF(K330&lt;&gt;K329,(-P330*'inputs and tables'!$K$22-'inputs and tables'!$K$21)-P330*'inputs and tables'!$K$22,0)*('inputs and tables'!$K$15+'inputs and tables'!$K$16)))*(IF(AND(K330=0,'inputs and tables'!$K$16=1),data!C330/data!C331,1)*IF(AND(K330=1,'inputs and tables'!$K$15=1),data!C331/data!C330,1))</f>
        <v>452.46547516602175</v>
      </c>
    </row>
    <row r="332" spans="1:16" x14ac:dyDescent="0.4">
      <c r="A332" s="17">
        <f t="shared" si="14"/>
        <v>330</v>
      </c>
      <c r="B332">
        <v>1531353600</v>
      </c>
      <c r="C332">
        <v>6250.57</v>
      </c>
      <c r="D332" s="14">
        <f t="shared" si="13"/>
        <v>43293</v>
      </c>
      <c r="F332">
        <f ca="1">IF(A332&lt;$F$2,"",AVERAGE(INDIRECT("C"&amp;A332-$F$2+3):C332))</f>
        <v>7678.631583333331</v>
      </c>
      <c r="G332" s="2">
        <f ca="1">IF(A332&lt;$G$2,"",IF(A332=$G$2,AVERAGE(INDIRECT("C"&amp;A332-$G$2+3):C332),G331+(2/($G$2+3))*(C332-G331)))</f>
        <v>6632.707337243578</v>
      </c>
      <c r="J332">
        <f ca="1">IF(F332="","",IF(C332&lt;(F332*(1-'inputs and tables'!$K$14)),0,IF(C332&gt;(F332*(1+'inputs and tables'!$K$14)),1,J331)))</f>
        <v>0</v>
      </c>
      <c r="K332">
        <f ca="1">IF(G332="","",IF(C332&lt;(G332*(1-'inputs and tables'!$K$14)),0,IF(C332&gt;(G332*(1+'inputs and tables'!$K$14)),1,K331)))</f>
        <v>0</v>
      </c>
      <c r="N332" s="13">
        <f t="shared" si="15"/>
        <v>542.81980026052997</v>
      </c>
      <c r="O332" s="10">
        <f ca="1">(O331+(IF(J331&lt;&gt;J330,(-O331*'inputs and tables'!$K$22-'inputs and tables'!$K$21)-O331*'inputs and tables'!$K$22,0)*('inputs and tables'!$K$15+'inputs and tables'!$K$16)))*(IF(AND(J331=0,'inputs and tables'!$K$16=1),data!C331/data!C332,1)*IF(AND(J331=1,'inputs and tables'!$K$15=1),data!C332/data!C331,1))</f>
        <v>1628.4851877691319</v>
      </c>
      <c r="P332" s="10">
        <f ca="1">(P331+(IF(K331&lt;&gt;K330,(-P331*'inputs and tables'!$K$22-'inputs and tables'!$K$21)-P331*'inputs and tables'!$K$22,0)*('inputs and tables'!$K$15+'inputs and tables'!$K$16)))*(IF(AND(K331=0,'inputs and tables'!$K$16=1),data!C331/data!C332,1)*IF(AND(K331=1,'inputs and tables'!$K$15=1),data!C332/data!C331,1))</f>
        <v>461.69492913320676</v>
      </c>
    </row>
    <row r="333" spans="1:16" x14ac:dyDescent="0.4">
      <c r="A333" s="17">
        <f t="shared" si="14"/>
        <v>331</v>
      </c>
      <c r="B333">
        <v>1531440000</v>
      </c>
      <c r="C333">
        <v>6214.57</v>
      </c>
      <c r="D333" s="14">
        <f t="shared" si="13"/>
        <v>43294</v>
      </c>
      <c r="F333">
        <f ca="1">IF(A333&lt;$F$2,"",AVERAGE(INDIRECT("C"&amp;A333-$F$2+3):C333))</f>
        <v>7661.7448333333305</v>
      </c>
      <c r="G333" s="2">
        <f ca="1">IF(A333&lt;$G$2,"",IF(A333=$G$2,AVERAGE(INDIRECT("C"&amp;A333-$G$2+3):C333),G332+(2/($G$2+3))*(C333-G332)))</f>
        <v>6625.2405990785137</v>
      </c>
      <c r="J333">
        <f ca="1">IF(F333="","",IF(C333&lt;(F333*(1-'inputs and tables'!$K$14)),0,IF(C333&gt;(F333*(1+'inputs and tables'!$K$14)),1,J332)))</f>
        <v>0</v>
      </c>
      <c r="K333">
        <f ca="1">IF(G333="","",IF(C333&lt;(G333*(1-'inputs and tables'!$K$14)),0,IF(C333&gt;(G333*(1+'inputs and tables'!$K$14)),1,K332)))</f>
        <v>0</v>
      </c>
      <c r="N333" s="13">
        <f t="shared" si="15"/>
        <v>539.69344333478091</v>
      </c>
      <c r="O333" s="10">
        <f ca="1">(O332+(IF(J332&lt;&gt;J331,(-O332*'inputs and tables'!$K$22-'inputs and tables'!$K$21)-O332*'inputs and tables'!$K$22,0)*('inputs and tables'!$K$15+'inputs and tables'!$K$16)))*(IF(AND(J332=0,'inputs and tables'!$K$16=1),data!C332/data!C333,1)*IF(AND(J332=1,'inputs and tables'!$K$15=1),data!C333/data!C332,1))</f>
        <v>1637.9187393679856</v>
      </c>
      <c r="P333" s="10">
        <f ca="1">(P332+(IF(K332&lt;&gt;K331,(-P332*'inputs and tables'!$K$22-'inputs and tables'!$K$21)-P332*'inputs and tables'!$K$22,0)*('inputs and tables'!$K$15+'inputs and tables'!$K$16)))*(IF(AND(K332=0,'inputs and tables'!$K$16=1),data!C332/data!C333,1)*IF(AND(K332=1,'inputs and tables'!$K$15=1),data!C333/data!C332,1))</f>
        <v>464.36945326742608</v>
      </c>
    </row>
    <row r="334" spans="1:16" x14ac:dyDescent="0.4">
      <c r="A334" s="17">
        <f t="shared" si="14"/>
        <v>332</v>
      </c>
      <c r="B334">
        <v>1531526400</v>
      </c>
      <c r="C334">
        <v>6251.99</v>
      </c>
      <c r="D334" s="14">
        <f t="shared" si="13"/>
        <v>43295</v>
      </c>
      <c r="F334">
        <f ca="1">IF(A334&lt;$F$2,"",AVERAGE(INDIRECT("C"&amp;A334-$F$2+3):C334))</f>
        <v>7645.0114166666626</v>
      </c>
      <c r="G334" s="2">
        <f ca="1">IF(A334&lt;$G$2,"",IF(A334=$G$2,AVERAGE(INDIRECT("C"&amp;A334-$G$2+3):C334),G333+(2/($G$2+3))*(C334-G333)))</f>
        <v>6618.5754098092548</v>
      </c>
      <c r="J334">
        <f ca="1">IF(F334="","",IF(C334&lt;(F334*(1-'inputs and tables'!$K$14)),0,IF(C334&gt;(F334*(1+'inputs and tables'!$K$14)),1,J333)))</f>
        <v>0</v>
      </c>
      <c r="K334">
        <f ca="1">IF(G334="","",IF(C334&lt;(G334*(1-'inputs and tables'!$K$14)),0,IF(C334&gt;(G334*(1+'inputs and tables'!$K$14)),1,K333)))</f>
        <v>0</v>
      </c>
      <c r="N334" s="13">
        <f t="shared" si="15"/>
        <v>542.94311767260115</v>
      </c>
      <c r="O334" s="10">
        <f ca="1">(O333+(IF(J333&lt;&gt;J332,(-O333*'inputs and tables'!$K$22-'inputs and tables'!$K$21)-O333*'inputs and tables'!$K$22,0)*('inputs and tables'!$K$15+'inputs and tables'!$K$16)))*(IF(AND(J333=0,'inputs and tables'!$K$16=1),data!C333/data!C334,1)*IF(AND(J333=1,'inputs and tables'!$K$15=1),data!C334/data!C333,1))</f>
        <v>1628.1153137023734</v>
      </c>
      <c r="P334" s="10">
        <f ca="1">(P333+(IF(K333&lt;&gt;K332,(-P333*'inputs and tables'!$K$22-'inputs and tables'!$K$21)-P333*'inputs and tables'!$K$22,0)*('inputs and tables'!$K$15+'inputs and tables'!$K$16)))*(IF(AND(K333=0,'inputs and tables'!$K$16=1),data!C333/data!C334,1)*IF(AND(K333=1,'inputs and tables'!$K$15=1),data!C334/data!C333,1))</f>
        <v>461.5900654339095</v>
      </c>
    </row>
    <row r="335" spans="1:16" x14ac:dyDescent="0.4">
      <c r="A335" s="17">
        <f t="shared" si="14"/>
        <v>333</v>
      </c>
      <c r="B335">
        <v>1531612800</v>
      </c>
      <c r="C335">
        <v>6353.01</v>
      </c>
      <c r="D335" s="14">
        <f t="shared" si="13"/>
        <v>43296</v>
      </c>
      <c r="F335">
        <f ca="1">IF(A335&lt;$F$2,"",AVERAGE(INDIRECT("C"&amp;A335-$F$2+3):C335))</f>
        <v>7632.7464999999966</v>
      </c>
      <c r="G335" s="2">
        <f ca="1">IF(A335&lt;$G$2,"",IF(A335=$G$2,AVERAGE(INDIRECT("C"&amp;A335-$G$2+3):C335),G334+(2/($G$2+3))*(C335-G334)))</f>
        <v>6613.8331703483755</v>
      </c>
      <c r="J335">
        <f ca="1">IF(F335="","",IF(C335&lt;(F335*(1-'inputs and tables'!$K$14)),0,IF(C335&gt;(F335*(1+'inputs and tables'!$K$14)),1,J334)))</f>
        <v>0</v>
      </c>
      <c r="K335">
        <f ca="1">IF(G335="","",IF(C335&lt;(G335*(1-'inputs and tables'!$K$14)),0,IF(C335&gt;(G335*(1+'inputs and tables'!$K$14)),1,K334)))</f>
        <v>0</v>
      </c>
      <c r="N335" s="13">
        <f t="shared" si="15"/>
        <v>551.71602257924474</v>
      </c>
      <c r="O335" s="10">
        <f ca="1">(O334+(IF(J334&lt;&gt;J333,(-O334*'inputs and tables'!$K$22-'inputs and tables'!$K$21)-O334*'inputs and tables'!$K$22,0)*('inputs and tables'!$K$15+'inputs and tables'!$K$16)))*(IF(AND(J334=0,'inputs and tables'!$K$16=1),data!C334/data!C335,1)*IF(AND(J334=1,'inputs and tables'!$K$15=1),data!C335/data!C334,1))</f>
        <v>1602.2264501573429</v>
      </c>
      <c r="P335" s="10">
        <f ca="1">(P334+(IF(K334&lt;&gt;K333,(-P334*'inputs and tables'!$K$22-'inputs and tables'!$K$21)-P334*'inputs and tables'!$K$22,0)*('inputs and tables'!$K$15+'inputs and tables'!$K$16)))*(IF(AND(K334=0,'inputs and tables'!$K$16=1),data!C334/data!C335,1)*IF(AND(K334=1,'inputs and tables'!$K$15=1),data!C335/data!C334,1))</f>
        <v>454.25026455052762</v>
      </c>
    </row>
    <row r="336" spans="1:16" x14ac:dyDescent="0.4">
      <c r="A336" s="17">
        <f t="shared" si="14"/>
        <v>334</v>
      </c>
      <c r="B336">
        <v>1531699200</v>
      </c>
      <c r="C336">
        <v>6723.35</v>
      </c>
      <c r="D336" s="14">
        <f t="shared" si="13"/>
        <v>43297</v>
      </c>
      <c r="F336">
        <f ca="1">IF(A336&lt;$F$2,"",AVERAGE(INDIRECT("C"&amp;A336-$F$2+3):C336))</f>
        <v>7620.5244999999968</v>
      </c>
      <c r="G336" s="2">
        <f ca="1">IF(A336&lt;$G$2,"",IF(A336=$G$2,AVERAGE(INDIRECT("C"&amp;A336-$G$2+3):C336),G335+(2/($G$2+3))*(C336-G335)))</f>
        <v>6615.7888280207262</v>
      </c>
      <c r="J336">
        <f ca="1">IF(F336="","",IF(C336&lt;(F336*(1-'inputs and tables'!$K$14)),0,IF(C336&gt;(F336*(1+'inputs and tables'!$K$14)),1,J335)))</f>
        <v>0</v>
      </c>
      <c r="K336">
        <f ca="1">IF(G336="","",IF(C336&lt;(G336*(1-'inputs and tables'!$K$14)),0,IF(C336&gt;(G336*(1+'inputs and tables'!$K$14)),1,K335)))</f>
        <v>1</v>
      </c>
      <c r="N336" s="13">
        <f t="shared" si="15"/>
        <v>583.87755102040842</v>
      </c>
      <c r="O336" s="10">
        <f ca="1">(O335+(IF(J335&lt;&gt;J334,(-O335*'inputs and tables'!$K$22-'inputs and tables'!$K$21)-O335*'inputs and tables'!$K$22,0)*('inputs and tables'!$K$15+'inputs and tables'!$K$16)))*(IF(AND(J335=0,'inputs and tables'!$K$16=1),data!C335/data!C336,1)*IF(AND(J335=1,'inputs and tables'!$K$15=1),data!C336/data!C335,1))</f>
        <v>1513.9715558633866</v>
      </c>
      <c r="P336" s="10">
        <f ca="1">(P335+(IF(K335&lt;&gt;K334,(-P335*'inputs and tables'!$K$22-'inputs and tables'!$K$21)-P335*'inputs and tables'!$K$22,0)*('inputs and tables'!$K$15+'inputs and tables'!$K$16)))*(IF(AND(K335=0,'inputs and tables'!$K$16=1),data!C335/data!C336,1)*IF(AND(K335=1,'inputs and tables'!$K$15=1),data!C336/data!C335,1))</f>
        <v>429.22895181600649</v>
      </c>
    </row>
    <row r="337" spans="1:16" x14ac:dyDescent="0.4">
      <c r="A337" s="17">
        <f t="shared" si="14"/>
        <v>335</v>
      </c>
      <c r="B337">
        <v>1531785600</v>
      </c>
      <c r="C337">
        <v>7317.44</v>
      </c>
      <c r="D337" s="14">
        <f t="shared" si="13"/>
        <v>43298</v>
      </c>
      <c r="F337">
        <f ca="1">IF(A337&lt;$F$2,"",AVERAGE(INDIRECT("C"&amp;A337-$F$2+3):C337))</f>
        <v>7609.8364999999958</v>
      </c>
      <c r="G337" s="2">
        <f ca="1">IF(A337&lt;$G$2,"",IF(A337=$G$2,AVERAGE(INDIRECT("C"&amp;A337-$G$2+3):C337),G336+(2/($G$2+3))*(C337-G336)))</f>
        <v>6628.3183132346421</v>
      </c>
      <c r="J337">
        <f ca="1">IF(F337="","",IF(C337&lt;(F337*(1-'inputs and tables'!$K$14)),0,IF(C337&gt;(F337*(1+'inputs and tables'!$K$14)),1,J336)))</f>
        <v>0</v>
      </c>
      <c r="K337">
        <f ca="1">IF(G337="","",IF(C337&lt;(G337*(1-'inputs and tables'!$K$14)),0,IF(C337&gt;(G337*(1+'inputs and tables'!$K$14)),1,K336)))</f>
        <v>1</v>
      </c>
      <c r="N337" s="13">
        <f t="shared" si="15"/>
        <v>635.47025618758164</v>
      </c>
      <c r="O337" s="10">
        <f ca="1">(O336+(IF(J336&lt;&gt;J335,(-O336*'inputs and tables'!$K$22-'inputs and tables'!$K$21)-O336*'inputs and tables'!$K$22,0)*('inputs and tables'!$K$15+'inputs and tables'!$K$16)))*(IF(AND(J336=0,'inputs and tables'!$K$16=1),data!C336/data!C337,1)*IF(AND(J336=1,'inputs and tables'!$K$15=1),data!C337/data!C336,1))</f>
        <v>1391.0548853306759</v>
      </c>
      <c r="P337" s="10">
        <f ca="1">(P336+(IF(K336&lt;&gt;K335,(-P336*'inputs and tables'!$K$22-'inputs and tables'!$K$21)-P336*'inputs and tables'!$K$22,0)*('inputs and tables'!$K$15+'inputs and tables'!$K$16)))*(IF(AND(K336=0,'inputs and tables'!$K$16=1),data!C336/data!C337,1)*IF(AND(K336=1,'inputs and tables'!$K$15=1),data!C337/data!C336,1))</f>
        <v>463.41931393830544</v>
      </c>
    </row>
    <row r="338" spans="1:16" x14ac:dyDescent="0.4">
      <c r="A338" s="17">
        <f t="shared" si="14"/>
        <v>336</v>
      </c>
      <c r="B338">
        <v>1531872000</v>
      </c>
      <c r="C338">
        <v>7381.9</v>
      </c>
      <c r="D338" s="14">
        <f t="shared" si="13"/>
        <v>43299</v>
      </c>
      <c r="F338">
        <f ca="1">IF(A338&lt;$F$2,"",AVERAGE(INDIRECT("C"&amp;A338-$F$2+3):C338))</f>
        <v>7597.1024999999954</v>
      </c>
      <c r="G338" s="2">
        <f ca="1">IF(A338&lt;$G$2,"",IF(A338=$G$2,AVERAGE(INDIRECT("C"&amp;A338-$G$2+3):C338),G337+(2/($G$2+3))*(C338-G337)))</f>
        <v>6641.7751290697379</v>
      </c>
      <c r="J338">
        <f ca="1">IF(F338="","",IF(C338&lt;(F338*(1-'inputs and tables'!$K$14)),0,IF(C338&gt;(F338*(1+'inputs and tables'!$K$14)),1,J337)))</f>
        <v>0</v>
      </c>
      <c r="K338">
        <f ca="1">IF(G338="","",IF(C338&lt;(G338*(1-'inputs and tables'!$K$14)),0,IF(C338&gt;(G338*(1+'inputs and tables'!$K$14)),1,K337)))</f>
        <v>1</v>
      </c>
      <c r="N338" s="13">
        <f t="shared" si="15"/>
        <v>641.06817194963116</v>
      </c>
      <c r="O338" s="10">
        <f ca="1">(O337+(IF(J337&lt;&gt;J336,(-O337*'inputs and tables'!$K$22-'inputs and tables'!$K$21)-O337*'inputs and tables'!$K$22,0)*('inputs and tables'!$K$15+'inputs and tables'!$K$16)))*(IF(AND(J337=0,'inputs and tables'!$K$16=1),data!C337/data!C338,1)*IF(AND(J337=1,'inputs and tables'!$K$15=1),data!C338/data!C337,1))</f>
        <v>1378.9079586710875</v>
      </c>
      <c r="P338" s="10">
        <f ca="1">(P337+(IF(K337&lt;&gt;K336,(-P337*'inputs and tables'!$K$22-'inputs and tables'!$K$21)-P337*'inputs and tables'!$K$22,0)*('inputs and tables'!$K$15+'inputs and tables'!$K$16)))*(IF(AND(K337=0,'inputs and tables'!$K$16=1),data!C337/data!C338,1)*IF(AND(K337=1,'inputs and tables'!$K$15=1),data!C338/data!C337,1))</f>
        <v>467.50161717228656</v>
      </c>
    </row>
    <row r="339" spans="1:16" x14ac:dyDescent="0.4">
      <c r="A339" s="17">
        <f t="shared" si="14"/>
        <v>337</v>
      </c>
      <c r="B339">
        <v>1531958400</v>
      </c>
      <c r="C339">
        <v>7466.21</v>
      </c>
      <c r="D339" s="14">
        <f t="shared" si="13"/>
        <v>43300</v>
      </c>
      <c r="F339">
        <f ca="1">IF(A339&lt;$F$2,"",AVERAGE(INDIRECT("C"&amp;A339-$F$2+3):C339))</f>
        <v>7585.279249999996</v>
      </c>
      <c r="G339" s="2">
        <f ca="1">IF(A339&lt;$G$2,"",IF(A339=$G$2,AVERAGE(INDIRECT("C"&amp;A339-$G$2+3):C339),G338+(2/($G$2+3))*(C339-G338)))</f>
        <v>6656.4971803363496</v>
      </c>
      <c r="J339">
        <f ca="1">IF(F339="","",IF(C339&lt;(F339*(1-'inputs and tables'!$K$14)),0,IF(C339&gt;(F339*(1+'inputs and tables'!$K$14)),1,J338)))</f>
        <v>0</v>
      </c>
      <c r="K339">
        <f ca="1">IF(G339="","",IF(C339&lt;(G339*(1-'inputs and tables'!$K$14)),0,IF(C339&gt;(G339*(1+'inputs and tables'!$K$14)),1,K338)))</f>
        <v>1</v>
      </c>
      <c r="N339" s="13">
        <f t="shared" si="15"/>
        <v>648.3899261832396</v>
      </c>
      <c r="O339" s="10">
        <f ca="1">(O338+(IF(J338&lt;&gt;J337,(-O338*'inputs and tables'!$K$22-'inputs and tables'!$K$21)-O338*'inputs and tables'!$K$22,0)*('inputs and tables'!$K$15+'inputs and tables'!$K$16)))*(IF(AND(J338=0,'inputs and tables'!$K$16=1),data!C338/data!C339,1)*IF(AND(J338=1,'inputs and tables'!$K$15=1),data!C339/data!C338,1))</f>
        <v>1363.3370425040416</v>
      </c>
      <c r="P339" s="10">
        <f ca="1">(P338+(IF(K338&lt;&gt;K337,(-P338*'inputs and tables'!$K$22-'inputs and tables'!$K$21)-P338*'inputs and tables'!$K$22,0)*('inputs and tables'!$K$15+'inputs and tables'!$K$16)))*(IF(AND(K338=0,'inputs and tables'!$K$16=1),data!C338/data!C339,1)*IF(AND(K338=1,'inputs and tables'!$K$15=1),data!C339/data!C338,1))</f>
        <v>472.84103674499767</v>
      </c>
    </row>
    <row r="340" spans="1:16" x14ac:dyDescent="0.4">
      <c r="A340" s="17">
        <f t="shared" si="14"/>
        <v>338</v>
      </c>
      <c r="B340">
        <v>1532044800</v>
      </c>
      <c r="C340">
        <v>7337.53</v>
      </c>
      <c r="D340" s="14">
        <f t="shared" si="13"/>
        <v>43301</v>
      </c>
      <c r="F340">
        <f ca="1">IF(A340&lt;$F$2,"",AVERAGE(INDIRECT("C"&amp;A340-$F$2+3):C340))</f>
        <v>7573.7344999999959</v>
      </c>
      <c r="G340" s="2">
        <f ca="1">IF(A340&lt;$G$2,"",IF(A340=$G$2,AVERAGE(INDIRECT("C"&amp;A340-$G$2+3):C340),G339+(2/($G$2+3))*(C340-G339)))</f>
        <v>6668.6584806874862</v>
      </c>
      <c r="J340">
        <f ca="1">IF(F340="","",IF(C340&lt;(F340*(1-'inputs and tables'!$K$14)),0,IF(C340&gt;(F340*(1+'inputs and tables'!$K$14)),1,J339)))</f>
        <v>0</v>
      </c>
      <c r="K340">
        <f ca="1">IF(G340="","",IF(C340&lt;(G340*(1-'inputs and tables'!$K$14)),0,IF(C340&gt;(G340*(1+'inputs and tables'!$K$14)),1,K339)))</f>
        <v>1</v>
      </c>
      <c r="N340" s="13">
        <f t="shared" si="15"/>
        <v>637.21493703864553</v>
      </c>
      <c r="O340" s="10">
        <f ca="1">(O339+(IF(J339&lt;&gt;J338,(-O339*'inputs and tables'!$K$22-'inputs and tables'!$K$21)-O339*'inputs and tables'!$K$22,0)*('inputs and tables'!$K$15+'inputs and tables'!$K$16)))*(IF(AND(J339=0,'inputs and tables'!$K$16=1),data!C339/data!C340,1)*IF(AND(J339=1,'inputs and tables'!$K$15=1),data!C340/data!C339,1))</f>
        <v>1387.246206845369</v>
      </c>
      <c r="P340" s="10">
        <f ca="1">(P339+(IF(K339&lt;&gt;K338,(-P339*'inputs and tables'!$K$22-'inputs and tables'!$K$21)-P339*'inputs and tables'!$K$22,0)*('inputs and tables'!$K$15+'inputs and tables'!$K$16)))*(IF(AND(K339=0,'inputs and tables'!$K$16=1),data!C339/data!C340,1)*IF(AND(K339=1,'inputs and tables'!$K$15=1),data!C340/data!C339,1))</f>
        <v>464.69162966853628</v>
      </c>
    </row>
    <row r="341" spans="1:16" x14ac:dyDescent="0.4">
      <c r="A341" s="17">
        <f t="shared" si="14"/>
        <v>339</v>
      </c>
      <c r="B341">
        <v>1532131200</v>
      </c>
      <c r="C341">
        <v>7398.78</v>
      </c>
      <c r="D341" s="14">
        <f t="shared" si="13"/>
        <v>43302</v>
      </c>
      <c r="F341">
        <f ca="1">IF(A341&lt;$F$2,"",AVERAGE(INDIRECT("C"&amp;A341-$F$2+3):C341))</f>
        <v>7561.2407499999972</v>
      </c>
      <c r="G341" s="2">
        <f ca="1">IF(A341&lt;$G$2,"",IF(A341=$G$2,AVERAGE(INDIRECT("C"&amp;A341-$G$2+3):C341),G340+(2/($G$2+3))*(C341-G340)))</f>
        <v>6681.6963649609243</v>
      </c>
      <c r="J341">
        <f ca="1">IF(F341="","",IF(C341&lt;(F341*(1-'inputs and tables'!$K$14)),0,IF(C341&gt;(F341*(1+'inputs and tables'!$K$14)),1,J340)))</f>
        <v>0</v>
      </c>
      <c r="K341">
        <f ca="1">IF(G341="","",IF(C341&lt;(G341*(1-'inputs and tables'!$K$14)),0,IF(C341&gt;(G341*(1+'inputs and tables'!$K$14)),1,K340)))</f>
        <v>1</v>
      </c>
      <c r="N341" s="13">
        <f t="shared" si="15"/>
        <v>642.53408597481575</v>
      </c>
      <c r="O341" s="10">
        <f ca="1">(O340+(IF(J340&lt;&gt;J339,(-O340*'inputs and tables'!$K$22-'inputs and tables'!$K$21)-O340*'inputs and tables'!$K$22,0)*('inputs and tables'!$K$15+'inputs and tables'!$K$16)))*(IF(AND(J340=0,'inputs and tables'!$K$16=1),data!C340/data!C341,1)*IF(AND(J340=1,'inputs and tables'!$K$15=1),data!C341/data!C340,1))</f>
        <v>1375.7620391624159</v>
      </c>
      <c r="P341" s="10">
        <f ca="1">(P340+(IF(K340&lt;&gt;K339,(-P340*'inputs and tables'!$K$22-'inputs and tables'!$K$21)-P340*'inputs and tables'!$K$22,0)*('inputs and tables'!$K$15+'inputs and tables'!$K$16)))*(IF(AND(K340=0,'inputs and tables'!$K$16=1),data!C340/data!C341,1)*IF(AND(K340=1,'inputs and tables'!$K$15=1),data!C341/data!C340,1))</f>
        <v>468.57064104119132</v>
      </c>
    </row>
    <row r="342" spans="1:16" x14ac:dyDescent="0.4">
      <c r="A342" s="17">
        <f t="shared" si="14"/>
        <v>340</v>
      </c>
      <c r="B342">
        <v>1532217600</v>
      </c>
      <c r="C342">
        <v>7394.79</v>
      </c>
      <c r="D342" s="14">
        <f t="shared" si="13"/>
        <v>43303</v>
      </c>
      <c r="F342">
        <f ca="1">IF(A342&lt;$F$2,"",AVERAGE(INDIRECT("C"&amp;A342-$F$2+3):C342))</f>
        <v>7551.6401666666643</v>
      </c>
      <c r="G342" s="2">
        <f ca="1">IF(A342&lt;$G$2,"",IF(A342=$G$2,AVERAGE(INDIRECT("C"&amp;A342-$G$2+3):C342),G341+(2/($G$2+3))*(C342-G341)))</f>
        <v>6694.4301798723363</v>
      </c>
      <c r="J342">
        <f ca="1">IF(F342="","",IF(C342&lt;(F342*(1-'inputs and tables'!$K$14)),0,IF(C342&gt;(F342*(1+'inputs and tables'!$K$14)),1,J341)))</f>
        <v>0</v>
      </c>
      <c r="K342">
        <f ca="1">IF(G342="","",IF(C342&lt;(G342*(1-'inputs and tables'!$K$14)),0,IF(C342&gt;(G342*(1+'inputs and tables'!$K$14)),1,K341)))</f>
        <v>1</v>
      </c>
      <c r="N342" s="13">
        <f t="shared" si="15"/>
        <v>642.18758141554531</v>
      </c>
      <c r="O342" s="10">
        <f ca="1">(O341+(IF(J341&lt;&gt;J340,(-O341*'inputs and tables'!$K$22-'inputs and tables'!$K$21)-O341*'inputs and tables'!$K$22,0)*('inputs and tables'!$K$15+'inputs and tables'!$K$16)))*(IF(AND(J341=0,'inputs and tables'!$K$16=1),data!C341/data!C342,1)*IF(AND(J341=1,'inputs and tables'!$K$15=1),data!C342/data!C341,1))</f>
        <v>1376.5043578132847</v>
      </c>
      <c r="P342" s="10">
        <f ca="1">(P341+(IF(K341&lt;&gt;K340,(-P341*'inputs and tables'!$K$22-'inputs and tables'!$K$21)-P341*'inputs and tables'!$K$22,0)*('inputs and tables'!$K$15+'inputs and tables'!$K$16)))*(IF(AND(K341=0,'inputs and tables'!$K$16=1),data!C341/data!C342,1)*IF(AND(K341=1,'inputs and tables'!$K$15=1),data!C342/data!C341,1))</f>
        <v>468.31795115748696</v>
      </c>
    </row>
    <row r="343" spans="1:16" x14ac:dyDescent="0.4">
      <c r="A343" s="17">
        <f t="shared" si="14"/>
        <v>341</v>
      </c>
      <c r="B343">
        <v>1532304000</v>
      </c>
      <c r="C343">
        <v>7721.01</v>
      </c>
      <c r="D343" s="14">
        <f t="shared" si="13"/>
        <v>43304</v>
      </c>
      <c r="F343">
        <f ca="1">IF(A343&lt;$F$2,"",AVERAGE(INDIRECT("C"&amp;A343-$F$2+3):C343))</f>
        <v>7545.3973333333306</v>
      </c>
      <c r="G343" s="2">
        <f ca="1">IF(A343&lt;$G$2,"",IF(A343=$G$2,AVERAGE(INDIRECT("C"&amp;A343-$G$2+3):C343),G342+(2/($G$2+3))*(C343-G342)))</f>
        <v>6712.7619623746159</v>
      </c>
      <c r="J343">
        <f ca="1">IF(F343="","",IF(C343&lt;(F343*(1-'inputs and tables'!$K$14)),0,IF(C343&gt;(F343*(1+'inputs and tables'!$K$14)),1,J342)))</f>
        <v>1</v>
      </c>
      <c r="K343">
        <f ca="1">IF(G343="","",IF(C343&lt;(G343*(1-'inputs and tables'!$K$14)),0,IF(C343&gt;(G343*(1+'inputs and tables'!$K$14)),1,K342)))</f>
        <v>1</v>
      </c>
      <c r="N343" s="13">
        <f t="shared" si="15"/>
        <v>670.51758575770771</v>
      </c>
      <c r="O343" s="10">
        <f ca="1">(O342+(IF(J342&lt;&gt;J341,(-O342*'inputs and tables'!$K$22-'inputs and tables'!$K$21)-O342*'inputs and tables'!$K$22,0)*('inputs and tables'!$K$15+'inputs and tables'!$K$16)))*(IF(AND(J342=0,'inputs and tables'!$K$16=1),data!C342/data!C343,1)*IF(AND(J342=1,'inputs and tables'!$K$15=1),data!C343/data!C342,1))</f>
        <v>1318.3457423464158</v>
      </c>
      <c r="P343" s="10">
        <f ca="1">(P342+(IF(K342&lt;&gt;K341,(-P342*'inputs and tables'!$K$22-'inputs and tables'!$K$21)-P342*'inputs and tables'!$K$22,0)*('inputs and tables'!$K$15+'inputs and tables'!$K$16)))*(IF(AND(K342=0,'inputs and tables'!$K$16=1),data!C342/data!C343,1)*IF(AND(K342=1,'inputs and tables'!$K$15=1),data!C343/data!C342,1))</f>
        <v>488.97772405524267</v>
      </c>
    </row>
    <row r="344" spans="1:16" x14ac:dyDescent="0.4">
      <c r="A344" s="17">
        <f t="shared" si="14"/>
        <v>342</v>
      </c>
      <c r="B344">
        <v>1532390400</v>
      </c>
      <c r="C344">
        <v>8397.24</v>
      </c>
      <c r="D344" s="14">
        <f t="shared" si="13"/>
        <v>43305</v>
      </c>
      <c r="F344">
        <f ca="1">IF(A344&lt;$F$2,"",AVERAGE(INDIRECT("C"&amp;A344-$F$2+3):C344))</f>
        <v>7547.5890833333306</v>
      </c>
      <c r="G344" s="2">
        <f ca="1">IF(A344&lt;$G$2,"",IF(A344=$G$2,AVERAGE(INDIRECT("C"&amp;A344-$G$2+3):C344),G343+(2/($G$2+3))*(C344-G343)))</f>
        <v>6742.8419273322124</v>
      </c>
      <c r="J344">
        <f ca="1">IF(F344="","",IF(C344&lt;(F344*(1-'inputs and tables'!$K$14)),0,IF(C344&gt;(F344*(1+'inputs and tables'!$K$14)),1,J343)))</f>
        <v>1</v>
      </c>
      <c r="K344">
        <f ca="1">IF(G344="","",IF(C344&lt;(G344*(1-'inputs and tables'!$K$14)),0,IF(C344&gt;(G344*(1+'inputs and tables'!$K$14)),1,K343)))</f>
        <v>1</v>
      </c>
      <c r="N344" s="13">
        <f t="shared" si="15"/>
        <v>729.24359531046491</v>
      </c>
      <c r="O344" s="10">
        <f ca="1">(O343+(IF(J343&lt;&gt;J342,(-O343*'inputs and tables'!$K$22-'inputs and tables'!$K$21)-O343*'inputs and tables'!$K$22,0)*('inputs and tables'!$K$15+'inputs and tables'!$K$16)))*(IF(AND(J343=0,'inputs and tables'!$K$16=1),data!C343/data!C344,1)*IF(AND(J343=1,'inputs and tables'!$K$15=1),data!C344/data!C343,1))</f>
        <v>1422.3400664743767</v>
      </c>
      <c r="P344" s="10">
        <f ca="1">(P343+(IF(K343&lt;&gt;K342,(-P343*'inputs and tables'!$K$22-'inputs and tables'!$K$21)-P343*'inputs and tables'!$K$22,0)*('inputs and tables'!$K$15+'inputs and tables'!$K$16)))*(IF(AND(K343=0,'inputs and tables'!$K$16=1),data!C343/data!C344,1)*IF(AND(K343=1,'inputs and tables'!$K$15=1),data!C344/data!C343,1))</f>
        <v>531.80390953329231</v>
      </c>
    </row>
    <row r="345" spans="1:16" x14ac:dyDescent="0.4">
      <c r="A345" s="17">
        <f t="shared" si="14"/>
        <v>343</v>
      </c>
      <c r="B345">
        <v>1532476800</v>
      </c>
      <c r="C345">
        <v>8175.64</v>
      </c>
      <c r="D345" s="14">
        <f t="shared" si="13"/>
        <v>43306</v>
      </c>
      <c r="F345">
        <f ca="1">IF(A345&lt;$F$2,"",AVERAGE(INDIRECT("C"&amp;A345-$F$2+3):C345))</f>
        <v>7550.7568333333302</v>
      </c>
      <c r="G345" s="2">
        <f ca="1">IF(A345&lt;$G$2,"",IF(A345=$G$2,AVERAGE(INDIRECT("C"&amp;A345-$G$2+3):C345),G344+(2/($G$2+3))*(C345-G344)))</f>
        <v>6768.4276072012799</v>
      </c>
      <c r="J345">
        <f ca="1">IF(F345="","",IF(C345&lt;(F345*(1-'inputs and tables'!$K$14)),0,IF(C345&gt;(F345*(1+'inputs and tables'!$K$14)),1,J344)))</f>
        <v>1</v>
      </c>
      <c r="K345">
        <f ca="1">IF(G345="","",IF(C345&lt;(G345*(1-'inputs and tables'!$K$14)),0,IF(C345&gt;(G345*(1+'inputs and tables'!$K$14)),1,K344)))</f>
        <v>1</v>
      </c>
      <c r="N345" s="13">
        <f t="shared" si="15"/>
        <v>709.99913156752098</v>
      </c>
      <c r="O345" s="10">
        <f ca="1">(O344+(IF(J344&lt;&gt;J343,(-O344*'inputs and tables'!$K$22-'inputs and tables'!$K$21)-O344*'inputs and tables'!$K$22,0)*('inputs and tables'!$K$15+'inputs and tables'!$K$16)))*(IF(AND(J344=0,'inputs and tables'!$K$16=1),data!C344/data!C345,1)*IF(AND(J344=1,'inputs and tables'!$K$15=1),data!C345/data!C344,1))</f>
        <v>1384.8050479765463</v>
      </c>
      <c r="P345" s="10">
        <f ca="1">(P344+(IF(K344&lt;&gt;K343,(-P344*'inputs and tables'!$K$22-'inputs and tables'!$K$21)-P344*'inputs and tables'!$K$22,0)*('inputs and tables'!$K$15+'inputs and tables'!$K$16)))*(IF(AND(K344=0,'inputs and tables'!$K$16=1),data!C344/data!C345,1)*IF(AND(K344=1,'inputs and tables'!$K$15=1),data!C345/data!C344,1))</f>
        <v>517.76980471402101</v>
      </c>
    </row>
    <row r="346" spans="1:16" x14ac:dyDescent="0.4">
      <c r="A346" s="17">
        <f t="shared" si="14"/>
        <v>344</v>
      </c>
      <c r="B346">
        <v>1532563200</v>
      </c>
      <c r="C346">
        <v>7920</v>
      </c>
      <c r="D346" s="14">
        <f t="shared" si="13"/>
        <v>43307</v>
      </c>
      <c r="F346">
        <f ca="1">IF(A346&lt;$F$2,"",AVERAGE(INDIRECT("C"&amp;A346-$F$2+3):C346))</f>
        <v>7550.5126666666638</v>
      </c>
      <c r="G346" s="2">
        <f ca="1">IF(A346&lt;$G$2,"",IF(A346=$G$2,AVERAGE(INDIRECT("C"&amp;A346-$G$2+3):C346),G345+(2/($G$2+3))*(C346-G345)))</f>
        <v>6788.9913999298287</v>
      </c>
      <c r="J346">
        <f ca="1">IF(F346="","",IF(C346&lt;(F346*(1-'inputs and tables'!$K$14)),0,IF(C346&gt;(F346*(1+'inputs and tables'!$K$14)),1,J345)))</f>
        <v>1</v>
      </c>
      <c r="K346">
        <f ca="1">IF(G346="","",IF(C346&lt;(G346*(1-'inputs and tables'!$K$14)),0,IF(C346&gt;(G346*(1+'inputs and tables'!$K$14)),1,K345)))</f>
        <v>1</v>
      </c>
      <c r="N346" s="13">
        <f t="shared" si="15"/>
        <v>687.79852366478542</v>
      </c>
      <c r="O346" s="10">
        <f ca="1">(O345+(IF(J345&lt;&gt;J344,(-O345*'inputs and tables'!$K$22-'inputs and tables'!$K$21)-O345*'inputs and tables'!$K$22,0)*('inputs and tables'!$K$15+'inputs and tables'!$K$16)))*(IF(AND(J345=0,'inputs and tables'!$K$16=1),data!C345/data!C346,1)*IF(AND(J345=1,'inputs and tables'!$K$15=1),data!C346/data!C345,1))</f>
        <v>1341.5042712220995</v>
      </c>
      <c r="P346" s="10">
        <f ca="1">(P345+(IF(K345&lt;&gt;K344,(-P345*'inputs and tables'!$K$22-'inputs and tables'!$K$21)-P345*'inputs and tables'!$K$22,0)*('inputs and tables'!$K$15+'inputs and tables'!$K$16)))*(IF(AND(K345=0,'inputs and tables'!$K$16=1),data!C345/data!C346,1)*IF(AND(K345=1,'inputs and tables'!$K$15=1),data!C346/data!C345,1))</f>
        <v>501.57991953352229</v>
      </c>
    </row>
    <row r="347" spans="1:16" x14ac:dyDescent="0.4">
      <c r="A347" s="17">
        <f t="shared" si="14"/>
        <v>345</v>
      </c>
      <c r="B347">
        <v>1532649600</v>
      </c>
      <c r="C347">
        <v>8188.57</v>
      </c>
      <c r="D347" s="14">
        <f t="shared" si="13"/>
        <v>43308</v>
      </c>
      <c r="F347">
        <f ca="1">IF(A347&lt;$F$2,"",AVERAGE(INDIRECT("C"&amp;A347-$F$2+3):C347))</f>
        <v>7559.6662499999966</v>
      </c>
      <c r="G347" s="2">
        <f ca="1">IF(A347&lt;$G$2,"",IF(A347=$G$2,AVERAGE(INDIRECT("C"&amp;A347-$G$2+3):C347),G346+(2/($G$2+3))*(C347-G346)))</f>
        <v>6813.983874931082</v>
      </c>
      <c r="J347">
        <f ca="1">IF(F347="","",IF(C347&lt;(F347*(1-'inputs and tables'!$K$14)),0,IF(C347&gt;(F347*(1+'inputs and tables'!$K$14)),1,J346)))</f>
        <v>1</v>
      </c>
      <c r="K347">
        <f ca="1">IF(G347="","",IF(C347&lt;(G347*(1-'inputs and tables'!$K$14)),0,IF(C347&gt;(G347*(1+'inputs and tables'!$K$14)),1,K346)))</f>
        <v>1</v>
      </c>
      <c r="N347" s="13">
        <f t="shared" si="15"/>
        <v>711.12201476335258</v>
      </c>
      <c r="O347" s="10">
        <f ca="1">(O346+(IF(J346&lt;&gt;J345,(-O346*'inputs and tables'!$K$22-'inputs and tables'!$K$21)-O346*'inputs and tables'!$K$22,0)*('inputs and tables'!$K$15+'inputs and tables'!$K$16)))*(IF(AND(J346=0,'inputs and tables'!$K$16=1),data!C346/data!C347,1)*IF(AND(J346=1,'inputs and tables'!$K$15=1),data!C347/data!C346,1))</f>
        <v>1386.9951553284277</v>
      </c>
      <c r="P347" s="10">
        <f ca="1">(P346+(IF(K346&lt;&gt;K345,(-P346*'inputs and tables'!$K$22-'inputs and tables'!$K$21)-P346*'inputs and tables'!$K$22,0)*('inputs and tables'!$K$15+'inputs and tables'!$K$16)))*(IF(AND(K346=0,'inputs and tables'!$K$16=1),data!C346/data!C347,1)*IF(AND(K346=1,'inputs and tables'!$K$15=1),data!C347/data!C346,1))</f>
        <v>518.58867193113826</v>
      </c>
    </row>
    <row r="348" spans="1:16" x14ac:dyDescent="0.4">
      <c r="A348" s="17">
        <f t="shared" si="14"/>
        <v>346</v>
      </c>
      <c r="B348">
        <v>1532736000</v>
      </c>
      <c r="C348">
        <v>8225.0400000000009</v>
      </c>
      <c r="D348" s="14">
        <f t="shared" si="13"/>
        <v>43309</v>
      </c>
      <c r="F348">
        <f ca="1">IF(A348&lt;$F$2,"",AVERAGE(INDIRECT("C"&amp;A348-$F$2+3):C348))</f>
        <v>7571.2063333333308</v>
      </c>
      <c r="G348" s="2">
        <f ca="1">IF(A348&lt;$G$2,"",IF(A348=$G$2,AVERAGE(INDIRECT("C"&amp;A348-$G$2+3):C348),G347+(2/($G$2+3))*(C348-G347)))</f>
        <v>6839.1813057358841</v>
      </c>
      <c r="J348">
        <f ca="1">IF(F348="","",IF(C348&lt;(F348*(1-'inputs and tables'!$K$14)),0,IF(C348&gt;(F348*(1+'inputs and tables'!$K$14)),1,J347)))</f>
        <v>1</v>
      </c>
      <c r="K348">
        <f ca="1">IF(G348="","",IF(C348&lt;(G348*(1-'inputs and tables'!$K$14)),0,IF(C348&gt;(G348*(1+'inputs and tables'!$K$14)),1,K347)))</f>
        <v>1</v>
      </c>
      <c r="N348" s="13">
        <f t="shared" si="15"/>
        <v>714.28918801563236</v>
      </c>
      <c r="O348" s="10">
        <f ca="1">(O347+(IF(J347&lt;&gt;J346,(-O347*'inputs and tables'!$K$22-'inputs and tables'!$K$21)-O347*'inputs and tables'!$K$22,0)*('inputs and tables'!$K$15+'inputs and tables'!$K$16)))*(IF(AND(J347=0,'inputs and tables'!$K$16=1),data!C347/data!C348,1)*IF(AND(J347=1,'inputs and tables'!$K$15=1),data!C348/data!C347,1))</f>
        <v>1393.1725114864419</v>
      </c>
      <c r="P348" s="10">
        <f ca="1">(P347+(IF(K347&lt;&gt;K346,(-P347*'inputs and tables'!$K$22-'inputs and tables'!$K$21)-P347*'inputs and tables'!$K$22,0)*('inputs and tables'!$K$15+'inputs and tables'!$K$16)))*(IF(AND(K347=0,'inputs and tables'!$K$16=1),data!C347/data!C348,1)*IF(AND(K347=1,'inputs and tables'!$K$15=1),data!C348/data!C347,1))</f>
        <v>520.89834613131359</v>
      </c>
    </row>
    <row r="349" spans="1:16" x14ac:dyDescent="0.4">
      <c r="A349" s="17">
        <f t="shared" si="14"/>
        <v>347</v>
      </c>
      <c r="B349">
        <v>1532822400</v>
      </c>
      <c r="C349">
        <v>8211</v>
      </c>
      <c r="D349" s="14">
        <f t="shared" si="13"/>
        <v>43310</v>
      </c>
      <c r="F349">
        <f ca="1">IF(A349&lt;$F$2,"",AVERAGE(INDIRECT("C"&amp;A349-$F$2+3):C349))</f>
        <v>7581.9320833333304</v>
      </c>
      <c r="G349" s="2">
        <f ca="1">IF(A349&lt;$G$2,"",IF(A349=$G$2,AVERAGE(INDIRECT("C"&amp;A349-$G$2+3):C349),G348+(2/($G$2+3))*(C349-G348)))</f>
        <v>6863.6780681334576</v>
      </c>
      <c r="J349">
        <f ca="1">IF(F349="","",IF(C349&lt;(F349*(1-'inputs and tables'!$K$14)),0,IF(C349&gt;(F349*(1+'inputs and tables'!$K$14)),1,J348)))</f>
        <v>1</v>
      </c>
      <c r="K349">
        <f ca="1">IF(G349="","",IF(C349&lt;(G349*(1-'inputs and tables'!$K$14)),0,IF(C349&gt;(G349*(1+'inputs and tables'!$K$14)),1,K348)))</f>
        <v>1</v>
      </c>
      <c r="N349" s="13">
        <f t="shared" si="15"/>
        <v>713.06990881459024</v>
      </c>
      <c r="O349" s="10">
        <f ca="1">(O348+(IF(J348&lt;&gt;J347,(-O348*'inputs and tables'!$K$22-'inputs and tables'!$K$21)-O348*'inputs and tables'!$K$22,0)*('inputs and tables'!$K$15+'inputs and tables'!$K$16)))*(IF(AND(J348=0,'inputs and tables'!$K$16=1),data!C348/data!C349,1)*IF(AND(J348=1,'inputs and tables'!$K$15=1),data!C349/data!C348,1))</f>
        <v>1390.7943902783663</v>
      </c>
      <c r="P349" s="10">
        <f ca="1">(P348+(IF(K348&lt;&gt;K347,(-P348*'inputs and tables'!$K$22-'inputs and tables'!$K$21)-P348*'inputs and tables'!$K$22,0)*('inputs and tables'!$K$15+'inputs and tables'!$K$16)))*(IF(AND(K348=0,'inputs and tables'!$K$16=1),data!C348/data!C349,1)*IF(AND(K348=1,'inputs and tables'!$K$15=1),data!C349/data!C348,1))</f>
        <v>520.00918172850413</v>
      </c>
    </row>
    <row r="350" spans="1:16" x14ac:dyDescent="0.4">
      <c r="A350" s="17">
        <f t="shared" si="14"/>
        <v>348</v>
      </c>
      <c r="B350">
        <v>1532908800</v>
      </c>
      <c r="C350">
        <v>8173.92</v>
      </c>
      <c r="D350" s="14">
        <f t="shared" si="13"/>
        <v>43311</v>
      </c>
      <c r="F350">
        <f ca="1">IF(A350&lt;$F$2,"",AVERAGE(INDIRECT("C"&amp;A350-$F$2+3):C350))</f>
        <v>7593.2729999999974</v>
      </c>
      <c r="G350" s="2">
        <f ca="1">IF(A350&lt;$G$2,"",IF(A350=$G$2,AVERAGE(INDIRECT("C"&amp;A350-$G$2+3):C350),G349+(2/($G$2+3))*(C350-G349)))</f>
        <v>6887.0752454882177</v>
      </c>
      <c r="J350">
        <f ca="1">IF(F350="","",IF(C350&lt;(F350*(1-'inputs and tables'!$K$14)),0,IF(C350&gt;(F350*(1+'inputs and tables'!$K$14)),1,J349)))</f>
        <v>1</v>
      </c>
      <c r="K350">
        <f ca="1">IF(G350="","",IF(C350&lt;(G350*(1-'inputs and tables'!$K$14)),0,IF(C350&gt;(G350*(1+'inputs and tables'!$K$14)),1,K349)))</f>
        <v>1</v>
      </c>
      <c r="N350" s="13">
        <f t="shared" si="15"/>
        <v>709.84976118106874</v>
      </c>
      <c r="O350" s="10">
        <f ca="1">(O349+(IF(J349&lt;&gt;J348,(-O349*'inputs and tables'!$K$22-'inputs and tables'!$K$21)-O349*'inputs and tables'!$K$22,0)*('inputs and tables'!$K$15+'inputs and tables'!$K$16)))*(IF(AND(J349=0,'inputs and tables'!$K$16=1),data!C349/data!C350,1)*IF(AND(J349=1,'inputs and tables'!$K$15=1),data!C350/data!C349,1))</f>
        <v>1384.5137111903721</v>
      </c>
      <c r="P350" s="10">
        <f ca="1">(P349+(IF(K349&lt;&gt;K348,(-P349*'inputs and tables'!$K$22-'inputs and tables'!$K$21)-P349*'inputs and tables'!$K$22,0)*('inputs and tables'!$K$15+'inputs and tables'!$K$16)))*(IF(AND(K349=0,'inputs and tables'!$K$16=1),data!C349/data!C350,1)*IF(AND(K349=1,'inputs and tables'!$K$15=1),data!C350/data!C349,1))</f>
        <v>517.66087574159724</v>
      </c>
    </row>
    <row r="351" spans="1:16" x14ac:dyDescent="0.4">
      <c r="A351" s="17">
        <f t="shared" si="14"/>
        <v>349</v>
      </c>
      <c r="B351">
        <v>1532995200</v>
      </c>
      <c r="C351">
        <v>7730.93</v>
      </c>
      <c r="D351" s="14">
        <f t="shared" si="13"/>
        <v>43312</v>
      </c>
      <c r="F351">
        <f ca="1">IF(A351&lt;$F$2,"",AVERAGE(INDIRECT("C"&amp;A351-$F$2+3):C351))</f>
        <v>7598.897416666664</v>
      </c>
      <c r="G351" s="2">
        <f ca="1">IF(A351&lt;$G$2,"",IF(A351=$G$2,AVERAGE(INDIRECT("C"&amp;A351-$G$2+3):C351),G350+(2/($G$2+3))*(C351-G350)))</f>
        <v>6902.1440803902142</v>
      </c>
      <c r="J351">
        <f ca="1">IF(F351="","",IF(C351&lt;(F351*(1-'inputs and tables'!$K$14)),0,IF(C351&gt;(F351*(1+'inputs and tables'!$K$14)),1,J350)))</f>
        <v>1</v>
      </c>
      <c r="K351">
        <f ca="1">IF(G351="","",IF(C351&lt;(G351*(1-'inputs and tables'!$K$14)),0,IF(C351&gt;(G351*(1+'inputs and tables'!$K$14)),1,K350)))</f>
        <v>1</v>
      </c>
      <c r="N351" s="13">
        <f t="shared" si="15"/>
        <v>671.37907077724765</v>
      </c>
      <c r="O351" s="10">
        <f ca="1">(O350+(IF(J350&lt;&gt;J349,(-O350*'inputs and tables'!$K$22-'inputs and tables'!$K$21)-O350*'inputs and tables'!$K$22,0)*('inputs and tables'!$K$15+'inputs and tables'!$K$16)))*(IF(AND(J350=0,'inputs and tables'!$K$16=1),data!C350/data!C351,1)*IF(AND(J350=1,'inputs and tables'!$K$15=1),data!C351/data!C350,1))</f>
        <v>1309.4792443837209</v>
      </c>
      <c r="P351" s="10">
        <f ca="1">(P350+(IF(K350&lt;&gt;K349,(-P350*'inputs and tables'!$K$22-'inputs and tables'!$K$21)-P350*'inputs and tables'!$K$22,0)*('inputs and tables'!$K$15+'inputs and tables'!$K$16)))*(IF(AND(K350=0,'inputs and tables'!$K$16=1),data!C350/data!C351,1)*IF(AND(K350=1,'inputs and tables'!$K$15=1),data!C351/data!C350,1))</f>
        <v>489.60596557061808</v>
      </c>
    </row>
    <row r="352" spans="1:16" x14ac:dyDescent="0.4">
      <c r="A352" s="17">
        <f t="shared" si="14"/>
        <v>350</v>
      </c>
      <c r="B352">
        <v>1533081600</v>
      </c>
      <c r="C352">
        <v>7604.58</v>
      </c>
      <c r="D352" s="14">
        <f t="shared" si="13"/>
        <v>43313</v>
      </c>
      <c r="F352">
        <f ca="1">IF(A352&lt;$F$2,"",AVERAGE(INDIRECT("C"&amp;A352-$F$2+3):C352))</f>
        <v>7600.5588333333317</v>
      </c>
      <c r="G352" s="2">
        <f ca="1">IF(A352&lt;$G$2,"",IF(A352=$G$2,AVERAGE(INDIRECT("C"&amp;A352-$G$2+3):C352),G351+(2/($G$2+3))*(C352-G351)))</f>
        <v>6914.6875789546748</v>
      </c>
      <c r="J352">
        <f ca="1">IF(F352="","",IF(C352&lt;(F352*(1-'inputs and tables'!$K$14)),0,IF(C352&gt;(F352*(1+'inputs and tables'!$K$14)),1,J351)))</f>
        <v>1</v>
      </c>
      <c r="K352">
        <f ca="1">IF(G352="","",IF(C352&lt;(G352*(1-'inputs and tables'!$K$14)),0,IF(C352&gt;(G352*(1+'inputs and tables'!$K$14)),1,K351)))</f>
        <v>1</v>
      </c>
      <c r="N352" s="13">
        <f t="shared" si="15"/>
        <v>660.40642640034787</v>
      </c>
      <c r="O352" s="10">
        <f ca="1">(O351+(IF(J351&lt;&gt;J350,(-O351*'inputs and tables'!$K$22-'inputs and tables'!$K$21)-O351*'inputs and tables'!$K$22,0)*('inputs and tables'!$K$15+'inputs and tables'!$K$16)))*(IF(AND(J351=0,'inputs and tables'!$K$16=1),data!C351/data!C352,1)*IF(AND(J351=1,'inputs and tables'!$K$15=1),data!C352/data!C351,1))</f>
        <v>1288.0778473295652</v>
      </c>
      <c r="P352" s="10">
        <f ca="1">(P351+(IF(K351&lt;&gt;K350,(-P351*'inputs and tables'!$K$22-'inputs and tables'!$K$21)-P351*'inputs and tables'!$K$22,0)*('inputs and tables'!$K$15+'inputs and tables'!$K$16)))*(IF(AND(K351=0,'inputs and tables'!$K$16=1),data!C351/data!C352,1)*IF(AND(K351=1,'inputs and tables'!$K$15=1),data!C352/data!C351,1))</f>
        <v>481.60411925331243</v>
      </c>
    </row>
    <row r="353" spans="1:16" x14ac:dyDescent="0.4">
      <c r="A353" s="17">
        <f t="shared" si="14"/>
        <v>351</v>
      </c>
      <c r="B353">
        <v>1533168000</v>
      </c>
      <c r="C353">
        <v>7525.71</v>
      </c>
      <c r="D353" s="14">
        <f t="shared" si="13"/>
        <v>43314</v>
      </c>
      <c r="F353">
        <f ca="1">IF(A353&lt;$F$2,"",AVERAGE(INDIRECT("C"&amp;A353-$F$2+3):C353))</f>
        <v>7606.638916666665</v>
      </c>
      <c r="G353" s="2">
        <f ca="1">IF(A353&lt;$G$2,"",IF(A353=$G$2,AVERAGE(INDIRECT("C"&amp;A353-$G$2+3):C353),G352+(2/($G$2+3))*(C353-G352)))</f>
        <v>6925.598693616198</v>
      </c>
      <c r="J353">
        <f ca="1">IF(F353="","",IF(C353&lt;(F353*(1-'inputs and tables'!$K$14)),0,IF(C353&gt;(F353*(1+'inputs and tables'!$K$14)),1,J352)))</f>
        <v>0</v>
      </c>
      <c r="K353">
        <f ca="1">IF(G353="","",IF(C353&lt;(G353*(1-'inputs and tables'!$K$14)),0,IF(C353&gt;(G353*(1+'inputs and tables'!$K$14)),1,K352)))</f>
        <v>1</v>
      </c>
      <c r="N353" s="13">
        <f t="shared" si="15"/>
        <v>653.55709943551938</v>
      </c>
      <c r="O353" s="10">
        <f ca="1">(O352+(IF(J352&lt;&gt;J351,(-O352*'inputs and tables'!$K$22-'inputs and tables'!$K$21)-O352*'inputs and tables'!$K$22,0)*('inputs and tables'!$K$15+'inputs and tables'!$K$16)))*(IF(AND(J352=0,'inputs and tables'!$K$16=1),data!C352/data!C353,1)*IF(AND(J352=1,'inputs and tables'!$K$15=1),data!C353/data!C352,1))</f>
        <v>1274.7187006286451</v>
      </c>
      <c r="P353" s="10">
        <f ca="1">(P352+(IF(K352&lt;&gt;K351,(-P352*'inputs and tables'!$K$22-'inputs and tables'!$K$21)-P352*'inputs and tables'!$K$22,0)*('inputs and tables'!$K$15+'inputs and tables'!$K$16)))*(IF(AND(K352=0,'inputs and tables'!$K$16=1),data!C352/data!C353,1)*IF(AND(K352=1,'inputs and tables'!$K$15=1),data!C353/data!C352,1))</f>
        <v>476.60921922129114</v>
      </c>
    </row>
    <row r="354" spans="1:16" x14ac:dyDescent="0.4">
      <c r="A354" s="17">
        <f t="shared" si="14"/>
        <v>352</v>
      </c>
      <c r="B354">
        <v>1533254400</v>
      </c>
      <c r="C354">
        <v>7418.78</v>
      </c>
      <c r="D354" s="14">
        <f t="shared" si="13"/>
        <v>43315</v>
      </c>
      <c r="F354">
        <f ca="1">IF(A354&lt;$F$2,"",AVERAGE(INDIRECT("C"&amp;A354-$F$2+3):C354))</f>
        <v>7612.0390833333322</v>
      </c>
      <c r="G354" s="2">
        <f ca="1">IF(A354&lt;$G$2,"",IF(A354=$G$2,AVERAGE(INDIRECT("C"&amp;A354-$G$2+3):C354),G353+(2/($G$2+3))*(C354-G353)))</f>
        <v>6934.4055026587657</v>
      </c>
      <c r="J354">
        <f ca="1">IF(F354="","",IF(C354&lt;(F354*(1-'inputs and tables'!$K$14)),0,IF(C354&gt;(F354*(1+'inputs and tables'!$K$14)),1,J353)))</f>
        <v>0</v>
      </c>
      <c r="K354">
        <f ca="1">IF(G354="","",IF(C354&lt;(G354*(1-'inputs and tables'!$K$14)),0,IF(C354&gt;(G354*(1+'inputs and tables'!$K$14)),1,K353)))</f>
        <v>1</v>
      </c>
      <c r="N354" s="13">
        <f t="shared" si="15"/>
        <v>644.27095093356536</v>
      </c>
      <c r="O354" s="10">
        <f ca="1">(O353+(IF(J353&lt;&gt;J352,(-O353*'inputs and tables'!$K$22-'inputs and tables'!$K$21)-O353*'inputs and tables'!$K$22,0)*('inputs and tables'!$K$15+'inputs and tables'!$K$16)))*(IF(AND(J353=0,'inputs and tables'!$K$16=1),data!C353/data!C354,1)*IF(AND(J353=1,'inputs and tables'!$K$15=1),data!C354/data!C353,1))</f>
        <v>1282.7470239484035</v>
      </c>
      <c r="P354" s="10">
        <f ca="1">(P353+(IF(K353&lt;&gt;K352,(-P353*'inputs and tables'!$K$22-'inputs and tables'!$K$21)-P353*'inputs and tables'!$K$22,0)*('inputs and tables'!$K$15+'inputs and tables'!$K$16)))*(IF(AND(K353=0,'inputs and tables'!$K$16=1),data!C353/data!C354,1)*IF(AND(K353=1,'inputs and tables'!$K$15=1),data!C354/data!C353,1))</f>
        <v>469.83725699960934</v>
      </c>
    </row>
    <row r="355" spans="1:16" x14ac:dyDescent="0.4">
      <c r="A355" s="17">
        <f t="shared" si="14"/>
        <v>353</v>
      </c>
      <c r="B355">
        <v>1533340800</v>
      </c>
      <c r="C355">
        <v>7009.84</v>
      </c>
      <c r="D355" s="14">
        <f t="shared" si="13"/>
        <v>43316</v>
      </c>
      <c r="F355">
        <f ca="1">IF(A355&lt;$F$2,"",AVERAGE(INDIRECT("C"&amp;A355-$F$2+3):C355))</f>
        <v>7615.4428333333326</v>
      </c>
      <c r="G355" s="2">
        <f ca="1">IF(A355&lt;$G$2,"",IF(A355=$G$2,AVERAGE(INDIRECT("C"&amp;A355-$G$2+3):C355),G354+(2/($G$2+3))*(C355-G354)))</f>
        <v>6935.7525472541447</v>
      </c>
      <c r="J355">
        <f ca="1">IF(F355="","",IF(C355&lt;(F355*(1-'inputs and tables'!$K$14)),0,IF(C355&gt;(F355*(1+'inputs and tables'!$K$14)),1,J354)))</f>
        <v>0</v>
      </c>
      <c r="K355">
        <f ca="1">IF(G355="","",IF(C355&lt;(G355*(1-'inputs and tables'!$K$14)),0,IF(C355&gt;(G355*(1+'inputs and tables'!$K$14)),1,K354)))</f>
        <v>1</v>
      </c>
      <c r="N355" s="13">
        <f t="shared" si="15"/>
        <v>608.75727312201525</v>
      </c>
      <c r="O355" s="10">
        <f ca="1">(O354+(IF(J354&lt;&gt;J353,(-O354*'inputs and tables'!$K$22-'inputs and tables'!$K$21)-O354*'inputs and tables'!$K$22,0)*('inputs and tables'!$K$15+'inputs and tables'!$K$16)))*(IF(AND(J354=0,'inputs and tables'!$K$16=1),data!C354/data!C355,1)*IF(AND(J354=1,'inputs and tables'!$K$15=1),data!C355/data!C354,1))</f>
        <v>1357.5799114284971</v>
      </c>
      <c r="P355" s="10">
        <f ca="1">(P354+(IF(K354&lt;&gt;K353,(-P354*'inputs and tables'!$K$22-'inputs and tables'!$K$21)-P354*'inputs and tables'!$K$22,0)*('inputs and tables'!$K$15+'inputs and tables'!$K$16)))*(IF(AND(K354=0,'inputs and tables'!$K$16=1),data!C354/data!C355,1)*IF(AND(K354=1,'inputs and tables'!$K$15=1),data!C355/data!C354,1))</f>
        <v>443.93876049783682</v>
      </c>
    </row>
    <row r="356" spans="1:16" x14ac:dyDescent="0.4">
      <c r="A356" s="17">
        <f t="shared" si="14"/>
        <v>354</v>
      </c>
      <c r="B356">
        <v>1533427200</v>
      </c>
      <c r="C356">
        <v>7024.19</v>
      </c>
      <c r="D356" s="14">
        <f t="shared" si="13"/>
        <v>43317</v>
      </c>
      <c r="F356">
        <f ca="1">IF(A356&lt;$F$2,"",AVERAGE(INDIRECT("C"&amp;A356-$F$2+3):C356))</f>
        <v>7616.512749999999</v>
      </c>
      <c r="G356" s="2">
        <f ca="1">IF(A356&lt;$G$2,"",IF(A356=$G$2,AVERAGE(INDIRECT("C"&amp;A356-$G$2+3):C356),G355+(2/($G$2+3))*(C356-G355)))</f>
        <v>6937.3317874817494</v>
      </c>
      <c r="J356">
        <f ca="1">IF(F356="","",IF(C356&lt;(F356*(1-'inputs and tables'!$K$14)),0,IF(C356&gt;(F356*(1+'inputs and tables'!$K$14)),1,J355)))</f>
        <v>0</v>
      </c>
      <c r="K356">
        <f ca="1">IF(G356="","",IF(C356&lt;(G356*(1-'inputs and tables'!$K$14)),0,IF(C356&gt;(G356*(1+'inputs and tables'!$K$14)),1,K355)))</f>
        <v>1</v>
      </c>
      <c r="N356" s="13">
        <f t="shared" si="15"/>
        <v>610.00347372991803</v>
      </c>
      <c r="O356" s="10">
        <f ca="1">(O355+(IF(J355&lt;&gt;J354,(-O355*'inputs and tables'!$K$22-'inputs and tables'!$K$21)-O355*'inputs and tables'!$K$22,0)*('inputs and tables'!$K$15+'inputs and tables'!$K$16)))*(IF(AND(J355=0,'inputs and tables'!$K$16=1),data!C355/data!C356,1)*IF(AND(J355=1,'inputs and tables'!$K$15=1),data!C356/data!C355,1))</f>
        <v>1354.8064568765847</v>
      </c>
      <c r="P356" s="10">
        <f ca="1">(P355+(IF(K355&lt;&gt;K354,(-P355*'inputs and tables'!$K$22-'inputs and tables'!$K$21)-P355*'inputs and tables'!$K$22,0)*('inputs and tables'!$K$15+'inputs and tables'!$K$16)))*(IF(AND(K355=0,'inputs and tables'!$K$16=1),data!C355/data!C356,1)*IF(AND(K355=1,'inputs and tables'!$K$15=1),data!C356/data!C355,1))</f>
        <v>444.84755744800174</v>
      </c>
    </row>
    <row r="357" spans="1:16" x14ac:dyDescent="0.4">
      <c r="A357" s="17">
        <f t="shared" si="14"/>
        <v>355</v>
      </c>
      <c r="B357">
        <v>1533513600</v>
      </c>
      <c r="C357">
        <v>6934.82</v>
      </c>
      <c r="D357" s="14">
        <f t="shared" ref="D357:D420" si="16">(B357/86400)+DATE(1970,1,1)</f>
        <v>43318</v>
      </c>
      <c r="F357">
        <f ca="1">IF(A357&lt;$F$2,"",AVERAGE(INDIRECT("C"&amp;A357-$F$2+3):C357))</f>
        <v>7615.8195833333311</v>
      </c>
      <c r="G357" s="2">
        <f ca="1">IF(A357&lt;$G$2,"",IF(A357=$G$2,AVERAGE(INDIRECT("C"&amp;A357-$G$2+3):C357),G356+(2/($G$2+3))*(C357-G356)))</f>
        <v>6937.286934133861</v>
      </c>
      <c r="J357">
        <f ca="1">IF(F357="","",IF(C357&lt;(F357*(1-'inputs and tables'!$K$14)),0,IF(C357&gt;(F357*(1+'inputs and tables'!$K$14)),1,J356)))</f>
        <v>0</v>
      </c>
      <c r="K357">
        <f ca="1">IF(G357="","",IF(C357&lt;(G357*(1-'inputs and tables'!$K$14)),0,IF(C357&gt;(G357*(1+'inputs and tables'!$K$14)),1,K356)))</f>
        <v>0</v>
      </c>
      <c r="N357" s="13">
        <f t="shared" si="15"/>
        <v>602.24229266174609</v>
      </c>
      <c r="O357" s="10">
        <f ca="1">(O356+(IF(J356&lt;&gt;J355,(-O356*'inputs and tables'!$K$22-'inputs and tables'!$K$21)-O356*'inputs and tables'!$K$22,0)*('inputs and tables'!$K$15+'inputs and tables'!$K$16)))*(IF(AND(J356=0,'inputs and tables'!$K$16=1),data!C356/data!C357,1)*IF(AND(J356=1,'inputs and tables'!$K$15=1),data!C357/data!C356,1))</f>
        <v>1372.2660380987447</v>
      </c>
      <c r="P357" s="10">
        <f ca="1">(P356+(IF(K356&lt;&gt;K355,(-P356*'inputs and tables'!$K$22-'inputs and tables'!$K$21)-P356*'inputs and tables'!$K$22,0)*('inputs and tables'!$K$15+'inputs and tables'!$K$16)))*(IF(AND(K356=0,'inputs and tables'!$K$16=1),data!C356/data!C357,1)*IF(AND(K356=1,'inputs and tables'!$K$15=1),data!C357/data!C356,1))</f>
        <v>439.18768403781093</v>
      </c>
    </row>
    <row r="358" spans="1:16" x14ac:dyDescent="0.4">
      <c r="A358" s="17">
        <f t="shared" si="14"/>
        <v>356</v>
      </c>
      <c r="B358">
        <v>1533600000</v>
      </c>
      <c r="C358">
        <v>6720.06</v>
      </c>
      <c r="D358" s="14">
        <f t="shared" si="16"/>
        <v>43319</v>
      </c>
      <c r="F358">
        <f ca="1">IF(A358&lt;$F$2,"",AVERAGE(INDIRECT("C"&amp;A358-$F$2+3):C358))</f>
        <v>7615.2974166666654</v>
      </c>
      <c r="G358" s="2">
        <f ca="1">IF(A358&lt;$G$2,"",IF(A358=$G$2,AVERAGE(INDIRECT("C"&amp;A358-$G$2+3):C358),G357+(2/($G$2+3))*(C358-G357)))</f>
        <v>6933.4078817386135</v>
      </c>
      <c r="J358">
        <f ca="1">IF(F358="","",IF(C358&lt;(F358*(1-'inputs and tables'!$K$14)),0,IF(C358&gt;(F358*(1+'inputs and tables'!$K$14)),1,J357)))</f>
        <v>0</v>
      </c>
      <c r="K358">
        <f ca="1">IF(G358="","",IF(C358&lt;(G358*(1-'inputs and tables'!$K$14)),0,IF(C358&gt;(G358*(1+'inputs and tables'!$K$14)),1,K357)))</f>
        <v>0</v>
      </c>
      <c r="N358" s="13">
        <f t="shared" si="15"/>
        <v>583.59183673469443</v>
      </c>
      <c r="O358" s="10">
        <f ca="1">(O357+(IF(J357&lt;&gt;J356,(-O357*'inputs and tables'!$K$22-'inputs and tables'!$K$21)-O357*'inputs and tables'!$K$22,0)*('inputs and tables'!$K$15+'inputs and tables'!$K$16)))*(IF(AND(J357=0,'inputs and tables'!$K$16=1),data!C357/data!C358,1)*IF(AND(J357=1,'inputs and tables'!$K$15=1),data!C358/data!C357,1))</f>
        <v>1416.1209820043177</v>
      </c>
      <c r="P358" s="10">
        <f ca="1">(P357+(IF(K357&lt;&gt;K356,(-P357*'inputs and tables'!$K$22-'inputs and tables'!$K$21)-P357*'inputs and tables'!$K$22,0)*('inputs and tables'!$K$15+'inputs and tables'!$K$16)))*(IF(AND(K357=0,'inputs and tables'!$K$16=1),data!C357/data!C358,1)*IF(AND(K357=1,'inputs and tables'!$K$15=1),data!C358/data!C357,1))</f>
        <v>449.59747900151768</v>
      </c>
    </row>
    <row r="359" spans="1:16" x14ac:dyDescent="0.4">
      <c r="A359" s="17">
        <f t="shared" si="14"/>
        <v>357</v>
      </c>
      <c r="B359">
        <v>1533686400</v>
      </c>
      <c r="C359">
        <v>6285</v>
      </c>
      <c r="D359" s="14">
        <f t="shared" si="16"/>
        <v>43320</v>
      </c>
      <c r="F359">
        <f ca="1">IF(A359&lt;$F$2,"",AVERAGE(INDIRECT("C"&amp;A359-$F$2+3):C359))</f>
        <v>7610.6399166666652</v>
      </c>
      <c r="G359" s="2">
        <f ca="1">IF(A359&lt;$G$2,"",IF(A359=$G$2,AVERAGE(INDIRECT("C"&amp;A359-$G$2+3):C359),G358+(2/($G$2+3))*(C359-G358)))</f>
        <v>6921.8291695647094</v>
      </c>
      <c r="J359">
        <f ca="1">IF(F359="","",IF(C359&lt;(F359*(1-'inputs and tables'!$K$14)),0,IF(C359&gt;(F359*(1+'inputs and tables'!$K$14)),1,J358)))</f>
        <v>0</v>
      </c>
      <c r="K359">
        <f ca="1">IF(G359="","",IF(C359&lt;(G359*(1-'inputs and tables'!$K$14)),0,IF(C359&gt;(G359*(1+'inputs and tables'!$K$14)),1,K358)))</f>
        <v>0</v>
      </c>
      <c r="N359" s="13">
        <f t="shared" si="15"/>
        <v>545.80981328701739</v>
      </c>
      <c r="O359" s="10">
        <f ca="1">(O358+(IF(J358&lt;&gt;J357,(-O358*'inputs and tables'!$K$22-'inputs and tables'!$K$21)-O358*'inputs and tables'!$K$22,0)*('inputs and tables'!$K$15+'inputs and tables'!$K$16)))*(IF(AND(J358=0,'inputs and tables'!$K$16=1),data!C358/data!C359,1)*IF(AND(J358=1,'inputs and tables'!$K$15=1),data!C359/data!C358,1))</f>
        <v>1514.1476477848744</v>
      </c>
      <c r="P359" s="10">
        <f ca="1">(P358+(IF(K358&lt;&gt;K357,(-P358*'inputs and tables'!$K$22-'inputs and tables'!$K$21)-P358*'inputs and tables'!$K$22,0)*('inputs and tables'!$K$15+'inputs and tables'!$K$16)))*(IF(AND(K358=0,'inputs and tables'!$K$16=1),data!C358/data!C359,1)*IF(AND(K358=1,'inputs and tables'!$K$15=1),data!C359/data!C358,1))</f>
        <v>480.71949637851054</v>
      </c>
    </row>
    <row r="360" spans="1:16" x14ac:dyDescent="0.4">
      <c r="A360" s="17">
        <f t="shared" si="14"/>
        <v>358</v>
      </c>
      <c r="B360">
        <v>1533772800</v>
      </c>
      <c r="C360">
        <v>6529.79</v>
      </c>
      <c r="D360" s="14">
        <f t="shared" si="16"/>
        <v>43321</v>
      </c>
      <c r="F360">
        <f ca="1">IF(A360&lt;$F$2,"",AVERAGE(INDIRECT("C"&amp;A360-$F$2+3):C360))</f>
        <v>7607.1065833333323</v>
      </c>
      <c r="G360" s="2">
        <f ca="1">IF(A360&lt;$G$2,"",IF(A360=$G$2,AVERAGE(INDIRECT("C"&amp;A360-$G$2+3):C360),G359+(2/($G$2+3))*(C360-G359)))</f>
        <v>6914.8284701081966</v>
      </c>
      <c r="J360">
        <f ca="1">IF(F360="","",IF(C360&lt;(F360*(1-'inputs and tables'!$K$14)),0,IF(C360&gt;(F360*(1+'inputs and tables'!$K$14)),1,J359)))</f>
        <v>0</v>
      </c>
      <c r="K360">
        <f ca="1">IF(G360="","",IF(C360&lt;(G360*(1-'inputs and tables'!$K$14)),0,IF(C360&gt;(G360*(1+'inputs and tables'!$K$14)),1,K359)))</f>
        <v>0</v>
      </c>
      <c r="N360" s="13">
        <f t="shared" si="15"/>
        <v>567.06817194963139</v>
      </c>
      <c r="O360" s="10">
        <f ca="1">(O359+(IF(J359&lt;&gt;J358,(-O359*'inputs and tables'!$K$22-'inputs and tables'!$K$21)-O359*'inputs and tables'!$K$22,0)*('inputs and tables'!$K$15+'inputs and tables'!$K$16)))*(IF(AND(J359=0,'inputs and tables'!$K$16=1),data!C359/data!C360,1)*IF(AND(J359=1,'inputs and tables'!$K$15=1),data!C360/data!C359,1))</f>
        <v>1457.3849949734886</v>
      </c>
      <c r="P360" s="10">
        <f ca="1">(P359+(IF(K359&lt;&gt;K358,(-P359*'inputs and tables'!$K$22-'inputs and tables'!$K$21)-P359*'inputs and tables'!$K$22,0)*('inputs and tables'!$K$15+'inputs and tables'!$K$16)))*(IF(AND(K359=0,'inputs and tables'!$K$16=1),data!C359/data!C360,1)*IF(AND(K359=1,'inputs and tables'!$K$15=1),data!C360/data!C359,1))</f>
        <v>462.698193163783</v>
      </c>
    </row>
    <row r="361" spans="1:16" x14ac:dyDescent="0.4">
      <c r="A361" s="17">
        <f t="shared" si="14"/>
        <v>359</v>
      </c>
      <c r="B361">
        <v>1533859200</v>
      </c>
      <c r="C361">
        <v>6144.01</v>
      </c>
      <c r="D361" s="14">
        <f t="shared" si="16"/>
        <v>43322</v>
      </c>
      <c r="F361">
        <f ca="1">IF(A361&lt;$F$2,"",AVERAGE(INDIRECT("C"&amp;A361-$F$2+3):C361))</f>
        <v>7592.2816666666649</v>
      </c>
      <c r="G361" s="2">
        <f ca="1">IF(A361&lt;$G$2,"",IF(A361=$G$2,AVERAGE(INDIRECT("C"&amp;A361-$G$2+3):C361),G360+(2/($G$2+3))*(C361-G360)))</f>
        <v>6901.0638545705506</v>
      </c>
      <c r="J361">
        <f ca="1">IF(F361="","",IF(C361&lt;(F361*(1-'inputs and tables'!$K$14)),0,IF(C361&gt;(F361*(1+'inputs and tables'!$K$14)),1,J360)))</f>
        <v>0</v>
      </c>
      <c r="K361">
        <f ca="1">IF(G361="","",IF(C361&lt;(G361*(1-'inputs and tables'!$K$14)),0,IF(C361&gt;(G361*(1+'inputs and tables'!$K$14)),1,K360)))</f>
        <v>0</v>
      </c>
      <c r="N361" s="13">
        <f t="shared" si="15"/>
        <v>533.56578376031314</v>
      </c>
      <c r="O361" s="10">
        <f ca="1">(O360+(IF(J360&lt;&gt;J359,(-O360*'inputs and tables'!$K$22-'inputs and tables'!$K$21)-O360*'inputs and tables'!$K$22,0)*('inputs and tables'!$K$15+'inputs and tables'!$K$16)))*(IF(AND(J360=0,'inputs and tables'!$K$16=1),data!C360/data!C361,1)*IF(AND(J360=1,'inputs and tables'!$K$15=1),data!C361/data!C360,1))</f>
        <v>1548.8936323879575</v>
      </c>
      <c r="P361" s="10">
        <f ca="1">(P360+(IF(K360&lt;&gt;K359,(-P360*'inputs and tables'!$K$22-'inputs and tables'!$K$21)-P360*'inputs and tables'!$K$22,0)*('inputs and tables'!$K$15+'inputs and tables'!$K$16)))*(IF(AND(K360=0,'inputs and tables'!$K$16=1),data!C360/data!C361,1)*IF(AND(K360=1,'inputs and tables'!$K$15=1),data!C361/data!C360,1))</f>
        <v>491.75083288258617</v>
      </c>
    </row>
    <row r="362" spans="1:16" x14ac:dyDescent="0.4">
      <c r="A362" s="17">
        <f t="shared" si="14"/>
        <v>360</v>
      </c>
      <c r="B362">
        <v>1533945600</v>
      </c>
      <c r="C362">
        <v>6232.35</v>
      </c>
      <c r="D362" s="14">
        <f t="shared" si="16"/>
        <v>43323</v>
      </c>
      <c r="F362">
        <f ca="1">IF(A362&lt;$F$2,"",AVERAGE(INDIRECT("C"&amp;A362-$F$2+3):C362))</f>
        <v>7578.5728333333327</v>
      </c>
      <c r="G362" s="2">
        <f ca="1">IF(A362&lt;$G$2,"",IF(A362=$G$2,AVERAGE(INDIRECT("C"&amp;A362-$G$2+3):C362),G361+(2/($G$2+3))*(C362-G361)))</f>
        <v>6889.1225357389339</v>
      </c>
      <c r="J362">
        <f ca="1">IF(F362="","",IF(C362&lt;(F362*(1-'inputs and tables'!$K$14)),0,IF(C362&gt;(F362*(1+'inputs and tables'!$K$14)),1,J361)))</f>
        <v>0</v>
      </c>
      <c r="K362">
        <f ca="1">IF(G362="","",IF(C362&lt;(G362*(1-'inputs and tables'!$K$14)),0,IF(C362&gt;(G362*(1+'inputs and tables'!$K$14)),1,K361)))</f>
        <v>0</v>
      </c>
      <c r="N362" s="13">
        <f t="shared" si="15"/>
        <v>541.23751628310947</v>
      </c>
      <c r="O362" s="10">
        <f ca="1">(O361+(IF(J361&lt;&gt;J360,(-O361*'inputs and tables'!$K$22-'inputs and tables'!$K$21)-O361*'inputs and tables'!$K$22,0)*('inputs and tables'!$K$15+'inputs and tables'!$K$16)))*(IF(AND(J361=0,'inputs and tables'!$K$16=1),data!C361/data!C362,1)*IF(AND(J361=1,'inputs and tables'!$K$15=1),data!C362/data!C361,1))</f>
        <v>1526.9389502078566</v>
      </c>
      <c r="P362" s="10">
        <f ca="1">(P361+(IF(K361&lt;&gt;K360,(-P361*'inputs and tables'!$K$22-'inputs and tables'!$K$21)-P361*'inputs and tables'!$K$22,0)*('inputs and tables'!$K$15+'inputs and tables'!$K$16)))*(IF(AND(K361=0,'inputs and tables'!$K$16=1),data!C361/data!C362,1)*IF(AND(K361=1,'inputs and tables'!$K$15=1),data!C362/data!C361,1))</f>
        <v>484.78054581962476</v>
      </c>
    </row>
    <row r="363" spans="1:16" x14ac:dyDescent="0.4">
      <c r="A363" s="17">
        <f t="shared" si="14"/>
        <v>361</v>
      </c>
      <c r="B363">
        <v>1534032000</v>
      </c>
      <c r="C363">
        <v>6308.33</v>
      </c>
      <c r="D363" s="14">
        <f t="shared" si="16"/>
        <v>43324</v>
      </c>
      <c r="F363">
        <f ca="1">IF(A363&lt;$F$2,"",AVERAGE(INDIRECT("C"&amp;A363-$F$2+3):C363))</f>
        <v>7564.4838333333319</v>
      </c>
      <c r="G363" s="2">
        <f ca="1">IF(A363&lt;$G$2,"",IF(A363=$G$2,AVERAGE(INDIRECT("C"&amp;A363-$G$2+3):C363),G362+(2/($G$2+3))*(C363-G362)))</f>
        <v>6878.751240457882</v>
      </c>
      <c r="J363">
        <f ca="1">IF(F363="","",IF(C363&lt;(F363*(1-'inputs and tables'!$K$14)),0,IF(C363&gt;(F363*(1+'inputs and tables'!$K$14)),1,J362)))</f>
        <v>0</v>
      </c>
      <c r="K363">
        <f ca="1">IF(G363="","",IF(C363&lt;(G363*(1-'inputs and tables'!$K$14)),0,IF(C363&gt;(G363*(1+'inputs and tables'!$K$14)),1,K362)))</f>
        <v>0</v>
      </c>
      <c r="N363" s="13">
        <f t="shared" si="15"/>
        <v>547.83586626139856</v>
      </c>
      <c r="O363" s="10">
        <f ca="1">(O362+(IF(J362&lt;&gt;J361,(-O362*'inputs and tables'!$K$22-'inputs and tables'!$K$21)-O362*'inputs and tables'!$K$22,0)*('inputs and tables'!$K$15+'inputs and tables'!$K$16)))*(IF(AND(J362=0,'inputs and tables'!$K$16=1),data!C362/data!C363,1)*IF(AND(J362=1,'inputs and tables'!$K$15=1),data!C363/data!C362,1))</f>
        <v>1508.5478987827105</v>
      </c>
      <c r="P363" s="10">
        <f ca="1">(P362+(IF(K362&lt;&gt;K361,(-P362*'inputs and tables'!$K$22-'inputs and tables'!$K$21)-P362*'inputs and tables'!$K$22,0)*('inputs and tables'!$K$15+'inputs and tables'!$K$16)))*(IF(AND(K362=0,'inputs and tables'!$K$16=1),data!C362/data!C363,1)*IF(AND(K362=1,'inputs and tables'!$K$15=1),data!C363/data!C362,1))</f>
        <v>478.94165884456561</v>
      </c>
    </row>
    <row r="364" spans="1:16" x14ac:dyDescent="0.4">
      <c r="A364" s="17">
        <f t="shared" si="14"/>
        <v>362</v>
      </c>
      <c r="B364">
        <v>1534118400</v>
      </c>
      <c r="C364">
        <v>6246.35</v>
      </c>
      <c r="D364" s="14">
        <f t="shared" si="16"/>
        <v>43325</v>
      </c>
      <c r="F364">
        <f ca="1">IF(A364&lt;$F$2,"",AVERAGE(INDIRECT("C"&amp;A364-$F$2+3):C364))</f>
        <v>7546.9117499999984</v>
      </c>
      <c r="G364" s="2">
        <f ca="1">IF(A364&lt;$G$2,"",IF(A364=$G$2,AVERAGE(INDIRECT("C"&amp;A364-$G$2+3):C364),G363+(2/($G$2+3))*(C364-G363)))</f>
        <v>6867.458361163991</v>
      </c>
      <c r="J364">
        <f ca="1">IF(F364="","",IF(C364&lt;(F364*(1-'inputs and tables'!$K$14)),0,IF(C364&gt;(F364*(1+'inputs and tables'!$K$14)),1,J363)))</f>
        <v>0</v>
      </c>
      <c r="K364">
        <f ca="1">IF(G364="","",IF(C364&lt;(G364*(1-'inputs and tables'!$K$14)),0,IF(C364&gt;(G364*(1+'inputs and tables'!$K$14)),1,K363)))</f>
        <v>0</v>
      </c>
      <c r="N364" s="13">
        <f t="shared" si="15"/>
        <v>542.45332175423403</v>
      </c>
      <c r="O364" s="10">
        <f ca="1">(O363+(IF(J363&lt;&gt;J362,(-O363*'inputs and tables'!$K$22-'inputs and tables'!$K$21)-O363*'inputs and tables'!$K$22,0)*('inputs and tables'!$K$15+'inputs and tables'!$K$16)))*(IF(AND(J363=0,'inputs and tables'!$K$16=1),data!C363/data!C364,1)*IF(AND(J363=1,'inputs and tables'!$K$15=1),data!C364/data!C363,1))</f>
        <v>1523.5166083117238</v>
      </c>
      <c r="P364" s="10">
        <f ca="1">(P363+(IF(K363&lt;&gt;K362,(-P363*'inputs and tables'!$K$22-'inputs and tables'!$K$21)-P363*'inputs and tables'!$K$22,0)*('inputs and tables'!$K$15+'inputs and tables'!$K$16)))*(IF(AND(K363=0,'inputs and tables'!$K$16=1),data!C363/data!C364,1)*IF(AND(K363=1,'inputs and tables'!$K$15=1),data!C364/data!C363,1))</f>
        <v>483.69400285589802</v>
      </c>
    </row>
    <row r="365" spans="1:16" x14ac:dyDescent="0.4">
      <c r="A365" s="17">
        <f t="shared" si="14"/>
        <v>363</v>
      </c>
      <c r="B365">
        <v>1534204800</v>
      </c>
      <c r="C365">
        <v>6188.08</v>
      </c>
      <c r="D365" s="14">
        <f t="shared" si="16"/>
        <v>43326</v>
      </c>
      <c r="F365">
        <f ca="1">IF(A365&lt;$F$2,"",AVERAGE(INDIRECT("C"&amp;A365-$F$2+3):C365))</f>
        <v>7531.2714166666647</v>
      </c>
      <c r="G365" s="2">
        <f ca="1">IF(A365&lt;$G$2,"",IF(A365=$G$2,AVERAGE(INDIRECT("C"&amp;A365-$G$2+3):C365),G364+(2/($G$2+3))*(C365-G364)))</f>
        <v>6855.3266047146344</v>
      </c>
      <c r="J365">
        <f ca="1">IF(F365="","",IF(C365&lt;(F365*(1-'inputs and tables'!$K$14)),0,IF(C365&gt;(F365*(1+'inputs and tables'!$K$14)),1,J364)))</f>
        <v>0</v>
      </c>
      <c r="K365">
        <f ca="1">IF(G365="","",IF(C365&lt;(G365*(1-'inputs and tables'!$K$14)),0,IF(C365&gt;(G365*(1+'inputs and tables'!$K$14)),1,K364)))</f>
        <v>0</v>
      </c>
      <c r="N365" s="13">
        <f t="shared" si="15"/>
        <v>537.39296569691737</v>
      </c>
      <c r="O365" s="10">
        <f ca="1">(O364+(IF(J364&lt;&gt;J363,(-O364*'inputs and tables'!$K$22-'inputs and tables'!$K$21)-O364*'inputs and tables'!$K$22,0)*('inputs and tables'!$K$15+'inputs and tables'!$K$16)))*(IF(AND(J364=0,'inputs and tables'!$K$16=1),data!C364/data!C365,1)*IF(AND(J364=1,'inputs and tables'!$K$15=1),data!C365/data!C364,1))</f>
        <v>1537.8627888340059</v>
      </c>
      <c r="P365" s="10">
        <f ca="1">(P364+(IF(K364&lt;&gt;K363,(-P364*'inputs and tables'!$K$22-'inputs and tables'!$K$21)-P364*'inputs and tables'!$K$22,0)*('inputs and tables'!$K$15+'inputs and tables'!$K$16)))*(IF(AND(K364=0,'inputs and tables'!$K$16=1),data!C364/data!C365,1)*IF(AND(K364=1,'inputs and tables'!$K$15=1),data!C365/data!C364,1))</f>
        <v>488.24870310967839</v>
      </c>
    </row>
    <row r="366" spans="1:16" x14ac:dyDescent="0.4">
      <c r="A366" s="17">
        <f t="shared" si="14"/>
        <v>364</v>
      </c>
      <c r="B366">
        <v>1534291200</v>
      </c>
      <c r="C366">
        <v>6267.16</v>
      </c>
      <c r="D366" s="14">
        <f t="shared" si="16"/>
        <v>43327</v>
      </c>
      <c r="F366">
        <f ca="1">IF(A366&lt;$F$2,"",AVERAGE(INDIRECT("C"&amp;A366-$F$2+3):C366))</f>
        <v>7517.7892499999989</v>
      </c>
      <c r="G366" s="2">
        <f ca="1">IF(A366&lt;$G$2,"",IF(A366=$G$2,AVERAGE(INDIRECT("C"&amp;A366-$G$2+3):C366),G365+(2/($G$2+3))*(C366-G365)))</f>
        <v>6844.8236296304449</v>
      </c>
      <c r="J366">
        <f ca="1">IF(F366="","",IF(C366&lt;(F366*(1-'inputs and tables'!$K$14)),0,IF(C366&gt;(F366*(1+'inputs and tables'!$K$14)),1,J365)))</f>
        <v>0</v>
      </c>
      <c r="K366">
        <f ca="1">IF(G366="","",IF(C366&lt;(G366*(1-'inputs and tables'!$K$14)),0,IF(C366&gt;(G366*(1+'inputs and tables'!$K$14)),1,K365)))</f>
        <v>0</v>
      </c>
      <c r="N366" s="13">
        <f t="shared" si="15"/>
        <v>544.26052974381275</v>
      </c>
      <c r="O366" s="10">
        <f ca="1">(O365+(IF(J365&lt;&gt;J364,(-O365*'inputs and tables'!$K$22-'inputs and tables'!$K$21)-O365*'inputs and tables'!$K$22,0)*('inputs and tables'!$K$15+'inputs and tables'!$K$16)))*(IF(AND(J365=0,'inputs and tables'!$K$16=1),data!C365/data!C366,1)*IF(AND(J365=1,'inputs and tables'!$K$15=1),data!C366/data!C365,1))</f>
        <v>1518.4577968853412</v>
      </c>
      <c r="P366" s="10">
        <f ca="1">(P365+(IF(K365&lt;&gt;K364,(-P365*'inputs and tables'!$K$22-'inputs and tables'!$K$21)-P365*'inputs and tables'!$K$22,0)*('inputs and tables'!$K$15+'inputs and tables'!$K$16)))*(IF(AND(K365=0,'inputs and tables'!$K$16=1),data!C365/data!C366,1)*IF(AND(K365=1,'inputs and tables'!$K$15=1),data!C366/data!C365,1))</f>
        <v>482.08790500624502</v>
      </c>
    </row>
    <row r="367" spans="1:16" x14ac:dyDescent="0.4">
      <c r="A367" s="17">
        <f t="shared" si="14"/>
        <v>365</v>
      </c>
      <c r="B367">
        <v>1534377600</v>
      </c>
      <c r="C367">
        <v>6311.75</v>
      </c>
      <c r="D367" s="14">
        <f t="shared" si="16"/>
        <v>43328</v>
      </c>
      <c r="F367">
        <f ca="1">IF(A367&lt;$F$2,"",AVERAGE(INDIRECT("C"&amp;A367-$F$2+3):C367))</f>
        <v>7502.2788333333319</v>
      </c>
      <c r="G367" s="2">
        <f ca="1">IF(A367&lt;$G$2,"",IF(A367=$G$2,AVERAGE(INDIRECT("C"&amp;A367-$G$2+3):C367),G366+(2/($G$2+3))*(C367-G366)))</f>
        <v>6835.304457672758</v>
      </c>
      <c r="J367">
        <f ca="1">IF(F367="","",IF(C367&lt;(F367*(1-'inputs and tables'!$K$14)),0,IF(C367&gt;(F367*(1+'inputs and tables'!$K$14)),1,J366)))</f>
        <v>0</v>
      </c>
      <c r="K367">
        <f ca="1">IF(G367="","",IF(C367&lt;(G367*(1-'inputs and tables'!$K$14)),0,IF(C367&gt;(G367*(1+'inputs and tables'!$K$14)),1,K366)))</f>
        <v>0</v>
      </c>
      <c r="N367" s="13">
        <f t="shared" si="15"/>
        <v>548.13287016934464</v>
      </c>
      <c r="O367" s="10">
        <f ca="1">(O366+(IF(J366&lt;&gt;J365,(-O366*'inputs and tables'!$K$22-'inputs and tables'!$K$21)-O366*'inputs and tables'!$K$22,0)*('inputs and tables'!$K$15+'inputs and tables'!$K$16)))*(IF(AND(J366=0,'inputs and tables'!$K$16=1),data!C366/data!C367,1)*IF(AND(J366=1,'inputs and tables'!$K$15=1),data!C367/data!C366,1))</f>
        <v>1507.730497299154</v>
      </c>
      <c r="P367" s="10">
        <f ca="1">(P366+(IF(K366&lt;&gt;K365,(-P366*'inputs and tables'!$K$22-'inputs and tables'!$K$21)-P366*'inputs and tables'!$K$22,0)*('inputs and tables'!$K$15+'inputs and tables'!$K$16)))*(IF(AND(K366=0,'inputs and tables'!$K$16=1),data!C366/data!C367,1)*IF(AND(K366=1,'inputs and tables'!$K$15=1),data!C367/data!C366,1))</f>
        <v>478.68214595618309</v>
      </c>
    </row>
    <row r="368" spans="1:16" x14ac:dyDescent="0.4">
      <c r="A368" s="17">
        <f t="shared" si="14"/>
        <v>366</v>
      </c>
      <c r="B368">
        <v>1534464000</v>
      </c>
      <c r="C368">
        <v>6584.49</v>
      </c>
      <c r="D368" s="14">
        <f t="shared" si="16"/>
        <v>43329</v>
      </c>
      <c r="F368">
        <f ca="1">IF(A368&lt;$F$2,"",AVERAGE(INDIRECT("C"&amp;A368-$F$2+3):C368))</f>
        <v>7488.1662499999984</v>
      </c>
      <c r="G368" s="2">
        <f ca="1">IF(A368&lt;$G$2,"",IF(A368=$G$2,AVERAGE(INDIRECT("C"&amp;A368-$G$2+3):C368),G367+(2/($G$2+3))*(C368-G367)))</f>
        <v>6830.8256280714586</v>
      </c>
      <c r="J368">
        <f ca="1">IF(F368="","",IF(C368&lt;(F368*(1-'inputs and tables'!$K$14)),0,IF(C368&gt;(F368*(1+'inputs and tables'!$K$14)),1,J367)))</f>
        <v>0</v>
      </c>
      <c r="K368">
        <f ca="1">IF(G368="","",IF(C368&lt;(G368*(1-'inputs and tables'!$K$14)),0,IF(C368&gt;(G368*(1+'inputs and tables'!$K$14)),1,K367)))</f>
        <v>0</v>
      </c>
      <c r="N368" s="13">
        <f t="shared" si="15"/>
        <v>571.81849761181104</v>
      </c>
      <c r="O368" s="10">
        <f ca="1">(O367+(IF(J367&lt;&gt;J366,(-O367*'inputs and tables'!$K$22-'inputs and tables'!$K$21)-O367*'inputs and tables'!$K$22,0)*('inputs and tables'!$K$15+'inputs and tables'!$K$16)))*(IF(AND(J367=0,'inputs and tables'!$K$16=1),data!C367/data!C368,1)*IF(AND(J367=1,'inputs and tables'!$K$15=1),data!C368/data!C367,1))</f>
        <v>1445.2779131455793</v>
      </c>
      <c r="P368" s="10">
        <f ca="1">(P367+(IF(K367&lt;&gt;K366,(-P367*'inputs and tables'!$K$22-'inputs and tables'!$K$21)-P367*'inputs and tables'!$K$22,0)*('inputs and tables'!$K$15+'inputs and tables'!$K$16)))*(IF(AND(K367=0,'inputs and tables'!$K$16=1),data!C367/data!C368,1)*IF(AND(K367=1,'inputs and tables'!$K$15=1),data!C368/data!C367,1))</f>
        <v>458.85437364760804</v>
      </c>
    </row>
    <row r="369" spans="1:16" x14ac:dyDescent="0.4">
      <c r="A369" s="17">
        <f t="shared" si="14"/>
        <v>367</v>
      </c>
      <c r="B369">
        <v>1534550400</v>
      </c>
      <c r="C369">
        <v>6387.96</v>
      </c>
      <c r="D369" s="14">
        <f t="shared" si="16"/>
        <v>43330</v>
      </c>
      <c r="F369">
        <f ca="1">IF(A369&lt;$F$2,"",AVERAGE(INDIRECT("C"&amp;A369-$F$2+3):C369))</f>
        <v>7467.5910833333319</v>
      </c>
      <c r="G369" s="2">
        <f ca="1">IF(A369&lt;$G$2,"",IF(A369=$G$2,AVERAGE(INDIRECT("C"&amp;A369-$G$2+3):C369),G368+(2/($G$2+3))*(C369-G368)))</f>
        <v>6822.917313284468</v>
      </c>
      <c r="J369">
        <f ca="1">IF(F369="","",IF(C369&lt;(F369*(1-'inputs and tables'!$K$14)),0,IF(C369&gt;(F369*(1+'inputs and tables'!$K$14)),1,J368)))</f>
        <v>0</v>
      </c>
      <c r="K369">
        <f ca="1">IF(G369="","",IF(C369&lt;(G369*(1-'inputs and tables'!$K$14)),0,IF(C369&gt;(G369*(1+'inputs and tables'!$K$14)),1,K368)))</f>
        <v>0</v>
      </c>
      <c r="N369" s="13">
        <f t="shared" si="15"/>
        <v>554.75119409465958</v>
      </c>
      <c r="O369" s="10">
        <f ca="1">(O368+(IF(J368&lt;&gt;J367,(-O368*'inputs and tables'!$K$22-'inputs and tables'!$K$21)-O368*'inputs and tables'!$K$22,0)*('inputs and tables'!$K$15+'inputs and tables'!$K$16)))*(IF(AND(J368=0,'inputs and tables'!$K$16=1),data!C368/data!C369,1)*IF(AND(J368=1,'inputs and tables'!$K$15=1),data!C369/data!C368,1))</f>
        <v>1489.7428860431085</v>
      </c>
      <c r="P369" s="10">
        <f ca="1">(P368+(IF(K368&lt;&gt;K367,(-P368*'inputs and tables'!$K$22-'inputs and tables'!$K$21)-P368*'inputs and tables'!$K$22,0)*('inputs and tables'!$K$15+'inputs and tables'!$K$16)))*(IF(AND(K368=0,'inputs and tables'!$K$16=1),data!C368/data!C369,1)*IF(AND(K368=1,'inputs and tables'!$K$15=1),data!C369/data!C368,1))</f>
        <v>472.9713452712507</v>
      </c>
    </row>
    <row r="370" spans="1:16" x14ac:dyDescent="0.4">
      <c r="A370" s="17">
        <f t="shared" si="14"/>
        <v>368</v>
      </c>
      <c r="B370">
        <v>1534636800</v>
      </c>
      <c r="C370">
        <v>6477.53</v>
      </c>
      <c r="D370" s="14">
        <f t="shared" si="16"/>
        <v>43331</v>
      </c>
      <c r="F370">
        <f ca="1">IF(A370&lt;$F$2,"",AVERAGE(INDIRECT("C"&amp;A370-$F$2+3):C370))</f>
        <v>7447.276249999999</v>
      </c>
      <c r="G370" s="2">
        <f ca="1">IF(A370&lt;$G$2,"",IF(A370=$G$2,AVERAGE(INDIRECT("C"&amp;A370-$G$2+3):C370),G369+(2/($G$2+3))*(C370-G369)))</f>
        <v>6816.7496826901024</v>
      </c>
      <c r="J370">
        <f ca="1">IF(F370="","",IF(C370&lt;(F370*(1-'inputs and tables'!$K$14)),0,IF(C370&gt;(F370*(1+'inputs and tables'!$K$14)),1,J369)))</f>
        <v>0</v>
      </c>
      <c r="K370">
        <f ca="1">IF(G370="","",IF(C370&lt;(G370*(1-'inputs and tables'!$K$14)),0,IF(C370&gt;(G370*(1+'inputs and tables'!$K$14)),1,K369)))</f>
        <v>0</v>
      </c>
      <c r="N370" s="13">
        <f t="shared" si="15"/>
        <v>562.52974381241893</v>
      </c>
      <c r="O370" s="10">
        <f ca="1">(O369+(IF(J369&lt;&gt;J368,(-O369*'inputs and tables'!$K$22-'inputs and tables'!$K$21)-O369*'inputs and tables'!$K$22,0)*('inputs and tables'!$K$15+'inputs and tables'!$K$16)))*(IF(AND(J369=0,'inputs and tables'!$K$16=1),data!C369/data!C370,1)*IF(AND(J369=1,'inputs and tables'!$K$15=1),data!C370/data!C369,1))</f>
        <v>1469.1430169104483</v>
      </c>
      <c r="P370" s="10">
        <f ca="1">(P369+(IF(K369&lt;&gt;K368,(-P369*'inputs and tables'!$K$22-'inputs and tables'!$K$21)-P369*'inputs and tables'!$K$22,0)*('inputs and tables'!$K$15+'inputs and tables'!$K$16)))*(IF(AND(K369=0,'inputs and tables'!$K$16=1),data!C369/data!C370,1)*IF(AND(K369=1,'inputs and tables'!$K$15=1),data!C370/data!C369,1))</f>
        <v>466.43119132430706</v>
      </c>
    </row>
    <row r="371" spans="1:16" x14ac:dyDescent="0.4">
      <c r="A371" s="17">
        <f t="shared" si="14"/>
        <v>369</v>
      </c>
      <c r="B371">
        <v>1534723200</v>
      </c>
      <c r="C371">
        <v>6254.84</v>
      </c>
      <c r="D371" s="14">
        <f t="shared" si="16"/>
        <v>43332</v>
      </c>
      <c r="F371">
        <f ca="1">IF(A371&lt;$F$2,"",AVERAGE(INDIRECT("C"&amp;A371-$F$2+3):C371))</f>
        <v>7426.1747499999992</v>
      </c>
      <c r="G371" s="2">
        <f ca="1">IF(A371&lt;$G$2,"",IF(A371=$G$2,AVERAGE(INDIRECT("C"&amp;A371-$G$2+3):C371),G370+(2/($G$2+3))*(C371-G370)))</f>
        <v>6806.7155812134934</v>
      </c>
      <c r="J371">
        <f ca="1">IF(F371="","",IF(C371&lt;(F371*(1-'inputs and tables'!$K$14)),0,IF(C371&gt;(F371*(1+'inputs and tables'!$K$14)),1,J370)))</f>
        <v>0</v>
      </c>
      <c r="K371">
        <f ca="1">IF(G371="","",IF(C371&lt;(G371*(1-'inputs and tables'!$K$14)),0,IF(C371&gt;(G371*(1+'inputs and tables'!$K$14)),1,K370)))</f>
        <v>0</v>
      </c>
      <c r="N371" s="13">
        <f t="shared" si="15"/>
        <v>543.19062092922309</v>
      </c>
      <c r="O371" s="10">
        <f ca="1">(O370+(IF(J370&lt;&gt;J369,(-O370*'inputs and tables'!$K$22-'inputs and tables'!$K$21)-O370*'inputs and tables'!$K$22,0)*('inputs and tables'!$K$15+'inputs and tables'!$K$16)))*(IF(AND(J370=0,'inputs and tables'!$K$16=1),data!C370/data!C371,1)*IF(AND(J370=1,'inputs and tables'!$K$15=1),data!C371/data!C370,1))</f>
        <v>1521.4486647664744</v>
      </c>
      <c r="P371" s="10">
        <f ca="1">(P370+(IF(K370&lt;&gt;K369,(-P370*'inputs and tables'!$K$22-'inputs and tables'!$K$21)-P370*'inputs and tables'!$K$22,0)*('inputs and tables'!$K$15+'inputs and tables'!$K$16)))*(IF(AND(K370=0,'inputs and tables'!$K$16=1),data!C370/data!C371,1)*IF(AND(K370=1,'inputs and tables'!$K$15=1),data!C371/data!C370,1))</f>
        <v>483.03746134816208</v>
      </c>
    </row>
    <row r="372" spans="1:16" x14ac:dyDescent="0.4">
      <c r="A372" s="17">
        <f t="shared" si="14"/>
        <v>370</v>
      </c>
      <c r="B372">
        <v>1534809600</v>
      </c>
      <c r="C372">
        <v>6480</v>
      </c>
      <c r="D372" s="14">
        <f t="shared" si="16"/>
        <v>43333</v>
      </c>
      <c r="F372">
        <f ca="1">IF(A372&lt;$F$2,"",AVERAGE(INDIRECT("C"&amp;A372-$F$2+3):C372))</f>
        <v>7405.7246666666642</v>
      </c>
      <c r="G372" s="2">
        <f ca="1">IF(A372&lt;$G$2,"",IF(A372=$G$2,AVERAGE(INDIRECT("C"&amp;A372-$G$2+3):C372),G371+(2/($G$2+3))*(C372-G371)))</f>
        <v>6800.8813744061099</v>
      </c>
      <c r="J372">
        <f ca="1">IF(F372="","",IF(C372&lt;(F372*(1-'inputs and tables'!$K$14)),0,IF(C372&gt;(F372*(1+'inputs and tables'!$K$14)),1,J371)))</f>
        <v>0</v>
      </c>
      <c r="K372">
        <f ca="1">IF(G372="","",IF(C372&lt;(G372*(1-'inputs and tables'!$K$14)),0,IF(C372&gt;(G372*(1+'inputs and tables'!$K$14)),1,K371)))</f>
        <v>0</v>
      </c>
      <c r="N372" s="13">
        <f t="shared" si="15"/>
        <v>562.74424663482455</v>
      </c>
      <c r="O372" s="10">
        <f ca="1">(O371+(IF(J371&lt;&gt;J370,(-O371*'inputs and tables'!$K$22-'inputs and tables'!$K$21)-O371*'inputs and tables'!$K$22,0)*('inputs and tables'!$K$15+'inputs and tables'!$K$16)))*(IF(AND(J371=0,'inputs and tables'!$K$16=1),data!C371/data!C372,1)*IF(AND(J371=1,'inputs and tables'!$K$15=1),data!C372/data!C371,1))</f>
        <v>1468.5830194950518</v>
      </c>
      <c r="P372" s="10">
        <f ca="1">(P371+(IF(K371&lt;&gt;K370,(-P371*'inputs and tables'!$K$22-'inputs and tables'!$K$21)-P371*'inputs and tables'!$K$22,0)*('inputs and tables'!$K$15+'inputs and tables'!$K$16)))*(IF(AND(K371=0,'inputs and tables'!$K$16=1),data!C371/data!C372,1)*IF(AND(K371=1,'inputs and tables'!$K$15=1),data!C372/data!C371,1))</f>
        <v>466.25340042267567</v>
      </c>
    </row>
    <row r="373" spans="1:16" x14ac:dyDescent="0.4">
      <c r="A373" s="17">
        <f t="shared" si="14"/>
        <v>371</v>
      </c>
      <c r="B373">
        <v>1534896000</v>
      </c>
      <c r="C373">
        <v>6360.89</v>
      </c>
      <c r="D373" s="14">
        <f t="shared" si="16"/>
        <v>43334</v>
      </c>
      <c r="F373">
        <f ca="1">IF(A373&lt;$F$2,"",AVERAGE(INDIRECT("C"&amp;A373-$F$2+3):C373))</f>
        <v>7378.5654999999979</v>
      </c>
      <c r="G373" s="2">
        <f ca="1">IF(A373&lt;$G$2,"",IF(A373=$G$2,AVERAGE(INDIRECT("C"&amp;A373-$G$2+3):C373),G372+(2/($G$2+3))*(C373-G372)))</f>
        <v>6793.0243855774297</v>
      </c>
      <c r="J373">
        <f ca="1">IF(F373="","",IF(C373&lt;(F373*(1-'inputs and tables'!$K$14)),0,IF(C373&gt;(F373*(1+'inputs and tables'!$K$14)),1,J372)))</f>
        <v>0</v>
      </c>
      <c r="K373">
        <f ca="1">IF(G373="","",IF(C373&lt;(G373*(1-'inputs and tables'!$K$14)),0,IF(C373&gt;(G373*(1+'inputs and tables'!$K$14)),1,K372)))</f>
        <v>0</v>
      </c>
      <c r="N373" s="13">
        <f t="shared" si="15"/>
        <v>552.4003473729922</v>
      </c>
      <c r="O373" s="10">
        <f ca="1">(O372+(IF(J372&lt;&gt;J371,(-O372*'inputs and tables'!$K$22-'inputs and tables'!$K$21)-O372*'inputs and tables'!$K$22,0)*('inputs and tables'!$K$15+'inputs and tables'!$K$16)))*(IF(AND(J372=0,'inputs and tables'!$K$16=1),data!C372/data!C373,1)*IF(AND(J372=1,'inputs and tables'!$K$15=1),data!C373/data!C372,1))</f>
        <v>1496.0827755751059</v>
      </c>
      <c r="P373" s="10">
        <f ca="1">(P372+(IF(K372&lt;&gt;K371,(-P372*'inputs and tables'!$K$22-'inputs and tables'!$K$21)-P372*'inputs and tables'!$K$22,0)*('inputs and tables'!$K$15+'inputs and tables'!$K$16)))*(IF(AND(K372=0,'inputs and tables'!$K$16=1),data!C372/data!C373,1)*IF(AND(K372=1,'inputs and tables'!$K$15=1),data!C373/data!C372,1))</f>
        <v>474.98416648282523</v>
      </c>
    </row>
    <row r="374" spans="1:16" x14ac:dyDescent="0.4">
      <c r="A374" s="17">
        <f t="shared" si="14"/>
        <v>372</v>
      </c>
      <c r="B374">
        <v>1534982400</v>
      </c>
      <c r="C374">
        <v>6525.01</v>
      </c>
      <c r="D374" s="14">
        <f t="shared" si="16"/>
        <v>43335</v>
      </c>
      <c r="F374">
        <f ca="1">IF(A374&lt;$F$2,"",AVERAGE(INDIRECT("C"&amp;A374-$F$2+3):C374))</f>
        <v>7359.0239999999985</v>
      </c>
      <c r="G374" s="2">
        <f ca="1">IF(A374&lt;$G$2,"",IF(A374=$G$2,AVERAGE(INDIRECT("C"&amp;A374-$G$2+3):C374),G373+(2/($G$2+3))*(C374-G373)))</f>
        <v>6788.2384144064044</v>
      </c>
      <c r="J374">
        <f ca="1">IF(F374="","",IF(C374&lt;(F374*(1-'inputs and tables'!$K$14)),0,IF(C374&gt;(F374*(1+'inputs and tables'!$K$14)),1,J373)))</f>
        <v>0</v>
      </c>
      <c r="K374">
        <f ca="1">IF(G374="","",IF(C374&lt;(G374*(1-'inputs and tables'!$K$14)),0,IF(C374&gt;(G374*(1+'inputs and tables'!$K$14)),1,K373)))</f>
        <v>0</v>
      </c>
      <c r="N374" s="13">
        <f t="shared" si="15"/>
        <v>566.65306122449022</v>
      </c>
      <c r="O374" s="10">
        <f ca="1">(O373+(IF(J373&lt;&gt;J372,(-O373*'inputs and tables'!$K$22-'inputs and tables'!$K$21)-O373*'inputs and tables'!$K$22,0)*('inputs and tables'!$K$15+'inputs and tables'!$K$16)))*(IF(AND(J373=0,'inputs and tables'!$K$16=1),data!C373/data!C374,1)*IF(AND(J373=1,'inputs and tables'!$K$15=1),data!C374/data!C373,1))</f>
        <v>1458.452625563476</v>
      </c>
      <c r="P374" s="10">
        <f ca="1">(P373+(IF(K373&lt;&gt;K372,(-P373*'inputs and tables'!$K$22-'inputs and tables'!$K$21)-P373*'inputs and tables'!$K$22,0)*('inputs and tables'!$K$15+'inputs and tables'!$K$16)))*(IF(AND(K373=0,'inputs and tables'!$K$16=1),data!C373/data!C374,1)*IF(AND(K373=1,'inputs and tables'!$K$15=1),data!C374/data!C373,1))</f>
        <v>463.03715009462644</v>
      </c>
    </row>
    <row r="375" spans="1:16" x14ac:dyDescent="0.4">
      <c r="A375" s="17">
        <f t="shared" si="14"/>
        <v>373</v>
      </c>
      <c r="B375">
        <v>1535068800</v>
      </c>
      <c r="C375">
        <v>6681.64</v>
      </c>
      <c r="D375" s="14">
        <f t="shared" si="16"/>
        <v>43336</v>
      </c>
      <c r="F375">
        <f ca="1">IF(A375&lt;$F$2,"",AVERAGE(INDIRECT("C"&amp;A375-$F$2+3):C375))</f>
        <v>7337.4876666666651</v>
      </c>
      <c r="G375" s="2">
        <f ca="1">IF(A375&lt;$G$2,"",IF(A375=$G$2,AVERAGE(INDIRECT("C"&amp;A375-$G$2+3):C375),G374+(2/($G$2+3))*(C375-G374)))</f>
        <v>6786.3348712920042</v>
      </c>
      <c r="J375">
        <f ca="1">IF(F375="","",IF(C375&lt;(F375*(1-'inputs and tables'!$K$14)),0,IF(C375&gt;(F375*(1+'inputs and tables'!$K$14)),1,J374)))</f>
        <v>0</v>
      </c>
      <c r="K375">
        <f ca="1">IF(G375="","",IF(C375&lt;(G375*(1-'inputs and tables'!$K$14)),0,IF(C375&gt;(G375*(1+'inputs and tables'!$K$14)),1,K374)))</f>
        <v>0</v>
      </c>
      <c r="N375" s="13">
        <f t="shared" si="15"/>
        <v>580.25531914893656</v>
      </c>
      <c r="O375" s="10">
        <f ca="1">(O374+(IF(J374&lt;&gt;J373,(-O374*'inputs and tables'!$K$22-'inputs and tables'!$K$21)-O374*'inputs and tables'!$K$22,0)*('inputs and tables'!$K$15+'inputs and tables'!$K$16)))*(IF(AND(J374=0,'inputs and tables'!$K$16=1),data!C374/data!C375,1)*IF(AND(J374=1,'inputs and tables'!$K$15=1),data!C375/data!C374,1))</f>
        <v>1424.2637984578541</v>
      </c>
      <c r="P375" s="10">
        <f ca="1">(P374+(IF(K374&lt;&gt;K373,(-P374*'inputs and tables'!$K$22-'inputs and tables'!$K$21)-P374*'inputs and tables'!$K$22,0)*('inputs and tables'!$K$15+'inputs and tables'!$K$16)))*(IF(AND(K374=0,'inputs and tables'!$K$16=1),data!C374/data!C375,1)*IF(AND(K374=1,'inputs and tables'!$K$15=1),data!C375/data!C374,1))</f>
        <v>452.18270286021669</v>
      </c>
    </row>
    <row r="376" spans="1:16" x14ac:dyDescent="0.4">
      <c r="A376" s="17">
        <f t="shared" si="14"/>
        <v>374</v>
      </c>
      <c r="B376">
        <v>1535155200</v>
      </c>
      <c r="C376">
        <v>6733.64</v>
      </c>
      <c r="D376" s="14">
        <f t="shared" si="16"/>
        <v>43337</v>
      </c>
      <c r="F376">
        <f ca="1">IF(A376&lt;$F$2,"",AVERAGE(INDIRECT("C"&amp;A376-$F$2+3):C376))</f>
        <v>7319.3067499999979</v>
      </c>
      <c r="G376" s="2">
        <f ca="1">IF(A376&lt;$G$2,"",IF(A376=$G$2,AVERAGE(INDIRECT("C"&amp;A376-$G$2+3):C376),G375+(2/($G$2+3))*(C376-G375)))</f>
        <v>6785.3938914475038</v>
      </c>
      <c r="J376">
        <f ca="1">IF(F376="","",IF(C376&lt;(F376*(1-'inputs and tables'!$K$14)),0,IF(C376&gt;(F376*(1+'inputs and tables'!$K$14)),1,J375)))</f>
        <v>0</v>
      </c>
      <c r="K376">
        <f ca="1">IF(G376="","",IF(C376&lt;(G376*(1-'inputs and tables'!$K$14)),0,IF(C376&gt;(G376*(1+'inputs and tables'!$K$14)),1,K375)))</f>
        <v>0</v>
      </c>
      <c r="N376" s="13">
        <f t="shared" si="15"/>
        <v>584.77116804168509</v>
      </c>
      <c r="O376" s="10">
        <f ca="1">(O375+(IF(J375&lt;&gt;J374,(-O375*'inputs and tables'!$K$22-'inputs and tables'!$K$21)-O375*'inputs and tables'!$K$22,0)*('inputs and tables'!$K$15+'inputs and tables'!$K$16)))*(IF(AND(J375=0,'inputs and tables'!$K$16=1),data!C375/data!C376,1)*IF(AND(J375=1,'inputs and tables'!$K$15=1),data!C376/data!C375,1))</f>
        <v>1413.2650344134727</v>
      </c>
      <c r="P376" s="10">
        <f ca="1">(P375+(IF(K375&lt;&gt;K374,(-P375*'inputs and tables'!$K$22-'inputs and tables'!$K$21)-P375*'inputs and tables'!$K$22,0)*('inputs and tables'!$K$15+'inputs and tables'!$K$16)))*(IF(AND(K375=0,'inputs and tables'!$K$16=1),data!C375/data!C376,1)*IF(AND(K375=1,'inputs and tables'!$K$15=1),data!C376/data!C375,1))</f>
        <v>448.69075785740523</v>
      </c>
    </row>
    <row r="377" spans="1:16" x14ac:dyDescent="0.4">
      <c r="A377" s="17">
        <f t="shared" si="14"/>
        <v>375</v>
      </c>
      <c r="B377">
        <v>1535241600</v>
      </c>
      <c r="C377">
        <v>6700</v>
      </c>
      <c r="D377" s="14">
        <f t="shared" si="16"/>
        <v>43338</v>
      </c>
      <c r="F377">
        <f ca="1">IF(A377&lt;$F$2,"",AVERAGE(INDIRECT("C"&amp;A377-$F$2+3):C377))</f>
        <v>7297.2400833333322</v>
      </c>
      <c r="G377" s="2">
        <f ca="1">IF(A377&lt;$G$2,"",IF(A377=$G$2,AVERAGE(INDIRECT("C"&amp;A377-$G$2+3):C377),G376+(2/($G$2+3))*(C377-G376)))</f>
        <v>6783.8690005287981</v>
      </c>
      <c r="J377">
        <f ca="1">IF(F377="","",IF(C377&lt;(F377*(1-'inputs and tables'!$K$14)),0,IF(C377&gt;(F377*(1+'inputs and tables'!$K$14)),1,J376)))</f>
        <v>0</v>
      </c>
      <c r="K377">
        <f ca="1">IF(G377="","",IF(C377&lt;(G377*(1-'inputs and tables'!$K$14)),0,IF(C377&gt;(G377*(1+'inputs and tables'!$K$14)),1,K376)))</f>
        <v>0</v>
      </c>
      <c r="N377" s="13">
        <f t="shared" si="15"/>
        <v>581.84976118106852</v>
      </c>
      <c r="O377" s="10">
        <f ca="1">(O376+(IF(J376&lt;&gt;J375,(-O376*'inputs and tables'!$K$22-'inputs and tables'!$K$21)-O376*'inputs and tables'!$K$22,0)*('inputs and tables'!$K$15+'inputs and tables'!$K$16)))*(IF(AND(J376=0,'inputs and tables'!$K$16=1),data!C376/data!C377,1)*IF(AND(J376=1,'inputs and tables'!$K$15=1),data!C377/data!C376,1))</f>
        <v>1420.3608904967068</v>
      </c>
      <c r="P377" s="10">
        <f ca="1">(P376+(IF(K376&lt;&gt;K375,(-P376*'inputs and tables'!$K$22-'inputs and tables'!$K$21)-P376*'inputs and tables'!$K$22,0)*('inputs and tables'!$K$15+'inputs and tables'!$K$16)))*(IF(AND(K376=0,'inputs and tables'!$K$16=1),data!C376/data!C377,1)*IF(AND(K376=1,'inputs and tables'!$K$15=1),data!C377/data!C376,1))</f>
        <v>450.94358727446837</v>
      </c>
    </row>
    <row r="378" spans="1:16" x14ac:dyDescent="0.4">
      <c r="A378" s="17">
        <f t="shared" si="14"/>
        <v>376</v>
      </c>
      <c r="B378">
        <v>1535328000</v>
      </c>
      <c r="C378">
        <v>6908.64</v>
      </c>
      <c r="D378" s="14">
        <f t="shared" si="16"/>
        <v>43339</v>
      </c>
      <c r="F378">
        <f ca="1">IF(A378&lt;$F$2,"",AVERAGE(INDIRECT("C"&amp;A378-$F$2+3):C378))</f>
        <v>7276.3204166666656</v>
      </c>
      <c r="G378" s="2">
        <f ca="1">IF(A378&lt;$G$2,"",IF(A378=$G$2,AVERAGE(INDIRECT("C"&amp;A378-$G$2+3):C378),G377+(2/($G$2+3))*(C378-G377)))</f>
        <v>6786.0970540907838</v>
      </c>
      <c r="J378">
        <f ca="1">IF(F378="","",IF(C378&lt;(F378*(1-'inputs and tables'!$K$14)),0,IF(C378&gt;(F378*(1+'inputs and tables'!$K$14)),1,J377)))</f>
        <v>0</v>
      </c>
      <c r="K378">
        <f ca="1">IF(G378="","",IF(C378&lt;(G378*(1-'inputs and tables'!$K$14)),0,IF(C378&gt;(G378*(1+'inputs and tables'!$K$14)),1,K377)))</f>
        <v>1</v>
      </c>
      <c r="N378" s="13">
        <f t="shared" si="15"/>
        <v>599.96873643074287</v>
      </c>
      <c r="O378" s="10">
        <f ca="1">(O377+(IF(J377&lt;&gt;J376,(-O377*'inputs and tables'!$K$22-'inputs and tables'!$K$21)-O377*'inputs and tables'!$K$22,0)*('inputs and tables'!$K$15+'inputs and tables'!$K$16)))*(IF(AND(J377=0,'inputs and tables'!$K$16=1),data!C377/data!C378,1)*IF(AND(J377=1,'inputs and tables'!$K$15=1),data!C378/data!C377,1))</f>
        <v>1377.4661823930521</v>
      </c>
      <c r="P378" s="10">
        <f ca="1">(P377+(IF(K377&lt;&gt;K376,(-P377*'inputs and tables'!$K$22-'inputs and tables'!$K$21)-P377*'inputs and tables'!$K$22,0)*('inputs and tables'!$K$15+'inputs and tables'!$K$16)))*(IF(AND(K377=0,'inputs and tables'!$K$16=1),data!C377/data!C378,1)*IF(AND(K377=1,'inputs and tables'!$K$15=1),data!C378/data!C377,1))</f>
        <v>437.32515151157651</v>
      </c>
    </row>
    <row r="379" spans="1:16" x14ac:dyDescent="0.4">
      <c r="A379" s="17">
        <f t="shared" si="14"/>
        <v>377</v>
      </c>
      <c r="B379">
        <v>1535414400</v>
      </c>
      <c r="C379">
        <v>7076.11</v>
      </c>
      <c r="D379" s="14">
        <f t="shared" si="16"/>
        <v>43340</v>
      </c>
      <c r="F379">
        <f ca="1">IF(A379&lt;$F$2,"",AVERAGE(INDIRECT("C"&amp;A379-$F$2+3):C379))</f>
        <v>7258.2379166666642</v>
      </c>
      <c r="G379" s="2">
        <f ca="1">IF(A379&lt;$G$2,"",IF(A379=$G$2,AVERAGE(INDIRECT("C"&amp;A379-$G$2+3):C379),G378+(2/($G$2+3))*(C379-G378)))</f>
        <v>6791.2758566963057</v>
      </c>
      <c r="J379">
        <f ca="1">IF(F379="","",IF(C379&lt;(F379*(1-'inputs and tables'!$K$14)),0,IF(C379&gt;(F379*(1+'inputs and tables'!$K$14)),1,J378)))</f>
        <v>0</v>
      </c>
      <c r="K379">
        <f ca="1">IF(G379="","",IF(C379&lt;(G379*(1-'inputs and tables'!$K$14)),0,IF(C379&gt;(G379*(1+'inputs and tables'!$K$14)),1,K378)))</f>
        <v>1</v>
      </c>
      <c r="N379" s="13">
        <f t="shared" si="15"/>
        <v>614.51237516283129</v>
      </c>
      <c r="O379" s="10">
        <f ca="1">(O378+(IF(J378&lt;&gt;J377,(-O378*'inputs and tables'!$K$22-'inputs and tables'!$K$21)-O378*'inputs and tables'!$K$22,0)*('inputs and tables'!$K$15+'inputs and tables'!$K$16)))*(IF(AND(J378=0,'inputs and tables'!$K$16=1),data!C378/data!C379,1)*IF(AND(J378=1,'inputs and tables'!$K$15=1),data!C379/data!C378,1))</f>
        <v>1344.8657477523577</v>
      </c>
      <c r="P379" s="10">
        <f ca="1">(P378+(IF(K378&lt;&gt;K377,(-P378*'inputs and tables'!$K$22-'inputs and tables'!$K$21)-P378*'inputs and tables'!$K$22,0)*('inputs and tables'!$K$15+'inputs and tables'!$K$16)))*(IF(AND(K378=0,'inputs and tables'!$K$16=1),data!C378/data!C379,1)*IF(AND(K378=1,'inputs and tables'!$K$15=1),data!C379/data!C378,1))</f>
        <v>444.3427926248408</v>
      </c>
    </row>
    <row r="380" spans="1:16" x14ac:dyDescent="0.4">
      <c r="A380" s="17">
        <f t="shared" si="14"/>
        <v>378</v>
      </c>
      <c r="B380">
        <v>1535500800</v>
      </c>
      <c r="C380">
        <v>7031.22</v>
      </c>
      <c r="D380" s="14">
        <f t="shared" si="16"/>
        <v>43341</v>
      </c>
      <c r="F380">
        <f ca="1">IF(A380&lt;$F$2,"",AVERAGE(INDIRECT("C"&amp;A380-$F$2+3):C380))</f>
        <v>7241.2357499999971</v>
      </c>
      <c r="G380" s="2">
        <f ca="1">IF(A380&lt;$G$2,"",IF(A380=$G$2,AVERAGE(INDIRECT("C"&amp;A380-$G$2+3):C380),G379+(2/($G$2+3))*(C380-G379)))</f>
        <v>6795.5605735410145</v>
      </c>
      <c r="J380">
        <f ca="1">IF(F380="","",IF(C380&lt;(F380*(1-'inputs and tables'!$K$14)),0,IF(C380&gt;(F380*(1+'inputs and tables'!$K$14)),1,J379)))</f>
        <v>0</v>
      </c>
      <c r="K380">
        <f ca="1">IF(G380="","",IF(C380&lt;(G380*(1-'inputs and tables'!$K$14)),0,IF(C380&gt;(G380*(1+'inputs and tables'!$K$14)),1,K379)))</f>
        <v>1</v>
      </c>
      <c r="N380" s="13">
        <f t="shared" si="15"/>
        <v>610.61398176291823</v>
      </c>
      <c r="O380" s="10">
        <f ca="1">(O379+(IF(J379&lt;&gt;J378,(-O379*'inputs and tables'!$K$22-'inputs and tables'!$K$21)-O379*'inputs and tables'!$K$22,0)*('inputs and tables'!$K$15+'inputs and tables'!$K$16)))*(IF(AND(J379=0,'inputs and tables'!$K$16=1),data!C379/data!C380,1)*IF(AND(J379=1,'inputs and tables'!$K$15=1),data!C380/data!C379,1))</f>
        <v>1353.4518854946843</v>
      </c>
      <c r="P380" s="10">
        <f ca="1">(P379+(IF(K379&lt;&gt;K378,(-P379*'inputs and tables'!$K$22-'inputs and tables'!$K$21)-P379*'inputs and tables'!$K$22,0)*('inputs and tables'!$K$15+'inputs and tables'!$K$16)))*(IF(AND(K379=0,'inputs and tables'!$K$16=1),data!C379/data!C380,1)*IF(AND(K379=1,'inputs and tables'!$K$15=1),data!C380/data!C379,1))</f>
        <v>441.52393481158907</v>
      </c>
    </row>
    <row r="381" spans="1:16" x14ac:dyDescent="0.4">
      <c r="A381" s="17">
        <f t="shared" si="14"/>
        <v>379</v>
      </c>
      <c r="B381">
        <v>1535587200</v>
      </c>
      <c r="C381">
        <v>6984.84</v>
      </c>
      <c r="D381" s="14">
        <f t="shared" si="16"/>
        <v>43342</v>
      </c>
      <c r="F381">
        <f ca="1">IF(A381&lt;$F$2,"",AVERAGE(INDIRECT("C"&amp;A381-$F$2+3):C381))</f>
        <v>7222.3774166666653</v>
      </c>
      <c r="G381" s="2">
        <f ca="1">IF(A381&lt;$G$2,"",IF(A381=$G$2,AVERAGE(INDIRECT("C"&amp;A381-$G$2+3):C381),G380+(2/($G$2+3))*(C381-G380)))</f>
        <v>6798.9405632992102</v>
      </c>
      <c r="J381">
        <f ca="1">IF(F381="","",IF(C381&lt;(F381*(1-'inputs and tables'!$K$14)),0,IF(C381&gt;(F381*(1+'inputs and tables'!$K$14)),1,J380)))</f>
        <v>0</v>
      </c>
      <c r="K381">
        <f ca="1">IF(G381="","",IF(C381&lt;(G381*(1-'inputs and tables'!$K$14)),0,IF(C381&gt;(G381*(1+'inputs and tables'!$K$14)),1,K380)))</f>
        <v>1</v>
      </c>
      <c r="N381" s="13">
        <f t="shared" si="15"/>
        <v>606.58619192357821</v>
      </c>
      <c r="O381" s="10">
        <f ca="1">(O380+(IF(J380&lt;&gt;J379,(-O380*'inputs and tables'!$K$22-'inputs and tables'!$K$21)-O380*'inputs and tables'!$K$22,0)*('inputs and tables'!$K$15+'inputs and tables'!$K$16)))*(IF(AND(J380=0,'inputs and tables'!$K$16=1),data!C380/data!C381,1)*IF(AND(J380=1,'inputs and tables'!$K$15=1),data!C381/data!C380,1))</f>
        <v>1362.4389343675639</v>
      </c>
      <c r="P381" s="10">
        <f ca="1">(P380+(IF(K380&lt;&gt;K379,(-P380*'inputs and tables'!$K$22-'inputs and tables'!$K$21)-P380*'inputs and tables'!$K$22,0)*('inputs and tables'!$K$15+'inputs and tables'!$K$16)))*(IF(AND(K380=0,'inputs and tables'!$K$16=1),data!C380/data!C381,1)*IF(AND(K380=1,'inputs and tables'!$K$15=1),data!C381/data!C380,1))</f>
        <v>438.61151277152186</v>
      </c>
    </row>
    <row r="382" spans="1:16" x14ac:dyDescent="0.4">
      <c r="A382" s="17">
        <f t="shared" si="14"/>
        <v>380</v>
      </c>
      <c r="B382">
        <v>1535673600</v>
      </c>
      <c r="C382">
        <v>7011.21</v>
      </c>
      <c r="D382" s="14">
        <f t="shared" si="16"/>
        <v>43343</v>
      </c>
      <c r="F382">
        <f ca="1">IF(A382&lt;$F$2,"",AVERAGE(INDIRECT("C"&amp;A382-$F$2+3):C382))</f>
        <v>7199.5541666666659</v>
      </c>
      <c r="G382" s="2">
        <f ca="1">IF(A382&lt;$G$2,"",IF(A382=$G$2,AVERAGE(INDIRECT("C"&amp;A382-$G$2+3):C382),G381+(2/($G$2+3))*(C382-G381)))</f>
        <v>6802.7310889545815</v>
      </c>
      <c r="J382">
        <f ca="1">IF(F382="","",IF(C382&lt;(F382*(1-'inputs and tables'!$K$14)),0,IF(C382&gt;(F382*(1+'inputs and tables'!$K$14)),1,J381)))</f>
        <v>0</v>
      </c>
      <c r="K382">
        <f ca="1">IF(G382="","",IF(C382&lt;(G382*(1-'inputs and tables'!$K$14)),0,IF(C382&gt;(G382*(1+'inputs and tables'!$K$14)),1,K381)))</f>
        <v>1</v>
      </c>
      <c r="N382" s="13">
        <f t="shared" si="15"/>
        <v>608.87624837168937</v>
      </c>
      <c r="O382" s="10">
        <f ca="1">(O381+(IF(J381&lt;&gt;J380,(-O381*'inputs and tables'!$K$22-'inputs and tables'!$K$21)-O381*'inputs and tables'!$K$22,0)*('inputs and tables'!$K$15+'inputs and tables'!$K$16)))*(IF(AND(J381=0,'inputs and tables'!$K$16=1),data!C381/data!C382,1)*IF(AND(J381=1,'inputs and tables'!$K$15=1),data!C382/data!C381,1))</f>
        <v>1357.3146384615402</v>
      </c>
      <c r="P382" s="10">
        <f ca="1">(P381+(IF(K381&lt;&gt;K380,(-P381*'inputs and tables'!$K$22-'inputs and tables'!$K$21)-P381*'inputs and tables'!$K$22,0)*('inputs and tables'!$K$15+'inputs and tables'!$K$16)))*(IF(AND(K381=0,'inputs and tables'!$K$16=1),data!C381/data!C382,1)*IF(AND(K381=1,'inputs and tables'!$K$15=1),data!C382/data!C381,1))</f>
        <v>440.26741120180583</v>
      </c>
    </row>
    <row r="383" spans="1:16" x14ac:dyDescent="0.4">
      <c r="A383" s="17">
        <f t="shared" si="14"/>
        <v>381</v>
      </c>
      <c r="B383">
        <v>1535760000</v>
      </c>
      <c r="C383">
        <v>7200.01</v>
      </c>
      <c r="D383" s="14">
        <f t="shared" si="16"/>
        <v>43344</v>
      </c>
      <c r="F383">
        <f ca="1">IF(A383&lt;$F$2,"",AVERAGE(INDIRECT("C"&amp;A383-$F$2+3):C383))</f>
        <v>7178.6043333333319</v>
      </c>
      <c r="G383" s="2">
        <f ca="1">IF(A383&lt;$G$2,"",IF(A383=$G$2,AVERAGE(INDIRECT("C"&amp;A383-$G$2+3):C383),G382+(2/($G$2+3))*(C383-G382)))</f>
        <v>6809.82535522325</v>
      </c>
      <c r="J383">
        <f ca="1">IF(F383="","",IF(C383&lt;(F383*(1-'inputs and tables'!$K$14)),0,IF(C383&gt;(F383*(1+'inputs and tables'!$K$14)),1,J382)))</f>
        <v>1</v>
      </c>
      <c r="K383">
        <f ca="1">IF(G383="","",IF(C383&lt;(G383*(1-'inputs and tables'!$K$14)),0,IF(C383&gt;(G383*(1+'inputs and tables'!$K$14)),1,K382)))</f>
        <v>1</v>
      </c>
      <c r="N383" s="13">
        <f t="shared" si="15"/>
        <v>625.27225358228429</v>
      </c>
      <c r="O383" s="10">
        <f ca="1">(O382+(IF(J382&lt;&gt;J381,(-O382*'inputs and tables'!$K$22-'inputs and tables'!$K$21)-O382*'inputs and tables'!$K$22,0)*('inputs and tables'!$K$15+'inputs and tables'!$K$16)))*(IF(AND(J382=0,'inputs and tables'!$K$16=1),data!C382/data!C383,1)*IF(AND(J382=1,'inputs and tables'!$K$15=1),data!C383/data!C382,1))</f>
        <v>1321.7228818193216</v>
      </c>
      <c r="P383" s="10">
        <f ca="1">(P382+(IF(K382&lt;&gt;K381,(-P382*'inputs and tables'!$K$22-'inputs and tables'!$K$21)-P382*'inputs and tables'!$K$22,0)*('inputs and tables'!$K$15+'inputs and tables'!$K$16)))*(IF(AND(K382=0,'inputs and tables'!$K$16=1),data!C382/data!C383,1)*IF(AND(K382=1,'inputs and tables'!$K$15=1),data!C383/data!C382,1))</f>
        <v>452.12306625063491</v>
      </c>
    </row>
    <row r="384" spans="1:16" x14ac:dyDescent="0.4">
      <c r="A384" s="17">
        <f t="shared" si="14"/>
        <v>382</v>
      </c>
      <c r="B384">
        <v>1535846400</v>
      </c>
      <c r="C384">
        <v>7302.01</v>
      </c>
      <c r="D384" s="14">
        <f t="shared" si="16"/>
        <v>43345</v>
      </c>
      <c r="F384">
        <f ca="1">IF(A384&lt;$F$2,"",AVERAGE(INDIRECT("C"&amp;A384-$F$2+3):C384))</f>
        <v>7157.2544166666648</v>
      </c>
      <c r="G384" s="2">
        <f ca="1">IF(A384&lt;$G$2,"",IF(A384=$G$2,AVERAGE(INDIRECT("C"&amp;A384-$G$2+3):C384),G383+(2/($G$2+3))*(C384-G383)))</f>
        <v>6818.6143667371207</v>
      </c>
      <c r="J384">
        <f ca="1">IF(F384="","",IF(C384&lt;(F384*(1-'inputs and tables'!$K$14)),0,IF(C384&gt;(F384*(1+'inputs and tables'!$K$14)),1,J383)))</f>
        <v>1</v>
      </c>
      <c r="K384">
        <f ca="1">IF(G384="","",IF(C384&lt;(G384*(1-'inputs and tables'!$K$14)),0,IF(C384&gt;(G384*(1+'inputs and tables'!$K$14)),1,K383)))</f>
        <v>1</v>
      </c>
      <c r="N384" s="13">
        <f t="shared" si="15"/>
        <v>634.13026487190643</v>
      </c>
      <c r="O384" s="10">
        <f ca="1">(O383+(IF(J383&lt;&gt;J382,(-O383*'inputs and tables'!$K$22-'inputs and tables'!$K$21)-O383*'inputs and tables'!$K$22,0)*('inputs and tables'!$K$15+'inputs and tables'!$K$16)))*(IF(AND(J383=0,'inputs and tables'!$K$16=1),data!C383/data!C384,1)*IF(AND(J383=1,'inputs and tables'!$K$15=1),data!C384/data!C383,1))</f>
        <v>1329.7236851992311</v>
      </c>
      <c r="P384" s="10">
        <f ca="1">(P383+(IF(K383&lt;&gt;K382,(-P383*'inputs and tables'!$K$22-'inputs and tables'!$K$21)-P383*'inputs and tables'!$K$22,0)*('inputs and tables'!$K$15+'inputs and tables'!$K$16)))*(IF(AND(K383=0,'inputs and tables'!$K$16=1),data!C383/data!C384,1)*IF(AND(K383=1,'inputs and tables'!$K$15=1),data!C384/data!C383,1))</f>
        <v>458.52813412659123</v>
      </c>
    </row>
    <row r="385" spans="1:16" x14ac:dyDescent="0.4">
      <c r="A385" s="17">
        <f t="shared" si="14"/>
        <v>383</v>
      </c>
      <c r="B385">
        <v>1535932800</v>
      </c>
      <c r="C385">
        <v>7263.02</v>
      </c>
      <c r="D385" s="14">
        <f t="shared" si="16"/>
        <v>43346</v>
      </c>
      <c r="F385">
        <f ca="1">IF(A385&lt;$F$2,"",AVERAGE(INDIRECT("C"&amp;A385-$F$2+3):C385))</f>
        <v>7137.2878333333319</v>
      </c>
      <c r="G385" s="2">
        <f ca="1">IF(A385&lt;$G$2,"",IF(A385=$G$2,AVERAGE(INDIRECT("C"&amp;A385-$G$2+3):C385),G384+(2/($G$2+3))*(C385-G384)))</f>
        <v>6826.5501816168153</v>
      </c>
      <c r="J385">
        <f ca="1">IF(F385="","",IF(C385&lt;(F385*(1-'inputs and tables'!$K$14)),0,IF(C385&gt;(F385*(1+'inputs and tables'!$K$14)),1,J384)))</f>
        <v>1</v>
      </c>
      <c r="K385">
        <f ca="1">IF(G385="","",IF(C385&lt;(G385*(1-'inputs and tables'!$K$14)),0,IF(C385&gt;(G385*(1+'inputs and tables'!$K$14)),1,K384)))</f>
        <v>1</v>
      </c>
      <c r="N385" s="13">
        <f t="shared" si="15"/>
        <v>630.74424663482432</v>
      </c>
      <c r="O385" s="10">
        <f ca="1">(O384+(IF(J384&lt;&gt;J383,(-O384*'inputs and tables'!$K$22-'inputs and tables'!$K$21)-O384*'inputs and tables'!$K$22,0)*('inputs and tables'!$K$15+'inputs and tables'!$K$16)))*(IF(AND(J384=0,'inputs and tables'!$K$16=1),data!C384/data!C385,1)*IF(AND(J384=1,'inputs and tables'!$K$15=1),data!C385/data!C384,1))</f>
        <v>1322.623458482763</v>
      </c>
      <c r="P385" s="10">
        <f ca="1">(P384+(IF(K384&lt;&gt;K383,(-P384*'inputs and tables'!$K$22-'inputs and tables'!$K$21)-P384*'inputs and tables'!$K$22,0)*('inputs and tables'!$K$15+'inputs and tables'!$K$16)))*(IF(AND(K384=0,'inputs and tables'!$K$16=1),data!C384/data!C385,1)*IF(AND(K384=1,'inputs and tables'!$K$15=1),data!C385/data!C384,1))</f>
        <v>456.07976553361533</v>
      </c>
    </row>
    <row r="386" spans="1:16" x14ac:dyDescent="0.4">
      <c r="A386" s="17">
        <f t="shared" si="14"/>
        <v>384</v>
      </c>
      <c r="B386">
        <v>1536019200</v>
      </c>
      <c r="C386">
        <v>7359.06</v>
      </c>
      <c r="D386" s="14">
        <f t="shared" si="16"/>
        <v>43347</v>
      </c>
      <c r="F386">
        <f ca="1">IF(A386&lt;$F$2,"",AVERAGE(INDIRECT("C"&amp;A386-$F$2+3):C386))</f>
        <v>7120.5716666666667</v>
      </c>
      <c r="G386" s="2">
        <f ca="1">IF(A386&lt;$G$2,"",IF(A386=$G$2,AVERAGE(INDIRECT("C"&amp;A386-$G$2+3):C386),G385+(2/($G$2+3))*(C386-G385)))</f>
        <v>6836.059285516515</v>
      </c>
      <c r="J386">
        <f ca="1">IF(F386="","",IF(C386&lt;(F386*(1-'inputs and tables'!$K$14)),0,IF(C386&gt;(F386*(1+'inputs and tables'!$K$14)),1,J385)))</f>
        <v>1</v>
      </c>
      <c r="K386">
        <f ca="1">IF(G386="","",IF(C386&lt;(G386*(1-'inputs and tables'!$K$14)),0,IF(C386&gt;(G386*(1+'inputs and tables'!$K$14)),1,K385)))</f>
        <v>1</v>
      </c>
      <c r="N386" s="13">
        <f t="shared" si="15"/>
        <v>639.08467216673921</v>
      </c>
      <c r="O386" s="10">
        <f ca="1">(O385+(IF(J385&lt;&gt;J384,(-O385*'inputs and tables'!$K$22-'inputs and tables'!$K$21)-O385*'inputs and tables'!$K$22,0)*('inputs and tables'!$K$15+'inputs and tables'!$K$16)))*(IF(AND(J385=0,'inputs and tables'!$K$16=1),data!C385/data!C386,1)*IF(AND(J385=1,'inputs and tables'!$K$15=1),data!C386/data!C385,1))</f>
        <v>1340.112706337331</v>
      </c>
      <c r="P386" s="10">
        <f ca="1">(P385+(IF(K385&lt;&gt;K384,(-P385*'inputs and tables'!$K$22-'inputs and tables'!$K$21)-P385*'inputs and tables'!$K$22,0)*('inputs and tables'!$K$15+'inputs and tables'!$K$16)))*(IF(AND(K385=0,'inputs and tables'!$K$16=1),data!C385/data!C386,1)*IF(AND(K385=1,'inputs and tables'!$K$15=1),data!C386/data!C385,1))</f>
        <v>462.11057650230998</v>
      </c>
    </row>
    <row r="387" spans="1:16" x14ac:dyDescent="0.4">
      <c r="A387" s="17">
        <f t="shared" si="14"/>
        <v>385</v>
      </c>
      <c r="B387">
        <v>1536105600</v>
      </c>
      <c r="C387">
        <v>6700</v>
      </c>
      <c r="D387" s="14">
        <f t="shared" si="16"/>
        <v>43348</v>
      </c>
      <c r="F387">
        <f ca="1">IF(A387&lt;$F$2,"",AVERAGE(INDIRECT("C"&amp;A387-$F$2+3):C387))</f>
        <v>7099.8419999999996</v>
      </c>
      <c r="G387" s="2">
        <f ca="1">IF(A387&lt;$G$2,"",IF(A387=$G$2,AVERAGE(INDIRECT("C"&amp;A387-$G$2+3):C387),G386+(2/($G$2+3))*(C387-G386)))</f>
        <v>6833.6296554180062</v>
      </c>
      <c r="J387">
        <f ca="1">IF(F387="","",IF(C387&lt;(F387*(1-'inputs and tables'!$K$14)),0,IF(C387&gt;(F387*(1+'inputs and tables'!$K$14)),1,J386)))</f>
        <v>0</v>
      </c>
      <c r="K387">
        <f ca="1">IF(G387="","",IF(C387&lt;(G387*(1-'inputs and tables'!$K$14)),0,IF(C387&gt;(G387*(1+'inputs and tables'!$K$14)),1,K386)))</f>
        <v>0</v>
      </c>
      <c r="N387" s="13">
        <f t="shared" si="15"/>
        <v>581.84976118106829</v>
      </c>
      <c r="O387" s="10">
        <f ca="1">(O386+(IF(J386&lt;&gt;J385,(-O386*'inputs and tables'!$K$22-'inputs and tables'!$K$21)-O386*'inputs and tables'!$K$22,0)*('inputs and tables'!$K$15+'inputs and tables'!$K$16)))*(IF(AND(J386=0,'inputs and tables'!$K$16=1),data!C386/data!C387,1)*IF(AND(J386=1,'inputs and tables'!$K$15=1),data!C387/data!C386,1))</f>
        <v>1220.0953834402924</v>
      </c>
      <c r="P387" s="10">
        <f ca="1">(P386+(IF(K386&lt;&gt;K385,(-P386*'inputs and tables'!$K$22-'inputs and tables'!$K$21)-P386*'inputs and tables'!$K$22,0)*('inputs and tables'!$K$15+'inputs and tables'!$K$16)))*(IF(AND(K386=0,'inputs and tables'!$K$16=1),data!C386/data!C387,1)*IF(AND(K386=1,'inputs and tables'!$K$15=1),data!C387/data!C386,1))</f>
        <v>420.72504675399807</v>
      </c>
    </row>
    <row r="388" spans="1:16" x14ac:dyDescent="0.4">
      <c r="A388" s="17">
        <f t="shared" si="14"/>
        <v>386</v>
      </c>
      <c r="B388">
        <v>1536192000</v>
      </c>
      <c r="C388">
        <v>6516.01</v>
      </c>
      <c r="D388" s="14">
        <f t="shared" si="16"/>
        <v>43349</v>
      </c>
      <c r="F388">
        <f ca="1">IF(A388&lt;$F$2,"",AVERAGE(INDIRECT("C"&amp;A388-$F$2+3):C388))</f>
        <v>7076.5587499999992</v>
      </c>
      <c r="G388" s="2">
        <f ca="1">IF(A388&lt;$G$2,"",IF(A388=$G$2,AVERAGE(INDIRECT("C"&amp;A388-$G$2+3):C388),G387+(2/($G$2+3))*(C388-G387)))</f>
        <v>6827.9578758569705</v>
      </c>
      <c r="J388">
        <f ca="1">IF(F388="","",IF(C388&lt;(F388*(1-'inputs and tables'!$K$14)),0,IF(C388&gt;(F388*(1+'inputs and tables'!$K$14)),1,J387)))</f>
        <v>0</v>
      </c>
      <c r="K388">
        <f ca="1">IF(G388="","",IF(C388&lt;(G388*(1-'inputs and tables'!$K$14)),0,IF(C388&gt;(G388*(1+'inputs and tables'!$K$14)),1,K387)))</f>
        <v>0</v>
      </c>
      <c r="N388" s="13">
        <f t="shared" si="15"/>
        <v>565.87147199305264</v>
      </c>
      <c r="O388" s="10">
        <f ca="1">(O387+(IF(J387&lt;&gt;J386,(-O387*'inputs and tables'!$K$22-'inputs and tables'!$K$21)-O387*'inputs and tables'!$K$22,0)*('inputs and tables'!$K$15+'inputs and tables'!$K$16)))*(IF(AND(J387=0,'inputs and tables'!$K$16=1),data!C387/data!C388,1)*IF(AND(J387=1,'inputs and tables'!$K$15=1),data!C388/data!C387,1))</f>
        <v>1244.5103608646332</v>
      </c>
      <c r="P388" s="10">
        <f ca="1">(P387+(IF(K387&lt;&gt;K386,(-P387*'inputs and tables'!$K$22-'inputs and tables'!$K$21)-P387*'inputs and tables'!$K$22,0)*('inputs and tables'!$K$15+'inputs and tables'!$K$16)))*(IF(AND(K387=0,'inputs and tables'!$K$16=1),data!C387/data!C388,1)*IF(AND(K387=1,'inputs and tables'!$K$15=1),data!C388/data!C387,1))</f>
        <v>429.14405452811957</v>
      </c>
    </row>
    <row r="389" spans="1:16" x14ac:dyDescent="0.4">
      <c r="A389" s="17">
        <f t="shared" ref="A389:A452" si="17">A388+1</f>
        <v>387</v>
      </c>
      <c r="B389">
        <v>1536278400</v>
      </c>
      <c r="C389">
        <v>6395.54</v>
      </c>
      <c r="D389" s="14">
        <f t="shared" si="16"/>
        <v>43350</v>
      </c>
      <c r="F389">
        <f ca="1">IF(A389&lt;$F$2,"",AVERAGE(INDIRECT("C"&amp;A389-$F$2+3):C389))</f>
        <v>7054.8365833333328</v>
      </c>
      <c r="G389" s="2">
        <f ca="1">IF(A389&lt;$G$2,"",IF(A389=$G$2,AVERAGE(INDIRECT("C"&amp;A389-$G$2+3):C389),G388+(2/($G$2+3))*(C389-G388)))</f>
        <v>6820.2361280738105</v>
      </c>
      <c r="J389">
        <f ca="1">IF(F389="","",IF(C389&lt;(F389*(1-'inputs and tables'!$K$14)),0,IF(C389&gt;(F389*(1+'inputs and tables'!$K$14)),1,J388)))</f>
        <v>0</v>
      </c>
      <c r="K389">
        <f ca="1">IF(G389="","",IF(C389&lt;(G389*(1-'inputs and tables'!$K$14)),0,IF(C389&gt;(G389*(1+'inputs and tables'!$K$14)),1,K388)))</f>
        <v>0</v>
      </c>
      <c r="N389" s="13">
        <f t="shared" si="15"/>
        <v>555.40946591402519</v>
      </c>
      <c r="O389" s="10">
        <f ca="1">(O388+(IF(J388&lt;&gt;J387,(-O388*'inputs and tables'!$K$22-'inputs and tables'!$K$21)-O388*'inputs and tables'!$K$22,0)*('inputs and tables'!$K$15+'inputs and tables'!$K$16)))*(IF(AND(J388=0,'inputs and tables'!$K$16=1),data!C388/data!C389,1)*IF(AND(J388=1,'inputs and tables'!$K$15=1),data!C389/data!C388,1))</f>
        <v>1267.9526602128292</v>
      </c>
      <c r="P389" s="10">
        <f ca="1">(P388+(IF(K388&lt;&gt;K387,(-P388*'inputs and tables'!$K$22-'inputs and tables'!$K$21)-P388*'inputs and tables'!$K$22,0)*('inputs and tables'!$K$15+'inputs and tables'!$K$16)))*(IF(AND(K388=0,'inputs and tables'!$K$16=1),data!C388/data!C389,1)*IF(AND(K388=1,'inputs and tables'!$K$15=1),data!C389/data!C388,1))</f>
        <v>437.22765407546075</v>
      </c>
    </row>
    <row r="390" spans="1:16" x14ac:dyDescent="0.4">
      <c r="A390" s="17">
        <f t="shared" si="17"/>
        <v>388</v>
      </c>
      <c r="B390">
        <v>1536364800</v>
      </c>
      <c r="C390">
        <v>6185.05</v>
      </c>
      <c r="D390" s="14">
        <f t="shared" si="16"/>
        <v>43351</v>
      </c>
      <c r="F390">
        <f ca="1">IF(A390&lt;$F$2,"",AVERAGE(INDIRECT("C"&amp;A390-$F$2+3):C390))</f>
        <v>7036.3786666666674</v>
      </c>
      <c r="G390" s="2">
        <f ca="1">IF(A390&lt;$G$2,"",IF(A390=$G$2,AVERAGE(INDIRECT("C"&amp;A390-$G$2+3):C390),G389+(2/($G$2+3))*(C390-G389)))</f>
        <v>6808.8935186439212</v>
      </c>
      <c r="J390">
        <f ca="1">IF(F390="","",IF(C390&lt;(F390*(1-'inputs and tables'!$K$14)),0,IF(C390&gt;(F390*(1+'inputs and tables'!$K$14)),1,J389)))</f>
        <v>0</v>
      </c>
      <c r="K390">
        <f ca="1">IF(G390="","",IF(C390&lt;(G390*(1-'inputs and tables'!$K$14)),0,IF(C390&gt;(G390*(1+'inputs and tables'!$K$14)),1,K389)))</f>
        <v>0</v>
      </c>
      <c r="N390" s="13">
        <f t="shared" si="15"/>
        <v>537.12983065566652</v>
      </c>
      <c r="O390" s="10">
        <f ca="1">(O389+(IF(J389&lt;&gt;J388,(-O389*'inputs and tables'!$K$22-'inputs and tables'!$K$21)-O389*'inputs and tables'!$K$22,0)*('inputs and tables'!$K$15+'inputs and tables'!$K$16)))*(IF(AND(J389=0,'inputs and tables'!$K$16=1),data!C389/data!C390,1)*IF(AND(J389=1,'inputs and tables'!$K$15=1),data!C390/data!C389,1))</f>
        <v>1311.1037027182572</v>
      </c>
      <c r="P390" s="10">
        <f ca="1">(P389+(IF(K389&lt;&gt;K388,(-P389*'inputs and tables'!$K$22-'inputs and tables'!$K$21)-P389*'inputs and tables'!$K$22,0)*('inputs and tables'!$K$15+'inputs and tables'!$K$16)))*(IF(AND(K389=0,'inputs and tables'!$K$16=1),data!C389/data!C390,1)*IF(AND(K389=1,'inputs and tables'!$K$15=1),data!C390/data!C389,1))</f>
        <v>452.10741234844858</v>
      </c>
    </row>
    <row r="391" spans="1:16" x14ac:dyDescent="0.4">
      <c r="A391" s="17">
        <f t="shared" si="17"/>
        <v>389</v>
      </c>
      <c r="B391">
        <v>1536451200</v>
      </c>
      <c r="C391">
        <v>6250.81</v>
      </c>
      <c r="D391" s="14">
        <f t="shared" si="16"/>
        <v>43352</v>
      </c>
      <c r="F391">
        <f ca="1">IF(A391&lt;$F$2,"",AVERAGE(INDIRECT("C"&amp;A391-$F$2+3):C391))</f>
        <v>7017.9192500000008</v>
      </c>
      <c r="G391" s="2">
        <f ca="1">IF(A391&lt;$G$2,"",IF(A391=$G$2,AVERAGE(INDIRECT("C"&amp;A391-$G$2+3):C391),G390+(2/($G$2+3))*(C391-G390)))</f>
        <v>6798.92774152528</v>
      </c>
      <c r="J391">
        <f ca="1">IF(F391="","",IF(C391&lt;(F391*(1-'inputs and tables'!$K$14)),0,IF(C391&gt;(F391*(1+'inputs and tables'!$K$14)),1,J390)))</f>
        <v>0</v>
      </c>
      <c r="K391">
        <f ca="1">IF(G391="","",IF(C391&lt;(G391*(1-'inputs and tables'!$K$14)),0,IF(C391&gt;(G391*(1+'inputs and tables'!$K$14)),1,K390)))</f>
        <v>0</v>
      </c>
      <c r="N391" s="13">
        <f t="shared" si="15"/>
        <v>542.84064264003473</v>
      </c>
      <c r="O391" s="10">
        <f ca="1">(O390+(IF(J390&lt;&gt;J389,(-O390*'inputs and tables'!$K$22-'inputs and tables'!$K$21)-O390*'inputs and tables'!$K$22,0)*('inputs and tables'!$K$15+'inputs and tables'!$K$16)))*(IF(AND(J390=0,'inputs and tables'!$K$16=1),data!C390/data!C391,1)*IF(AND(J390=1,'inputs and tables'!$K$15=1),data!C391/data!C390,1))</f>
        <v>1297.3105815882352</v>
      </c>
      <c r="P391" s="10">
        <f ca="1">(P390+(IF(K390&lt;&gt;K389,(-P390*'inputs and tables'!$K$22-'inputs and tables'!$K$21)-P390*'inputs and tables'!$K$22,0)*('inputs and tables'!$K$15+'inputs and tables'!$K$16)))*(IF(AND(K390=0,'inputs and tables'!$K$16=1),data!C390/data!C391,1)*IF(AND(K390=1,'inputs and tables'!$K$15=1),data!C391/data!C390,1))</f>
        <v>447.35113541217407</v>
      </c>
    </row>
    <row r="392" spans="1:16" x14ac:dyDescent="0.4">
      <c r="A392" s="17">
        <f t="shared" si="17"/>
        <v>390</v>
      </c>
      <c r="B392">
        <v>1536537600</v>
      </c>
      <c r="C392">
        <v>6312</v>
      </c>
      <c r="D392" s="14">
        <f t="shared" si="16"/>
        <v>43353</v>
      </c>
      <c r="F392">
        <f ca="1">IF(A392&lt;$F$2,"",AVERAGE(INDIRECT("C"&amp;A392-$F$2+3):C392))</f>
        <v>6998.1883333333344</v>
      </c>
      <c r="G392" s="2">
        <f ca="1">IF(A392&lt;$G$2,"",IF(A392=$G$2,AVERAGE(INDIRECT("C"&amp;A392-$G$2+3):C392),G391+(2/($G$2+3))*(C392-G391)))</f>
        <v>6790.2326032837573</v>
      </c>
      <c r="J392">
        <f ca="1">IF(F392="","",IF(C392&lt;(F392*(1-'inputs and tables'!$K$14)),0,IF(C392&gt;(F392*(1+'inputs and tables'!$K$14)),1,J391)))</f>
        <v>0</v>
      </c>
      <c r="K392">
        <f ca="1">IF(G392="","",IF(C392&lt;(G392*(1-'inputs and tables'!$K$14)),0,IF(C392&gt;(G392*(1+'inputs and tables'!$K$14)),1,K391)))</f>
        <v>0</v>
      </c>
      <c r="N392" s="13">
        <f t="shared" si="15"/>
        <v>548.15458098132865</v>
      </c>
      <c r="O392" s="10">
        <f ca="1">(O391+(IF(J391&lt;&gt;J390,(-O391*'inputs and tables'!$K$22-'inputs and tables'!$K$21)-O391*'inputs and tables'!$K$22,0)*('inputs and tables'!$K$15+'inputs and tables'!$K$16)))*(IF(AND(J391=0,'inputs and tables'!$K$16=1),data!C391/data!C392,1)*IF(AND(J391=1,'inputs and tables'!$K$15=1),data!C392/data!C391,1))</f>
        <v>1284.7341502689412</v>
      </c>
      <c r="P392" s="10">
        <f ca="1">(P391+(IF(K391&lt;&gt;K390,(-P391*'inputs and tables'!$K$22-'inputs and tables'!$K$21)-P391*'inputs and tables'!$K$22,0)*('inputs and tables'!$K$15+'inputs and tables'!$K$16)))*(IF(AND(K391=0,'inputs and tables'!$K$16=1),data!C391/data!C392,1)*IF(AND(K391=1,'inputs and tables'!$K$15=1),data!C392/data!C391,1))</f>
        <v>443.01440918025537</v>
      </c>
    </row>
    <row r="393" spans="1:16" x14ac:dyDescent="0.4">
      <c r="A393" s="17">
        <f t="shared" si="17"/>
        <v>391</v>
      </c>
      <c r="B393">
        <v>1536624000</v>
      </c>
      <c r="C393">
        <v>6294.91</v>
      </c>
      <c r="D393" s="14">
        <f t="shared" si="16"/>
        <v>43354</v>
      </c>
      <c r="F393">
        <f ca="1">IF(A393&lt;$F$2,"",AVERAGE(INDIRECT("C"&amp;A393-$F$2+3):C393))</f>
        <v>6978.4514166666668</v>
      </c>
      <c r="G393" s="2">
        <f ca="1">IF(A393&lt;$G$2,"",IF(A393=$G$2,AVERAGE(INDIRECT("C"&amp;A393-$G$2+3):C393),G392+(2/($G$2+3))*(C393-G392)))</f>
        <v>6781.387556796547</v>
      </c>
      <c r="J393">
        <f ca="1">IF(F393="","",IF(C393&lt;(F393*(1-'inputs and tables'!$K$14)),0,IF(C393&gt;(F393*(1+'inputs and tables'!$K$14)),1,J392)))</f>
        <v>0</v>
      </c>
      <c r="K393">
        <f ca="1">IF(G393="","",IF(C393&lt;(G393*(1-'inputs and tables'!$K$14)),0,IF(C393&gt;(G393*(1+'inputs and tables'!$K$14)),1,K392)))</f>
        <v>0</v>
      </c>
      <c r="N393" s="13">
        <f t="shared" si="15"/>
        <v>546.67042987407729</v>
      </c>
      <c r="O393" s="10">
        <f ca="1">(O392+(IF(J392&lt;&gt;J391,(-O392*'inputs and tables'!$K$22-'inputs and tables'!$K$21)-O392*'inputs and tables'!$K$22,0)*('inputs and tables'!$K$15+'inputs and tables'!$K$16)))*(IF(AND(J392=0,'inputs and tables'!$K$16=1),data!C392/data!C393,1)*IF(AND(J392=1,'inputs and tables'!$K$15=1),data!C393/data!C392,1))</f>
        <v>1288.2220645724174</v>
      </c>
      <c r="P393" s="10">
        <f ca="1">(P392+(IF(K392&lt;&gt;K391,(-P392*'inputs and tables'!$K$22-'inputs and tables'!$K$21)-P392*'inputs and tables'!$K$22,0)*('inputs and tables'!$K$15+'inputs and tables'!$K$16)))*(IF(AND(K392=0,'inputs and tables'!$K$16=1),data!C392/data!C393,1)*IF(AND(K392=1,'inputs and tables'!$K$15=1),data!C393/data!C392,1))</f>
        <v>444.21714539934197</v>
      </c>
    </row>
    <row r="394" spans="1:16" x14ac:dyDescent="0.4">
      <c r="A394" s="17">
        <f t="shared" si="17"/>
        <v>392</v>
      </c>
      <c r="B394">
        <v>1536710400</v>
      </c>
      <c r="C394">
        <v>6338.62</v>
      </c>
      <c r="D394" s="14">
        <f t="shared" si="16"/>
        <v>43355</v>
      </c>
      <c r="F394">
        <f ca="1">IF(A394&lt;$F$2,"",AVERAGE(INDIRECT("C"&amp;A394-$F$2+3):C394))</f>
        <v>6960.7565833333329</v>
      </c>
      <c r="G394" s="2">
        <f ca="1">IF(A394&lt;$G$2,"",IF(A394=$G$2,AVERAGE(INDIRECT("C"&amp;A394-$G$2+3):C394),G393+(2/($G$2+3))*(C394-G393)))</f>
        <v>6773.4809932823227</v>
      </c>
      <c r="J394">
        <f ca="1">IF(F394="","",IF(C394&lt;(F394*(1-'inputs and tables'!$K$14)),0,IF(C394&gt;(F394*(1+'inputs and tables'!$K$14)),1,J393)))</f>
        <v>0</v>
      </c>
      <c r="K394">
        <f ca="1">IF(G394="","",IF(C394&lt;(G394*(1-'inputs and tables'!$K$14)),0,IF(C394&gt;(G394*(1+'inputs and tables'!$K$14)),1,K393)))</f>
        <v>0</v>
      </c>
      <c r="N394" s="13">
        <f t="shared" si="15"/>
        <v>550.46634824142427</v>
      </c>
      <c r="O394" s="10">
        <f ca="1">(O393+(IF(J393&lt;&gt;J392,(-O393*'inputs and tables'!$K$22-'inputs and tables'!$K$21)-O393*'inputs and tables'!$K$22,0)*('inputs and tables'!$K$15+'inputs and tables'!$K$16)))*(IF(AND(J393=0,'inputs and tables'!$K$16=1),data!C393/data!C394,1)*IF(AND(J393=1,'inputs and tables'!$K$15=1),data!C394/data!C393,1))</f>
        <v>1279.3387135524067</v>
      </c>
      <c r="P394" s="10">
        <f ca="1">(P393+(IF(K393&lt;&gt;K392,(-P393*'inputs and tables'!$K$22-'inputs and tables'!$K$21)-P393*'inputs and tables'!$K$22,0)*('inputs and tables'!$K$15+'inputs and tables'!$K$16)))*(IF(AND(K393=0,'inputs and tables'!$K$16=1),data!C393/data!C394,1)*IF(AND(K393=1,'inputs and tables'!$K$15=1),data!C394/data!C393,1))</f>
        <v>441.15390270212947</v>
      </c>
    </row>
    <row r="395" spans="1:16" x14ac:dyDescent="0.4">
      <c r="A395" s="17">
        <f t="shared" si="17"/>
        <v>393</v>
      </c>
      <c r="B395">
        <v>1536796800</v>
      </c>
      <c r="C395">
        <v>6487.38</v>
      </c>
      <c r="D395" s="14">
        <f t="shared" si="16"/>
        <v>43356</v>
      </c>
      <c r="F395">
        <f ca="1">IF(A395&lt;$F$2,"",AVERAGE(INDIRECT("C"&amp;A395-$F$2+3):C395))</f>
        <v>6945.4014166666666</v>
      </c>
      <c r="G395" s="2">
        <f ca="1">IF(A395&lt;$G$2,"",IF(A395=$G$2,AVERAGE(INDIRECT("C"&amp;A395-$G$2+3):C395),G394+(2/($G$2+3))*(C395-G394)))</f>
        <v>6768.37204697371</v>
      </c>
      <c r="J395">
        <f ca="1">IF(F395="","",IF(C395&lt;(F395*(1-'inputs and tables'!$K$14)),0,IF(C395&gt;(F395*(1+'inputs and tables'!$K$14)),1,J394)))</f>
        <v>0</v>
      </c>
      <c r="K395">
        <f ca="1">IF(G395="","",IF(C395&lt;(G395*(1-'inputs and tables'!$K$14)),0,IF(C395&gt;(G395*(1+'inputs and tables'!$K$14)),1,K394)))</f>
        <v>0</v>
      </c>
      <c r="N395" s="13">
        <f t="shared" ref="N395:N458" si="18">(C395/C394)*N394</f>
        <v>563.38514980460275</v>
      </c>
      <c r="O395" s="10">
        <f ca="1">(O394+(IF(J394&lt;&gt;J393,(-O394*'inputs and tables'!$K$22-'inputs and tables'!$K$21)-O394*'inputs and tables'!$K$22,0)*('inputs and tables'!$K$15+'inputs and tables'!$K$16)))*(IF(AND(J394=0,'inputs and tables'!$K$16=1),data!C394/data!C395,1)*IF(AND(J394=1,'inputs and tables'!$K$15=1),data!C395/data!C394,1))</f>
        <v>1250.0026137666603</v>
      </c>
      <c r="P395" s="10">
        <f ca="1">(P394+(IF(K394&lt;&gt;K393,(-P394*'inputs and tables'!$K$22-'inputs and tables'!$K$21)-P394*'inputs and tables'!$K$22,0)*('inputs and tables'!$K$15+'inputs and tables'!$K$16)))*(IF(AND(K394=0,'inputs and tables'!$K$16=1),data!C394/data!C395,1)*IF(AND(K394=1,'inputs and tables'!$K$15=1),data!C395/data!C394,1))</f>
        <v>431.03794609623174</v>
      </c>
    </row>
    <row r="396" spans="1:16" x14ac:dyDescent="0.4">
      <c r="A396" s="17">
        <f t="shared" si="17"/>
        <v>394</v>
      </c>
      <c r="B396">
        <v>1536883200</v>
      </c>
      <c r="C396">
        <v>6476.63</v>
      </c>
      <c r="D396" s="14">
        <f t="shared" si="16"/>
        <v>43357</v>
      </c>
      <c r="F396">
        <f ca="1">IF(A396&lt;$F$2,"",AVERAGE(INDIRECT("C"&amp;A396-$F$2+3):C396))</f>
        <v>6932.3611666666657</v>
      </c>
      <c r="G396" s="2">
        <f ca="1">IF(A396&lt;$G$2,"",IF(A396=$G$2,AVERAGE(INDIRECT("C"&amp;A396-$G$2+3):C396),G395+(2/($G$2+3))*(C396-G395)))</f>
        <v>6763.1623675634655</v>
      </c>
      <c r="J396">
        <f ca="1">IF(F396="","",IF(C396&lt;(F396*(1-'inputs and tables'!$K$14)),0,IF(C396&gt;(F396*(1+'inputs and tables'!$K$14)),1,J395)))</f>
        <v>0</v>
      </c>
      <c r="K396">
        <f ca="1">IF(G396="","",IF(C396&lt;(G396*(1-'inputs and tables'!$K$14)),0,IF(C396&gt;(G396*(1+'inputs and tables'!$K$14)),1,K395)))</f>
        <v>0</v>
      </c>
      <c r="N396" s="13">
        <f t="shared" si="18"/>
        <v>562.45158488927495</v>
      </c>
      <c r="O396" s="10">
        <f ca="1">(O395+(IF(J395&lt;&gt;J394,(-O395*'inputs and tables'!$K$22-'inputs and tables'!$K$21)-O395*'inputs and tables'!$K$22,0)*('inputs and tables'!$K$15+'inputs and tables'!$K$16)))*(IF(AND(J395=0,'inputs and tables'!$K$16=1),data!C395/data!C396,1)*IF(AND(J395=1,'inputs and tables'!$K$15=1),data!C396/data!C395,1))</f>
        <v>1252.0773853836884</v>
      </c>
      <c r="P396" s="10">
        <f ca="1">(P395+(IF(K395&lt;&gt;K394,(-P395*'inputs and tables'!$K$22-'inputs and tables'!$K$21)-P395*'inputs and tables'!$K$22,0)*('inputs and tables'!$K$15+'inputs and tables'!$K$16)))*(IF(AND(K395=0,'inputs and tables'!$K$16=1),data!C395/data!C396,1)*IF(AND(K395=1,'inputs and tables'!$K$15=1),data!C396/data!C395,1))</f>
        <v>431.75338883736941</v>
      </c>
    </row>
    <row r="397" spans="1:16" x14ac:dyDescent="0.4">
      <c r="A397" s="17">
        <f t="shared" si="17"/>
        <v>395</v>
      </c>
      <c r="B397">
        <v>1536969600</v>
      </c>
      <c r="C397">
        <v>6514.96</v>
      </c>
      <c r="D397" s="14">
        <f t="shared" si="16"/>
        <v>43358</v>
      </c>
      <c r="F397">
        <f ca="1">IF(A397&lt;$F$2,"",AVERAGE(INDIRECT("C"&amp;A397-$F$2+3):C397))</f>
        <v>6917.9874166666659</v>
      </c>
      <c r="G397" s="2">
        <f ca="1">IF(A397&lt;$G$2,"",IF(A397=$G$2,AVERAGE(INDIRECT("C"&amp;A397-$G$2+3):C397),G396+(2/($G$2+3))*(C397-G396)))</f>
        <v>6758.7301824284041</v>
      </c>
      <c r="J397">
        <f ca="1">IF(F397="","",IF(C397&lt;(F397*(1-'inputs and tables'!$K$14)),0,IF(C397&gt;(F397*(1+'inputs and tables'!$K$14)),1,J396)))</f>
        <v>0</v>
      </c>
      <c r="K397">
        <f ca="1">IF(G397="","",IF(C397&lt;(G397*(1-'inputs and tables'!$K$14)),0,IF(C397&gt;(G397*(1+'inputs and tables'!$K$14)),1,K396)))</f>
        <v>0</v>
      </c>
      <c r="N397" s="13">
        <f t="shared" si="18"/>
        <v>565.78028658271819</v>
      </c>
      <c r="O397" s="10">
        <f ca="1">(O396+(IF(J396&lt;&gt;J395,(-O396*'inputs and tables'!$K$22-'inputs and tables'!$K$21)-O396*'inputs and tables'!$K$22,0)*('inputs and tables'!$K$15+'inputs and tables'!$K$16)))*(IF(AND(J396=0,'inputs and tables'!$K$16=1),data!C396/data!C397,1)*IF(AND(J396=1,'inputs and tables'!$K$15=1),data!C397/data!C396,1))</f>
        <v>1244.7109355234043</v>
      </c>
      <c r="P397" s="10">
        <f ca="1">(P396+(IF(K396&lt;&gt;K395,(-P396*'inputs and tables'!$K$22-'inputs and tables'!$K$21)-P396*'inputs and tables'!$K$22,0)*('inputs and tables'!$K$15+'inputs and tables'!$K$16)))*(IF(AND(K396=0,'inputs and tables'!$K$16=1),data!C396/data!C397,1)*IF(AND(K396=1,'inputs and tables'!$K$15=1),data!C397/data!C396,1))</f>
        <v>429.213218614661</v>
      </c>
    </row>
    <row r="398" spans="1:16" x14ac:dyDescent="0.4">
      <c r="A398" s="17">
        <f t="shared" si="17"/>
        <v>396</v>
      </c>
      <c r="B398">
        <v>1537056000</v>
      </c>
      <c r="C398">
        <v>6505</v>
      </c>
      <c r="D398" s="14">
        <f t="shared" si="16"/>
        <v>43359</v>
      </c>
      <c r="F398">
        <f ca="1">IF(A398&lt;$F$2,"",AVERAGE(INDIRECT("C"&amp;A398-$F$2+3):C398))</f>
        <v>6903.583333333333</v>
      </c>
      <c r="G398" s="2">
        <f ca="1">IF(A398&lt;$G$2,"",IF(A398=$G$2,AVERAGE(INDIRECT("C"&amp;A398-$G$2+3):C398),G397+(2/($G$2+3))*(C398-G397)))</f>
        <v>6754.1992863136111</v>
      </c>
      <c r="J398">
        <f ca="1">IF(F398="","",IF(C398&lt;(F398*(1-'inputs and tables'!$K$14)),0,IF(C398&gt;(F398*(1+'inputs and tables'!$K$14)),1,J397)))</f>
        <v>0</v>
      </c>
      <c r="K398">
        <f ca="1">IF(G398="","",IF(C398&lt;(G398*(1-'inputs and tables'!$K$14)),0,IF(C398&gt;(G398*(1+'inputs and tables'!$K$14)),1,K397)))</f>
        <v>0</v>
      </c>
      <c r="N398" s="13">
        <f t="shared" si="18"/>
        <v>564.9153278332609</v>
      </c>
      <c r="O398" s="10">
        <f ca="1">(O397+(IF(J397&lt;&gt;J396,(-O397*'inputs and tables'!$K$22-'inputs and tables'!$K$21)-O397*'inputs and tables'!$K$22,0)*('inputs and tables'!$K$15+'inputs and tables'!$K$16)))*(IF(AND(J397=0,'inputs and tables'!$K$16=1),data!C397/data!C398,1)*IF(AND(J397=1,'inputs and tables'!$K$15=1),data!C398/data!C397,1))</f>
        <v>1246.6167496537369</v>
      </c>
      <c r="P398" s="10">
        <f ca="1">(P397+(IF(K397&lt;&gt;K396,(-P397*'inputs and tables'!$K$22-'inputs and tables'!$K$21)-P397*'inputs and tables'!$K$22,0)*('inputs and tables'!$K$15+'inputs and tables'!$K$16)))*(IF(AND(K397=0,'inputs and tables'!$K$16=1),data!C397/data!C398,1)*IF(AND(K397=1,'inputs and tables'!$K$15=1),data!C398/data!C397,1))</f>
        <v>429.87039980719015</v>
      </c>
    </row>
    <row r="399" spans="1:16" x14ac:dyDescent="0.4">
      <c r="A399" s="17">
        <f t="shared" si="17"/>
        <v>397</v>
      </c>
      <c r="B399">
        <v>1537142400</v>
      </c>
      <c r="C399">
        <v>6248.69</v>
      </c>
      <c r="D399" s="14">
        <f t="shared" si="16"/>
        <v>43360</v>
      </c>
      <c r="F399">
        <f ca="1">IF(A399&lt;$F$2,"",AVERAGE(INDIRECT("C"&amp;A399-$F$2+3):C399))</f>
        <v>6884.5975833333323</v>
      </c>
      <c r="G399" s="2">
        <f ca="1">IF(A399&lt;$G$2,"",IF(A399=$G$2,AVERAGE(INDIRECT("C"&amp;A399-$G$2+3):C399),G398+(2/($G$2+3))*(C399-G398)))</f>
        <v>6745.1723347722964</v>
      </c>
      <c r="J399">
        <f ca="1">IF(F399="","",IF(C399&lt;(F399*(1-'inputs and tables'!$K$14)),0,IF(C399&gt;(F399*(1+'inputs and tables'!$K$14)),1,J398)))</f>
        <v>0</v>
      </c>
      <c r="K399">
        <f ca="1">IF(G399="","",IF(C399&lt;(G399*(1-'inputs and tables'!$K$14)),0,IF(C399&gt;(G399*(1+'inputs and tables'!$K$14)),1,K398)))</f>
        <v>0</v>
      </c>
      <c r="N399" s="13">
        <f t="shared" si="18"/>
        <v>542.65653495440722</v>
      </c>
      <c r="O399" s="10">
        <f ca="1">(O398+(IF(J398&lt;&gt;J397,(-O398*'inputs and tables'!$K$22-'inputs and tables'!$K$21)-O398*'inputs and tables'!$K$22,0)*('inputs and tables'!$K$15+'inputs and tables'!$K$16)))*(IF(AND(J398=0,'inputs and tables'!$K$16=1),data!C398/data!C399,1)*IF(AND(J398=1,'inputs and tables'!$K$15=1),data!C399/data!C398,1))</f>
        <v>1297.7507215908549</v>
      </c>
      <c r="P399" s="10">
        <f ca="1">(P398+(IF(K398&lt;&gt;K397,(-P398*'inputs and tables'!$K$22-'inputs and tables'!$K$21)-P398*'inputs and tables'!$K$22,0)*('inputs and tables'!$K$15+'inputs and tables'!$K$16)))*(IF(AND(K398=0,'inputs and tables'!$K$16=1),data!C398/data!C399,1)*IF(AND(K398=1,'inputs and tables'!$K$15=1),data!C399/data!C398,1))</f>
        <v>447.50290872899313</v>
      </c>
    </row>
    <row r="400" spans="1:16" x14ac:dyDescent="0.4">
      <c r="A400" s="17">
        <f t="shared" si="17"/>
        <v>398</v>
      </c>
      <c r="B400">
        <v>1537228800</v>
      </c>
      <c r="C400">
        <v>6336.45</v>
      </c>
      <c r="D400" s="14">
        <f t="shared" si="16"/>
        <v>43361</v>
      </c>
      <c r="F400">
        <f ca="1">IF(A400&lt;$F$2,"",AVERAGE(INDIRECT("C"&amp;A400-$F$2+3):C400))</f>
        <v>6867.5576666666657</v>
      </c>
      <c r="G400" s="2">
        <f ca="1">IF(A400&lt;$G$2,"",IF(A400=$G$2,AVERAGE(INDIRECT("C"&amp;A400-$G$2+3):C400),G399+(2/($G$2+3))*(C400-G399)))</f>
        <v>6737.8737216513628</v>
      </c>
      <c r="J400">
        <f ca="1">IF(F400="","",IF(C400&lt;(F400*(1-'inputs and tables'!$K$14)),0,IF(C400&gt;(F400*(1+'inputs and tables'!$K$14)),1,J399)))</f>
        <v>0</v>
      </c>
      <c r="K400">
        <f ca="1">IF(G400="","",IF(C400&lt;(G400*(1-'inputs and tables'!$K$14)),0,IF(C400&gt;(G400*(1+'inputs and tables'!$K$14)),1,K399)))</f>
        <v>0</v>
      </c>
      <c r="N400" s="13">
        <f t="shared" si="18"/>
        <v>550.27789839339982</v>
      </c>
      <c r="O400" s="10">
        <f ca="1">(O399+(IF(J399&lt;&gt;J398,(-O399*'inputs and tables'!$K$22-'inputs and tables'!$K$21)-O399*'inputs and tables'!$K$22,0)*('inputs and tables'!$K$15+'inputs and tables'!$K$16)))*(IF(AND(J399=0,'inputs and tables'!$K$16=1),data!C399/data!C400,1)*IF(AND(J399=1,'inputs and tables'!$K$15=1),data!C400/data!C399,1))</f>
        <v>1279.7768397916118</v>
      </c>
      <c r="P400" s="10">
        <f ca="1">(P399+(IF(K399&lt;&gt;K398,(-P399*'inputs and tables'!$K$22-'inputs and tables'!$K$21)-P399*'inputs and tables'!$K$22,0)*('inputs and tables'!$K$15+'inputs and tables'!$K$16)))*(IF(AND(K399=0,'inputs and tables'!$K$16=1),data!C399/data!C400,1)*IF(AND(K399=1,'inputs and tables'!$K$15=1),data!C400/data!C399,1))</f>
        <v>441.30498161364363</v>
      </c>
    </row>
    <row r="401" spans="1:16" x14ac:dyDescent="0.4">
      <c r="A401" s="17">
        <f t="shared" si="17"/>
        <v>399</v>
      </c>
      <c r="B401">
        <v>1537315200</v>
      </c>
      <c r="C401">
        <v>6391.89</v>
      </c>
      <c r="D401" s="14">
        <f t="shared" si="16"/>
        <v>43362</v>
      </c>
      <c r="F401">
        <f ca="1">IF(A401&lt;$F$2,"",AVERAGE(INDIRECT("C"&amp;A401-$F$2+3):C401))</f>
        <v>6854.3475000000008</v>
      </c>
      <c r="G401" s="2">
        <f ca="1">IF(A401&lt;$G$2,"",IF(A401=$G$2,AVERAGE(INDIRECT("C"&amp;A401-$G$2+3):C401),G400+(2/($G$2+3))*(C401-G400)))</f>
        <v>6731.6954409075888</v>
      </c>
      <c r="J401">
        <f ca="1">IF(F401="","",IF(C401&lt;(F401*(1-'inputs and tables'!$K$14)),0,IF(C401&gt;(F401*(1+'inputs and tables'!$K$14)),1,J400)))</f>
        <v>0</v>
      </c>
      <c r="K401">
        <f ca="1">IF(G401="","",IF(C401&lt;(G401*(1-'inputs and tables'!$K$14)),0,IF(C401&gt;(G401*(1+'inputs and tables'!$K$14)),1,K400)))</f>
        <v>0</v>
      </c>
      <c r="N401" s="13">
        <f t="shared" si="18"/>
        <v>555.09248805905338</v>
      </c>
      <c r="O401" s="10">
        <f ca="1">(O400+(IF(J400&lt;&gt;J399,(-O400*'inputs and tables'!$K$22-'inputs and tables'!$K$21)-O400*'inputs and tables'!$K$22,0)*('inputs and tables'!$K$15+'inputs and tables'!$K$16)))*(IF(AND(J400=0,'inputs and tables'!$K$16=1),data!C400/data!C401,1)*IF(AND(J400=1,'inputs and tables'!$K$15=1),data!C401/data!C400,1))</f>
        <v>1268.6767069673535</v>
      </c>
      <c r="P401" s="10">
        <f ca="1">(P400+(IF(K400&lt;&gt;K399,(-P400*'inputs and tables'!$K$22-'inputs and tables'!$K$21)-P400*'inputs and tables'!$K$22,0)*('inputs and tables'!$K$15+'inputs and tables'!$K$16)))*(IF(AND(K400=0,'inputs and tables'!$K$16=1),data!C400/data!C401,1)*IF(AND(K400=1,'inputs and tables'!$K$15=1),data!C401/data!C400,1))</f>
        <v>437.47732685414985</v>
      </c>
    </row>
    <row r="402" spans="1:16" x14ac:dyDescent="0.4">
      <c r="A402" s="17">
        <f t="shared" si="17"/>
        <v>400</v>
      </c>
      <c r="B402">
        <v>1537401600</v>
      </c>
      <c r="C402">
        <v>6492</v>
      </c>
      <c r="D402" s="14">
        <f t="shared" si="16"/>
        <v>43363</v>
      </c>
      <c r="F402">
        <f ca="1">IF(A402&lt;$F$2,"",AVERAGE(INDIRECT("C"&amp;A402-$F$2+3):C402))</f>
        <v>6845.9312500000005</v>
      </c>
      <c r="G402" s="2">
        <f ca="1">IF(A402&lt;$G$2,"",IF(A402=$G$2,AVERAGE(INDIRECT("C"&amp;A402-$G$2+3):C402),G401+(2/($G$2+3))*(C402-G401)))</f>
        <v>6727.4151651770962</v>
      </c>
      <c r="J402">
        <f ca="1">IF(F402="","",IF(C402&lt;(F402*(1-'inputs and tables'!$K$14)),0,IF(C402&gt;(F402*(1+'inputs and tables'!$K$14)),1,J401)))</f>
        <v>0</v>
      </c>
      <c r="K402">
        <f ca="1">IF(G402="","",IF(C402&lt;(G402*(1-'inputs and tables'!$K$14)),0,IF(C402&gt;(G402*(1+'inputs and tables'!$K$14)),1,K401)))</f>
        <v>0</v>
      </c>
      <c r="N402" s="13">
        <f t="shared" si="18"/>
        <v>563.78636561007374</v>
      </c>
      <c r="O402" s="10">
        <f ca="1">(O401+(IF(J401&lt;&gt;J400,(-O401*'inputs and tables'!$K$22-'inputs and tables'!$K$21)-O401*'inputs and tables'!$K$22,0)*('inputs and tables'!$K$15+'inputs and tables'!$K$16)))*(IF(AND(J401=0,'inputs and tables'!$K$16=1),data!C401/data!C402,1)*IF(AND(J401=1,'inputs and tables'!$K$15=1),data!C402/data!C401,1))</f>
        <v>1249.1130555295067</v>
      </c>
      <c r="P402" s="10">
        <f ca="1">(P401+(IF(K401&lt;&gt;K400,(-P401*'inputs and tables'!$K$22-'inputs and tables'!$K$21)-P401*'inputs and tables'!$K$22,0)*('inputs and tables'!$K$15+'inputs and tables'!$K$16)))*(IF(AND(K401=0,'inputs and tables'!$K$16=1),data!C401/data!C402,1)*IF(AND(K401=1,'inputs and tables'!$K$15=1),data!C402/data!C401,1))</f>
        <v>430.73120005326126</v>
      </c>
    </row>
    <row r="403" spans="1:16" x14ac:dyDescent="0.4">
      <c r="A403" s="17">
        <f t="shared" si="17"/>
        <v>401</v>
      </c>
      <c r="B403">
        <v>1537488000</v>
      </c>
      <c r="C403">
        <v>6759.02</v>
      </c>
      <c r="D403" s="14">
        <f t="shared" si="16"/>
        <v>43364</v>
      </c>
      <c r="F403">
        <f ca="1">IF(A403&lt;$F$2,"",AVERAGE(INDIRECT("C"&amp;A403-$F$2+3):C403))</f>
        <v>6839.1313333333346</v>
      </c>
      <c r="G403" s="2">
        <f ca="1">IF(A403&lt;$G$2,"",IF(A403=$G$2,AVERAGE(INDIRECT("C"&amp;A403-$G$2+3):C403),G402+(2/($G$2+3))*(C403-G402)))</f>
        <v>6727.9795372275048</v>
      </c>
      <c r="J403">
        <f ca="1">IF(F403="","",IF(C403&lt;(F403*(1-'inputs and tables'!$K$14)),0,IF(C403&gt;(F403*(1+'inputs and tables'!$K$14)),1,J402)))</f>
        <v>0</v>
      </c>
      <c r="K403">
        <f ca="1">IF(G403="","",IF(C403&lt;(G403*(1-'inputs and tables'!$K$14)),0,IF(C403&gt;(G403*(1+'inputs and tables'!$K$14)),1,K402)))</f>
        <v>1</v>
      </c>
      <c r="N403" s="13">
        <f t="shared" si="18"/>
        <v>586.97524967433776</v>
      </c>
      <c r="O403" s="10">
        <f ca="1">(O402+(IF(J402&lt;&gt;J401,(-O402*'inputs and tables'!$K$22-'inputs and tables'!$K$21)-O402*'inputs and tables'!$K$22,0)*('inputs and tables'!$K$15+'inputs and tables'!$K$16)))*(IF(AND(J402=0,'inputs and tables'!$K$16=1),data!C402/data!C403,1)*IF(AND(J402=1,'inputs and tables'!$K$15=1),data!C403/data!C402,1))</f>
        <v>1199.765935963728</v>
      </c>
      <c r="P403" s="10">
        <f ca="1">(P402+(IF(K402&lt;&gt;K401,(-P402*'inputs and tables'!$K$22-'inputs and tables'!$K$21)-P402*'inputs and tables'!$K$22,0)*('inputs and tables'!$K$15+'inputs and tables'!$K$16)))*(IF(AND(K402=0,'inputs and tables'!$K$16=1),data!C402/data!C403,1)*IF(AND(K402=1,'inputs and tables'!$K$15=1),data!C403/data!C402,1))</f>
        <v>413.71485078395563</v>
      </c>
    </row>
    <row r="404" spans="1:16" x14ac:dyDescent="0.4">
      <c r="A404" s="17">
        <f t="shared" si="17"/>
        <v>402</v>
      </c>
      <c r="B404">
        <v>1537574400</v>
      </c>
      <c r="C404">
        <v>6723.05</v>
      </c>
      <c r="D404" s="14">
        <f t="shared" si="16"/>
        <v>43365</v>
      </c>
      <c r="F404">
        <f ca="1">IF(A404&lt;$F$2,"",AVERAGE(INDIRECT("C"&amp;A404-$F$2+3):C404))</f>
        <v>6833.0150833333346</v>
      </c>
      <c r="G404" s="2">
        <f ca="1">IF(A404&lt;$G$2,"",IF(A404=$G$2,AVERAGE(INDIRECT("C"&amp;A404-$G$2+3):C404),G403+(2/($G$2+3))*(C404-G403)))</f>
        <v>6727.8915097770132</v>
      </c>
      <c r="J404">
        <f ca="1">IF(F404="","",IF(C404&lt;(F404*(1-'inputs and tables'!$K$14)),0,IF(C404&gt;(F404*(1+'inputs and tables'!$K$14)),1,J403)))</f>
        <v>0</v>
      </c>
      <c r="K404">
        <f ca="1">IF(G404="","",IF(C404&lt;(G404*(1-'inputs and tables'!$K$14)),0,IF(C404&gt;(G404*(1+'inputs and tables'!$K$14)),1,K403)))</f>
        <v>0</v>
      </c>
      <c r="N404" s="13">
        <f t="shared" si="18"/>
        <v>583.85149804602679</v>
      </c>
      <c r="O404" s="10">
        <f ca="1">(O403+(IF(J403&lt;&gt;J402,(-O403*'inputs and tables'!$K$22-'inputs and tables'!$K$21)-O403*'inputs and tables'!$K$22,0)*('inputs and tables'!$K$15+'inputs and tables'!$K$16)))*(IF(AND(J403=0,'inputs and tables'!$K$16=1),data!C403/data!C404,1)*IF(AND(J403=1,'inputs and tables'!$K$15=1),data!C404/data!C403,1))</f>
        <v>1206.1849839726847</v>
      </c>
      <c r="P404" s="10">
        <f ca="1">(P403+(IF(K403&lt;&gt;K402,(-P403*'inputs and tables'!$K$22-'inputs and tables'!$K$21)-P403*'inputs and tables'!$K$22,0)*('inputs and tables'!$K$15+'inputs and tables'!$K$16)))*(IF(AND(K403=0,'inputs and tables'!$K$16=1),data!C403/data!C404,1)*IF(AND(K403=1,'inputs and tables'!$K$15=1),data!C404/data!C403,1))</f>
        <v>408.22104721432515</v>
      </c>
    </row>
    <row r="405" spans="1:16" x14ac:dyDescent="0.4">
      <c r="A405" s="17">
        <f t="shared" si="17"/>
        <v>403</v>
      </c>
      <c r="B405">
        <v>1537660800</v>
      </c>
      <c r="C405">
        <v>6708</v>
      </c>
      <c r="D405" s="14">
        <f t="shared" si="16"/>
        <v>43366</v>
      </c>
      <c r="F405">
        <f ca="1">IF(A405&lt;$F$2,"",AVERAGE(INDIRECT("C"&amp;A405-$F$2+3):C405))</f>
        <v>6827.7987500000008</v>
      </c>
      <c r="G405" s="2">
        <f ca="1">IF(A405&lt;$G$2,"",IF(A405=$G$2,AVERAGE(INDIRECT("C"&amp;A405-$G$2+3):C405),G404+(2/($G$2+3))*(C405-G404)))</f>
        <v>6727.5363042452809</v>
      </c>
      <c r="J405">
        <f ca="1">IF(F405="","",IF(C405&lt;(F405*(1-'inputs and tables'!$K$14)),0,IF(C405&gt;(F405*(1+'inputs and tables'!$K$14)),1,J404)))</f>
        <v>0</v>
      </c>
      <c r="K405">
        <f ca="1">IF(G405="","",IF(C405&lt;(G405*(1-'inputs and tables'!$K$14)),0,IF(C405&gt;(G405*(1+'inputs and tables'!$K$14)),1,K404)))</f>
        <v>0</v>
      </c>
      <c r="N405" s="13">
        <f t="shared" si="18"/>
        <v>582.54450716456779</v>
      </c>
      <c r="O405" s="10">
        <f ca="1">(O404+(IF(J404&lt;&gt;J403,(-O404*'inputs and tables'!$K$22-'inputs and tables'!$K$21)-O404*'inputs and tables'!$K$22,0)*('inputs and tables'!$K$15+'inputs and tables'!$K$16)))*(IF(AND(J404=0,'inputs and tables'!$K$16=1),data!C404/data!C405,1)*IF(AND(J404=1,'inputs and tables'!$K$15=1),data!C405/data!C404,1))</f>
        <v>1208.8911682315977</v>
      </c>
      <c r="P405" s="10">
        <f ca="1">(P404+(IF(K404&lt;&gt;K403,(-P404*'inputs and tables'!$K$22-'inputs and tables'!$K$21)-P404*'inputs and tables'!$K$22,0)*('inputs and tables'!$K$15+'inputs and tables'!$K$16)))*(IF(AND(K404=0,'inputs and tables'!$K$16=1),data!C404/data!C405,1)*IF(AND(K404=1,'inputs and tables'!$K$15=1),data!C405/data!C404,1))</f>
        <v>405.86383234682091</v>
      </c>
    </row>
    <row r="406" spans="1:16" x14ac:dyDescent="0.4">
      <c r="A406" s="17">
        <f t="shared" si="17"/>
        <v>404</v>
      </c>
      <c r="B406">
        <v>1537747200</v>
      </c>
      <c r="C406">
        <v>6581.39</v>
      </c>
      <c r="D406" s="14">
        <f t="shared" si="16"/>
        <v>43367</v>
      </c>
      <c r="F406">
        <f ca="1">IF(A406&lt;$F$2,"",AVERAGE(INDIRECT("C"&amp;A406-$F$2+3):C406))</f>
        <v>6821.4854166666682</v>
      </c>
      <c r="G406" s="2">
        <f ca="1">IF(A406&lt;$G$2,"",IF(A406=$G$2,AVERAGE(INDIRECT("C"&amp;A406-$G$2+3):C406),G405+(2/($G$2+3))*(C406-G405)))</f>
        <v>6724.9265488123292</v>
      </c>
      <c r="J406">
        <f ca="1">IF(F406="","",IF(C406&lt;(F406*(1-'inputs and tables'!$K$14)),0,IF(C406&gt;(F406*(1+'inputs and tables'!$K$14)),1,J405)))</f>
        <v>0</v>
      </c>
      <c r="K406">
        <f ca="1">IF(G406="","",IF(C406&lt;(G406*(1-'inputs and tables'!$K$14)),0,IF(C406&gt;(G406*(1+'inputs and tables'!$K$14)),1,K405)))</f>
        <v>0</v>
      </c>
      <c r="N406" s="13">
        <f t="shared" si="18"/>
        <v>571.54928354320441</v>
      </c>
      <c r="O406" s="10">
        <f ca="1">(O405+(IF(J405&lt;&gt;J404,(-O405*'inputs and tables'!$K$22-'inputs and tables'!$K$21)-O405*'inputs and tables'!$K$22,0)*('inputs and tables'!$K$15+'inputs and tables'!$K$16)))*(IF(AND(J405=0,'inputs and tables'!$K$16=1),data!C405/data!C406,1)*IF(AND(J405=1,'inputs and tables'!$K$15=1),data!C406/data!C405,1))</f>
        <v>1232.1473057359549</v>
      </c>
      <c r="P406" s="10">
        <f ca="1">(P405+(IF(K405&lt;&gt;K404,(-P405*'inputs and tables'!$K$22-'inputs and tables'!$K$21)-P405*'inputs and tables'!$K$22,0)*('inputs and tables'!$K$15+'inputs and tables'!$K$16)))*(IF(AND(K405=0,'inputs and tables'!$K$16=1),data!C405/data!C406,1)*IF(AND(K405=1,'inputs and tables'!$K$15=1),data!C406/data!C405,1))</f>
        <v>413.67166926477148</v>
      </c>
    </row>
    <row r="407" spans="1:16" x14ac:dyDescent="0.4">
      <c r="A407" s="17">
        <f t="shared" si="17"/>
        <v>405</v>
      </c>
      <c r="B407">
        <v>1537833600</v>
      </c>
      <c r="C407">
        <v>6447.54</v>
      </c>
      <c r="D407" s="14">
        <f t="shared" si="16"/>
        <v>43368</v>
      </c>
      <c r="F407">
        <f ca="1">IF(A407&lt;$F$2,"",AVERAGE(INDIRECT("C"&amp;A407-$F$2+3):C407))</f>
        <v>6816.0565833333358</v>
      </c>
      <c r="G407" s="2">
        <f ca="1">IF(A407&lt;$G$2,"",IF(A407=$G$2,AVERAGE(INDIRECT("C"&amp;A407-$G$2+3):C407),G406+(2/($G$2+3))*(C407-G406)))</f>
        <v>6719.9732175835379</v>
      </c>
      <c r="J407">
        <f ca="1">IF(F407="","",IF(C407&lt;(F407*(1-'inputs and tables'!$K$14)),0,IF(C407&gt;(F407*(1+'inputs and tables'!$K$14)),1,J406)))</f>
        <v>0</v>
      </c>
      <c r="K407">
        <f ca="1">IF(G407="","",IF(C407&lt;(G407*(1-'inputs and tables'!$K$14)),0,IF(C407&gt;(G407*(1+'inputs and tables'!$K$14)),1,K406)))</f>
        <v>0</v>
      </c>
      <c r="N407" s="13">
        <f t="shared" si="18"/>
        <v>559.9253148067736</v>
      </c>
      <c r="O407" s="10">
        <f ca="1">(O406+(IF(J406&lt;&gt;J405,(-O406*'inputs and tables'!$K$22-'inputs and tables'!$K$21)-O406*'inputs and tables'!$K$22,0)*('inputs and tables'!$K$15+'inputs and tables'!$K$16)))*(IF(AND(J406=0,'inputs and tables'!$K$16=1),data!C406/data!C407,1)*IF(AND(J406=1,'inputs and tables'!$K$15=1),data!C407/data!C406,1))</f>
        <v>1257.7265060003592</v>
      </c>
      <c r="P407" s="10">
        <f ca="1">(P406+(IF(K406&lt;&gt;K405,(-P406*'inputs and tables'!$K$22-'inputs and tables'!$K$21)-P406*'inputs and tables'!$K$22,0)*('inputs and tables'!$K$15+'inputs and tables'!$K$16)))*(IF(AND(K406=0,'inputs and tables'!$K$16=1),data!C406/data!C407,1)*IF(AND(K406=1,'inputs and tables'!$K$15=1),data!C407/data!C406,1))</f>
        <v>422.25943342460454</v>
      </c>
    </row>
    <row r="408" spans="1:16" x14ac:dyDescent="0.4">
      <c r="A408" s="17">
        <f t="shared" si="17"/>
        <v>406</v>
      </c>
      <c r="B408">
        <v>1537920000</v>
      </c>
      <c r="C408">
        <v>6465.12</v>
      </c>
      <c r="D408" s="14">
        <f t="shared" si="16"/>
        <v>43369</v>
      </c>
      <c r="F408">
        <f ca="1">IF(A408&lt;$F$2,"",AVERAGE(INDIRECT("C"&amp;A408-$F$2+3):C408))</f>
        <v>6807.7551666666686</v>
      </c>
      <c r="G408" s="2">
        <f ca="1">IF(A408&lt;$G$2,"",IF(A408=$G$2,AVERAGE(INDIRECT("C"&amp;A408-$G$2+3):C408),G407+(2/($G$2+3))*(C408-G407)))</f>
        <v>6715.422267269546</v>
      </c>
      <c r="J408">
        <f ca="1">IF(F408="","",IF(C408&lt;(F408*(1-'inputs and tables'!$K$14)),0,IF(C408&gt;(F408*(1+'inputs and tables'!$K$14)),1,J407)))</f>
        <v>0</v>
      </c>
      <c r="K408">
        <f ca="1">IF(G408="","",IF(C408&lt;(G408*(1-'inputs and tables'!$K$14)),0,IF(C408&gt;(G408*(1+'inputs and tables'!$K$14)),1,K407)))</f>
        <v>0</v>
      </c>
      <c r="N408" s="13">
        <f t="shared" si="18"/>
        <v>561.45201910551441</v>
      </c>
      <c r="O408" s="10">
        <f ca="1">(O407+(IF(J407&lt;&gt;J406,(-O407*'inputs and tables'!$K$22-'inputs and tables'!$K$21)-O407*'inputs and tables'!$K$22,0)*('inputs and tables'!$K$15+'inputs and tables'!$K$16)))*(IF(AND(J407=0,'inputs and tables'!$K$16=1),data!C407/data!C408,1)*IF(AND(J407=1,'inputs and tables'!$K$15=1),data!C408/data!C407,1))</f>
        <v>1254.3064871955287</v>
      </c>
      <c r="P408" s="10">
        <f ca="1">(P407+(IF(K407&lt;&gt;K406,(-P407*'inputs and tables'!$K$22-'inputs and tables'!$K$21)-P407*'inputs and tables'!$K$22,0)*('inputs and tables'!$K$15+'inputs and tables'!$K$16)))*(IF(AND(K407=0,'inputs and tables'!$K$16=1),data!C407/data!C408,1)*IF(AND(K407=1,'inputs and tables'!$K$15=1),data!C408/data!C407,1))</f>
        <v>421.11122258867192</v>
      </c>
    </row>
    <row r="409" spans="1:16" x14ac:dyDescent="0.4">
      <c r="A409" s="17">
        <f t="shared" si="17"/>
        <v>407</v>
      </c>
      <c r="B409">
        <v>1538006400</v>
      </c>
      <c r="C409">
        <v>6689.13</v>
      </c>
      <c r="D409" s="14">
        <f t="shared" si="16"/>
        <v>43370</v>
      </c>
      <c r="F409">
        <f ca="1">IF(A409&lt;$F$2,"",AVERAGE(INDIRECT("C"&amp;A409-$F$2+3):C409))</f>
        <v>6802.0315833333352</v>
      </c>
      <c r="G409" s="2">
        <f ca="1">IF(A409&lt;$G$2,"",IF(A409=$G$2,AVERAGE(INDIRECT("C"&amp;A409-$G$2+3):C409),G408+(2/($G$2+3))*(C409-G408)))</f>
        <v>6714.9527624968759</v>
      </c>
      <c r="J409">
        <f ca="1">IF(F409="","",IF(C409&lt;(F409*(1-'inputs and tables'!$K$14)),0,IF(C409&gt;(F409*(1+'inputs and tables'!$K$14)),1,J408)))</f>
        <v>0</v>
      </c>
      <c r="K409">
        <f ca="1">IF(G409="","",IF(C409&lt;(G409*(1-'inputs and tables'!$K$14)),0,IF(C409&gt;(G409*(1+'inputs and tables'!$K$14)),1,K408)))</f>
        <v>0</v>
      </c>
      <c r="N409" s="13">
        <f t="shared" si="18"/>
        <v>580.90577507598766</v>
      </c>
      <c r="O409" s="10">
        <f ca="1">(O408+(IF(J408&lt;&gt;J407,(-O408*'inputs and tables'!$K$22-'inputs and tables'!$K$21)-O408*'inputs and tables'!$K$22,0)*('inputs and tables'!$K$15+'inputs and tables'!$K$16)))*(IF(AND(J408=0,'inputs and tables'!$K$16=1),data!C408/data!C409,1)*IF(AND(J408=1,'inputs and tables'!$K$15=1),data!C409/data!C408,1))</f>
        <v>1212.3014437598845</v>
      </c>
      <c r="P409" s="10">
        <f ca="1">(P408+(IF(K408&lt;&gt;K407,(-P408*'inputs and tables'!$K$22-'inputs and tables'!$K$21)-P408*'inputs and tables'!$K$22,0)*('inputs and tables'!$K$15+'inputs and tables'!$K$16)))*(IF(AND(K408=0,'inputs and tables'!$K$16=1),data!C408/data!C409,1)*IF(AND(K408=1,'inputs and tables'!$K$15=1),data!C409/data!C408,1))</f>
        <v>407.00877204994885</v>
      </c>
    </row>
    <row r="410" spans="1:16" x14ac:dyDescent="0.4">
      <c r="A410" s="17">
        <f t="shared" si="17"/>
        <v>408</v>
      </c>
      <c r="B410">
        <v>1538092800</v>
      </c>
      <c r="C410">
        <v>6634.58</v>
      </c>
      <c r="D410" s="14">
        <f t="shared" si="16"/>
        <v>43371</v>
      </c>
      <c r="F410">
        <f ca="1">IF(A410&lt;$F$2,"",AVERAGE(INDIRECT("C"&amp;A410-$F$2+3):C410))</f>
        <v>6794.944666666669</v>
      </c>
      <c r="G410" s="2">
        <f ca="1">IF(A410&lt;$G$2,"",IF(A410=$G$2,AVERAGE(INDIRECT("C"&amp;A410-$G$2+3):C410),G409+(2/($G$2+3))*(C410-G409)))</f>
        <v>6713.5175345951457</v>
      </c>
      <c r="J410">
        <f ca="1">IF(F410="","",IF(C410&lt;(F410*(1-'inputs and tables'!$K$14)),0,IF(C410&gt;(F410*(1+'inputs and tables'!$K$14)),1,J409)))</f>
        <v>0</v>
      </c>
      <c r="K410">
        <f ca="1">IF(G410="","",IF(C410&lt;(G410*(1-'inputs and tables'!$K$14)),0,IF(C410&gt;(G410*(1+'inputs and tables'!$K$14)),1,K409)))</f>
        <v>0</v>
      </c>
      <c r="N410" s="13">
        <f t="shared" si="18"/>
        <v>576.16847590099849</v>
      </c>
      <c r="O410" s="10">
        <f ca="1">(O409+(IF(J409&lt;&gt;J408,(-O409*'inputs and tables'!$K$22-'inputs and tables'!$K$21)-O409*'inputs and tables'!$K$22,0)*('inputs and tables'!$K$15+'inputs and tables'!$K$16)))*(IF(AND(J409=0,'inputs and tables'!$K$16=1),data!C409/data!C410,1)*IF(AND(J409=1,'inputs and tables'!$K$15=1),data!C410/data!C409,1))</f>
        <v>1222.2690745303482</v>
      </c>
      <c r="P410" s="10">
        <f ca="1">(P409+(IF(K409&lt;&gt;K408,(-P409*'inputs and tables'!$K$22-'inputs and tables'!$K$21)-P409*'inputs and tables'!$K$22,0)*('inputs and tables'!$K$15+'inputs and tables'!$K$16)))*(IF(AND(K409=0,'inputs and tables'!$K$16=1),data!C409/data!C410,1)*IF(AND(K409=1,'inputs and tables'!$K$15=1),data!C410/data!C409,1))</f>
        <v>410.3552278188634</v>
      </c>
    </row>
    <row r="411" spans="1:16" x14ac:dyDescent="0.4">
      <c r="A411" s="17">
        <f t="shared" si="17"/>
        <v>409</v>
      </c>
      <c r="B411">
        <v>1538179200</v>
      </c>
      <c r="C411">
        <v>6596.38</v>
      </c>
      <c r="D411" s="14">
        <f t="shared" si="16"/>
        <v>43372</v>
      </c>
      <c r="F411">
        <f ca="1">IF(A411&lt;$F$2,"",AVERAGE(INDIRECT("C"&amp;A411-$F$2+3):C411))</f>
        <v>6787.2394166666691</v>
      </c>
      <c r="G411" s="2">
        <f ca="1">IF(A411&lt;$G$2,"",IF(A411=$G$2,AVERAGE(INDIRECT("C"&amp;A411-$G$2+3):C411),G410+(2/($G$2+3))*(C411-G410)))</f>
        <v>6711.4257929059468</v>
      </c>
      <c r="J411">
        <f ca="1">IF(F411="","",IF(C411&lt;(F411*(1-'inputs and tables'!$K$14)),0,IF(C411&gt;(F411*(1+'inputs and tables'!$K$14)),1,J410)))</f>
        <v>0</v>
      </c>
      <c r="K411">
        <f ca="1">IF(G411="","",IF(C411&lt;(G411*(1-'inputs and tables'!$K$14)),0,IF(C411&gt;(G411*(1+'inputs and tables'!$K$14)),1,K410)))</f>
        <v>0</v>
      </c>
      <c r="N411" s="13">
        <f t="shared" si="18"/>
        <v>572.85106382978711</v>
      </c>
      <c r="O411" s="10">
        <f ca="1">(O410+(IF(J410&lt;&gt;J409,(-O410*'inputs and tables'!$K$22-'inputs and tables'!$K$21)-O410*'inputs and tables'!$K$22,0)*('inputs and tables'!$K$15+'inputs and tables'!$K$16)))*(IF(AND(J410=0,'inputs and tables'!$K$16=1),data!C410/data!C411,1)*IF(AND(J410=1,'inputs and tables'!$K$15=1),data!C411/data!C410,1))</f>
        <v>1229.3473020804679</v>
      </c>
      <c r="P411" s="10">
        <f ca="1">(P410+(IF(K410&lt;&gt;K409,(-P410*'inputs and tables'!$K$22-'inputs and tables'!$K$21)-P410*'inputs and tables'!$K$22,0)*('inputs and tables'!$K$15+'inputs and tables'!$K$16)))*(IF(AND(K410=0,'inputs and tables'!$K$16=1),data!C410/data!C411,1)*IF(AND(K410=1,'inputs and tables'!$K$15=1),data!C411/data!C410,1))</f>
        <v>412.73161755121362</v>
      </c>
    </row>
    <row r="412" spans="1:16" x14ac:dyDescent="0.4">
      <c r="A412" s="17">
        <f t="shared" si="17"/>
        <v>410</v>
      </c>
      <c r="B412">
        <v>1538265600</v>
      </c>
      <c r="C412">
        <v>6626.57</v>
      </c>
      <c r="D412" s="14">
        <f t="shared" si="16"/>
        <v>43373</v>
      </c>
      <c r="F412">
        <f ca="1">IF(A412&lt;$F$2,"",AVERAGE(INDIRECT("C"&amp;A412-$F$2+3):C412))</f>
        <v>6778.7939166666683</v>
      </c>
      <c r="G412" s="2">
        <f ca="1">IF(A412&lt;$G$2,"",IF(A412=$G$2,AVERAGE(INDIRECT("C"&amp;A412-$G$2+3):C412),G411+(2/($G$2+3))*(C412-G411)))</f>
        <v>6709.9105108897693</v>
      </c>
      <c r="J412">
        <f ca="1">IF(F412="","",IF(C412&lt;(F412*(1-'inputs and tables'!$K$14)),0,IF(C412&gt;(F412*(1+'inputs and tables'!$K$14)),1,J411)))</f>
        <v>0</v>
      </c>
      <c r="K412">
        <f ca="1">IF(G412="","",IF(C412&lt;(G412*(1-'inputs and tables'!$K$14)),0,IF(C412&gt;(G412*(1+'inputs and tables'!$K$14)),1,K411)))</f>
        <v>0</v>
      </c>
      <c r="N412" s="13">
        <f t="shared" si="18"/>
        <v>575.47286148501939</v>
      </c>
      <c r="O412" s="10">
        <f ca="1">(O411+(IF(J411&lt;&gt;J410,(-O411*'inputs and tables'!$K$22-'inputs and tables'!$K$21)-O411*'inputs and tables'!$K$22,0)*('inputs and tables'!$K$15+'inputs and tables'!$K$16)))*(IF(AND(J411=0,'inputs and tables'!$K$16=1),data!C411/data!C412,1)*IF(AND(J411=1,'inputs and tables'!$K$15=1),data!C412/data!C411,1))</f>
        <v>1223.7465169005318</v>
      </c>
      <c r="P412" s="10">
        <f ca="1">(P411+(IF(K411&lt;&gt;K410,(-P411*'inputs and tables'!$K$22-'inputs and tables'!$K$21)-P411*'inputs and tables'!$K$22,0)*('inputs and tables'!$K$15+'inputs and tables'!$K$16)))*(IF(AND(K411=0,'inputs and tables'!$K$16=1),data!C411/data!C412,1)*IF(AND(K411=1,'inputs and tables'!$K$15=1),data!C412/data!C411,1))</f>
        <v>410.85125296834934</v>
      </c>
    </row>
    <row r="413" spans="1:16" x14ac:dyDescent="0.4">
      <c r="A413" s="17">
        <f t="shared" si="17"/>
        <v>411</v>
      </c>
      <c r="B413">
        <v>1538352000</v>
      </c>
      <c r="C413">
        <v>6611.61</v>
      </c>
      <c r="D413" s="14">
        <f t="shared" si="16"/>
        <v>43374</v>
      </c>
      <c r="F413">
        <f ca="1">IF(A413&lt;$F$2,"",AVERAGE(INDIRECT("C"&amp;A413-$F$2+3):C413))</f>
        <v>6769.605166666669</v>
      </c>
      <c r="G413" s="2">
        <f ca="1">IF(A413&lt;$G$2,"",IF(A413=$G$2,AVERAGE(INDIRECT("C"&amp;A413-$G$2+3):C413),G412+(2/($G$2+3))*(C413-G412)))</f>
        <v>6708.1551446238809</v>
      </c>
      <c r="J413">
        <f ca="1">IF(F413="","",IF(C413&lt;(F413*(1-'inputs and tables'!$K$14)),0,IF(C413&gt;(F413*(1+'inputs and tables'!$K$14)),1,J412)))</f>
        <v>0</v>
      </c>
      <c r="K413">
        <f ca="1">IF(G413="","",IF(C413&lt;(G413*(1-'inputs and tables'!$K$14)),0,IF(C413&gt;(G413*(1+'inputs and tables'!$K$14)),1,K412)))</f>
        <v>0</v>
      </c>
      <c r="N413" s="13">
        <f t="shared" si="18"/>
        <v>574.17368649587479</v>
      </c>
      <c r="O413" s="10">
        <f ca="1">(O412+(IF(J412&lt;&gt;J411,(-O412*'inputs and tables'!$K$22-'inputs and tables'!$K$21)-O412*'inputs and tables'!$K$22,0)*('inputs and tables'!$K$15+'inputs and tables'!$K$16)))*(IF(AND(J412=0,'inputs and tables'!$K$16=1),data!C412/data!C413,1)*IF(AND(J412=1,'inputs and tables'!$K$15=1),data!C413/data!C412,1))</f>
        <v>1226.5154714959833</v>
      </c>
      <c r="P413" s="10">
        <f ca="1">(P412+(IF(K412&lt;&gt;K411,(-P412*'inputs and tables'!$K$22-'inputs and tables'!$K$21)-P412*'inputs and tables'!$K$22,0)*('inputs and tables'!$K$15+'inputs and tables'!$K$16)))*(IF(AND(K412=0,'inputs and tables'!$K$16=1),data!C412/data!C413,1)*IF(AND(K412=1,'inputs and tables'!$K$15=1),data!C413/data!C412,1))</f>
        <v>411.78088050905529</v>
      </c>
    </row>
    <row r="414" spans="1:16" x14ac:dyDescent="0.4">
      <c r="A414" s="17">
        <f t="shared" si="17"/>
        <v>412</v>
      </c>
      <c r="B414">
        <v>1538438400</v>
      </c>
      <c r="C414">
        <v>6525.79</v>
      </c>
      <c r="D414" s="14">
        <f t="shared" si="16"/>
        <v>43375</v>
      </c>
      <c r="F414">
        <f ca="1">IF(A414&lt;$F$2,"",AVERAGE(INDIRECT("C"&amp;A414-$F$2+3):C414))</f>
        <v>6761.5950833333363</v>
      </c>
      <c r="G414" s="2">
        <f ca="1">IF(A414&lt;$G$2,"",IF(A414=$G$2,AVERAGE(INDIRECT("C"&amp;A414-$G$2+3):C414),G413+(2/($G$2+3))*(C414-G413)))</f>
        <v>6704.8986241841685</v>
      </c>
      <c r="J414">
        <f ca="1">IF(F414="","",IF(C414&lt;(F414*(1-'inputs and tables'!$K$14)),0,IF(C414&gt;(F414*(1+'inputs and tables'!$K$14)),1,J413)))</f>
        <v>0</v>
      </c>
      <c r="K414">
        <f ca="1">IF(G414="","",IF(C414&lt;(G414*(1-'inputs and tables'!$K$14)),0,IF(C414&gt;(G414*(1+'inputs and tables'!$K$14)),1,K413)))</f>
        <v>0</v>
      </c>
      <c r="N414" s="13">
        <f t="shared" si="18"/>
        <v>566.7207989578809</v>
      </c>
      <c r="O414" s="10">
        <f ca="1">(O413+(IF(J413&lt;&gt;J412,(-O413*'inputs and tables'!$K$22-'inputs and tables'!$K$21)-O413*'inputs and tables'!$K$22,0)*('inputs and tables'!$K$15+'inputs and tables'!$K$16)))*(IF(AND(J413=0,'inputs and tables'!$K$16=1),data!C413/data!C414,1)*IF(AND(J413=1,'inputs and tables'!$K$15=1),data!C414/data!C413,1))</f>
        <v>1242.6452516090096</v>
      </c>
      <c r="P414" s="10">
        <f ca="1">(P413+(IF(K413&lt;&gt;K412,(-P413*'inputs and tables'!$K$22-'inputs and tables'!$K$21)-P413*'inputs and tables'!$K$22,0)*('inputs and tables'!$K$15+'inputs and tables'!$K$16)))*(IF(AND(K413=0,'inputs and tables'!$K$16=1),data!C413/data!C414,1)*IF(AND(K413=1,'inputs and tables'!$K$15=1),data!C414/data!C413,1))</f>
        <v>417.19616895157139</v>
      </c>
    </row>
    <row r="415" spans="1:16" x14ac:dyDescent="0.4">
      <c r="A415" s="17">
        <f t="shared" si="17"/>
        <v>413</v>
      </c>
      <c r="B415">
        <v>1538524800</v>
      </c>
      <c r="C415">
        <v>6510</v>
      </c>
      <c r="D415" s="14">
        <f t="shared" si="16"/>
        <v>43376</v>
      </c>
      <c r="F415">
        <f ca="1">IF(A415&lt;$F$2,"",AVERAGE(INDIRECT("C"&amp;A415-$F$2+3):C415))</f>
        <v>6752.3034166666703</v>
      </c>
      <c r="G415" s="2">
        <f ca="1">IF(A415&lt;$G$2,"",IF(A415=$G$2,AVERAGE(INDIRECT("C"&amp;A415-$G$2+3):C415),G414+(2/($G$2+3))*(C415-G414)))</f>
        <v>6701.4182916094514</v>
      </c>
      <c r="J415">
        <f ca="1">IF(F415="","",IF(C415&lt;(F415*(1-'inputs and tables'!$K$14)),0,IF(C415&gt;(F415*(1+'inputs and tables'!$K$14)),1,J414)))</f>
        <v>0</v>
      </c>
      <c r="K415">
        <f ca="1">IF(G415="","",IF(C415&lt;(G415*(1-'inputs and tables'!$K$14)),0,IF(C415&gt;(G415*(1+'inputs and tables'!$K$14)),1,K414)))</f>
        <v>0</v>
      </c>
      <c r="N415" s="13">
        <f t="shared" si="18"/>
        <v>565.34954407294822</v>
      </c>
      <c r="O415" s="10">
        <f ca="1">(O414+(IF(J414&lt;&gt;J413,(-O414*'inputs and tables'!$K$22-'inputs and tables'!$K$21)-O414*'inputs and tables'!$K$22,0)*('inputs and tables'!$K$15+'inputs and tables'!$K$16)))*(IF(AND(J414=0,'inputs and tables'!$K$16=1),data!C414/data!C415,1)*IF(AND(J414=1,'inputs and tables'!$K$15=1),data!C415/data!C414,1))</f>
        <v>1245.6592867123745</v>
      </c>
      <c r="P415" s="10">
        <f ca="1">(P414+(IF(K414&lt;&gt;K413,(-P414*'inputs and tables'!$K$22-'inputs and tables'!$K$21)-P414*'inputs and tables'!$K$22,0)*('inputs and tables'!$K$15+'inputs and tables'!$K$16)))*(IF(AND(K414=0,'inputs and tables'!$K$16=1),data!C414/data!C415,1)*IF(AND(K414=1,'inputs and tables'!$K$15=1),data!C415/data!C414,1))</f>
        <v>418.20807793893624</v>
      </c>
    </row>
    <row r="416" spans="1:16" x14ac:dyDescent="0.4">
      <c r="A416" s="17">
        <f t="shared" si="17"/>
        <v>414</v>
      </c>
      <c r="B416">
        <v>1538611200</v>
      </c>
      <c r="C416">
        <v>6593.79</v>
      </c>
      <c r="D416" s="14">
        <f t="shared" si="16"/>
        <v>43377</v>
      </c>
      <c r="F416">
        <f ca="1">IF(A416&lt;$F$2,"",AVERAGE(INDIRECT("C"&amp;A416-$F$2+3):C416))</f>
        <v>6743.4280000000035</v>
      </c>
      <c r="G416" s="2">
        <f ca="1">IF(A416&lt;$G$2,"",IF(A416=$G$2,AVERAGE(INDIRECT("C"&amp;A416-$G$2+3):C416),G415+(2/($G$2+3))*(C416-G415)))</f>
        <v>6699.4963578307115</v>
      </c>
      <c r="J416">
        <f ca="1">IF(F416="","",IF(C416&lt;(F416*(1-'inputs and tables'!$K$14)),0,IF(C416&gt;(F416*(1+'inputs and tables'!$K$14)),1,J415)))</f>
        <v>0</v>
      </c>
      <c r="K416">
        <f ca="1">IF(G416="","",IF(C416&lt;(G416*(1-'inputs and tables'!$K$14)),0,IF(C416&gt;(G416*(1+'inputs and tables'!$K$14)),1,K415)))</f>
        <v>0</v>
      </c>
      <c r="N416" s="13">
        <f t="shared" si="18"/>
        <v>572.626139817629</v>
      </c>
      <c r="O416" s="10">
        <f ca="1">(O415+(IF(J415&lt;&gt;J414,(-O415*'inputs and tables'!$K$22-'inputs and tables'!$K$21)-O415*'inputs and tables'!$K$22,0)*('inputs and tables'!$K$15+'inputs and tables'!$K$16)))*(IF(AND(J415=0,'inputs and tables'!$K$16=1),data!C415/data!C416,1)*IF(AND(J415=1,'inputs and tables'!$K$15=1),data!C416/data!C415,1))</f>
        <v>1229.8301821103732</v>
      </c>
      <c r="P416" s="10">
        <f ca="1">(P415+(IF(K415&lt;&gt;K414,(-P415*'inputs and tables'!$K$22-'inputs and tables'!$K$21)-P415*'inputs and tables'!$K$22,0)*('inputs and tables'!$K$15+'inputs and tables'!$K$16)))*(IF(AND(K415=0,'inputs and tables'!$K$16=1),data!C415/data!C416,1)*IF(AND(K415=1,'inputs and tables'!$K$15=1),data!C416/data!C415,1))</f>
        <v>412.89373598226132</v>
      </c>
    </row>
    <row r="417" spans="1:16" x14ac:dyDescent="0.4">
      <c r="A417" s="17">
        <f t="shared" si="17"/>
        <v>415</v>
      </c>
      <c r="B417">
        <v>1538697600</v>
      </c>
      <c r="C417">
        <v>6635.65</v>
      </c>
      <c r="D417" s="14">
        <f t="shared" si="16"/>
        <v>43378</v>
      </c>
      <c r="F417">
        <f ca="1">IF(A417&lt;$F$2,"",AVERAGE(INDIRECT("C"&amp;A417-$F$2+3):C417))</f>
        <v>6734.6327500000034</v>
      </c>
      <c r="G417" s="2">
        <f ca="1">IF(A417&lt;$G$2,"",IF(A417=$G$2,AVERAGE(INDIRECT("C"&amp;A417-$G$2+3):C417),G416+(2/($G$2+3))*(C417-G416)))</f>
        <v>6698.3562442980201</v>
      </c>
      <c r="J417">
        <f ca="1">IF(F417="","",IF(C417&lt;(F417*(1-'inputs and tables'!$K$14)),0,IF(C417&gt;(F417*(1+'inputs and tables'!$K$14)),1,J416)))</f>
        <v>0</v>
      </c>
      <c r="K417">
        <f ca="1">IF(G417="","",IF(C417&lt;(G417*(1-'inputs and tables'!$K$14)),0,IF(C417&gt;(G417*(1+'inputs and tables'!$K$14)),1,K416)))</f>
        <v>0</v>
      </c>
      <c r="N417" s="13">
        <f t="shared" si="18"/>
        <v>576.26139817629155</v>
      </c>
      <c r="O417" s="10">
        <f ca="1">(O416+(IF(J416&lt;&gt;J415,(-O416*'inputs and tables'!$K$22-'inputs and tables'!$K$21)-O416*'inputs and tables'!$K$22,0)*('inputs and tables'!$K$15+'inputs and tables'!$K$16)))*(IF(AND(J416=0,'inputs and tables'!$K$16=1),data!C416/data!C417,1)*IF(AND(J416=1,'inputs and tables'!$K$15=1),data!C417/data!C416,1))</f>
        <v>1222.0719833772966</v>
      </c>
      <c r="P417" s="10">
        <f ca="1">(P416+(IF(K416&lt;&gt;K415,(-P416*'inputs and tables'!$K$22-'inputs and tables'!$K$21)-P416*'inputs and tables'!$K$22,0)*('inputs and tables'!$K$15+'inputs and tables'!$K$16)))*(IF(AND(K416=0,'inputs and tables'!$K$16=1),data!C416/data!C417,1)*IF(AND(K416=1,'inputs and tables'!$K$15=1),data!C417/data!C416,1))</f>
        <v>410.28905794948122</v>
      </c>
    </row>
    <row r="418" spans="1:16" x14ac:dyDescent="0.4">
      <c r="A418" s="17">
        <f t="shared" si="17"/>
        <v>416</v>
      </c>
      <c r="B418">
        <v>1538784000</v>
      </c>
      <c r="C418">
        <v>6594.27</v>
      </c>
      <c r="D418" s="14">
        <f t="shared" si="16"/>
        <v>43379</v>
      </c>
      <c r="F418">
        <f ca="1">IF(A418&lt;$F$2,"",AVERAGE(INDIRECT("C"&amp;A418-$F$2+3):C418))</f>
        <v>6726.2230000000027</v>
      </c>
      <c r="G418" s="2">
        <f ca="1">IF(A418&lt;$G$2,"",IF(A418=$G$2,AVERAGE(INDIRECT("C"&amp;A418-$G$2+3):C418),G417+(2/($G$2+3))*(C418-G417)))</f>
        <v>6696.4975613641273</v>
      </c>
      <c r="J418">
        <f ca="1">IF(F418="","",IF(C418&lt;(F418*(1-'inputs and tables'!$K$14)),0,IF(C418&gt;(F418*(1+'inputs and tables'!$K$14)),1,J417)))</f>
        <v>0</v>
      </c>
      <c r="K418">
        <f ca="1">IF(G418="","",IF(C418&lt;(G418*(1-'inputs and tables'!$K$14)),0,IF(C418&gt;(G418*(1+'inputs and tables'!$K$14)),1,K417)))</f>
        <v>0</v>
      </c>
      <c r="N418" s="13">
        <f t="shared" si="18"/>
        <v>572.66782457663896</v>
      </c>
      <c r="O418" s="10">
        <f ca="1">(O417+(IF(J417&lt;&gt;J416,(-O417*'inputs and tables'!$K$22-'inputs and tables'!$K$21)-O417*'inputs and tables'!$K$22,0)*('inputs and tables'!$K$15+'inputs and tables'!$K$16)))*(IF(AND(J417=0,'inputs and tables'!$K$16=1),data!C417/data!C418,1)*IF(AND(J417=1,'inputs and tables'!$K$15=1),data!C418/data!C417,1))</f>
        <v>1229.7406621957484</v>
      </c>
      <c r="P418" s="10">
        <f ca="1">(P417+(IF(K417&lt;&gt;K416,(-P417*'inputs and tables'!$K$22-'inputs and tables'!$K$21)-P417*'inputs and tables'!$K$22,0)*('inputs and tables'!$K$15+'inputs and tables'!$K$16)))*(IF(AND(K417=0,'inputs and tables'!$K$16=1),data!C417/data!C418,1)*IF(AND(K417=1,'inputs and tables'!$K$15=1),data!C418/data!C417,1))</f>
        <v>412.86368125394847</v>
      </c>
    </row>
    <row r="419" spans="1:16" x14ac:dyDescent="0.4">
      <c r="A419" s="17">
        <f t="shared" si="17"/>
        <v>417</v>
      </c>
      <c r="B419">
        <v>1538870400</v>
      </c>
      <c r="C419">
        <v>6615.26</v>
      </c>
      <c r="D419" s="14">
        <f t="shared" si="16"/>
        <v>43380</v>
      </c>
      <c r="F419">
        <f ca="1">IF(A419&lt;$F$2,"",AVERAGE(INDIRECT("C"&amp;A419-$F$2+3):C419))</f>
        <v>6718.9190833333369</v>
      </c>
      <c r="G419" s="2">
        <f ca="1">IF(A419&lt;$G$2,"",IF(A419=$G$2,AVERAGE(INDIRECT("C"&amp;A419-$G$2+3):C419),G418+(2/($G$2+3))*(C419-G418)))</f>
        <v>6695.0468906254819</v>
      </c>
      <c r="J419">
        <f ca="1">IF(F419="","",IF(C419&lt;(F419*(1-'inputs and tables'!$K$14)),0,IF(C419&gt;(F419*(1+'inputs and tables'!$K$14)),1,J418)))</f>
        <v>0</v>
      </c>
      <c r="K419">
        <f ca="1">IF(G419="","",IF(C419&lt;(G419*(1-'inputs and tables'!$K$14)),0,IF(C419&gt;(G419*(1+'inputs and tables'!$K$14)),1,K418)))</f>
        <v>0</v>
      </c>
      <c r="N419" s="13">
        <f t="shared" si="18"/>
        <v>574.49066435084649</v>
      </c>
      <c r="O419" s="10">
        <f ca="1">(O418+(IF(J418&lt;&gt;J417,(-O418*'inputs and tables'!$K$22-'inputs and tables'!$K$21)-O418*'inputs and tables'!$K$22,0)*('inputs and tables'!$K$15+'inputs and tables'!$K$16)))*(IF(AND(J418=0,'inputs and tables'!$K$16=1),data!C418/data!C419,1)*IF(AND(J418=1,'inputs and tables'!$K$15=1),data!C419/data!C418,1))</f>
        <v>1225.8387359676806</v>
      </c>
      <c r="P419" s="10">
        <f ca="1">(P418+(IF(K418&lt;&gt;K417,(-P418*'inputs and tables'!$K$22-'inputs and tables'!$K$21)-P418*'inputs and tables'!$K$22,0)*('inputs and tables'!$K$15+'inputs and tables'!$K$16)))*(IF(AND(K418=0,'inputs and tables'!$K$16=1),data!C418/data!C419,1)*IF(AND(K418=1,'inputs and tables'!$K$15=1),data!C419/data!C418,1))</f>
        <v>411.55367852245791</v>
      </c>
    </row>
    <row r="420" spans="1:16" x14ac:dyDescent="0.4">
      <c r="A420" s="17">
        <f t="shared" si="17"/>
        <v>418</v>
      </c>
      <c r="B420">
        <v>1538956800</v>
      </c>
      <c r="C420">
        <v>6673.01</v>
      </c>
      <c r="D420" s="14">
        <f t="shared" si="16"/>
        <v>43381</v>
      </c>
      <c r="F420">
        <f ca="1">IF(A420&lt;$F$2,"",AVERAGE(INDIRECT("C"&amp;A420-$F$2+3):C420))</f>
        <v>6718.1525833333353</v>
      </c>
      <c r="G420" s="2">
        <f ca="1">IF(A420&lt;$G$2,"",IF(A420=$G$2,AVERAGE(INDIRECT("C"&amp;A420-$G$2+3):C420),G419+(2/($G$2+3))*(C420-G419)))</f>
        <v>6694.6533747214553</v>
      </c>
      <c r="J420">
        <f ca="1">IF(F420="","",IF(C420&lt;(F420*(1-'inputs and tables'!$K$14)),0,IF(C420&gt;(F420*(1+'inputs and tables'!$K$14)),1,J419)))</f>
        <v>0</v>
      </c>
      <c r="K420">
        <f ca="1">IF(G420="","",IF(C420&lt;(G420*(1-'inputs and tables'!$K$14)),0,IF(C420&gt;(G420*(1+'inputs and tables'!$K$14)),1,K419)))</f>
        <v>0</v>
      </c>
      <c r="N420" s="13">
        <f t="shared" si="18"/>
        <v>579.5058619192356</v>
      </c>
      <c r="O420" s="10">
        <f ca="1">(O419+(IF(J419&lt;&gt;J418,(-O419*'inputs and tables'!$K$22-'inputs and tables'!$K$21)-O419*'inputs and tables'!$K$22,0)*('inputs and tables'!$K$15+'inputs and tables'!$K$16)))*(IF(AND(J419=0,'inputs and tables'!$K$16=1),data!C419/data!C420,1)*IF(AND(J419=1,'inputs and tables'!$K$15=1),data!C420/data!C419,1))</f>
        <v>1215.2300021276094</v>
      </c>
      <c r="P420" s="10">
        <f ca="1">(P419+(IF(K419&lt;&gt;K418,(-P419*'inputs and tables'!$K$22-'inputs and tables'!$K$21)-P419*'inputs and tables'!$K$22,0)*('inputs and tables'!$K$15+'inputs and tables'!$K$16)))*(IF(AND(K419=0,'inputs and tables'!$K$16=1),data!C419/data!C420,1)*IF(AND(K419=1,'inputs and tables'!$K$15=1),data!C420/data!C419,1))</f>
        <v>407.99198373484757</v>
      </c>
    </row>
    <row r="421" spans="1:16" x14ac:dyDescent="0.4">
      <c r="A421" s="17">
        <f t="shared" si="17"/>
        <v>419</v>
      </c>
      <c r="B421">
        <v>1539043200</v>
      </c>
      <c r="C421">
        <v>6656.61</v>
      </c>
      <c r="D421" s="14">
        <f t="shared" ref="D421:D484" si="19">(B421/86400)+DATE(1970,1,1)</f>
        <v>43382</v>
      </c>
      <c r="F421">
        <f ca="1">IF(A421&lt;$F$2,"",AVERAGE(INDIRECT("C"&amp;A421-$F$2+3):C421))</f>
        <v>6716.3576666666695</v>
      </c>
      <c r="G421" s="2">
        <f ca="1">IF(A421&lt;$G$2,"",IF(A421=$G$2,AVERAGE(INDIRECT("C"&amp;A421-$G$2+3):C421),G420+(2/($G$2+3))*(C421-G420)))</f>
        <v>6693.9740287442864</v>
      </c>
      <c r="J421">
        <f ca="1">IF(F421="","",IF(C421&lt;(F421*(1-'inputs and tables'!$K$14)),0,IF(C421&gt;(F421*(1+'inputs and tables'!$K$14)),1,J420)))</f>
        <v>0</v>
      </c>
      <c r="K421">
        <f ca="1">IF(G421="","",IF(C421&lt;(G421*(1-'inputs and tables'!$K$14)),0,IF(C421&gt;(G421*(1+'inputs and tables'!$K$14)),1,K420)))</f>
        <v>0</v>
      </c>
      <c r="N421" s="13">
        <f t="shared" si="18"/>
        <v>578.08163265306098</v>
      </c>
      <c r="O421" s="10">
        <f ca="1">(O420+(IF(J420&lt;&gt;J419,(-O420*'inputs and tables'!$K$22-'inputs and tables'!$K$21)-O420*'inputs and tables'!$K$22,0)*('inputs and tables'!$K$15+'inputs and tables'!$K$16)))*(IF(AND(J420=0,'inputs and tables'!$K$16=1),data!C420/data!C421,1)*IF(AND(J420=1,'inputs and tables'!$K$15=1),data!C421/data!C420,1))</f>
        <v>1218.2239843550335</v>
      </c>
      <c r="P421" s="10">
        <f ca="1">(P420+(IF(K420&lt;&gt;K419,(-P420*'inputs and tables'!$K$22-'inputs and tables'!$K$21)-P420*'inputs and tables'!$K$22,0)*('inputs and tables'!$K$15+'inputs and tables'!$K$16)))*(IF(AND(K420=0,'inputs and tables'!$K$16=1),data!C420/data!C421,1)*IF(AND(K420=1,'inputs and tables'!$K$15=1),data!C421/data!C420,1))</f>
        <v>408.99716032371964</v>
      </c>
    </row>
    <row r="422" spans="1:16" x14ac:dyDescent="0.4">
      <c r="A422" s="17">
        <f t="shared" si="17"/>
        <v>420</v>
      </c>
      <c r="B422">
        <v>1539129600</v>
      </c>
      <c r="C422">
        <v>6631</v>
      </c>
      <c r="D422" s="14">
        <f t="shared" si="19"/>
        <v>43383</v>
      </c>
      <c r="F422">
        <f ca="1">IF(A422&lt;$F$2,"",AVERAGE(INDIRECT("C"&amp;A422-$F$2+3):C422))</f>
        <v>6717.1993333333367</v>
      </c>
      <c r="G422" s="2">
        <f ca="1">IF(A422&lt;$G$2,"",IF(A422=$G$2,AVERAGE(INDIRECT("C"&amp;A422-$G$2+3):C422),G421+(2/($G$2+3))*(C422-G421)))</f>
        <v>6692.8494925167097</v>
      </c>
      <c r="J422">
        <f ca="1">IF(F422="","",IF(C422&lt;(F422*(1-'inputs and tables'!$K$14)),0,IF(C422&gt;(F422*(1+'inputs and tables'!$K$14)),1,J421)))</f>
        <v>0</v>
      </c>
      <c r="K422">
        <f ca="1">IF(G422="","",IF(C422&lt;(G422*(1-'inputs and tables'!$K$14)),0,IF(C422&gt;(G422*(1+'inputs and tables'!$K$14)),1,K421)))</f>
        <v>0</v>
      </c>
      <c r="N422" s="13">
        <f t="shared" si="18"/>
        <v>575.85757707338234</v>
      </c>
      <c r="O422" s="10">
        <f ca="1">(O421+(IF(J421&lt;&gt;J420,(-O421*'inputs and tables'!$K$22-'inputs and tables'!$K$21)-O421*'inputs and tables'!$K$22,0)*('inputs and tables'!$K$15+'inputs and tables'!$K$16)))*(IF(AND(J421=0,'inputs and tables'!$K$16=1),data!C421/data!C422,1)*IF(AND(J421=1,'inputs and tables'!$K$15=1),data!C422/data!C421,1))</f>
        <v>1222.9289634289789</v>
      </c>
      <c r="P422" s="10">
        <f ca="1">(P421+(IF(K421&lt;&gt;K420,(-P421*'inputs and tables'!$K$22-'inputs and tables'!$K$21)-P421*'inputs and tables'!$K$22,0)*('inputs and tables'!$K$15+'inputs and tables'!$K$16)))*(IF(AND(K421=0,'inputs and tables'!$K$16=1),data!C421/data!C422,1)*IF(AND(K421=1,'inputs and tables'!$K$15=1),data!C422/data!C421,1))</f>
        <v>410.57677384745517</v>
      </c>
    </row>
    <row r="423" spans="1:16" x14ac:dyDescent="0.4">
      <c r="A423" s="17">
        <f t="shared" si="17"/>
        <v>421</v>
      </c>
      <c r="B423">
        <v>1539216000</v>
      </c>
      <c r="C423">
        <v>6252.68</v>
      </c>
      <c r="D423" s="14">
        <f t="shared" si="19"/>
        <v>43384</v>
      </c>
      <c r="F423">
        <f ca="1">IF(A423&lt;$F$2,"",AVERAGE(INDIRECT("C"&amp;A423-$F$2+3):C423))</f>
        <v>6716.8651666666701</v>
      </c>
      <c r="G423" s="2">
        <f ca="1">IF(A423&lt;$G$2,"",IF(A423=$G$2,AVERAGE(INDIRECT("C"&amp;A423-$G$2+3):C423),G422+(2/($G$2+3))*(C423-G422)))</f>
        <v>6684.9893230074831</v>
      </c>
      <c r="J423">
        <f ca="1">IF(F423="","",IF(C423&lt;(F423*(1-'inputs and tables'!$K$14)),0,IF(C423&gt;(F423*(1+'inputs and tables'!$K$14)),1,J422)))</f>
        <v>0</v>
      </c>
      <c r="K423">
        <f ca="1">IF(G423="","",IF(C423&lt;(G423*(1-'inputs and tables'!$K$14)),0,IF(C423&gt;(G423*(1+'inputs and tables'!$K$14)),1,K422)))</f>
        <v>0</v>
      </c>
      <c r="N423" s="13">
        <f t="shared" si="18"/>
        <v>543.00303951367766</v>
      </c>
      <c r="O423" s="10">
        <f ca="1">(O422+(IF(J422&lt;&gt;J421,(-O422*'inputs and tables'!$K$22-'inputs and tables'!$K$21)-O422*'inputs and tables'!$K$22,0)*('inputs and tables'!$K$15+'inputs and tables'!$K$16)))*(IF(AND(J422=0,'inputs and tables'!$K$16=1),data!C422/data!C423,1)*IF(AND(J422=1,'inputs and tables'!$K$15=1),data!C423/data!C422,1))</f>
        <v>1296.9225926318888</v>
      </c>
      <c r="P423" s="10">
        <f ca="1">(P422+(IF(K422&lt;&gt;K421,(-P422*'inputs and tables'!$K$22-'inputs and tables'!$K$21)-P422*'inputs and tables'!$K$22,0)*('inputs and tables'!$K$15+'inputs and tables'!$K$16)))*(IF(AND(K422=0,'inputs and tables'!$K$16=1),data!C422/data!C423,1)*IF(AND(K422=1,'inputs and tables'!$K$15=1),data!C423/data!C422,1))</f>
        <v>435.41882638844061</v>
      </c>
    </row>
    <row r="424" spans="1:16" x14ac:dyDescent="0.4">
      <c r="A424" s="17">
        <f t="shared" si="17"/>
        <v>422</v>
      </c>
      <c r="B424">
        <v>1539302400</v>
      </c>
      <c r="C424">
        <v>6298.01</v>
      </c>
      <c r="D424" s="14">
        <f t="shared" si="19"/>
        <v>43385</v>
      </c>
      <c r="F424">
        <f ca="1">IF(A424&lt;$F$2,"",AVERAGE(INDIRECT("C"&amp;A424-$F$2+3):C424))</f>
        <v>6714.0487500000036</v>
      </c>
      <c r="G424" s="2">
        <f ca="1">IF(A424&lt;$G$2,"",IF(A424=$G$2,AVERAGE(INDIRECT("C"&amp;A424-$G$2+3):C424),G423+(2/($G$2+3))*(C424-G423)))</f>
        <v>6678.0789779537781</v>
      </c>
      <c r="J424">
        <f ca="1">IF(F424="","",IF(C424&lt;(F424*(1-'inputs and tables'!$K$14)),0,IF(C424&gt;(F424*(1+'inputs and tables'!$K$14)),1,J423)))</f>
        <v>0</v>
      </c>
      <c r="K424">
        <f ca="1">IF(G424="","",IF(C424&lt;(G424*(1-'inputs and tables'!$K$14)),0,IF(C424&gt;(G424*(1+'inputs and tables'!$K$14)),1,K423)))</f>
        <v>0</v>
      </c>
      <c r="N424" s="13">
        <f t="shared" si="18"/>
        <v>546.93964394268335</v>
      </c>
      <c r="O424" s="10">
        <f ca="1">(O423+(IF(J423&lt;&gt;J422,(-O423*'inputs and tables'!$K$22-'inputs and tables'!$K$21)-O423*'inputs and tables'!$K$22,0)*('inputs and tables'!$K$15+'inputs and tables'!$K$16)))*(IF(AND(J423=0,'inputs and tables'!$K$16=1),data!C423/data!C424,1)*IF(AND(J423=1,'inputs and tables'!$K$15=1),data!C424/data!C423,1))</f>
        <v>1287.5879772336912</v>
      </c>
      <c r="P424" s="10">
        <f ca="1">(P423+(IF(K423&lt;&gt;K422,(-P423*'inputs and tables'!$K$22-'inputs and tables'!$K$21)-P423*'inputs and tables'!$K$22,0)*('inputs and tables'!$K$15+'inputs and tables'!$K$16)))*(IF(AND(K423=0,'inputs and tables'!$K$16=1),data!C423/data!C424,1)*IF(AND(K423=1,'inputs and tables'!$K$15=1),data!C424/data!C423,1))</f>
        <v>432.28489433685797</v>
      </c>
    </row>
    <row r="425" spans="1:16" x14ac:dyDescent="0.4">
      <c r="A425" s="17">
        <f t="shared" si="17"/>
        <v>423</v>
      </c>
      <c r="B425">
        <v>1539388800</v>
      </c>
      <c r="C425">
        <v>6332.93</v>
      </c>
      <c r="D425" s="14">
        <f t="shared" si="19"/>
        <v>43386</v>
      </c>
      <c r="F425">
        <f ca="1">IF(A425&lt;$F$2,"",AVERAGE(INDIRECT("C"&amp;A425-$F$2+3):C425))</f>
        <v>6713.5823333333374</v>
      </c>
      <c r="G425" s="2">
        <f ca="1">IF(A425&lt;$G$2,"",IF(A425=$G$2,AVERAGE(INDIRECT("C"&amp;A425-$G$2+3):C425),G424+(2/($G$2+3))*(C425-G424)))</f>
        <v>6671.915603347461</v>
      </c>
      <c r="J425">
        <f ca="1">IF(F425="","",IF(C425&lt;(F425*(1-'inputs and tables'!$K$14)),0,IF(C425&gt;(F425*(1+'inputs and tables'!$K$14)),1,J424)))</f>
        <v>0</v>
      </c>
      <c r="K425">
        <f ca="1">IF(G425="","",IF(C425&lt;(G425*(1-'inputs and tables'!$K$14)),0,IF(C425&gt;(G425*(1+'inputs and tables'!$K$14)),1,K424)))</f>
        <v>0</v>
      </c>
      <c r="N425" s="13">
        <f t="shared" si="18"/>
        <v>549.97221016065987</v>
      </c>
      <c r="O425" s="10">
        <f ca="1">(O424+(IF(J424&lt;&gt;J423,(-O424*'inputs and tables'!$K$22-'inputs and tables'!$K$21)-O424*'inputs and tables'!$K$22,0)*('inputs and tables'!$K$15+'inputs and tables'!$K$16)))*(IF(AND(J424=0,'inputs and tables'!$K$16=1),data!C424/data!C425,1)*IF(AND(J424=1,'inputs and tables'!$K$15=1),data!C425/data!C424,1))</f>
        <v>1280.4881715884369</v>
      </c>
      <c r="P425" s="10">
        <f ca="1">(P424+(IF(K424&lt;&gt;K423,(-P424*'inputs and tables'!$K$22-'inputs and tables'!$K$21)-P424*'inputs and tables'!$K$22,0)*('inputs and tables'!$K$15+'inputs and tables'!$K$16)))*(IF(AND(K424=0,'inputs and tables'!$K$16=1),data!C424/data!C425,1)*IF(AND(K424=1,'inputs and tables'!$K$15=1),data!C425/data!C424,1))</f>
        <v>429.90126014064185</v>
      </c>
    </row>
    <row r="426" spans="1:16" x14ac:dyDescent="0.4">
      <c r="A426" s="17">
        <f t="shared" si="17"/>
        <v>424</v>
      </c>
      <c r="B426">
        <v>1539475200</v>
      </c>
      <c r="C426">
        <v>6339.34</v>
      </c>
      <c r="D426" s="14">
        <f t="shared" si="19"/>
        <v>43387</v>
      </c>
      <c r="F426">
        <f ca="1">IF(A426&lt;$F$2,"",AVERAGE(INDIRECT("C"&amp;A426-$F$2+3):C426))</f>
        <v>6712.377000000005</v>
      </c>
      <c r="G426" s="2">
        <f ca="1">IF(A426&lt;$G$2,"",IF(A426=$G$2,AVERAGE(INDIRECT("C"&amp;A426-$G$2+3):C426),G425+(2/($G$2+3))*(C426-G425)))</f>
        <v>6665.9767532876849</v>
      </c>
      <c r="J426">
        <f ca="1">IF(F426="","",IF(C426&lt;(F426*(1-'inputs and tables'!$K$14)),0,IF(C426&gt;(F426*(1+'inputs and tables'!$K$14)),1,J425)))</f>
        <v>0</v>
      </c>
      <c r="K426">
        <f ca="1">IF(G426="","",IF(C426&lt;(G426*(1-'inputs and tables'!$K$14)),0,IF(C426&gt;(G426*(1+'inputs and tables'!$K$14)),1,K425)))</f>
        <v>0</v>
      </c>
      <c r="N426" s="13">
        <f t="shared" si="18"/>
        <v>550.528875379939</v>
      </c>
      <c r="O426" s="10">
        <f ca="1">(O425+(IF(J425&lt;&gt;J424,(-O425*'inputs and tables'!$K$22-'inputs and tables'!$K$21)-O425*'inputs and tables'!$K$22,0)*('inputs and tables'!$K$15+'inputs and tables'!$K$16)))*(IF(AND(J425=0,'inputs and tables'!$K$16=1),data!C425/data!C426,1)*IF(AND(J425=1,'inputs and tables'!$K$15=1),data!C426/data!C425,1))</f>
        <v>1279.1934107489992</v>
      </c>
      <c r="P426" s="10">
        <f ca="1">(P425+(IF(K425&lt;&gt;K424,(-P425*'inputs and tables'!$K$22-'inputs and tables'!$K$21)-P425*'inputs and tables'!$K$22,0)*('inputs and tables'!$K$15+'inputs and tables'!$K$16)))*(IF(AND(K425=0,'inputs and tables'!$K$16=1),data!C425/data!C426,1)*IF(AND(K425=1,'inputs and tables'!$K$15=1),data!C426/data!C425,1))</f>
        <v>429.46656708466105</v>
      </c>
    </row>
    <row r="427" spans="1:16" x14ac:dyDescent="0.4">
      <c r="A427" s="17">
        <f t="shared" si="17"/>
        <v>425</v>
      </c>
      <c r="B427">
        <v>1539561600</v>
      </c>
      <c r="C427">
        <v>6752.5</v>
      </c>
      <c r="D427" s="14">
        <f t="shared" si="19"/>
        <v>43388</v>
      </c>
      <c r="F427">
        <f ca="1">IF(A427&lt;$F$2,"",AVERAGE(INDIRECT("C"&amp;A427-$F$2+3):C427))</f>
        <v>6714.9010833333368</v>
      </c>
      <c r="G427" s="2">
        <f ca="1">IF(A427&lt;$G$2,"",IF(A427=$G$2,AVERAGE(INDIRECT("C"&amp;A427-$G$2+3):C427),G426+(2/($G$2+3))*(C427-G426)))</f>
        <v>6667.5218112646908</v>
      </c>
      <c r="J427">
        <f ca="1">IF(F427="","",IF(C427&lt;(F427*(1-'inputs and tables'!$K$14)),0,IF(C427&gt;(F427*(1+'inputs and tables'!$K$14)),1,J426)))</f>
        <v>1</v>
      </c>
      <c r="K427">
        <f ca="1">IF(G427="","",IF(C427&lt;(G427*(1-'inputs and tables'!$K$14)),0,IF(C427&gt;(G427*(1+'inputs and tables'!$K$14)),1,K426)))</f>
        <v>1</v>
      </c>
      <c r="N427" s="13">
        <f t="shared" si="18"/>
        <v>586.40903169778528</v>
      </c>
      <c r="O427" s="10">
        <f ca="1">(O426+(IF(J426&lt;&gt;J425,(-O426*'inputs and tables'!$K$22-'inputs and tables'!$K$21)-O426*'inputs and tables'!$K$22,0)*('inputs and tables'!$K$15+'inputs and tables'!$K$16)))*(IF(AND(J426=0,'inputs and tables'!$K$16=1),data!C426/data!C427,1)*IF(AND(J426=1,'inputs and tables'!$K$15=1),data!C427/data!C426,1))</f>
        <v>1200.9243919285541</v>
      </c>
      <c r="P427" s="10">
        <f ca="1">(P426+(IF(K426&lt;&gt;K425,(-P426*'inputs and tables'!$K$22-'inputs and tables'!$K$21)-P426*'inputs and tables'!$K$22,0)*('inputs and tables'!$K$15+'inputs and tables'!$K$16)))*(IF(AND(K426=0,'inputs and tables'!$K$16=1),data!C426/data!C427,1)*IF(AND(K426=1,'inputs and tables'!$K$15=1),data!C427/data!C426,1))</f>
        <v>403.18912808329884</v>
      </c>
    </row>
    <row r="428" spans="1:16" x14ac:dyDescent="0.4">
      <c r="A428" s="17">
        <f t="shared" si="17"/>
        <v>426</v>
      </c>
      <c r="B428">
        <v>1539648000</v>
      </c>
      <c r="C428">
        <v>6759.27</v>
      </c>
      <c r="D428" s="14">
        <f t="shared" si="19"/>
        <v>43389</v>
      </c>
      <c r="F428">
        <f ca="1">IF(A428&lt;$F$2,"",AVERAGE(INDIRECT("C"&amp;A428-$F$2+3):C428))</f>
        <v>6715.2911666666714</v>
      </c>
      <c r="G428" s="2">
        <f ca="1">IF(A428&lt;$G$2,"",IF(A428=$G$2,AVERAGE(INDIRECT("C"&amp;A428-$G$2+3):C428),G427+(2/($G$2+3))*(C428-G427)))</f>
        <v>6669.1601717778212</v>
      </c>
      <c r="J428">
        <f ca="1">IF(F428="","",IF(C428&lt;(F428*(1-'inputs and tables'!$K$14)),0,IF(C428&gt;(F428*(1+'inputs and tables'!$K$14)),1,J427)))</f>
        <v>1</v>
      </c>
      <c r="K428">
        <f ca="1">IF(G428="","",IF(C428&lt;(G428*(1-'inputs and tables'!$K$14)),0,IF(C428&gt;(G428*(1+'inputs and tables'!$K$14)),1,K427)))</f>
        <v>1</v>
      </c>
      <c r="N428" s="13">
        <f t="shared" si="18"/>
        <v>586.996960486322</v>
      </c>
      <c r="O428" s="10">
        <f ca="1">(O427+(IF(J427&lt;&gt;J426,(-O427*'inputs and tables'!$K$22-'inputs and tables'!$K$21)-O427*'inputs and tables'!$K$22,0)*('inputs and tables'!$K$15+'inputs and tables'!$K$16)))*(IF(AND(J427=0,'inputs and tables'!$K$16=1),data!C427/data!C428,1)*IF(AND(J427=1,'inputs and tables'!$K$15=1),data!C428/data!C427,1))</f>
        <v>1192.5114012460378</v>
      </c>
      <c r="P428" s="10">
        <f ca="1">(P427+(IF(K427&lt;&gt;K426,(-P427*'inputs and tables'!$K$22-'inputs and tables'!$K$21)-P427*'inputs and tables'!$K$22,0)*('inputs and tables'!$K$15+'inputs and tables'!$K$16)))*(IF(AND(K427=0,'inputs and tables'!$K$16=1),data!C427/data!C428,1)*IF(AND(K427=1,'inputs and tables'!$K$15=1),data!C428/data!C427,1))</f>
        <v>400.36461523248619</v>
      </c>
    </row>
    <row r="429" spans="1:16" x14ac:dyDescent="0.4">
      <c r="A429" s="17">
        <f t="shared" si="17"/>
        <v>427</v>
      </c>
      <c r="B429">
        <v>1539734400</v>
      </c>
      <c r="C429">
        <v>6740.89</v>
      </c>
      <c r="D429" s="14">
        <f t="shared" si="19"/>
        <v>43390</v>
      </c>
      <c r="F429">
        <f ca="1">IF(A429&lt;$F$2,"",AVERAGE(INDIRECT("C"&amp;A429-$F$2+3):C429))</f>
        <v>6715.2885000000051</v>
      </c>
      <c r="G429" s="2">
        <f ca="1">IF(A429&lt;$G$2,"",IF(A429=$G$2,AVERAGE(INDIRECT("C"&amp;A429-$G$2+3):C429),G428+(2/($G$2+3))*(C429-G428)))</f>
        <v>6670.4410615675033</v>
      </c>
      <c r="J429">
        <f ca="1">IF(F429="","",IF(C429&lt;(F429*(1-'inputs and tables'!$K$14)),0,IF(C429&gt;(F429*(1+'inputs and tables'!$K$14)),1,J428)))</f>
        <v>1</v>
      </c>
      <c r="K429">
        <f ca="1">IF(G429="","",IF(C429&lt;(G429*(1-'inputs and tables'!$K$14)),0,IF(C429&gt;(G429*(1+'inputs and tables'!$K$14)),1,K428)))</f>
        <v>1</v>
      </c>
      <c r="N429" s="13">
        <f t="shared" si="18"/>
        <v>585.4007815892312</v>
      </c>
      <c r="O429" s="10">
        <f ca="1">(O428+(IF(J428&lt;&gt;J427,(-O428*'inputs and tables'!$K$22-'inputs and tables'!$K$21)-O428*'inputs and tables'!$K$22,0)*('inputs and tables'!$K$15+'inputs and tables'!$K$16)))*(IF(AND(J428=0,'inputs and tables'!$K$16=1),data!C428/data!C429,1)*IF(AND(J428=1,'inputs and tables'!$K$15=1),data!C429/data!C428,1))</f>
        <v>1189.2686901907164</v>
      </c>
      <c r="P429" s="10">
        <f ca="1">(P428+(IF(K428&lt;&gt;K427,(-P428*'inputs and tables'!$K$22-'inputs and tables'!$K$21)-P428*'inputs and tables'!$K$22,0)*('inputs and tables'!$K$15+'inputs and tables'!$K$16)))*(IF(AND(K428=0,'inputs and tables'!$K$16=1),data!C428/data!C429,1)*IF(AND(K428=1,'inputs and tables'!$K$15=1),data!C429/data!C428,1))</f>
        <v>399.27593233803555</v>
      </c>
    </row>
    <row r="430" spans="1:16" x14ac:dyDescent="0.4">
      <c r="A430" s="17">
        <f t="shared" si="17"/>
        <v>428</v>
      </c>
      <c r="B430">
        <v>1539820800</v>
      </c>
      <c r="C430">
        <v>6618.96</v>
      </c>
      <c r="D430" s="14">
        <f t="shared" si="19"/>
        <v>43391</v>
      </c>
      <c r="F430">
        <f ca="1">IF(A430&lt;$F$2,"",AVERAGE(INDIRECT("C"&amp;A430-$F$2+3):C430))</f>
        <v>6714.1005833333375</v>
      </c>
      <c r="G430" s="2">
        <f ca="1">IF(A430&lt;$G$2,"",IF(A430=$G$2,AVERAGE(INDIRECT("C"&amp;A430-$G$2+3):C430),G429+(2/($G$2+3))*(C430-G429)))</f>
        <v>6669.5217568966555</v>
      </c>
      <c r="J430">
        <f ca="1">IF(F430="","",IF(C430&lt;(F430*(1-'inputs and tables'!$K$14)),0,IF(C430&gt;(F430*(1+'inputs and tables'!$K$14)),1,J429)))</f>
        <v>0</v>
      </c>
      <c r="K430">
        <f ca="1">IF(G430="","",IF(C430&lt;(G430*(1-'inputs and tables'!$K$14)),0,IF(C430&gt;(G430*(1+'inputs and tables'!$K$14)),1,K429)))</f>
        <v>0</v>
      </c>
      <c r="N430" s="13">
        <f t="shared" si="18"/>
        <v>574.81198436821512</v>
      </c>
      <c r="O430" s="10">
        <f ca="1">(O429+(IF(J429&lt;&gt;J428,(-O429*'inputs and tables'!$K$22-'inputs and tables'!$K$21)-O429*'inputs and tables'!$K$22,0)*('inputs and tables'!$K$15+'inputs and tables'!$K$16)))*(IF(AND(J429=0,'inputs and tables'!$K$16=1),data!C429/data!C430,1)*IF(AND(J429=1,'inputs and tables'!$K$15=1),data!C430/data!C429,1))</f>
        <v>1167.757060213821</v>
      </c>
      <c r="P430" s="10">
        <f ca="1">(P429+(IF(K429&lt;&gt;K428,(-P429*'inputs and tables'!$K$22-'inputs and tables'!$K$21)-P429*'inputs and tables'!$K$22,0)*('inputs and tables'!$K$15+'inputs and tables'!$K$16)))*(IF(AND(K429=0,'inputs and tables'!$K$16=1),data!C429/data!C430,1)*IF(AND(K429=1,'inputs and tables'!$K$15=1),data!C430/data!C429,1))</f>
        <v>392.05378297348921</v>
      </c>
    </row>
    <row r="431" spans="1:16" x14ac:dyDescent="0.4">
      <c r="A431" s="17">
        <f t="shared" si="17"/>
        <v>429</v>
      </c>
      <c r="B431">
        <v>1539907200</v>
      </c>
      <c r="C431">
        <v>6528.88</v>
      </c>
      <c r="D431" s="14">
        <f t="shared" si="19"/>
        <v>43392</v>
      </c>
      <c r="F431">
        <f ca="1">IF(A431&lt;$F$2,"",AVERAGE(INDIRECT("C"&amp;A431-$F$2+3):C431))</f>
        <v>6712.5175833333369</v>
      </c>
      <c r="G431" s="2">
        <f ca="1">IF(A431&lt;$G$2,"",IF(A431=$G$2,AVERAGE(INDIRECT("C"&amp;A431-$G$2+3):C431),G430+(2/($G$2+3))*(C431-G430)))</f>
        <v>6667.0102969520722</v>
      </c>
      <c r="J431">
        <f ca="1">IF(F431="","",IF(C431&lt;(F431*(1-'inputs and tables'!$K$14)),0,IF(C431&gt;(F431*(1+'inputs and tables'!$K$14)),1,J430)))</f>
        <v>0</v>
      </c>
      <c r="K431">
        <f ca="1">IF(G431="","",IF(C431&lt;(G431*(1-'inputs and tables'!$K$14)),0,IF(C431&gt;(G431*(1+'inputs and tables'!$K$14)),1,K430)))</f>
        <v>0</v>
      </c>
      <c r="N431" s="13">
        <f t="shared" si="18"/>
        <v>566.9891445940076</v>
      </c>
      <c r="O431" s="10">
        <f ca="1">(O430+(IF(J430&lt;&gt;J429,(-O430*'inputs and tables'!$K$22-'inputs and tables'!$K$21)-O430*'inputs and tables'!$K$22,0)*('inputs and tables'!$K$15+'inputs and tables'!$K$16)))*(IF(AND(J430=0,'inputs and tables'!$K$16=1),data!C430/data!C431,1)*IF(AND(J430=1,'inputs and tables'!$K$15=1),data!C431/data!C430,1))</f>
        <v>1174.3978405335508</v>
      </c>
      <c r="P431" s="10">
        <f ca="1">(P430+(IF(K430&lt;&gt;K429,(-P430*'inputs and tables'!$K$22-'inputs and tables'!$K$21)-P430*'inputs and tables'!$K$22,0)*('inputs and tables'!$K$15+'inputs and tables'!$K$16)))*(IF(AND(K430=0,'inputs and tables'!$K$16=1),data!C430/data!C431,1)*IF(AND(K430=1,'inputs and tables'!$K$15=1),data!C431/data!C430,1))</f>
        <v>394.28330753381965</v>
      </c>
    </row>
    <row r="432" spans="1:16" x14ac:dyDescent="0.4">
      <c r="A432" s="17">
        <f t="shared" si="17"/>
        <v>430</v>
      </c>
      <c r="B432">
        <v>1539993600</v>
      </c>
      <c r="C432">
        <v>6588.4</v>
      </c>
      <c r="D432" s="14">
        <f t="shared" si="19"/>
        <v>43393</v>
      </c>
      <c r="F432">
        <f ca="1">IF(A432&lt;$F$2,"",AVERAGE(INDIRECT("C"&amp;A432-$F$2+3):C432))</f>
        <v>6717.0459166666706</v>
      </c>
      <c r="G432" s="2">
        <f ca="1">IF(A432&lt;$G$2,"",IF(A432=$G$2,AVERAGE(INDIRECT("C"&amp;A432-$G$2+3):C432),G431+(2/($G$2+3))*(C432-G431)))</f>
        <v>6665.6065416493566</v>
      </c>
      <c r="J432">
        <f ca="1">IF(F432="","",IF(C432&lt;(F432*(1-'inputs and tables'!$K$14)),0,IF(C432&gt;(F432*(1+'inputs and tables'!$K$14)),1,J431)))</f>
        <v>0</v>
      </c>
      <c r="K432">
        <f ca="1">IF(G432="","",IF(C432&lt;(G432*(1-'inputs and tables'!$K$14)),0,IF(C432&gt;(G432*(1+'inputs and tables'!$K$14)),1,K431)))</f>
        <v>0</v>
      </c>
      <c r="N432" s="13">
        <f t="shared" si="18"/>
        <v>572.15805471124588</v>
      </c>
      <c r="O432" s="10">
        <f ca="1">(O431+(IF(J431&lt;&gt;J430,(-O431*'inputs and tables'!$K$22-'inputs and tables'!$K$21)-O431*'inputs and tables'!$K$22,0)*('inputs and tables'!$K$15+'inputs and tables'!$K$16)))*(IF(AND(J431=0,'inputs and tables'!$K$16=1),data!C431/data!C432,1)*IF(AND(J431=1,'inputs and tables'!$K$15=1),data!C432/data!C431,1))</f>
        <v>1163.7882601394406</v>
      </c>
      <c r="P432" s="10">
        <f ca="1">(P431+(IF(K431&lt;&gt;K430,(-P431*'inputs and tables'!$K$22-'inputs and tables'!$K$21)-P431*'inputs and tables'!$K$22,0)*('inputs and tables'!$K$15+'inputs and tables'!$K$16)))*(IF(AND(K431=0,'inputs and tables'!$K$16=1),data!C431/data!C432,1)*IF(AND(K431=1,'inputs and tables'!$K$15=1),data!C432/data!C431,1))</f>
        <v>390.72132853066068</v>
      </c>
    </row>
    <row r="433" spans="1:16" x14ac:dyDescent="0.4">
      <c r="A433" s="17">
        <f t="shared" si="17"/>
        <v>431</v>
      </c>
      <c r="B433">
        <v>1540080000</v>
      </c>
      <c r="C433">
        <v>6590.11</v>
      </c>
      <c r="D433" s="14">
        <f t="shared" si="19"/>
        <v>43394</v>
      </c>
      <c r="F433">
        <f ca="1">IF(A433&lt;$F$2,"",AVERAGE(INDIRECT("C"&amp;A433-$F$2+3):C433))</f>
        <v>6720.7136666666711</v>
      </c>
      <c r="G433" s="2">
        <f ca="1">IF(A433&lt;$G$2,"",IF(A433=$G$2,AVERAGE(INDIRECT("C"&amp;A433-$G$2+3):C433),G432+(2/($G$2+3))*(C433-G432)))</f>
        <v>6664.2583891199038</v>
      </c>
      <c r="J433">
        <f ca="1">IF(F433="","",IF(C433&lt;(F433*(1-'inputs and tables'!$K$14)),0,IF(C433&gt;(F433*(1+'inputs and tables'!$K$14)),1,J432)))</f>
        <v>0</v>
      </c>
      <c r="K433">
        <f ca="1">IF(G433="","",IF(C433&lt;(G433*(1-'inputs and tables'!$K$14)),0,IF(C433&gt;(G433*(1+'inputs and tables'!$K$14)),1,K432)))</f>
        <v>0</v>
      </c>
      <c r="N433" s="13">
        <f t="shared" si="18"/>
        <v>572.30655666521898</v>
      </c>
      <c r="O433" s="10">
        <f ca="1">(O432+(IF(J432&lt;&gt;J431,(-O432*'inputs and tables'!$K$22-'inputs and tables'!$K$21)-O432*'inputs and tables'!$K$22,0)*('inputs and tables'!$K$15+'inputs and tables'!$K$16)))*(IF(AND(J432=0,'inputs and tables'!$K$16=1),data!C432/data!C433,1)*IF(AND(J432=1,'inputs and tables'!$K$15=1),data!C433/data!C432,1))</f>
        <v>1163.4862806694714</v>
      </c>
      <c r="P433" s="10">
        <f ca="1">(P432+(IF(K432&lt;&gt;K431,(-P432*'inputs and tables'!$K$22-'inputs and tables'!$K$21)-P432*'inputs and tables'!$K$22,0)*('inputs and tables'!$K$15+'inputs and tables'!$K$16)))*(IF(AND(K432=0,'inputs and tables'!$K$16=1),data!C432/data!C433,1)*IF(AND(K432=1,'inputs and tables'!$K$15=1),data!C433/data!C432,1))</f>
        <v>390.61994426366249</v>
      </c>
    </row>
    <row r="434" spans="1:16" x14ac:dyDescent="0.4">
      <c r="A434" s="17">
        <f t="shared" si="17"/>
        <v>432</v>
      </c>
      <c r="B434">
        <v>1540166400</v>
      </c>
      <c r="C434">
        <v>6581.2</v>
      </c>
      <c r="D434" s="14">
        <f t="shared" si="19"/>
        <v>43395</v>
      </c>
      <c r="F434">
        <f ca="1">IF(A434&lt;$F$2,"",AVERAGE(INDIRECT("C"&amp;A434-$F$2+3):C434))</f>
        <v>6724.4155833333361</v>
      </c>
      <c r="G434" s="2">
        <f ca="1">IF(A434&lt;$G$2,"",IF(A434=$G$2,AVERAGE(INDIRECT("C"&amp;A434-$G$2+3):C434),G433+(2/($G$2+3))*(C434-G433)))</f>
        <v>6662.7752035999056</v>
      </c>
      <c r="J434">
        <f ca="1">IF(F434="","",IF(C434&lt;(F434*(1-'inputs and tables'!$K$14)),0,IF(C434&gt;(F434*(1+'inputs and tables'!$K$14)),1,J433)))</f>
        <v>0</v>
      </c>
      <c r="K434">
        <f ca="1">IF(G434="","",IF(C434&lt;(G434*(1-'inputs and tables'!$K$14)),0,IF(C434&gt;(G434*(1+'inputs and tables'!$K$14)),1,K433)))</f>
        <v>0</v>
      </c>
      <c r="N434" s="13">
        <f t="shared" si="18"/>
        <v>571.53278332609614</v>
      </c>
      <c r="O434" s="10">
        <f ca="1">(O433+(IF(J433&lt;&gt;J432,(-O433*'inputs and tables'!$K$22-'inputs and tables'!$K$21)-O433*'inputs and tables'!$K$22,0)*('inputs and tables'!$K$15+'inputs and tables'!$K$16)))*(IF(AND(J433=0,'inputs and tables'!$K$16=1),data!C433/data!C434,1)*IF(AND(J433=1,'inputs and tables'!$K$15=1),data!C434/data!C433,1))</f>
        <v>1165.0614740628896</v>
      </c>
      <c r="P434" s="10">
        <f ca="1">(P433+(IF(K433&lt;&gt;K432,(-P433*'inputs and tables'!$K$22-'inputs and tables'!$K$21)-P433*'inputs and tables'!$K$22,0)*('inputs and tables'!$K$15+'inputs and tables'!$K$16)))*(IF(AND(K433=0,'inputs and tables'!$K$16=1),data!C433/data!C434,1)*IF(AND(K433=1,'inputs and tables'!$K$15=1),data!C434/data!C433,1))</f>
        <v>391.14878759062248</v>
      </c>
    </row>
    <row r="435" spans="1:16" x14ac:dyDescent="0.4">
      <c r="A435" s="17">
        <f t="shared" si="17"/>
        <v>433</v>
      </c>
      <c r="B435">
        <v>1540252800</v>
      </c>
      <c r="C435">
        <v>6553.51</v>
      </c>
      <c r="D435" s="14">
        <f t="shared" si="19"/>
        <v>43396</v>
      </c>
      <c r="F435">
        <f ca="1">IF(A435&lt;$F$2,"",AVERAGE(INDIRECT("C"&amp;A435-$F$2+3):C435))</f>
        <v>6726.9281666666684</v>
      </c>
      <c r="G435" s="2">
        <f ca="1">IF(A435&lt;$G$2,"",IF(A435=$G$2,AVERAGE(INDIRECT("C"&amp;A435-$G$2+3):C435),G434+(2/($G$2+3))*(C435-G434)))</f>
        <v>6660.8240392499074</v>
      </c>
      <c r="J435">
        <f ca="1">IF(F435="","",IF(C435&lt;(F435*(1-'inputs and tables'!$K$14)),0,IF(C435&gt;(F435*(1+'inputs and tables'!$K$14)),1,J434)))</f>
        <v>0</v>
      </c>
      <c r="K435">
        <f ca="1">IF(G435="","",IF(C435&lt;(G435*(1-'inputs and tables'!$K$14)),0,IF(C435&gt;(G435*(1+'inputs and tables'!$K$14)),1,K434)))</f>
        <v>0</v>
      </c>
      <c r="N435" s="13">
        <f t="shared" si="18"/>
        <v>569.12809379070757</v>
      </c>
      <c r="O435" s="10">
        <f ca="1">(O434+(IF(J434&lt;&gt;J433,(-O434*'inputs and tables'!$K$22-'inputs and tables'!$K$21)-O434*'inputs and tables'!$K$22,0)*('inputs and tables'!$K$15+'inputs and tables'!$K$16)))*(IF(AND(J434=0,'inputs and tables'!$K$16=1),data!C434/data!C435,1)*IF(AND(J434=1,'inputs and tables'!$K$15=1),data!C435/data!C434,1))</f>
        <v>1169.9841112781835</v>
      </c>
      <c r="P435" s="10">
        <f ca="1">(P434+(IF(K434&lt;&gt;K433,(-P434*'inputs and tables'!$K$22-'inputs and tables'!$K$21)-P434*'inputs and tables'!$K$22,0)*('inputs and tables'!$K$15+'inputs and tables'!$K$16)))*(IF(AND(K434=0,'inputs and tables'!$K$16=1),data!C434/data!C435,1)*IF(AND(K434=1,'inputs and tables'!$K$15=1),data!C435/data!C434,1))</f>
        <v>392.80147598636529</v>
      </c>
    </row>
    <row r="436" spans="1:16" x14ac:dyDescent="0.4">
      <c r="A436" s="17">
        <f t="shared" si="17"/>
        <v>434</v>
      </c>
      <c r="B436">
        <v>1540339200</v>
      </c>
      <c r="C436">
        <v>6565.5</v>
      </c>
      <c r="D436" s="14">
        <f t="shared" si="19"/>
        <v>43397</v>
      </c>
      <c r="F436">
        <f ca="1">IF(A436&lt;$F$2,"",AVERAGE(INDIRECT("C"&amp;A436-$F$2+3):C436))</f>
        <v>6731.0508333333355</v>
      </c>
      <c r="G436" s="2">
        <f ca="1">IF(A436&lt;$G$2,"",IF(A436=$G$2,AVERAGE(INDIRECT("C"&amp;A436-$G$2+3):C436),G435+(2/($G$2+3))*(C436-G435)))</f>
        <v>6659.1218242633022</v>
      </c>
      <c r="J436">
        <f ca="1">IF(F436="","",IF(C436&lt;(F436*(1-'inputs and tables'!$K$14)),0,IF(C436&gt;(F436*(1+'inputs and tables'!$K$14)),1,J435)))</f>
        <v>0</v>
      </c>
      <c r="K436">
        <f ca="1">IF(G436="","",IF(C436&lt;(G436*(1-'inputs and tables'!$K$14)),0,IF(C436&gt;(G436*(1+'inputs and tables'!$K$14)),1,K435)))</f>
        <v>0</v>
      </c>
      <c r="N436" s="13">
        <f t="shared" si="18"/>
        <v>570.16934433347785</v>
      </c>
      <c r="O436" s="10">
        <f ca="1">(O435+(IF(J435&lt;&gt;J434,(-O435*'inputs and tables'!$K$22-'inputs and tables'!$K$21)-O435*'inputs and tables'!$K$22,0)*('inputs and tables'!$K$15+'inputs and tables'!$K$16)))*(IF(AND(J435=0,'inputs and tables'!$K$16=1),data!C435/data!C436,1)*IF(AND(J435=1,'inputs and tables'!$K$15=1),data!C436/data!C435,1))</f>
        <v>1167.8474713430339</v>
      </c>
      <c r="P436" s="10">
        <f ca="1">(P435+(IF(K435&lt;&gt;K434,(-P435*'inputs and tables'!$K$22-'inputs and tables'!$K$21)-P435*'inputs and tables'!$K$22,0)*('inputs and tables'!$K$15+'inputs and tables'!$K$16)))*(IF(AND(K435=0,'inputs and tables'!$K$16=1),data!C435/data!C436,1)*IF(AND(K435=1,'inputs and tables'!$K$15=1),data!C436/data!C435,1))</f>
        <v>392.08413691134035</v>
      </c>
    </row>
    <row r="437" spans="1:16" x14ac:dyDescent="0.4">
      <c r="A437" s="17">
        <f t="shared" si="17"/>
        <v>435</v>
      </c>
      <c r="B437">
        <v>1540425600</v>
      </c>
      <c r="C437">
        <v>6528.09</v>
      </c>
      <c r="D437" s="14">
        <f t="shared" si="19"/>
        <v>43398</v>
      </c>
      <c r="F437">
        <f ca="1">IF(A437&lt;$F$2,"",AVERAGE(INDIRECT("C"&amp;A437-$F$2+3):C437))</f>
        <v>6734.3371666666681</v>
      </c>
      <c r="G437" s="2">
        <f ca="1">IF(A437&lt;$G$2,"",IF(A437=$G$2,AVERAGE(INDIRECT("C"&amp;A437-$G$2+3):C437),G436+(2/($G$2+3))*(C437-G436)))</f>
        <v>6656.7819702586003</v>
      </c>
      <c r="J437">
        <f ca="1">IF(F437="","",IF(C437&lt;(F437*(1-'inputs and tables'!$K$14)),0,IF(C437&gt;(F437*(1+'inputs and tables'!$K$14)),1,J436)))</f>
        <v>0</v>
      </c>
      <c r="K437">
        <f ca="1">IF(G437="","",IF(C437&lt;(G437*(1-'inputs and tables'!$K$14)),0,IF(C437&gt;(G437*(1+'inputs and tables'!$K$14)),1,K436)))</f>
        <v>0</v>
      </c>
      <c r="N437" s="13">
        <f t="shared" si="18"/>
        <v>566.92053842813698</v>
      </c>
      <c r="O437" s="10">
        <f ca="1">(O436+(IF(J436&lt;&gt;J435,(-O436*'inputs and tables'!$K$22-'inputs and tables'!$K$21)-O436*'inputs and tables'!$K$22,0)*('inputs and tables'!$K$15+'inputs and tables'!$K$16)))*(IF(AND(J436=0,'inputs and tables'!$K$16=1),data!C436/data!C437,1)*IF(AND(J436=1,'inputs and tables'!$K$15=1),data!C437/data!C436,1))</f>
        <v>1174.5399608618584</v>
      </c>
      <c r="P437" s="10">
        <f ca="1">(P436+(IF(K436&lt;&gt;K435,(-P436*'inputs and tables'!$K$22-'inputs and tables'!$K$21)-P436*'inputs and tables'!$K$22,0)*('inputs and tables'!$K$15+'inputs and tables'!$K$16)))*(IF(AND(K436=0,'inputs and tables'!$K$16=1),data!C436/data!C437,1)*IF(AND(K436=1,'inputs and tables'!$K$15=1),data!C437/data!C436,1))</f>
        <v>394.33102192086886</v>
      </c>
    </row>
    <row r="438" spans="1:16" x14ac:dyDescent="0.4">
      <c r="A438" s="17">
        <f t="shared" si="17"/>
        <v>436</v>
      </c>
      <c r="B438">
        <v>1540512000</v>
      </c>
      <c r="C438">
        <v>6538.63</v>
      </c>
      <c r="D438" s="14">
        <f t="shared" si="19"/>
        <v>43399</v>
      </c>
      <c r="F438">
        <f ca="1">IF(A438&lt;$F$2,"",AVERAGE(INDIRECT("C"&amp;A438-$F$2+3):C438))</f>
        <v>6740.0425833333338</v>
      </c>
      <c r="G438" s="2">
        <f ca="1">IF(A438&lt;$G$2,"",IF(A438=$G$2,AVERAGE(INDIRECT("C"&amp;A438-$G$2+3):C438),G437+(2/($G$2+3))*(C438-G437)))</f>
        <v>6654.6721136468395</v>
      </c>
      <c r="J438">
        <f ca="1">IF(F438="","",IF(C438&lt;(F438*(1-'inputs and tables'!$K$14)),0,IF(C438&gt;(F438*(1+'inputs and tables'!$K$14)),1,J437)))</f>
        <v>0</v>
      </c>
      <c r="K438">
        <f ca="1">IF(G438="","",IF(C438&lt;(G438*(1-'inputs and tables'!$K$14)),0,IF(C438&gt;(G438*(1+'inputs and tables'!$K$14)),1,K437)))</f>
        <v>0</v>
      </c>
      <c r="N438" s="13">
        <f t="shared" si="18"/>
        <v>567.83586626139788</v>
      </c>
      <c r="O438" s="10">
        <f ca="1">(O437+(IF(J437&lt;&gt;J436,(-O437*'inputs and tables'!$K$22-'inputs and tables'!$K$21)-O437*'inputs and tables'!$K$22,0)*('inputs and tables'!$K$15+'inputs and tables'!$K$16)))*(IF(AND(J437=0,'inputs and tables'!$K$16=1),data!C437/data!C438,1)*IF(AND(J437=1,'inputs and tables'!$K$15=1),data!C438/data!C437,1))</f>
        <v>1172.6466512255149</v>
      </c>
      <c r="P438" s="10">
        <f ca="1">(P437+(IF(K437&lt;&gt;K436,(-P437*'inputs and tables'!$K$22-'inputs and tables'!$K$21)-P437*'inputs and tables'!$K$22,0)*('inputs and tables'!$K$15+'inputs and tables'!$K$16)))*(IF(AND(K437=0,'inputs and tables'!$K$16=1),data!C437/data!C438,1)*IF(AND(K437=1,'inputs and tables'!$K$15=1),data!C438/data!C437,1))</f>
        <v>393.69537669074481</v>
      </c>
    </row>
    <row r="439" spans="1:16" x14ac:dyDescent="0.4">
      <c r="A439" s="17">
        <f t="shared" si="17"/>
        <v>437</v>
      </c>
      <c r="B439">
        <v>1540598400</v>
      </c>
      <c r="C439">
        <v>6505.6</v>
      </c>
      <c r="D439" s="14">
        <f t="shared" si="19"/>
        <v>43400</v>
      </c>
      <c r="F439">
        <f ca="1">IF(A439&lt;$F$2,"",AVERAGE(INDIRECT("C"&amp;A439-$F$2+3):C439))</f>
        <v>6742.6065833333332</v>
      </c>
      <c r="G439" s="2">
        <f ca="1">IF(A439&lt;$G$2,"",IF(A439=$G$2,AVERAGE(INDIRECT("C"&amp;A439-$G$2+3):C439),G438+(2/($G$2+3))*(C439-G438)))</f>
        <v>6652.0101116174319</v>
      </c>
      <c r="J439">
        <f ca="1">IF(F439="","",IF(C439&lt;(F439*(1-'inputs and tables'!$K$14)),0,IF(C439&gt;(F439*(1+'inputs and tables'!$K$14)),1,J438)))</f>
        <v>0</v>
      </c>
      <c r="K439">
        <f ca="1">IF(G439="","",IF(C439&lt;(G439*(1-'inputs and tables'!$K$14)),0,IF(C439&gt;(G439*(1+'inputs and tables'!$K$14)),1,K438)))</f>
        <v>0</v>
      </c>
      <c r="N439" s="13">
        <f t="shared" si="18"/>
        <v>564.96743378202314</v>
      </c>
      <c r="O439" s="10">
        <f ca="1">(O438+(IF(J438&lt;&gt;J437,(-O438*'inputs and tables'!$K$22-'inputs and tables'!$K$21)-O438*'inputs and tables'!$K$22,0)*('inputs and tables'!$K$15+'inputs and tables'!$K$16)))*(IF(AND(J438=0,'inputs and tables'!$K$16=1),data!C438/data!C439,1)*IF(AND(J438=1,'inputs and tables'!$K$15=1),data!C439/data!C438,1))</f>
        <v>1178.6003709269996</v>
      </c>
      <c r="P439" s="10">
        <f ca="1">(P438+(IF(K438&lt;&gt;K437,(-P438*'inputs and tables'!$K$22-'inputs and tables'!$K$21)-P438*'inputs and tables'!$K$22,0)*('inputs and tables'!$K$15+'inputs and tables'!$K$16)))*(IF(AND(K438=0,'inputs and tables'!$K$16=1),data!C438/data!C439,1)*IF(AND(K438=1,'inputs and tables'!$K$15=1),data!C439/data!C438,1))</f>
        <v>395.69423279811315</v>
      </c>
    </row>
    <row r="440" spans="1:16" x14ac:dyDescent="0.4">
      <c r="A440" s="17">
        <f t="shared" si="17"/>
        <v>438</v>
      </c>
      <c r="B440">
        <v>1540684800</v>
      </c>
      <c r="C440">
        <v>6489.93</v>
      </c>
      <c r="D440" s="14">
        <f t="shared" si="19"/>
        <v>43401</v>
      </c>
      <c r="F440">
        <f ca="1">IF(A440&lt;$F$2,"",AVERAGE(INDIRECT("C"&amp;A440-$F$2+3):C440))</f>
        <v>6743.4387500000021</v>
      </c>
      <c r="G440" s="2">
        <f ca="1">IF(A440&lt;$G$2,"",IF(A440=$G$2,AVERAGE(INDIRECT("C"&amp;A440-$G$2+3):C440),G439+(2/($G$2+3))*(C440-G439)))</f>
        <v>6649.1158239099777</v>
      </c>
      <c r="J440">
        <f ca="1">IF(F440="","",IF(C440&lt;(F440*(1-'inputs and tables'!$K$14)),0,IF(C440&gt;(F440*(1+'inputs and tables'!$K$14)),1,J439)))</f>
        <v>0</v>
      </c>
      <c r="K440">
        <f ca="1">IF(G440="","",IF(C440&lt;(G440*(1-'inputs and tables'!$K$14)),0,IF(C440&gt;(G440*(1+'inputs and tables'!$K$14)),1,K439)))</f>
        <v>0</v>
      </c>
      <c r="N440" s="13">
        <f t="shared" si="18"/>
        <v>563.60660008684295</v>
      </c>
      <c r="O440" s="10">
        <f ca="1">(O439+(IF(J439&lt;&gt;J438,(-O439*'inputs and tables'!$K$22-'inputs and tables'!$K$21)-O439*'inputs and tables'!$K$22,0)*('inputs and tables'!$K$15+'inputs and tables'!$K$16)))*(IF(AND(J439=0,'inputs and tables'!$K$16=1),data!C439/data!C440,1)*IF(AND(J439=1,'inputs and tables'!$K$15=1),data!C440/data!C439,1))</f>
        <v>1181.4461131480136</v>
      </c>
      <c r="P440" s="10">
        <f ca="1">(P439+(IF(K439&lt;&gt;K438,(-P439*'inputs and tables'!$K$22-'inputs and tables'!$K$21)-P439*'inputs and tables'!$K$22,0)*('inputs and tables'!$K$15+'inputs and tables'!$K$16)))*(IF(AND(K439=0,'inputs and tables'!$K$16=1),data!C439/data!C440,1)*IF(AND(K439=1,'inputs and tables'!$K$15=1),data!C440/data!C439,1))</f>
        <v>396.64964042623029</v>
      </c>
    </row>
    <row r="441" spans="1:16" x14ac:dyDescent="0.4">
      <c r="A441" s="17">
        <f t="shared" si="17"/>
        <v>439</v>
      </c>
      <c r="B441">
        <v>1540771200</v>
      </c>
      <c r="C441">
        <v>6344.5</v>
      </c>
      <c r="D441" s="14">
        <f t="shared" si="19"/>
        <v>43402</v>
      </c>
      <c r="F441">
        <f ca="1">IF(A441&lt;$F$2,"",AVERAGE(INDIRECT("C"&amp;A441-$F$2+3):C441))</f>
        <v>6743.3361666666688</v>
      </c>
      <c r="G441" s="2">
        <f ca="1">IF(A441&lt;$G$2,"",IF(A441=$G$2,AVERAGE(INDIRECT("C"&amp;A441-$G$2+3):C441),G440+(2/($G$2+3))*(C441-G440)))</f>
        <v>6643.6762556258709</v>
      </c>
      <c r="J441">
        <f ca="1">IF(F441="","",IF(C441&lt;(F441*(1-'inputs and tables'!$K$14)),0,IF(C441&gt;(F441*(1+'inputs and tables'!$K$14)),1,J440)))</f>
        <v>0</v>
      </c>
      <c r="K441">
        <f ca="1">IF(G441="","",IF(C441&lt;(G441*(1-'inputs and tables'!$K$14)),0,IF(C441&gt;(G441*(1+'inputs and tables'!$K$14)),1,K440)))</f>
        <v>0</v>
      </c>
      <c r="N441" s="13">
        <f t="shared" si="18"/>
        <v>550.97698653929626</v>
      </c>
      <c r="O441" s="10">
        <f ca="1">(O440+(IF(J440&lt;&gt;J439,(-O440*'inputs and tables'!$K$22-'inputs and tables'!$K$21)-O440*'inputs and tables'!$K$22,0)*('inputs and tables'!$K$15+'inputs and tables'!$K$16)))*(IF(AND(J440=0,'inputs and tables'!$K$16=1),data!C440/data!C441,1)*IF(AND(J440=1,'inputs and tables'!$K$15=1),data!C441/data!C440,1))</f>
        <v>1208.5274762554477</v>
      </c>
      <c r="P441" s="10">
        <f ca="1">(P440+(IF(K440&lt;&gt;K439,(-P440*'inputs and tables'!$K$22-'inputs and tables'!$K$21)-P440*'inputs and tables'!$K$22,0)*('inputs and tables'!$K$15+'inputs and tables'!$K$16)))*(IF(AND(K440=0,'inputs and tables'!$K$16=1),data!C440/data!C441,1)*IF(AND(K440=1,'inputs and tables'!$K$15=1),data!C441/data!C440,1))</f>
        <v>405.74172919716369</v>
      </c>
    </row>
    <row r="442" spans="1:16" x14ac:dyDescent="0.4">
      <c r="A442" s="17">
        <f t="shared" si="17"/>
        <v>440</v>
      </c>
      <c r="B442">
        <v>1540857600</v>
      </c>
      <c r="C442">
        <v>6330.87</v>
      </c>
      <c r="D442" s="14">
        <f t="shared" si="19"/>
        <v>43403</v>
      </c>
      <c r="F442">
        <f ca="1">IF(A442&lt;$F$2,"",AVERAGE(INDIRECT("C"&amp;A442-$F$2+3):C442))</f>
        <v>6740.9660000000022</v>
      </c>
      <c r="G442" s="2">
        <f ca="1">IF(A442&lt;$G$2,"",IF(A442=$G$2,AVERAGE(INDIRECT("C"&amp;A442-$G$2+3):C442),G441+(2/($G$2+3))*(C442-G441)))</f>
        <v>6638.0904296325516</v>
      </c>
      <c r="J442">
        <f ca="1">IF(F442="","",IF(C442&lt;(F442*(1-'inputs and tables'!$K$14)),0,IF(C442&gt;(F442*(1+'inputs and tables'!$K$14)),1,J441)))</f>
        <v>0</v>
      </c>
      <c r="K442">
        <f ca="1">IF(G442="","",IF(C442&lt;(G442*(1-'inputs and tables'!$K$14)),0,IF(C442&gt;(G442*(1+'inputs and tables'!$K$14)),1,K441)))</f>
        <v>0</v>
      </c>
      <c r="N442" s="13">
        <f t="shared" si="18"/>
        <v>549.79331306990855</v>
      </c>
      <c r="O442" s="10">
        <f ca="1">(O441+(IF(J441&lt;&gt;J440,(-O441*'inputs and tables'!$K$22-'inputs and tables'!$K$21)-O441*'inputs and tables'!$K$22,0)*('inputs and tables'!$K$15+'inputs and tables'!$K$16)))*(IF(AND(J441=0,'inputs and tables'!$K$16=1),data!C441/data!C442,1)*IF(AND(J441=1,'inputs and tables'!$K$15=1),data!C442/data!C441,1))</f>
        <v>1211.1293665961691</v>
      </c>
      <c r="P442" s="10">
        <f ca="1">(P441+(IF(K441&lt;&gt;K440,(-P441*'inputs and tables'!$K$22-'inputs and tables'!$K$21)-P441*'inputs and tables'!$K$22,0)*('inputs and tables'!$K$15+'inputs and tables'!$K$16)))*(IF(AND(K441=0,'inputs and tables'!$K$16=1),data!C441/data!C442,1)*IF(AND(K441=1,'inputs and tables'!$K$15=1),data!C442/data!C441,1))</f>
        <v>406.61526786861918</v>
      </c>
    </row>
    <row r="443" spans="1:16" x14ac:dyDescent="0.4">
      <c r="A443" s="17">
        <f t="shared" si="17"/>
        <v>441</v>
      </c>
      <c r="B443">
        <v>1540944000</v>
      </c>
      <c r="C443">
        <v>6371.93</v>
      </c>
      <c r="D443" s="14">
        <f t="shared" si="19"/>
        <v>43404</v>
      </c>
      <c r="F443">
        <f ca="1">IF(A443&lt;$F$2,"",AVERAGE(INDIRECT("C"&amp;A443-$F$2+3):C443))</f>
        <v>6739.7832500000031</v>
      </c>
      <c r="G443" s="2">
        <f ca="1">IF(A443&lt;$G$2,"",IF(A443=$G$2,AVERAGE(INDIRECT("C"&amp;A443-$G$2+3):C443),G442+(2/($G$2+3))*(C443-G442)))</f>
        <v>6633.3375648176843</v>
      </c>
      <c r="J443">
        <f ca="1">IF(F443="","",IF(C443&lt;(F443*(1-'inputs and tables'!$K$14)),0,IF(C443&gt;(F443*(1+'inputs and tables'!$K$14)),1,J442)))</f>
        <v>0</v>
      </c>
      <c r="K443">
        <f ca="1">IF(G443="","",IF(C443&lt;(G443*(1-'inputs and tables'!$K$14)),0,IF(C443&gt;(G443*(1+'inputs and tables'!$K$14)),1,K442)))</f>
        <v>0</v>
      </c>
      <c r="N443" s="13">
        <f t="shared" si="18"/>
        <v>553.35909683022123</v>
      </c>
      <c r="O443" s="10">
        <f ca="1">(O442+(IF(J442&lt;&gt;J441,(-O442*'inputs and tables'!$K$22-'inputs and tables'!$K$21)-O442*'inputs and tables'!$K$22,0)*('inputs and tables'!$K$15+'inputs and tables'!$K$16)))*(IF(AND(J442=0,'inputs and tables'!$K$16=1),data!C442/data!C443,1)*IF(AND(J442=1,'inputs and tables'!$K$15=1),data!C443/data!C442,1))</f>
        <v>1203.324985224679</v>
      </c>
      <c r="P443" s="10">
        <f ca="1">(P442+(IF(K442&lt;&gt;K441,(-P442*'inputs and tables'!$K$22-'inputs and tables'!$K$21)-P442*'inputs and tables'!$K$22,0)*('inputs and tables'!$K$15+'inputs and tables'!$K$16)))*(IF(AND(K442=0,'inputs and tables'!$K$16=1),data!C442/data!C443,1)*IF(AND(K442=1,'inputs and tables'!$K$15=1),data!C443/data!C442,1))</f>
        <v>403.9950848316609</v>
      </c>
    </row>
    <row r="444" spans="1:16" x14ac:dyDescent="0.4">
      <c r="A444" s="17">
        <f t="shared" si="17"/>
        <v>442</v>
      </c>
      <c r="B444">
        <v>1541030400</v>
      </c>
      <c r="C444">
        <v>6410</v>
      </c>
      <c r="D444" s="14">
        <f t="shared" si="19"/>
        <v>43405</v>
      </c>
      <c r="F444">
        <f ca="1">IF(A444&lt;$F$2,"",AVERAGE(INDIRECT("C"&amp;A444-$F$2+3):C444))</f>
        <v>6738.3084166666695</v>
      </c>
      <c r="G444" s="2">
        <f ca="1">IF(A444&lt;$G$2,"",IF(A444=$G$2,AVERAGE(INDIRECT("C"&amp;A444-$G$2+3):C444),G443+(2/($G$2+3))*(C444-G443)))</f>
        <v>6629.3493940173685</v>
      </c>
      <c r="J444">
        <f ca="1">IF(F444="","",IF(C444&lt;(F444*(1-'inputs and tables'!$K$14)),0,IF(C444&gt;(F444*(1+'inputs and tables'!$K$14)),1,J443)))</f>
        <v>0</v>
      </c>
      <c r="K444">
        <f ca="1">IF(G444="","",IF(C444&lt;(G444*(1-'inputs and tables'!$K$14)),0,IF(C444&gt;(G444*(1+'inputs and tables'!$K$14)),1,K443)))</f>
        <v>0</v>
      </c>
      <c r="N444" s="13">
        <f t="shared" si="18"/>
        <v>556.66521927920087</v>
      </c>
      <c r="O444" s="10">
        <f ca="1">(O443+(IF(J443&lt;&gt;J442,(-O443*'inputs and tables'!$K$22-'inputs and tables'!$K$21)-O443*'inputs and tables'!$K$22,0)*('inputs and tables'!$K$15+'inputs and tables'!$K$16)))*(IF(AND(J443=0,'inputs and tables'!$K$16=1),data!C443/data!C444,1)*IF(AND(J443=1,'inputs and tables'!$K$15=1),data!C444/data!C443,1))</f>
        <v>1196.1782485339609</v>
      </c>
      <c r="P444" s="10">
        <f ca="1">(P443+(IF(K443&lt;&gt;K442,(-P443*'inputs and tables'!$K$22-'inputs and tables'!$K$21)-P443*'inputs and tables'!$K$22,0)*('inputs and tables'!$K$15+'inputs and tables'!$K$16)))*(IF(AND(K443=0,'inputs and tables'!$K$16=1),data!C443/data!C444,1)*IF(AND(K443=1,'inputs and tables'!$K$15=1),data!C444/data!C443,1))</f>
        <v>401.59569436683387</v>
      </c>
    </row>
    <row r="445" spans="1:16" x14ac:dyDescent="0.4">
      <c r="A445" s="17">
        <f t="shared" si="17"/>
        <v>443</v>
      </c>
      <c r="B445">
        <v>1541116800</v>
      </c>
      <c r="C445">
        <v>6433.98</v>
      </c>
      <c r="D445" s="14">
        <f t="shared" si="19"/>
        <v>43406</v>
      </c>
      <c r="F445">
        <f ca="1">IF(A445&lt;$F$2,"",AVERAGE(INDIRECT("C"&amp;A445-$F$2+3):C445))</f>
        <v>6737.5149166666697</v>
      </c>
      <c r="G445" s="2">
        <f ca="1">IF(A445&lt;$G$2,"",IF(A445=$G$2,AVERAGE(INDIRECT("C"&amp;A445-$G$2+3):C445),G444+(2/($G$2+3))*(C445-G444)))</f>
        <v>6625.8606548384869</v>
      </c>
      <c r="J445">
        <f ca="1">IF(F445="","",IF(C445&lt;(F445*(1-'inputs and tables'!$K$14)),0,IF(C445&gt;(F445*(1+'inputs and tables'!$K$14)),1,J444)))</f>
        <v>0</v>
      </c>
      <c r="K445">
        <f ca="1">IF(G445="","",IF(C445&lt;(G445*(1-'inputs and tables'!$K$14)),0,IF(C445&gt;(G445*(1+'inputs and tables'!$K$14)),1,K444)))</f>
        <v>0</v>
      </c>
      <c r="N445" s="13">
        <f t="shared" si="18"/>
        <v>558.74772036474144</v>
      </c>
      <c r="O445" s="10">
        <f ca="1">(O444+(IF(J444&lt;&gt;J443,(-O444*'inputs and tables'!$K$22-'inputs and tables'!$K$21)-O444*'inputs and tables'!$K$22,0)*('inputs and tables'!$K$15+'inputs and tables'!$K$16)))*(IF(AND(J444=0,'inputs and tables'!$K$16=1),data!C444/data!C445,1)*IF(AND(J444=1,'inputs and tables'!$K$15=1),data!C445/data!C444,1))</f>
        <v>1191.7199887321206</v>
      </c>
      <c r="P445" s="10">
        <f ca="1">(P444+(IF(K444&lt;&gt;K443,(-P444*'inputs and tables'!$K$22-'inputs and tables'!$K$21)-P444*'inputs and tables'!$K$22,0)*('inputs and tables'!$K$15+'inputs and tables'!$K$16)))*(IF(AND(K444=0,'inputs and tables'!$K$16=1),data!C444/data!C445,1)*IF(AND(K444=1,'inputs and tables'!$K$15=1),data!C445/data!C444,1))</f>
        <v>400.09891247585557</v>
      </c>
    </row>
    <row r="446" spans="1:16" x14ac:dyDescent="0.4">
      <c r="A446" s="17">
        <f t="shared" si="17"/>
        <v>444</v>
      </c>
      <c r="B446">
        <v>1541203200</v>
      </c>
      <c r="C446">
        <v>6387.09</v>
      </c>
      <c r="D446" s="14">
        <f t="shared" si="19"/>
        <v>43407</v>
      </c>
      <c r="F446">
        <f ca="1">IF(A446&lt;$F$2,"",AVERAGE(INDIRECT("C"&amp;A446-$F$2+3):C446))</f>
        <v>6735.6591666666691</v>
      </c>
      <c r="G446" s="2">
        <f ca="1">IF(A446&lt;$G$2,"",IF(A446=$G$2,AVERAGE(INDIRECT("C"&amp;A446-$G$2+3):C446),G445+(2/($G$2+3))*(C446-G445)))</f>
        <v>6621.5968931449424</v>
      </c>
      <c r="J446">
        <f ca="1">IF(F446="","",IF(C446&lt;(F446*(1-'inputs and tables'!$K$14)),0,IF(C446&gt;(F446*(1+'inputs and tables'!$K$14)),1,J445)))</f>
        <v>0</v>
      </c>
      <c r="K446">
        <f ca="1">IF(G446="","",IF(C446&lt;(G446*(1-'inputs and tables'!$K$14)),0,IF(C446&gt;(G446*(1+'inputs and tables'!$K$14)),1,K445)))</f>
        <v>0</v>
      </c>
      <c r="N446" s="13">
        <f t="shared" si="18"/>
        <v>554.67564046895347</v>
      </c>
      <c r="O446" s="10">
        <f ca="1">(O445+(IF(J445&lt;&gt;J444,(-O445*'inputs and tables'!$K$22-'inputs and tables'!$K$21)-O445*'inputs and tables'!$K$22,0)*('inputs and tables'!$K$15+'inputs and tables'!$K$16)))*(IF(AND(J445=0,'inputs and tables'!$K$16=1),data!C445/data!C446,1)*IF(AND(J445=1,'inputs and tables'!$K$15=1),data!C446/data!C445,1))</f>
        <v>1200.4688478012192</v>
      </c>
      <c r="P446" s="10">
        <f ca="1">(P445+(IF(K445&lt;&gt;K444,(-P445*'inputs and tables'!$K$22-'inputs and tables'!$K$21)-P445*'inputs and tables'!$K$22,0)*('inputs and tables'!$K$15+'inputs and tables'!$K$16)))*(IF(AND(K445=0,'inputs and tables'!$K$16=1),data!C445/data!C446,1)*IF(AND(K445=1,'inputs and tables'!$K$15=1),data!C446/data!C445,1))</f>
        <v>403.03618719814585</v>
      </c>
    </row>
    <row r="447" spans="1:16" x14ac:dyDescent="0.4">
      <c r="A447" s="17">
        <f t="shared" si="17"/>
        <v>445</v>
      </c>
      <c r="B447">
        <v>1541289600</v>
      </c>
      <c r="C447">
        <v>6485.85</v>
      </c>
      <c r="D447" s="14">
        <f t="shared" si="19"/>
        <v>43408</v>
      </c>
      <c r="F447">
        <f ca="1">IF(A447&lt;$F$2,"",AVERAGE(INDIRECT("C"&amp;A447-$F$2+3):C447))</f>
        <v>6733.3997500000023</v>
      </c>
      <c r="G447" s="2">
        <f ca="1">IF(A447&lt;$G$2,"",IF(A447=$G$2,AVERAGE(INDIRECT("C"&amp;A447-$G$2+3):C447),G446+(2/($G$2+3))*(C447-G446)))</f>
        <v>6619.1728414816398</v>
      </c>
      <c r="J447">
        <f ca="1">IF(F447="","",IF(C447&lt;(F447*(1-'inputs and tables'!$K$14)),0,IF(C447&gt;(F447*(1+'inputs and tables'!$K$14)),1,J446)))</f>
        <v>0</v>
      </c>
      <c r="K447">
        <f ca="1">IF(G447="","",IF(C447&lt;(G447*(1-'inputs and tables'!$K$14)),0,IF(C447&gt;(G447*(1+'inputs and tables'!$K$14)),1,K446)))</f>
        <v>0</v>
      </c>
      <c r="N447" s="13">
        <f t="shared" si="18"/>
        <v>563.25227963525833</v>
      </c>
      <c r="O447" s="10">
        <f ca="1">(O446+(IF(J446&lt;&gt;J445,(-O446*'inputs and tables'!$K$22-'inputs and tables'!$K$21)-O446*'inputs and tables'!$K$22,0)*('inputs and tables'!$K$15+'inputs and tables'!$K$16)))*(IF(AND(J446=0,'inputs and tables'!$K$16=1),data!C446/data!C447,1)*IF(AND(J446=1,'inputs and tables'!$K$15=1),data!C447/data!C446,1))</f>
        <v>1182.1893156799322</v>
      </c>
      <c r="P447" s="10">
        <f ca="1">(P446+(IF(K446&lt;&gt;K445,(-P446*'inputs and tables'!$K$22-'inputs and tables'!$K$21)-P446*'inputs and tables'!$K$22,0)*('inputs and tables'!$K$15+'inputs and tables'!$K$16)))*(IF(AND(K446=0,'inputs and tables'!$K$16=1),data!C446/data!C447,1)*IF(AND(K446=1,'inputs and tables'!$K$15=1),data!C447/data!C446,1))</f>
        <v>396.89915753392467</v>
      </c>
    </row>
    <row r="448" spans="1:16" x14ac:dyDescent="0.4">
      <c r="A448" s="17">
        <f t="shared" si="17"/>
        <v>446</v>
      </c>
      <c r="B448">
        <v>1541376000</v>
      </c>
      <c r="C448">
        <v>6468.99</v>
      </c>
      <c r="D448" s="14">
        <f t="shared" si="19"/>
        <v>43409</v>
      </c>
      <c r="F448">
        <f ca="1">IF(A448&lt;$F$2,"",AVERAGE(INDIRECT("C"&amp;A448-$F$2+3):C448))</f>
        <v>6731.3738333333349</v>
      </c>
      <c r="G448" s="2">
        <f ca="1">IF(A448&lt;$G$2,"",IF(A448=$G$2,AVERAGE(INDIRECT("C"&amp;A448-$G$2+3):C448),G447+(2/($G$2+3))*(C448-G447)))</f>
        <v>6616.4910050266108</v>
      </c>
      <c r="J448">
        <f ca="1">IF(F448="","",IF(C448&lt;(F448*(1-'inputs and tables'!$K$14)),0,IF(C448&gt;(F448*(1+'inputs and tables'!$K$14)),1,J447)))</f>
        <v>0</v>
      </c>
      <c r="K448">
        <f ca="1">IF(G448="","",IF(C448&lt;(G448*(1-'inputs and tables'!$K$14)),0,IF(C448&gt;(G448*(1+'inputs and tables'!$K$14)),1,K447)))</f>
        <v>0</v>
      </c>
      <c r="N448" s="13">
        <f t="shared" si="18"/>
        <v>561.78810247503247</v>
      </c>
      <c r="O448" s="10">
        <f ca="1">(O447+(IF(J447&lt;&gt;J446,(-O447*'inputs and tables'!$K$22-'inputs and tables'!$K$21)-O447*'inputs and tables'!$K$22,0)*('inputs and tables'!$K$15+'inputs and tables'!$K$16)))*(IF(AND(J447=0,'inputs and tables'!$K$16=1),data!C447/data!C448,1)*IF(AND(J447=1,'inputs and tables'!$K$15=1),data!C448/data!C447,1))</f>
        <v>1185.2704321853471</v>
      </c>
      <c r="P448" s="10">
        <f ca="1">(P447+(IF(K447&lt;&gt;K446,(-P447*'inputs and tables'!$K$22-'inputs and tables'!$K$21)-P447*'inputs and tables'!$K$22,0)*('inputs and tables'!$K$15+'inputs and tables'!$K$16)))*(IF(AND(K447=0,'inputs and tables'!$K$16=1),data!C447/data!C448,1)*IF(AND(K447=1,'inputs and tables'!$K$15=1),data!C448/data!C447,1))</f>
        <v>397.93358791579607</v>
      </c>
    </row>
    <row r="449" spans="1:16" x14ac:dyDescent="0.4">
      <c r="A449" s="17">
        <f t="shared" si="17"/>
        <v>447</v>
      </c>
      <c r="B449">
        <v>1541462400</v>
      </c>
      <c r="C449">
        <v>6519.11</v>
      </c>
      <c r="D449" s="14">
        <f t="shared" si="19"/>
        <v>43410</v>
      </c>
      <c r="F449">
        <f ca="1">IF(A449&lt;$F$2,"",AVERAGE(INDIRECT("C"&amp;A449-$F$2+3):C449))</f>
        <v>6730.182083333335</v>
      </c>
      <c r="G449" s="2">
        <f ca="1">IF(A449&lt;$G$2,"",IF(A449=$G$2,AVERAGE(INDIRECT("C"&amp;A449-$G$2+3):C449),G448+(2/($G$2+3))*(C449-G448)))</f>
        <v>6614.7520585082784</v>
      </c>
      <c r="J449">
        <f ca="1">IF(F449="","",IF(C449&lt;(F449*(1-'inputs and tables'!$K$14)),0,IF(C449&gt;(F449*(1+'inputs and tables'!$K$14)),1,J448)))</f>
        <v>0</v>
      </c>
      <c r="K449">
        <f ca="1">IF(G449="","",IF(C449&lt;(G449*(1-'inputs and tables'!$K$14)),0,IF(C449&gt;(G449*(1+'inputs and tables'!$K$14)),1,K448)))</f>
        <v>0</v>
      </c>
      <c r="N449" s="13">
        <f t="shared" si="18"/>
        <v>566.14068606165858</v>
      </c>
      <c r="O449" s="10">
        <f ca="1">(O448+(IF(J448&lt;&gt;J447,(-O448*'inputs and tables'!$K$22-'inputs and tables'!$K$21)-O448*'inputs and tables'!$K$22,0)*('inputs and tables'!$K$15+'inputs and tables'!$K$16)))*(IF(AND(J448=0,'inputs and tables'!$K$16=1),data!C448/data!C449,1)*IF(AND(J448=1,'inputs and tables'!$K$15=1),data!C449/data!C448,1))</f>
        <v>1176.1578763209532</v>
      </c>
      <c r="P449" s="10">
        <f ca="1">(P448+(IF(K448&lt;&gt;K447,(-P448*'inputs and tables'!$K$22-'inputs and tables'!$K$21)-P448*'inputs and tables'!$K$22,0)*('inputs and tables'!$K$15+'inputs and tables'!$K$16)))*(IF(AND(K448=0,'inputs and tables'!$K$16=1),data!C448/data!C449,1)*IF(AND(K448=1,'inputs and tables'!$K$15=1),data!C449/data!C448,1))</f>
        <v>394.87420842590564</v>
      </c>
    </row>
    <row r="450" spans="1:16" x14ac:dyDescent="0.4">
      <c r="A450" s="17">
        <f t="shared" si="17"/>
        <v>448</v>
      </c>
      <c r="B450">
        <v>1541548800</v>
      </c>
      <c r="C450">
        <v>6578.46</v>
      </c>
      <c r="D450" s="14">
        <f t="shared" si="19"/>
        <v>43411</v>
      </c>
      <c r="F450">
        <f ca="1">IF(A450&lt;$F$2,"",AVERAGE(INDIRECT("C"&amp;A450-$F$2+3):C450))</f>
        <v>6732.5283333333346</v>
      </c>
      <c r="G450" s="2">
        <f ca="1">IF(A450&lt;$G$2,"",IF(A450=$G$2,AVERAGE(INDIRECT("C"&amp;A450-$G$2+3):C450),G449+(2/($G$2+3))*(C450-G449)))</f>
        <v>6614.1039860349165</v>
      </c>
      <c r="J450">
        <f ca="1">IF(F450="","",IF(C450&lt;(F450*(1-'inputs and tables'!$K$14)),0,IF(C450&gt;(F450*(1+'inputs and tables'!$K$14)),1,J449)))</f>
        <v>0</v>
      </c>
      <c r="K450">
        <f ca="1">IF(G450="","",IF(C450&lt;(G450*(1-'inputs and tables'!$K$14)),0,IF(C450&gt;(G450*(1+'inputs and tables'!$K$14)),1,K449)))</f>
        <v>0</v>
      </c>
      <c r="N450" s="13">
        <f t="shared" si="18"/>
        <v>571.29483282674767</v>
      </c>
      <c r="O450" s="10">
        <f ca="1">(O449+(IF(J449&lt;&gt;J448,(-O449*'inputs and tables'!$K$22-'inputs and tables'!$K$21)-O449*'inputs and tables'!$K$22,0)*('inputs and tables'!$K$15+'inputs and tables'!$K$16)))*(IF(AND(J449=0,'inputs and tables'!$K$16=1),data!C449/data!C450,1)*IF(AND(J449=1,'inputs and tables'!$K$15=1),data!C450/data!C449,1))</f>
        <v>1165.5467348137236</v>
      </c>
      <c r="P450" s="10">
        <f ca="1">(P449+(IF(K449&lt;&gt;K448,(-P449*'inputs and tables'!$K$22-'inputs and tables'!$K$21)-P449*'inputs and tables'!$K$22,0)*('inputs and tables'!$K$15+'inputs and tables'!$K$16)))*(IF(AND(K449=0,'inputs and tables'!$K$16=1),data!C449/data!C450,1)*IF(AND(K449=1,'inputs and tables'!$K$15=1),data!C450/data!C449,1))</f>
        <v>391.31170530662274</v>
      </c>
    </row>
    <row r="451" spans="1:16" x14ac:dyDescent="0.4">
      <c r="A451" s="17">
        <f t="shared" si="17"/>
        <v>449</v>
      </c>
      <c r="B451">
        <v>1541635200</v>
      </c>
      <c r="C451">
        <v>6479.84</v>
      </c>
      <c r="D451" s="14">
        <f t="shared" si="19"/>
        <v>43412</v>
      </c>
      <c r="F451">
        <f ca="1">IF(A451&lt;$F$2,"",AVERAGE(INDIRECT("C"&amp;A451-$F$2+3):C451))</f>
        <v>6733.3764166666679</v>
      </c>
      <c r="G451" s="2">
        <f ca="1">IF(A451&lt;$G$2,"",IF(A451=$G$2,AVERAGE(INDIRECT("C"&amp;A451-$G$2+3):C451),G450+(2/($G$2+3))*(C451-G450)))</f>
        <v>6611.706414855722</v>
      </c>
      <c r="J451">
        <f ca="1">IF(F451="","",IF(C451&lt;(F451*(1-'inputs and tables'!$K$14)),0,IF(C451&gt;(F451*(1+'inputs and tables'!$K$14)),1,J450)))</f>
        <v>0</v>
      </c>
      <c r="K451">
        <f ca="1">IF(G451="","",IF(C451&lt;(G451*(1-'inputs and tables'!$K$14)),0,IF(C451&gt;(G451*(1+'inputs and tables'!$K$14)),1,K450)))</f>
        <v>0</v>
      </c>
      <c r="N451" s="13">
        <f t="shared" si="18"/>
        <v>562.73035171515414</v>
      </c>
      <c r="O451" s="10">
        <f ca="1">(O450+(IF(J450&lt;&gt;J449,(-O450*'inputs and tables'!$K$22-'inputs and tables'!$K$21)-O450*'inputs and tables'!$K$22,0)*('inputs and tables'!$K$15+'inputs and tables'!$K$16)))*(IF(AND(J450=0,'inputs and tables'!$K$16=1),data!C450/data!C451,1)*IF(AND(J450=1,'inputs and tables'!$K$15=1),data!C451/data!C450,1))</f>
        <v>1183.285786856263</v>
      </c>
      <c r="P451" s="10">
        <f ca="1">(P450+(IF(K450&lt;&gt;K449,(-P450*'inputs and tables'!$K$22-'inputs and tables'!$K$21)-P450*'inputs and tables'!$K$22,0)*('inputs and tables'!$K$15+'inputs and tables'!$K$16)))*(IF(AND(K450=0,'inputs and tables'!$K$16=1),data!C450/data!C451,1)*IF(AND(K450=1,'inputs and tables'!$K$15=1),data!C451/data!C450,1))</f>
        <v>397.26727834196606</v>
      </c>
    </row>
    <row r="452" spans="1:16" x14ac:dyDescent="0.4">
      <c r="A452" s="17">
        <f t="shared" si="17"/>
        <v>450</v>
      </c>
      <c r="B452">
        <v>1541721600</v>
      </c>
      <c r="C452">
        <v>6419.99</v>
      </c>
      <c r="D452" s="14">
        <f t="shared" si="19"/>
        <v>43413</v>
      </c>
      <c r="F452">
        <f ca="1">IF(A452&lt;$F$2,"",AVERAGE(INDIRECT("C"&amp;A452-$F$2+3):C452))</f>
        <v>6734.7882500000005</v>
      </c>
      <c r="G452" s="2">
        <f ca="1">IF(A452&lt;$G$2,"",IF(A452=$G$2,AVERAGE(INDIRECT("C"&amp;A452-$G$2+3):C452),G451+(2/($G$2+3))*(C452-G451)))</f>
        <v>6608.282907447584</v>
      </c>
      <c r="J452">
        <f ca="1">IF(F452="","",IF(C452&lt;(F452*(1-'inputs and tables'!$K$14)),0,IF(C452&gt;(F452*(1+'inputs and tables'!$K$14)),1,J451)))</f>
        <v>0</v>
      </c>
      <c r="K452">
        <f ca="1">IF(G452="","",IF(C452&lt;(G452*(1-'inputs and tables'!$K$14)),0,IF(C452&gt;(G452*(1+'inputs and tables'!$K$14)),1,K451)))</f>
        <v>0</v>
      </c>
      <c r="N452" s="13">
        <f t="shared" si="18"/>
        <v>557.53278332609636</v>
      </c>
      <c r="O452" s="10">
        <f ca="1">(O451+(IF(J451&lt;&gt;J450,(-O451*'inputs and tables'!$K$22-'inputs and tables'!$K$21)-O451*'inputs and tables'!$K$22,0)*('inputs and tables'!$K$15+'inputs and tables'!$K$16)))*(IF(AND(J451=0,'inputs and tables'!$K$16=1),data!C451/data!C452,1)*IF(AND(J451=1,'inputs and tables'!$K$15=1),data!C452/data!C451,1))</f>
        <v>1194.3169028460616</v>
      </c>
      <c r="P452" s="10">
        <f ca="1">(P451+(IF(K451&lt;&gt;K450,(-P451*'inputs and tables'!$K$22-'inputs and tables'!$K$21)-P451*'inputs and tables'!$K$22,0)*('inputs and tables'!$K$15+'inputs and tables'!$K$16)))*(IF(AND(K451=0,'inputs and tables'!$K$16=1),data!C451/data!C452,1)*IF(AND(K451=1,'inputs and tables'!$K$15=1),data!C452/data!C451,1))</f>
        <v>400.97078046716666</v>
      </c>
    </row>
    <row r="453" spans="1:16" x14ac:dyDescent="0.4">
      <c r="A453" s="17">
        <f t="shared" ref="A453:A516" si="20">A452+1</f>
        <v>451</v>
      </c>
      <c r="B453">
        <v>1541808000</v>
      </c>
      <c r="C453">
        <v>6433.05</v>
      </c>
      <c r="D453" s="14">
        <f t="shared" si="19"/>
        <v>43414</v>
      </c>
      <c r="F453">
        <f ca="1">IF(A453&lt;$F$2,"",AVERAGE(INDIRECT("C"&amp;A453-$F$2+3):C453))</f>
        <v>6736.6089166666679</v>
      </c>
      <c r="G453" s="2">
        <f ca="1">IF(A453&lt;$G$2,"",IF(A453=$G$2,AVERAGE(INDIRECT("C"&amp;A453-$G$2+3):C453),G452+(2/($G$2+3))*(C453-G452)))</f>
        <v>6605.1537483860202</v>
      </c>
      <c r="J453">
        <f ca="1">IF(F453="","",IF(C453&lt;(F453*(1-'inputs and tables'!$K$14)),0,IF(C453&gt;(F453*(1+'inputs and tables'!$K$14)),1,J452)))</f>
        <v>0</v>
      </c>
      <c r="K453">
        <f ca="1">IF(G453="","",IF(C453&lt;(G453*(1-'inputs and tables'!$K$14)),0,IF(C453&gt;(G453*(1+'inputs and tables'!$K$14)),1,K452)))</f>
        <v>0</v>
      </c>
      <c r="N453" s="13">
        <f t="shared" si="18"/>
        <v>558.66695614415983</v>
      </c>
      <c r="O453" s="10">
        <f ca="1">(O452+(IF(J452&lt;&gt;J451,(-O452*'inputs and tables'!$K$22-'inputs and tables'!$K$21)-O452*'inputs and tables'!$K$22,0)*('inputs and tables'!$K$15+'inputs and tables'!$K$16)))*(IF(AND(J452=0,'inputs and tables'!$K$16=1),data!C452/data!C453,1)*IF(AND(J452=1,'inputs and tables'!$K$15=1),data!C453/data!C452,1))</f>
        <v>1191.8922708672692</v>
      </c>
      <c r="P453" s="10">
        <f ca="1">(P452+(IF(K452&lt;&gt;K451,(-P452*'inputs and tables'!$K$22-'inputs and tables'!$K$21)-P452*'inputs and tables'!$K$22,0)*('inputs and tables'!$K$15+'inputs and tables'!$K$16)))*(IF(AND(K452=0,'inputs and tables'!$K$16=1),data!C452/data!C453,1)*IF(AND(K452=1,'inputs and tables'!$K$15=1),data!C453/data!C452,1))</f>
        <v>400.15675315618643</v>
      </c>
    </row>
    <row r="454" spans="1:16" x14ac:dyDescent="0.4">
      <c r="A454" s="17">
        <f t="shared" si="20"/>
        <v>452</v>
      </c>
      <c r="B454">
        <v>1541894400</v>
      </c>
      <c r="C454">
        <v>6449.81</v>
      </c>
      <c r="D454" s="14">
        <f t="shared" si="19"/>
        <v>43415</v>
      </c>
      <c r="F454">
        <f ca="1">IF(A454&lt;$F$2,"",AVERAGE(INDIRECT("C"&amp;A454-$F$2+3):C454))</f>
        <v>6738.2574166666682</v>
      </c>
      <c r="G454" s="2">
        <f ca="1">IF(A454&lt;$G$2,"",IF(A454=$G$2,AVERAGE(INDIRECT("C"&amp;A454-$G$2+3):C454),G453+(2/($G$2+3))*(C454-G453)))</f>
        <v>6602.3797528791274</v>
      </c>
      <c r="J454">
        <f ca="1">IF(F454="","",IF(C454&lt;(F454*(1-'inputs and tables'!$K$14)),0,IF(C454&gt;(F454*(1+'inputs and tables'!$K$14)),1,J453)))</f>
        <v>0</v>
      </c>
      <c r="K454">
        <f ca="1">IF(G454="","",IF(C454&lt;(G454*(1-'inputs and tables'!$K$14)),0,IF(C454&gt;(G454*(1+'inputs and tables'!$K$14)),1,K453)))</f>
        <v>0</v>
      </c>
      <c r="N454" s="13">
        <f t="shared" si="18"/>
        <v>560.12244897959192</v>
      </c>
      <c r="O454" s="10">
        <f ca="1">(O453+(IF(J453&lt;&gt;J452,(-O453*'inputs and tables'!$K$22-'inputs and tables'!$K$21)-O453*'inputs and tables'!$K$22,0)*('inputs and tables'!$K$15+'inputs and tables'!$K$16)))*(IF(AND(J453=0,'inputs and tables'!$K$16=1),data!C453/data!C454,1)*IF(AND(J453=1,'inputs and tables'!$K$15=1),data!C454/data!C453,1))</f>
        <v>1188.7951076237418</v>
      </c>
      <c r="P454" s="10">
        <f ca="1">(P453+(IF(K453&lt;&gt;K452,(-P453*'inputs and tables'!$K$22-'inputs and tables'!$K$21)-P453*'inputs and tables'!$K$22,0)*('inputs and tables'!$K$15+'inputs and tables'!$K$16)))*(IF(AND(K453=0,'inputs and tables'!$K$16=1),data!C453/data!C454,1)*IF(AND(K453=1,'inputs and tables'!$K$15=1),data!C454/data!C453,1))</f>
        <v>399.11693536575575</v>
      </c>
    </row>
    <row r="455" spans="1:16" x14ac:dyDescent="0.4">
      <c r="A455" s="17">
        <f t="shared" si="20"/>
        <v>453</v>
      </c>
      <c r="B455">
        <v>1541980800</v>
      </c>
      <c r="C455">
        <v>6453.07</v>
      </c>
      <c r="D455" s="14">
        <f t="shared" si="19"/>
        <v>43416</v>
      </c>
      <c r="F455">
        <f ca="1">IF(A455&lt;$F$2,"",AVERAGE(INDIRECT("C"&amp;A455-$F$2+3):C455))</f>
        <v>6739.0912500000013</v>
      </c>
      <c r="G455" s="2">
        <f ca="1">IF(A455&lt;$G$2,"",IF(A455=$G$2,AVERAGE(INDIRECT("C"&amp;A455-$G$2+3):C455),G454+(2/($G$2+3))*(C455-G454)))</f>
        <v>6599.713507292</v>
      </c>
      <c r="J455">
        <f ca="1">IF(F455="","",IF(C455&lt;(F455*(1-'inputs and tables'!$K$14)),0,IF(C455&gt;(F455*(1+'inputs and tables'!$K$14)),1,J454)))</f>
        <v>0</v>
      </c>
      <c r="K455">
        <f ca="1">IF(G455="","",IF(C455&lt;(G455*(1-'inputs and tables'!$K$14)),0,IF(C455&gt;(G455*(1+'inputs and tables'!$K$14)),1,K454)))</f>
        <v>0</v>
      </c>
      <c r="N455" s="13">
        <f t="shared" si="18"/>
        <v>560.40555796786805</v>
      </c>
      <c r="O455" s="10">
        <f ca="1">(O454+(IF(J454&lt;&gt;J453,(-O454*'inputs and tables'!$K$22-'inputs and tables'!$K$21)-O454*'inputs and tables'!$K$22,0)*('inputs and tables'!$K$15+'inputs and tables'!$K$16)))*(IF(AND(J454=0,'inputs and tables'!$K$16=1),data!C454/data!C455,1)*IF(AND(J454=1,'inputs and tables'!$K$15=1),data!C455/data!C454,1))</f>
        <v>1188.1945450929072</v>
      </c>
      <c r="P455" s="10">
        <f ca="1">(P454+(IF(K454&lt;&gt;K453,(-P454*'inputs and tables'!$K$22-'inputs and tables'!$K$21)-P454*'inputs and tables'!$K$22,0)*('inputs and tables'!$K$15+'inputs and tables'!$K$16)))*(IF(AND(K454=0,'inputs and tables'!$K$16=1),data!C454/data!C455,1)*IF(AND(K454=1,'inputs and tables'!$K$15=1),data!C455/data!C454,1))</f>
        <v>398.91530711605566</v>
      </c>
    </row>
    <row r="456" spans="1:16" x14ac:dyDescent="0.4">
      <c r="A456" s="17">
        <f t="shared" si="20"/>
        <v>454</v>
      </c>
      <c r="B456">
        <v>1542067200</v>
      </c>
      <c r="C456">
        <v>6457.66</v>
      </c>
      <c r="D456" s="14">
        <f t="shared" si="19"/>
        <v>43417</v>
      </c>
      <c r="F456">
        <f ca="1">IF(A456&lt;$F$2,"",AVERAGE(INDIRECT("C"&amp;A456-$F$2+3):C456))</f>
        <v>6736.8771666666689</v>
      </c>
      <c r="G456" s="2">
        <f ca="1">IF(A456&lt;$G$2,"",IF(A456=$G$2,AVERAGE(INDIRECT("C"&amp;A456-$G$2+3):C456),G455+(2/($G$2+3))*(C456-G455)))</f>
        <v>6597.1768375189286</v>
      </c>
      <c r="J456">
        <f ca="1">IF(F456="","",IF(C456&lt;(F456*(1-'inputs and tables'!$K$14)),0,IF(C456&gt;(F456*(1+'inputs and tables'!$K$14)),1,J455)))</f>
        <v>0</v>
      </c>
      <c r="K456">
        <f ca="1">IF(G456="","",IF(C456&lt;(G456*(1-'inputs and tables'!$K$14)),0,IF(C456&gt;(G456*(1+'inputs and tables'!$K$14)),1,K455)))</f>
        <v>0</v>
      </c>
      <c r="N456" s="13">
        <f t="shared" si="18"/>
        <v>560.80416847590106</v>
      </c>
      <c r="O456" s="10">
        <f ca="1">(O455+(IF(J455&lt;&gt;J454,(-O455*'inputs and tables'!$K$22-'inputs and tables'!$K$21)-O455*'inputs and tables'!$K$22,0)*('inputs and tables'!$K$15+'inputs and tables'!$K$16)))*(IF(AND(J455=0,'inputs and tables'!$K$16=1),data!C455/data!C456,1)*IF(AND(J455=1,'inputs and tables'!$K$15=1),data!C456/data!C455,1))</f>
        <v>1187.3499956799656</v>
      </c>
      <c r="P456" s="10">
        <f ca="1">(P455+(IF(K455&lt;&gt;K454,(-P455*'inputs and tables'!$K$22-'inputs and tables'!$K$21)-P455*'inputs and tables'!$K$22,0)*('inputs and tables'!$K$15+'inputs and tables'!$K$16)))*(IF(AND(K455=0,'inputs and tables'!$K$16=1),data!C455/data!C456,1)*IF(AND(K455=1,'inputs and tables'!$K$15=1),data!C456/data!C455,1))</f>
        <v>398.63176458522207</v>
      </c>
    </row>
    <row r="457" spans="1:16" x14ac:dyDescent="0.4">
      <c r="A457" s="17">
        <f t="shared" si="20"/>
        <v>455</v>
      </c>
      <c r="B457">
        <v>1542153600</v>
      </c>
      <c r="C457">
        <v>5922.41</v>
      </c>
      <c r="D457" s="14">
        <f t="shared" si="19"/>
        <v>43418</v>
      </c>
      <c r="F457">
        <f ca="1">IF(A457&lt;$F$2,"",AVERAGE(INDIRECT("C"&amp;A457-$F$2+3):C457))</f>
        <v>6725.2519166666689</v>
      </c>
      <c r="G457" s="2">
        <f ca="1">IF(A457&lt;$G$2,"",IF(A457=$G$2,AVERAGE(INDIRECT("C"&amp;A457-$G$2+3):C457),G456+(2/($G$2+3))*(C457-G456)))</f>
        <v>6585.1274297060909</v>
      </c>
      <c r="J457">
        <f ca="1">IF(F457="","",IF(C457&lt;(F457*(1-'inputs and tables'!$K$14)),0,IF(C457&gt;(F457*(1+'inputs and tables'!$K$14)),1,J456)))</f>
        <v>0</v>
      </c>
      <c r="K457">
        <f ca="1">IF(G457="","",IF(C457&lt;(G457*(1-'inputs and tables'!$K$14)),0,IF(C457&gt;(G457*(1+'inputs and tables'!$K$14)),1,K456)))</f>
        <v>0</v>
      </c>
      <c r="N457" s="13">
        <f t="shared" si="18"/>
        <v>514.32132001736875</v>
      </c>
      <c r="O457" s="10">
        <f ca="1">(O456+(IF(J456&lt;&gt;J455,(-O456*'inputs and tables'!$K$22-'inputs and tables'!$K$21)-O456*'inputs and tables'!$K$22,0)*('inputs and tables'!$K$15+'inputs and tables'!$K$16)))*(IF(AND(J456=0,'inputs and tables'!$K$16=1),data!C456/data!C457,1)*IF(AND(J456=1,'inputs and tables'!$K$15=1),data!C457/data!C456,1))</f>
        <v>1294.659196695718</v>
      </c>
      <c r="P457" s="10">
        <f ca="1">(P456+(IF(K456&lt;&gt;K455,(-P456*'inputs and tables'!$K$22-'inputs and tables'!$K$21)-P456*'inputs and tables'!$K$22,0)*('inputs and tables'!$K$15+'inputs and tables'!$K$16)))*(IF(AND(K456=0,'inputs and tables'!$K$16=1),data!C456/data!C457,1)*IF(AND(K456=1,'inputs and tables'!$K$15=1),data!C457/data!C456,1))</f>
        <v>434.65893122755864</v>
      </c>
    </row>
    <row r="458" spans="1:16" x14ac:dyDescent="0.4">
      <c r="A458" s="17">
        <f t="shared" si="20"/>
        <v>456</v>
      </c>
      <c r="B458">
        <v>1542240000</v>
      </c>
      <c r="C458">
        <v>5753.4</v>
      </c>
      <c r="D458" s="14">
        <f t="shared" si="19"/>
        <v>43419</v>
      </c>
      <c r="F458">
        <f ca="1">IF(A458&lt;$F$2,"",AVERAGE(INDIRECT("C"&amp;A458-$F$2+3):C458))</f>
        <v>6711.6810833333348</v>
      </c>
      <c r="G458" s="2">
        <f ca="1">IF(A458&lt;$G$2,"",IF(A458=$G$2,AVERAGE(INDIRECT("C"&amp;A458-$G$2+3):C458),G457+(2/($G$2+3))*(C458-G457)))</f>
        <v>6570.2751541756252</v>
      </c>
      <c r="J458">
        <f ca="1">IF(F458="","",IF(C458&lt;(F458*(1-'inputs and tables'!$K$14)),0,IF(C458&gt;(F458*(1+'inputs and tables'!$K$14)),1,J457)))</f>
        <v>0</v>
      </c>
      <c r="K458">
        <f ca="1">IF(G458="","",IF(C458&lt;(G458*(1-'inputs and tables'!$K$14)),0,IF(C458&gt;(G458*(1+'inputs and tables'!$K$14)),1,K457)))</f>
        <v>0</v>
      </c>
      <c r="N458" s="13">
        <f t="shared" si="18"/>
        <v>499.64394268345643</v>
      </c>
      <c r="O458" s="10">
        <f ca="1">(O457+(IF(J457&lt;&gt;J456,(-O457*'inputs and tables'!$K$22-'inputs and tables'!$K$21)-O457*'inputs and tables'!$K$22,0)*('inputs and tables'!$K$15+'inputs and tables'!$K$16)))*(IF(AND(J457=0,'inputs and tables'!$K$16=1),data!C457/data!C458,1)*IF(AND(J457=1,'inputs and tables'!$K$15=1),data!C458/data!C457,1))</f>
        <v>1332.6906825707733</v>
      </c>
      <c r="P458" s="10">
        <f ca="1">(P457+(IF(K457&lt;&gt;K456,(-P457*'inputs and tables'!$K$22-'inputs and tables'!$K$21)-P457*'inputs and tables'!$K$22,0)*('inputs and tables'!$K$15+'inputs and tables'!$K$16)))*(IF(AND(K457=0,'inputs and tables'!$K$16=1),data!C457/data!C458,1)*IF(AND(K457=1,'inputs and tables'!$K$15=1),data!C458/data!C457,1))</f>
        <v>447.42733008158746</v>
      </c>
    </row>
    <row r="459" spans="1:16" x14ac:dyDescent="0.4">
      <c r="A459" s="17">
        <f t="shared" si="20"/>
        <v>457</v>
      </c>
      <c r="B459">
        <v>1542326400</v>
      </c>
      <c r="C459">
        <v>5655.94</v>
      </c>
      <c r="D459" s="14">
        <f t="shared" si="19"/>
        <v>43420</v>
      </c>
      <c r="F459">
        <f ca="1">IF(A459&lt;$F$2,"",AVERAGE(INDIRECT("C"&amp;A459-$F$2+3):C459))</f>
        <v>6696.5955000000013</v>
      </c>
      <c r="G459" s="2">
        <f ca="1">IF(A459&lt;$G$2,"",IF(A459=$G$2,AVERAGE(INDIRECT("C"&amp;A459-$G$2+3):C459),G458+(2/($G$2+3))*(C459-G458)))</f>
        <v>6553.9477407082031</v>
      </c>
      <c r="J459">
        <f ca="1">IF(F459="","",IF(C459&lt;(F459*(1-'inputs and tables'!$K$14)),0,IF(C459&gt;(F459*(1+'inputs and tables'!$K$14)),1,J458)))</f>
        <v>0</v>
      </c>
      <c r="K459">
        <f ca="1">IF(G459="","",IF(C459&lt;(G459*(1-'inputs and tables'!$K$14)),0,IF(C459&gt;(G459*(1+'inputs and tables'!$K$14)),1,K458)))</f>
        <v>0</v>
      </c>
      <c r="N459" s="13">
        <f t="shared" ref="N459:N522" si="21">(C459/C458)*N458</f>
        <v>491.18019973947031</v>
      </c>
      <c r="O459" s="10">
        <f ca="1">(O458+(IF(J458&lt;&gt;J457,(-O458*'inputs and tables'!$K$22-'inputs and tables'!$K$21)-O458*'inputs and tables'!$K$22,0)*('inputs and tables'!$K$15+'inputs and tables'!$K$16)))*(IF(AND(J458=0,'inputs and tables'!$K$16=1),data!C458/data!C459,1)*IF(AND(J458=1,'inputs and tables'!$K$15=1),data!C459/data!C458,1))</f>
        <v>1355.6548642847497</v>
      </c>
      <c r="P459" s="10">
        <f ca="1">(P458+(IF(K458&lt;&gt;K457,(-P458*'inputs and tables'!$K$22-'inputs and tables'!$K$21)-P458*'inputs and tables'!$K$22,0)*('inputs and tables'!$K$15+'inputs and tables'!$K$16)))*(IF(AND(K458=0,'inputs and tables'!$K$16=1),data!C458/data!C459,1)*IF(AND(K458=1,'inputs and tables'!$K$15=1),data!C459/data!C458,1))</f>
        <v>455.13714800570824</v>
      </c>
    </row>
    <row r="460" spans="1:16" x14ac:dyDescent="0.4">
      <c r="A460" s="17">
        <f t="shared" si="20"/>
        <v>458</v>
      </c>
      <c r="B460">
        <v>1542412800</v>
      </c>
      <c r="C460">
        <v>5628.29</v>
      </c>
      <c r="D460" s="14">
        <f t="shared" si="19"/>
        <v>43421</v>
      </c>
      <c r="F460">
        <f ca="1">IF(A460&lt;$F$2,"",AVERAGE(INDIRECT("C"&amp;A460-$F$2+3):C460))</f>
        <v>6682.3518333333341</v>
      </c>
      <c r="G460" s="2">
        <f ca="1">IF(A460&lt;$G$2,"",IF(A460=$G$2,AVERAGE(INDIRECT("C"&amp;A460-$G$2+3):C460),G459+(2/($G$2+3))*(C460-G459)))</f>
        <v>6537.4181381955568</v>
      </c>
      <c r="J460">
        <f ca="1">IF(F460="","",IF(C460&lt;(F460*(1-'inputs and tables'!$K$14)),0,IF(C460&gt;(F460*(1+'inputs and tables'!$K$14)),1,J459)))</f>
        <v>0</v>
      </c>
      <c r="K460">
        <f ca="1">IF(G460="","",IF(C460&lt;(G460*(1-'inputs and tables'!$K$14)),0,IF(C460&gt;(G460*(1+'inputs and tables'!$K$14)),1,K459)))</f>
        <v>0</v>
      </c>
      <c r="N460" s="13">
        <f t="shared" si="21"/>
        <v>488.77898393399926</v>
      </c>
      <c r="O460" s="10">
        <f ca="1">(O459+(IF(J459&lt;&gt;J458,(-O459*'inputs and tables'!$K$22-'inputs and tables'!$K$21)-O459*'inputs and tables'!$K$22,0)*('inputs and tables'!$K$15+'inputs and tables'!$K$16)))*(IF(AND(J459=0,'inputs and tables'!$K$16=1),data!C459/data!C460,1)*IF(AND(J459=1,'inputs and tables'!$K$15=1),data!C460/data!C459,1))</f>
        <v>1362.3147657819136</v>
      </c>
      <c r="P460" s="10">
        <f ca="1">(P459+(IF(K459&lt;&gt;K458,(-P459*'inputs and tables'!$K$22-'inputs and tables'!$K$21)-P459*'inputs and tables'!$K$22,0)*('inputs and tables'!$K$15+'inputs and tables'!$K$16)))*(IF(AND(K459=0,'inputs and tables'!$K$16=1),data!C459/data!C460,1)*IF(AND(K459=1,'inputs and tables'!$K$15=1),data!C460/data!C459,1))</f>
        <v>457.37309216323348</v>
      </c>
    </row>
    <row r="461" spans="1:16" x14ac:dyDescent="0.4">
      <c r="A461" s="17">
        <f t="shared" si="20"/>
        <v>459</v>
      </c>
      <c r="B461">
        <v>1542499200</v>
      </c>
      <c r="C461">
        <v>5662</v>
      </c>
      <c r="D461" s="14">
        <f t="shared" si="19"/>
        <v>43422</v>
      </c>
      <c r="F461">
        <f ca="1">IF(A461&lt;$F$2,"",AVERAGE(INDIRECT("C"&amp;A461-$F$2+3):C461))</f>
        <v>6667.8786666666683</v>
      </c>
      <c r="G461" s="2">
        <f ca="1">IF(A461&lt;$G$2,"",IF(A461=$G$2,AVERAGE(INDIRECT("C"&amp;A461-$G$2+3):C461),G460+(2/($G$2+3))*(C461-G460)))</f>
        <v>6521.785671442065</v>
      </c>
      <c r="J461">
        <f ca="1">IF(F461="","",IF(C461&lt;(F461*(1-'inputs and tables'!$K$14)),0,IF(C461&gt;(F461*(1+'inputs and tables'!$K$14)),1,J460)))</f>
        <v>0</v>
      </c>
      <c r="K461">
        <f ca="1">IF(G461="","",IF(C461&lt;(G461*(1-'inputs and tables'!$K$14)),0,IF(C461&gt;(G461*(1+'inputs and tables'!$K$14)),1,K460)))</f>
        <v>0</v>
      </c>
      <c r="N461" s="13">
        <f t="shared" si="21"/>
        <v>491.70646982197144</v>
      </c>
      <c r="O461" s="10">
        <f ca="1">(O460+(IF(J460&lt;&gt;J459,(-O460*'inputs and tables'!$K$22-'inputs and tables'!$K$21)-O460*'inputs and tables'!$K$22,0)*('inputs and tables'!$K$15+'inputs and tables'!$K$16)))*(IF(AND(J460=0,'inputs and tables'!$K$16=1),data!C460/data!C461,1)*IF(AND(J460=1,'inputs and tables'!$K$15=1),data!C461/data!C460,1))</f>
        <v>1354.2039161255186</v>
      </c>
      <c r="P461" s="10">
        <f ca="1">(P460+(IF(K460&lt;&gt;K459,(-P460*'inputs and tables'!$K$22-'inputs and tables'!$K$21)-P460*'inputs and tables'!$K$22,0)*('inputs and tables'!$K$15+'inputs and tables'!$K$16)))*(IF(AND(K460=0,'inputs and tables'!$K$16=1),data!C460/data!C461,1)*IF(AND(K460=1,'inputs and tables'!$K$15=1),data!C461/data!C460,1))</f>
        <v>454.65001781904016</v>
      </c>
    </row>
    <row r="462" spans="1:16" x14ac:dyDescent="0.4">
      <c r="A462" s="17">
        <f t="shared" si="20"/>
        <v>460</v>
      </c>
      <c r="B462">
        <v>1542585600</v>
      </c>
      <c r="C462">
        <v>4910.03</v>
      </c>
      <c r="D462" s="14">
        <f t="shared" si="19"/>
        <v>43423</v>
      </c>
      <c r="F462">
        <f ca="1">IF(A462&lt;$F$2,"",AVERAGE(INDIRECT("C"&amp;A462-$F$2+3):C462))</f>
        <v>6647.1723333333348</v>
      </c>
      <c r="G462" s="2">
        <f ca="1">IF(A462&lt;$G$2,"",IF(A462=$G$2,AVERAGE(INDIRECT("C"&amp;A462-$G$2+3):C462),G461+(2/($G$2+3))*(C462-G461)))</f>
        <v>6493.0043201663138</v>
      </c>
      <c r="J462">
        <f ca="1">IF(F462="","",IF(C462&lt;(F462*(1-'inputs and tables'!$K$14)),0,IF(C462&gt;(F462*(1+'inputs and tables'!$K$14)),1,J461)))</f>
        <v>0</v>
      </c>
      <c r="K462">
        <f ca="1">IF(G462="","",IF(C462&lt;(G462*(1-'inputs and tables'!$K$14)),0,IF(C462&gt;(G462*(1+'inputs and tables'!$K$14)),1,K461)))</f>
        <v>0</v>
      </c>
      <c r="N462" s="13">
        <f t="shared" si="21"/>
        <v>426.40295267042995</v>
      </c>
      <c r="O462" s="10">
        <f ca="1">(O461+(IF(J461&lt;&gt;J460,(-O461*'inputs and tables'!$K$22-'inputs and tables'!$K$21)-O461*'inputs and tables'!$K$22,0)*('inputs and tables'!$K$15+'inputs and tables'!$K$16)))*(IF(AND(J461=0,'inputs and tables'!$K$16=1),data!C461/data!C462,1)*IF(AND(J461=1,'inputs and tables'!$K$15=1),data!C462/data!C461,1))</f>
        <v>1561.5999440131093</v>
      </c>
      <c r="P462" s="10">
        <f ca="1">(P461+(IF(K461&lt;&gt;K460,(-P461*'inputs and tables'!$K$22-'inputs and tables'!$K$21)-P461*'inputs and tables'!$K$22,0)*('inputs and tables'!$K$15+'inputs and tables'!$K$16)))*(IF(AND(K461=0,'inputs and tables'!$K$16=1),data!C461/data!C462,1)*IF(AND(K461=1,'inputs and tables'!$K$15=1),data!C462/data!C461,1))</f>
        <v>524.27956670150809</v>
      </c>
    </row>
    <row r="463" spans="1:16" x14ac:dyDescent="0.4">
      <c r="A463" s="17">
        <f t="shared" si="20"/>
        <v>461</v>
      </c>
      <c r="B463">
        <v>1542672000</v>
      </c>
      <c r="C463">
        <v>4558.8599999999997</v>
      </c>
      <c r="D463" s="14">
        <f t="shared" si="19"/>
        <v>43424</v>
      </c>
      <c r="F463">
        <f ca="1">IF(A463&lt;$F$2,"",AVERAGE(INDIRECT("C"&amp;A463-$F$2+3):C463))</f>
        <v>6620.8210833333342</v>
      </c>
      <c r="G463" s="2">
        <f ca="1">IF(A463&lt;$G$2,"",IF(A463=$G$2,AVERAGE(INDIRECT("C"&amp;A463-$G$2+3):C463),G462+(2/($G$2+3))*(C463-G462)))</f>
        <v>6458.4660287347724</v>
      </c>
      <c r="J463">
        <f ca="1">IF(F463="","",IF(C463&lt;(F463*(1-'inputs and tables'!$K$14)),0,IF(C463&gt;(F463*(1+'inputs and tables'!$K$14)),1,J462)))</f>
        <v>0</v>
      </c>
      <c r="K463">
        <f ca="1">IF(G463="","",IF(C463&lt;(G463*(1-'inputs and tables'!$K$14)),0,IF(C463&gt;(G463*(1+'inputs and tables'!$K$14)),1,K462)))</f>
        <v>0</v>
      </c>
      <c r="N463" s="13">
        <f t="shared" si="21"/>
        <v>395.90620929222757</v>
      </c>
      <c r="O463" s="10">
        <f ca="1">(O462+(IF(J462&lt;&gt;J461,(-O462*'inputs and tables'!$K$22-'inputs and tables'!$K$21)-O462*'inputs and tables'!$K$22,0)*('inputs and tables'!$K$15+'inputs and tables'!$K$16)))*(IF(AND(J462=0,'inputs and tables'!$K$16=1),data!C462/data!C463,1)*IF(AND(J462=1,'inputs and tables'!$K$15=1),data!C463/data!C462,1))</f>
        <v>1681.8903351062954</v>
      </c>
      <c r="P463" s="10">
        <f ca="1">(P462+(IF(K462&lt;&gt;K461,(-P462*'inputs and tables'!$K$22-'inputs and tables'!$K$21)-P462*'inputs and tables'!$K$22,0)*('inputs and tables'!$K$15+'inputs and tables'!$K$16)))*(IF(AND(K462=0,'inputs and tables'!$K$16=1),data!C462/data!C463,1)*IF(AND(K462=1,'inputs and tables'!$K$15=1),data!C463/data!C462,1))</f>
        <v>564.6649383598982</v>
      </c>
    </row>
    <row r="464" spans="1:16" x14ac:dyDescent="0.4">
      <c r="A464" s="17">
        <f t="shared" si="20"/>
        <v>462</v>
      </c>
      <c r="B464">
        <v>1542758400</v>
      </c>
      <c r="C464">
        <v>4661.07</v>
      </c>
      <c r="D464" s="14">
        <f t="shared" si="19"/>
        <v>43425</v>
      </c>
      <c r="F464">
        <f ca="1">IF(A464&lt;$F$2,"",AVERAGE(INDIRECT("C"&amp;A464-$F$2+3):C464))</f>
        <v>6589.6863333333331</v>
      </c>
      <c r="G464" s="2">
        <f ca="1">IF(A464&lt;$G$2,"",IF(A464=$G$2,AVERAGE(INDIRECT("C"&amp;A464-$G$2+3):C464),G463+(2/($G$2+3))*(C464-G463)))</f>
        <v>6426.3696710787945</v>
      </c>
      <c r="J464">
        <f ca="1">IF(F464="","",IF(C464&lt;(F464*(1-'inputs and tables'!$K$14)),0,IF(C464&gt;(F464*(1+'inputs and tables'!$K$14)),1,J463)))</f>
        <v>0</v>
      </c>
      <c r="K464">
        <f ca="1">IF(G464="","",IF(C464&lt;(G464*(1-'inputs and tables'!$K$14)),0,IF(C464&gt;(G464*(1+'inputs and tables'!$K$14)),1,K463)))</f>
        <v>0</v>
      </c>
      <c r="N464" s="13">
        <f t="shared" si="21"/>
        <v>404.78245766391666</v>
      </c>
      <c r="O464" s="10">
        <f ca="1">(O463+(IF(J463&lt;&gt;J462,(-O463*'inputs and tables'!$K$22-'inputs and tables'!$K$21)-O463*'inputs and tables'!$K$22,0)*('inputs and tables'!$K$15+'inputs and tables'!$K$16)))*(IF(AND(J463=0,'inputs and tables'!$K$16=1),data!C463/data!C464,1)*IF(AND(J463=1,'inputs and tables'!$K$15=1),data!C464/data!C463,1))</f>
        <v>1645.0091015802564</v>
      </c>
      <c r="P464" s="10">
        <f ca="1">(P463+(IF(K463&lt;&gt;K462,(-P463*'inputs and tables'!$K$22-'inputs and tables'!$K$21)-P463*'inputs and tables'!$K$22,0)*('inputs and tables'!$K$15+'inputs and tables'!$K$16)))*(IF(AND(K463=0,'inputs and tables'!$K$16=1),data!C463/data!C464,1)*IF(AND(K463=1,'inputs and tables'!$K$15=1),data!C464/data!C463,1))</f>
        <v>552.28271639160221</v>
      </c>
    </row>
    <row r="465" spans="1:16" x14ac:dyDescent="0.4">
      <c r="A465" s="17">
        <f t="shared" si="20"/>
        <v>463</v>
      </c>
      <c r="B465">
        <v>1542844800</v>
      </c>
      <c r="C465">
        <v>4370</v>
      </c>
      <c r="D465" s="14">
        <f t="shared" si="19"/>
        <v>43426</v>
      </c>
      <c r="F465">
        <f ca="1">IF(A465&lt;$F$2,"",AVERAGE(INDIRECT("C"&amp;A465-$F$2+3):C465))</f>
        <v>6557.9726666666666</v>
      </c>
      <c r="G465" s="2">
        <f ca="1">IF(A465&lt;$G$2,"",IF(A465=$G$2,AVERAGE(INDIRECT("C"&amp;A465-$G$2+3):C465),G464+(2/($G$2+3))*(C465-G464)))</f>
        <v>6389.648784095245</v>
      </c>
      <c r="J465">
        <f ca="1">IF(F465="","",IF(C465&lt;(F465*(1-'inputs and tables'!$K$14)),0,IF(C465&gt;(F465*(1+'inputs and tables'!$K$14)),1,J464)))</f>
        <v>0</v>
      </c>
      <c r="K465">
        <f ca="1">IF(G465="","",IF(C465&lt;(G465*(1-'inputs and tables'!$K$14)),0,IF(C465&gt;(G465*(1+'inputs and tables'!$K$14)),1,K464)))</f>
        <v>0</v>
      </c>
      <c r="N465" s="13">
        <f t="shared" si="21"/>
        <v>379.50499348675646</v>
      </c>
      <c r="O465" s="10">
        <f ca="1">(O464+(IF(J464&lt;&gt;J463,(-O464*'inputs and tables'!$K$22-'inputs and tables'!$K$21)-O464*'inputs and tables'!$K$22,0)*('inputs and tables'!$K$15+'inputs and tables'!$K$16)))*(IF(AND(J464=0,'inputs and tables'!$K$16=1),data!C464/data!C465,1)*IF(AND(J464=1,'inputs and tables'!$K$15=1),data!C465/data!C464,1))</f>
        <v>1754.5772478495846</v>
      </c>
      <c r="P465" s="10">
        <f ca="1">(P464+(IF(K464&lt;&gt;K463,(-P464*'inputs and tables'!$K$22-'inputs and tables'!$K$21)-P464*'inputs and tables'!$K$22,0)*('inputs and tables'!$K$15+'inputs and tables'!$K$16)))*(IF(AND(K464=0,'inputs and tables'!$K$16=1),data!C464/data!C465,1)*IF(AND(K464=1,'inputs and tables'!$K$15=1),data!C465/data!C464,1))</f>
        <v>589.06828395684329</v>
      </c>
    </row>
    <row r="466" spans="1:16" x14ac:dyDescent="0.4">
      <c r="A466" s="17">
        <f t="shared" si="20"/>
        <v>464</v>
      </c>
      <c r="B466">
        <v>1542931200</v>
      </c>
      <c r="C466">
        <v>4420.6099999999997</v>
      </c>
      <c r="D466" s="14">
        <f t="shared" si="19"/>
        <v>43427</v>
      </c>
      <c r="F466">
        <f ca="1">IF(A466&lt;$F$2,"",AVERAGE(INDIRECT("C"&amp;A466-$F$2+3):C466))</f>
        <v>6528.811083333333</v>
      </c>
      <c r="G466" s="2">
        <f ca="1">IF(A466&lt;$G$2,"",IF(A466=$G$2,AVERAGE(INDIRECT("C"&amp;A466-$G$2+3):C466),G465+(2/($G$2+3))*(C466-G465)))</f>
        <v>6354.4873772364017</v>
      </c>
      <c r="J466">
        <f ca="1">IF(F466="","",IF(C466&lt;(F466*(1-'inputs and tables'!$K$14)),0,IF(C466&gt;(F466*(1+'inputs and tables'!$K$14)),1,J465)))</f>
        <v>0</v>
      </c>
      <c r="K466">
        <f ca="1">IF(G466="","",IF(C466&lt;(G466*(1-'inputs and tables'!$K$14)),0,IF(C466&gt;(G466*(1+'inputs and tables'!$K$14)),1,K465)))</f>
        <v>0</v>
      </c>
      <c r="N466" s="13">
        <f t="shared" si="21"/>
        <v>383.9001302648719</v>
      </c>
      <c r="O466" s="10">
        <f ca="1">(O465+(IF(J465&lt;&gt;J464,(-O465*'inputs and tables'!$K$22-'inputs and tables'!$K$21)-O465*'inputs and tables'!$K$22,0)*('inputs and tables'!$K$15+'inputs and tables'!$K$16)))*(IF(AND(J465=0,'inputs and tables'!$K$16=1),data!C465/data!C466,1)*IF(AND(J465=1,'inputs and tables'!$K$15=1),data!C466/data!C465,1))</f>
        <v>1734.4897136600346</v>
      </c>
      <c r="P466" s="10">
        <f ca="1">(P465+(IF(K465&lt;&gt;K464,(-P465*'inputs and tables'!$K$22-'inputs and tables'!$K$21)-P465*'inputs and tables'!$K$22,0)*('inputs and tables'!$K$15+'inputs and tables'!$K$16)))*(IF(AND(K465=0,'inputs and tables'!$K$16=1),data!C465/data!C466,1)*IF(AND(K465=1,'inputs and tables'!$K$15=1),data!C466/data!C465,1))</f>
        <v>582.32424956994748</v>
      </c>
    </row>
    <row r="467" spans="1:16" x14ac:dyDescent="0.4">
      <c r="A467" s="17">
        <f t="shared" si="20"/>
        <v>465</v>
      </c>
      <c r="B467">
        <v>1543017600</v>
      </c>
      <c r="C467">
        <v>3932.44</v>
      </c>
      <c r="D467" s="14">
        <f t="shared" si="19"/>
        <v>43428</v>
      </c>
      <c r="F467">
        <f ca="1">IF(A467&lt;$F$2,"",AVERAGE(INDIRECT("C"&amp;A467-$F$2+3):C467))</f>
        <v>6493.3433333333332</v>
      </c>
      <c r="G467" s="2">
        <f ca="1">IF(A467&lt;$G$2,"",IF(A467=$G$2,AVERAGE(INDIRECT("C"&amp;A467-$G$2+3):C467),G466+(2/($G$2+3))*(C467-G466)))</f>
        <v>6311.2365312143229</v>
      </c>
      <c r="J467">
        <f ca="1">IF(F467="","",IF(C467&lt;(F467*(1-'inputs and tables'!$K$14)),0,IF(C467&gt;(F467*(1+'inputs and tables'!$K$14)),1,J466)))</f>
        <v>0</v>
      </c>
      <c r="K467">
        <f ca="1">IF(G467="","",IF(C467&lt;(G467*(1-'inputs and tables'!$K$14)),0,IF(C467&gt;(G467*(1+'inputs and tables'!$K$14)),1,K466)))</f>
        <v>0</v>
      </c>
      <c r="N467" s="13">
        <f t="shared" si="21"/>
        <v>341.50586191923577</v>
      </c>
      <c r="O467" s="10">
        <f ca="1">(O466+(IF(J466&lt;&gt;J465,(-O466*'inputs and tables'!$K$22-'inputs and tables'!$K$21)-O466*'inputs and tables'!$K$22,0)*('inputs and tables'!$K$15+'inputs and tables'!$K$16)))*(IF(AND(J466=0,'inputs and tables'!$K$16=1),data!C466/data!C467,1)*IF(AND(J466=1,'inputs and tables'!$K$15=1),data!C467/data!C466,1))</f>
        <v>1949.8078986844514</v>
      </c>
      <c r="P467" s="10">
        <f ca="1">(P466+(IF(K466&lt;&gt;K465,(-P466*'inputs and tables'!$K$22-'inputs and tables'!$K$21)-P466*'inputs and tables'!$K$22,0)*('inputs and tables'!$K$15+'inputs and tables'!$K$16)))*(IF(AND(K466=0,'inputs and tables'!$K$16=1),data!C466/data!C467,1)*IF(AND(K466=1,'inputs and tables'!$K$15=1),data!C467/data!C466,1))</f>
        <v>654.61352261990146</v>
      </c>
    </row>
    <row r="468" spans="1:16" x14ac:dyDescent="0.4">
      <c r="A468" s="17">
        <f t="shared" si="20"/>
        <v>466</v>
      </c>
      <c r="B468">
        <v>1543104000</v>
      </c>
      <c r="C468">
        <v>4085.78</v>
      </c>
      <c r="D468" s="14">
        <f t="shared" si="19"/>
        <v>43429</v>
      </c>
      <c r="F468">
        <f ca="1">IF(A468&lt;$F$2,"",AVERAGE(INDIRECT("C"&amp;A468-$F$2+3):C468))</f>
        <v>6458.8494999999994</v>
      </c>
      <c r="G468" s="2">
        <f ca="1">IF(A468&lt;$G$2,"",IF(A468=$G$2,AVERAGE(INDIRECT("C"&amp;A468-$G$2+3):C468),G467+(2/($G$2+3))*(C468-G467)))</f>
        <v>6271.4962360140671</v>
      </c>
      <c r="J468">
        <f ca="1">IF(F468="","",IF(C468&lt;(F468*(1-'inputs and tables'!$K$14)),0,IF(C468&gt;(F468*(1+'inputs and tables'!$K$14)),1,J467)))</f>
        <v>0</v>
      </c>
      <c r="K468">
        <f ca="1">IF(G468="","",IF(C468&lt;(G468*(1-'inputs and tables'!$K$14)),0,IF(C468&gt;(G468*(1+'inputs and tables'!$K$14)),1,K467)))</f>
        <v>0</v>
      </c>
      <c r="N468" s="13">
        <f t="shared" si="21"/>
        <v>354.82240555796784</v>
      </c>
      <c r="O468" s="10">
        <f ca="1">(O467+(IF(J467&lt;&gt;J466,(-O467*'inputs and tables'!$K$22-'inputs and tables'!$K$21)-O467*'inputs and tables'!$K$22,0)*('inputs and tables'!$K$15+'inputs and tables'!$K$16)))*(IF(AND(J467=0,'inputs and tables'!$K$16=1),data!C467/data!C468,1)*IF(AND(J467=1,'inputs and tables'!$K$15=1),data!C468/data!C467,1))</f>
        <v>1876.6312853611023</v>
      </c>
      <c r="P468" s="10">
        <f ca="1">(P467+(IF(K467&lt;&gt;K466,(-P467*'inputs and tables'!$K$22-'inputs and tables'!$K$21)-P467*'inputs and tables'!$K$22,0)*('inputs and tables'!$K$15+'inputs and tables'!$K$16)))*(IF(AND(K467=0,'inputs and tables'!$K$16=1),data!C467/data!C468,1)*IF(AND(K467=1,'inputs and tables'!$K$15=1),data!C468/data!C467,1))</f>
        <v>630.04576871280517</v>
      </c>
    </row>
    <row r="469" spans="1:16" x14ac:dyDescent="0.4">
      <c r="A469" s="17">
        <f t="shared" si="20"/>
        <v>467</v>
      </c>
      <c r="B469">
        <v>1543190400</v>
      </c>
      <c r="C469">
        <v>3862.2</v>
      </c>
      <c r="D469" s="14">
        <f t="shared" si="19"/>
        <v>43430</v>
      </c>
      <c r="F469">
        <f ca="1">IF(A469&lt;$F$2,"",AVERAGE(INDIRECT("C"&amp;A469-$F$2+3):C469))</f>
        <v>6422.6094999999996</v>
      </c>
      <c r="G469" s="2">
        <f ca="1">IF(A469&lt;$G$2,"",IF(A469=$G$2,AVERAGE(INDIRECT("C"&amp;A469-$G$2+3):C469),G468+(2/($G$2+3))*(C469-G468)))</f>
        <v>6228.4730889423872</v>
      </c>
      <c r="J469">
        <f ca="1">IF(F469="","",IF(C469&lt;(F469*(1-'inputs and tables'!$K$14)),0,IF(C469&gt;(F469*(1+'inputs and tables'!$K$14)),1,J468)))</f>
        <v>0</v>
      </c>
      <c r="K469">
        <f ca="1">IF(G469="","",IF(C469&lt;(G469*(1-'inputs and tables'!$K$14)),0,IF(C469&gt;(G469*(1+'inputs and tables'!$K$14)),1,K468)))</f>
        <v>0</v>
      </c>
      <c r="N469" s="13">
        <f t="shared" si="21"/>
        <v>335.40599218410762</v>
      </c>
      <c r="O469" s="10">
        <f ca="1">(O468+(IF(J468&lt;&gt;J467,(-O468*'inputs and tables'!$K$22-'inputs and tables'!$K$21)-O468*'inputs and tables'!$K$22,0)*('inputs and tables'!$K$15+'inputs and tables'!$K$16)))*(IF(AND(J468=0,'inputs and tables'!$K$16=1),data!C468/data!C469,1)*IF(AND(J468=1,'inputs and tables'!$K$15=1),data!C469/data!C468,1))</f>
        <v>1985.268130366808</v>
      </c>
      <c r="P469" s="10">
        <f ca="1">(P468+(IF(K468&lt;&gt;K467,(-P468*'inputs and tables'!$K$22-'inputs and tables'!$K$21)-P468*'inputs and tables'!$K$22,0)*('inputs and tables'!$K$15+'inputs and tables'!$K$16)))*(IF(AND(K468=0,'inputs and tables'!$K$16=1),data!C468/data!C469,1)*IF(AND(K468=1,'inputs and tables'!$K$15=1),data!C469/data!C468,1))</f>
        <v>666.51866834741998</v>
      </c>
    </row>
    <row r="470" spans="1:16" x14ac:dyDescent="0.4">
      <c r="A470" s="17">
        <f t="shared" si="20"/>
        <v>468</v>
      </c>
      <c r="B470">
        <v>1543276800</v>
      </c>
      <c r="C470">
        <v>3875.21</v>
      </c>
      <c r="D470" s="14">
        <f t="shared" si="19"/>
        <v>43431</v>
      </c>
      <c r="F470">
        <f ca="1">IF(A470&lt;$F$2,"",AVERAGE(INDIRECT("C"&amp;A470-$F$2+3):C470))</f>
        <v>6386.786916666666</v>
      </c>
      <c r="G470" s="2">
        <f ca="1">IF(A470&lt;$G$2,"",IF(A470=$G$2,AVERAGE(INDIRECT("C"&amp;A470-$G$2+3):C470),G469+(2/($G$2+3))*(C470-G469)))</f>
        <v>6186.4505337827013</v>
      </c>
      <c r="J470">
        <f ca="1">IF(F470="","",IF(C470&lt;(F470*(1-'inputs and tables'!$K$14)),0,IF(C470&gt;(F470*(1+'inputs and tables'!$K$14)),1,J469)))</f>
        <v>0</v>
      </c>
      <c r="K470">
        <f ca="1">IF(G470="","",IF(C470&lt;(G470*(1-'inputs and tables'!$K$14)),0,IF(C470&gt;(G470*(1+'inputs and tables'!$K$14)),1,K469)))</f>
        <v>0</v>
      </c>
      <c r="N470" s="13">
        <f t="shared" si="21"/>
        <v>336.53582283977414</v>
      </c>
      <c r="O470" s="10">
        <f ca="1">(O469+(IF(J469&lt;&gt;J468,(-O469*'inputs and tables'!$K$22-'inputs and tables'!$K$21)-O469*'inputs and tables'!$K$22,0)*('inputs and tables'!$K$15+'inputs and tables'!$K$16)))*(IF(AND(J469=0,'inputs and tables'!$K$16=1),data!C469/data!C470,1)*IF(AND(J469=1,'inputs and tables'!$K$15=1),data!C470/data!C469,1))</f>
        <v>1978.6031139222609</v>
      </c>
      <c r="P470" s="10">
        <f ca="1">(P469+(IF(K469&lt;&gt;K468,(-P469*'inputs and tables'!$K$22-'inputs and tables'!$K$21)-P469*'inputs and tables'!$K$22,0)*('inputs and tables'!$K$15+'inputs and tables'!$K$16)))*(IF(AND(K469=0,'inputs and tables'!$K$16=1),data!C469/data!C470,1)*IF(AND(K469=1,'inputs and tables'!$K$15=1),data!C470/data!C469,1))</f>
        <v>664.28100693676095</v>
      </c>
    </row>
    <row r="471" spans="1:16" x14ac:dyDescent="0.4">
      <c r="A471" s="17">
        <f t="shared" si="20"/>
        <v>469</v>
      </c>
      <c r="B471">
        <v>1543363200</v>
      </c>
      <c r="C471">
        <v>4264.8500000000004</v>
      </c>
      <c r="D471" s="14">
        <f t="shared" si="19"/>
        <v>43432</v>
      </c>
      <c r="F471">
        <f ca="1">IF(A471&lt;$F$2,"",AVERAGE(INDIRECT("C"&amp;A471-$F$2+3):C471))</f>
        <v>6357.9029166666669</v>
      </c>
      <c r="G471" s="2">
        <f ca="1">IF(A471&lt;$G$2,"",IF(A471=$G$2,AVERAGE(INDIRECT("C"&amp;A471-$G$2+3):C471),G470+(2/($G$2+3))*(C471-G470)))</f>
        <v>6152.1362385365819</v>
      </c>
      <c r="J471">
        <f ca="1">IF(F471="","",IF(C471&lt;(F471*(1-'inputs and tables'!$K$14)),0,IF(C471&gt;(F471*(1+'inputs and tables'!$K$14)),1,J470)))</f>
        <v>0</v>
      </c>
      <c r="K471">
        <f ca="1">IF(G471="","",IF(C471&lt;(G471*(1-'inputs and tables'!$K$14)),0,IF(C471&gt;(G471*(1+'inputs and tables'!$K$14)),1,K470)))</f>
        <v>0</v>
      </c>
      <c r="N471" s="13">
        <f t="shared" si="21"/>
        <v>370.37342596613109</v>
      </c>
      <c r="O471" s="10">
        <f ca="1">(O470+(IF(J470&lt;&gt;J469,(-O470*'inputs and tables'!$K$22-'inputs and tables'!$K$21)-O470*'inputs and tables'!$K$22,0)*('inputs and tables'!$K$15+'inputs and tables'!$K$16)))*(IF(AND(J470=0,'inputs and tables'!$K$16=1),data!C470/data!C471,1)*IF(AND(J470=1,'inputs and tables'!$K$15=1),data!C471/data!C470,1))</f>
        <v>1797.8364006008851</v>
      </c>
      <c r="P471" s="10">
        <f ca="1">(P470+(IF(K470&lt;&gt;K469,(-P470*'inputs and tables'!$K$22-'inputs and tables'!$K$21)-P470*'inputs and tables'!$K$22,0)*('inputs and tables'!$K$15+'inputs and tables'!$K$16)))*(IF(AND(K470=0,'inputs and tables'!$K$16=1),data!C470/data!C471,1)*IF(AND(K470=1,'inputs and tables'!$K$15=1),data!C471/data!C470,1))</f>
        <v>603.59177952129744</v>
      </c>
    </row>
    <row r="472" spans="1:16" x14ac:dyDescent="0.4">
      <c r="A472" s="17">
        <f t="shared" si="20"/>
        <v>470</v>
      </c>
      <c r="B472">
        <v>1543449600</v>
      </c>
      <c r="C472">
        <v>4295.84</v>
      </c>
      <c r="D472" s="14">
        <f t="shared" si="19"/>
        <v>43433</v>
      </c>
      <c r="F472">
        <f ca="1">IF(A472&lt;$F$2,"",AVERAGE(INDIRECT("C"&amp;A472-$F$2+3):C472))</f>
        <v>6330.3300833333333</v>
      </c>
      <c r="G472" s="2">
        <f ca="1">IF(A472&lt;$G$2,"",IF(A472=$G$2,AVERAGE(INDIRECT("C"&amp;A472-$G$2+3):C472),G471+(2/($G$2+3))*(C472-G471)))</f>
        <v>6118.9880914198575</v>
      </c>
      <c r="J472">
        <f ca="1">IF(F472="","",IF(C472&lt;(F472*(1-'inputs and tables'!$K$14)),0,IF(C472&gt;(F472*(1+'inputs and tables'!$K$14)),1,J471)))</f>
        <v>0</v>
      </c>
      <c r="K472">
        <f ca="1">IF(G472="","",IF(C472&lt;(G472*(1-'inputs and tables'!$K$14)),0,IF(C472&gt;(G472*(1+'inputs and tables'!$K$14)),1,K471)))</f>
        <v>0</v>
      </c>
      <c r="N472" s="13">
        <f t="shared" si="21"/>
        <v>373.06469821971336</v>
      </c>
      <c r="O472" s="10">
        <f ca="1">(O471+(IF(J471&lt;&gt;J470,(-O471*'inputs and tables'!$K$22-'inputs and tables'!$K$21)-O471*'inputs and tables'!$K$22,0)*('inputs and tables'!$K$15+'inputs and tables'!$K$16)))*(IF(AND(J471=0,'inputs and tables'!$K$16=1),data!C471/data!C472,1)*IF(AND(J471=1,'inputs and tables'!$K$15=1),data!C472/data!C471,1))</f>
        <v>1784.8668882227189</v>
      </c>
      <c r="P472" s="10">
        <f ca="1">(P471+(IF(K471&lt;&gt;K470,(-P471*'inputs and tables'!$K$22-'inputs and tables'!$K$21)-P471*'inputs and tables'!$K$22,0)*('inputs and tables'!$K$15+'inputs and tables'!$K$16)))*(IF(AND(K471=0,'inputs and tables'!$K$16=1),data!C471/data!C472,1)*IF(AND(K471=1,'inputs and tables'!$K$15=1),data!C472/data!C471,1))</f>
        <v>599.23749508627077</v>
      </c>
    </row>
    <row r="473" spans="1:16" x14ac:dyDescent="0.4">
      <c r="A473" s="17">
        <f t="shared" si="20"/>
        <v>471</v>
      </c>
      <c r="B473">
        <v>1543536000</v>
      </c>
      <c r="C473">
        <v>4041.32</v>
      </c>
      <c r="D473" s="14">
        <f t="shared" si="19"/>
        <v>43434</v>
      </c>
      <c r="F473">
        <f ca="1">IF(A473&lt;$F$2,"",AVERAGE(INDIRECT("C"&amp;A473-$F$2+3):C473))</f>
        <v>6301.2934999999989</v>
      </c>
      <c r="G473" s="2">
        <f ca="1">IF(A473&lt;$G$2,"",IF(A473=$G$2,AVERAGE(INDIRECT("C"&amp;A473-$G$2+3):C473),G472+(2/($G$2+3))*(C473-G472)))</f>
        <v>6081.8868755016456</v>
      </c>
      <c r="J473">
        <f ca="1">IF(F473="","",IF(C473&lt;(F473*(1-'inputs and tables'!$K$14)),0,IF(C473&gt;(F473*(1+'inputs and tables'!$K$14)),1,J472)))</f>
        <v>0</v>
      </c>
      <c r="K473">
        <f ca="1">IF(G473="","",IF(C473&lt;(G473*(1-'inputs and tables'!$K$14)),0,IF(C473&gt;(G473*(1+'inputs and tables'!$K$14)),1,K472)))</f>
        <v>0</v>
      </c>
      <c r="N473" s="13">
        <f t="shared" si="21"/>
        <v>350.96135475466781</v>
      </c>
      <c r="O473" s="10">
        <f ca="1">(O472+(IF(J472&lt;&gt;J471,(-O472*'inputs and tables'!$K$22-'inputs and tables'!$K$21)-O472*'inputs and tables'!$K$22,0)*('inputs and tables'!$K$15+'inputs and tables'!$K$16)))*(IF(AND(J472=0,'inputs and tables'!$K$16=1),data!C472/data!C473,1)*IF(AND(J472=1,'inputs and tables'!$K$15=1),data!C473/data!C472,1))</f>
        <v>1897.2767741982036</v>
      </c>
      <c r="P473" s="10">
        <f ca="1">(P472+(IF(K472&lt;&gt;K471,(-P472*'inputs and tables'!$K$22-'inputs and tables'!$K$21)-P472*'inputs and tables'!$K$22,0)*('inputs and tables'!$K$15+'inputs and tables'!$K$16)))*(IF(AND(K472=0,'inputs and tables'!$K$16=1),data!C472/data!C473,1)*IF(AND(K472=1,'inputs and tables'!$K$15=1),data!C473/data!C472,1))</f>
        <v>636.97712650604387</v>
      </c>
    </row>
    <row r="474" spans="1:16" x14ac:dyDescent="0.4">
      <c r="A474" s="17">
        <f t="shared" si="20"/>
        <v>472</v>
      </c>
      <c r="B474">
        <v>1543622400</v>
      </c>
      <c r="C474">
        <v>4190.0200000000004</v>
      </c>
      <c r="D474" s="14">
        <f t="shared" si="19"/>
        <v>43435</v>
      </c>
      <c r="F474">
        <f ca="1">IF(A474&lt;$F$2,"",AVERAGE(INDIRECT("C"&amp;A474-$F$2+3):C474))</f>
        <v>6274.3871666666664</v>
      </c>
      <c r="G474" s="2">
        <f ca="1">IF(A474&lt;$G$2,"",IF(A474=$G$2,AVERAGE(INDIRECT("C"&amp;A474-$G$2+3):C474),G473+(2/($G$2+3))*(C474-G473)))</f>
        <v>6048.1035384391162</v>
      </c>
      <c r="J474">
        <f ca="1">IF(F474="","",IF(C474&lt;(F474*(1-'inputs and tables'!$K$14)),0,IF(C474&gt;(F474*(1+'inputs and tables'!$K$14)),1,J473)))</f>
        <v>0</v>
      </c>
      <c r="K474">
        <f ca="1">IF(G474="","",IF(C474&lt;(G474*(1-'inputs and tables'!$K$14)),0,IF(C474&gt;(G474*(1+'inputs and tables'!$K$14)),1,K473)))</f>
        <v>0</v>
      </c>
      <c r="N474" s="13">
        <f t="shared" si="21"/>
        <v>363.8749457229701</v>
      </c>
      <c r="O474" s="10">
        <f ca="1">(O473+(IF(J473&lt;&gt;J472,(-O473*'inputs and tables'!$K$22-'inputs and tables'!$K$21)-O473*'inputs and tables'!$K$22,0)*('inputs and tables'!$K$15+'inputs and tables'!$K$16)))*(IF(AND(J473=0,'inputs and tables'!$K$16=1),data!C473/data!C474,1)*IF(AND(J473=1,'inputs and tables'!$K$15=1),data!C474/data!C473,1))</f>
        <v>1829.9441465918262</v>
      </c>
      <c r="P474" s="10">
        <f ca="1">(P473+(IF(K473&lt;&gt;K472,(-P473*'inputs and tables'!$K$22-'inputs and tables'!$K$21)-P473*'inputs and tables'!$K$22,0)*('inputs and tables'!$K$15+'inputs and tables'!$K$16)))*(IF(AND(K473=0,'inputs and tables'!$K$16=1),data!C473/data!C474,1)*IF(AND(K473=1,'inputs and tables'!$K$15=1),data!C474/data!C473,1))</f>
        <v>614.37138746149299</v>
      </c>
    </row>
    <row r="475" spans="1:16" x14ac:dyDescent="0.4">
      <c r="A475" s="17">
        <f t="shared" si="20"/>
        <v>473</v>
      </c>
      <c r="B475">
        <v>1543708800</v>
      </c>
      <c r="C475">
        <v>4161.01</v>
      </c>
      <c r="D475" s="14">
        <f t="shared" si="19"/>
        <v>43436</v>
      </c>
      <c r="F475">
        <f ca="1">IF(A475&lt;$F$2,"",AVERAGE(INDIRECT("C"&amp;A475-$F$2+3):C475))</f>
        <v>6250.6469166666657</v>
      </c>
      <c r="G475" s="2">
        <f ca="1">IF(A475&lt;$G$2,"",IF(A475=$G$2,AVERAGE(INDIRECT("C"&amp;A475-$G$2+3):C475),G474+(2/($G$2+3))*(C475-G474)))</f>
        <v>6014.4054395384173</v>
      </c>
      <c r="J475">
        <f ca="1">IF(F475="","",IF(C475&lt;(F475*(1-'inputs and tables'!$K$14)),0,IF(C475&gt;(F475*(1+'inputs and tables'!$K$14)),1,J474)))</f>
        <v>0</v>
      </c>
      <c r="K475">
        <f ca="1">IF(G475="","",IF(C475&lt;(G475*(1-'inputs and tables'!$K$14)),0,IF(C475&gt;(G475*(1+'inputs and tables'!$K$14)),1,K474)))</f>
        <v>0</v>
      </c>
      <c r="N475" s="13">
        <f t="shared" si="21"/>
        <v>361.355623100304</v>
      </c>
      <c r="O475" s="10">
        <f ca="1">(O474+(IF(J474&lt;&gt;J473,(-O474*'inputs and tables'!$K$22-'inputs and tables'!$K$21)-O474*'inputs and tables'!$K$22,0)*('inputs and tables'!$K$15+'inputs and tables'!$K$16)))*(IF(AND(J474=0,'inputs and tables'!$K$16=1),data!C474/data!C475,1)*IF(AND(J474=1,'inputs and tables'!$K$15=1),data!C475/data!C474,1))</f>
        <v>1842.7022701465953</v>
      </c>
      <c r="P475" s="10">
        <f ca="1">(P474+(IF(K474&lt;&gt;K473,(-P474*'inputs and tables'!$K$22-'inputs and tables'!$K$21)-P474*'inputs and tables'!$K$22,0)*('inputs and tables'!$K$15+'inputs and tables'!$K$16)))*(IF(AND(K474=0,'inputs and tables'!$K$16=1),data!C474/data!C475,1)*IF(AND(K474=1,'inputs and tables'!$K$15=1),data!C475/data!C474,1))</f>
        <v>618.65470183715138</v>
      </c>
    </row>
    <row r="476" spans="1:16" x14ac:dyDescent="0.4">
      <c r="A476" s="17">
        <f t="shared" si="20"/>
        <v>474</v>
      </c>
      <c r="B476">
        <v>1543795200</v>
      </c>
      <c r="C476">
        <v>3884.01</v>
      </c>
      <c r="D476" s="14">
        <f t="shared" si="19"/>
        <v>43437</v>
      </c>
      <c r="F476">
        <f ca="1">IF(A476&lt;$F$2,"",AVERAGE(INDIRECT("C"&amp;A476-$F$2+3):C476))</f>
        <v>6224.4787499999993</v>
      </c>
      <c r="G476" s="2">
        <f ca="1">IF(A476&lt;$G$2,"",IF(A476=$G$2,AVERAGE(INDIRECT("C"&amp;A476-$G$2+3):C476),G475+(2/($G$2+3))*(C476-G475)))</f>
        <v>5976.362663832374</v>
      </c>
      <c r="J476">
        <f ca="1">IF(F476="","",IF(C476&lt;(F476*(1-'inputs and tables'!$K$14)),0,IF(C476&gt;(F476*(1+'inputs and tables'!$K$14)),1,J475)))</f>
        <v>0</v>
      </c>
      <c r="K476">
        <f ca="1">IF(G476="","",IF(C476&lt;(G476*(1-'inputs and tables'!$K$14)),0,IF(C476&gt;(G476*(1+'inputs and tables'!$K$14)),1,K475)))</f>
        <v>0</v>
      </c>
      <c r="N476" s="13">
        <f t="shared" si="21"/>
        <v>337.30004342162403</v>
      </c>
      <c r="O476" s="10">
        <f ca="1">(O475+(IF(J475&lt;&gt;J474,(-O475*'inputs and tables'!$K$22-'inputs and tables'!$K$21)-O475*'inputs and tables'!$K$22,0)*('inputs and tables'!$K$15+'inputs and tables'!$K$16)))*(IF(AND(J475=0,'inputs and tables'!$K$16=1),data!C475/data!C476,1)*IF(AND(J475=1,'inputs and tables'!$K$15=1),data!C476/data!C475,1))</f>
        <v>1974.1201935892759</v>
      </c>
      <c r="P476" s="10">
        <f ca="1">(P475+(IF(K475&lt;&gt;K474,(-P475*'inputs and tables'!$K$22-'inputs and tables'!$K$21)-P475*'inputs and tables'!$K$22,0)*('inputs and tables'!$K$15+'inputs and tables'!$K$16)))*(IF(AND(K475=0,'inputs and tables'!$K$16=1),data!C475/data!C476,1)*IF(AND(K475=1,'inputs and tables'!$K$15=1),data!C476/data!C475,1))</f>
        <v>662.77594570853444</v>
      </c>
    </row>
    <row r="477" spans="1:16" x14ac:dyDescent="0.4">
      <c r="A477" s="17">
        <f t="shared" si="20"/>
        <v>475</v>
      </c>
      <c r="B477">
        <v>1543881600</v>
      </c>
      <c r="C477">
        <v>3951.64</v>
      </c>
      <c r="D477" s="14">
        <f t="shared" si="19"/>
        <v>43438</v>
      </c>
      <c r="F477">
        <f ca="1">IF(A477&lt;$F$2,"",AVERAGE(INDIRECT("C"&amp;A477-$F$2+3):C477))</f>
        <v>6199.6189166666672</v>
      </c>
      <c r="G477" s="2">
        <f ca="1">IF(A477&lt;$G$2,"",IF(A477=$G$2,AVERAGE(INDIRECT("C"&amp;A477-$G$2+3):C477),G476+(2/($G$2+3))*(C477-G476)))</f>
        <v>5940.2069019782248</v>
      </c>
      <c r="J477">
        <f ca="1">IF(F477="","",IF(C477&lt;(F477*(1-'inputs and tables'!$K$14)),0,IF(C477&gt;(F477*(1+'inputs and tables'!$K$14)),1,J476)))</f>
        <v>0</v>
      </c>
      <c r="K477">
        <f ca="1">IF(G477="","",IF(C477&lt;(G477*(1-'inputs and tables'!$K$14)),0,IF(C477&gt;(G477*(1+'inputs and tables'!$K$14)),1,K476)))</f>
        <v>0</v>
      </c>
      <c r="N477" s="13">
        <f t="shared" si="21"/>
        <v>343.17325227963534</v>
      </c>
      <c r="O477" s="10">
        <f ca="1">(O476+(IF(J476&lt;&gt;J475,(-O476*'inputs and tables'!$K$22-'inputs and tables'!$K$21)-O476*'inputs and tables'!$K$22,0)*('inputs and tables'!$K$15+'inputs and tables'!$K$16)))*(IF(AND(J476=0,'inputs and tables'!$K$16=1),data!C476/data!C477,1)*IF(AND(J476=1,'inputs and tables'!$K$15=1),data!C477/data!C476,1))</f>
        <v>1940.3342847786448</v>
      </c>
      <c r="P477" s="10">
        <f ca="1">(P476+(IF(K476&lt;&gt;K475,(-P476*'inputs and tables'!$K$22-'inputs and tables'!$K$21)-P476*'inputs and tables'!$K$22,0)*('inputs and tables'!$K$15+'inputs and tables'!$K$16)))*(IF(AND(K476=0,'inputs and tables'!$K$16=1),data!C476/data!C477,1)*IF(AND(K476=1,'inputs and tables'!$K$15=1),data!C477/data!C476,1))</f>
        <v>651.43292427736458</v>
      </c>
    </row>
    <row r="478" spans="1:16" x14ac:dyDescent="0.4">
      <c r="A478" s="17">
        <f t="shared" si="20"/>
        <v>476</v>
      </c>
      <c r="B478">
        <v>1543968000</v>
      </c>
      <c r="C478">
        <v>3769.84</v>
      </c>
      <c r="D478" s="14">
        <f t="shared" si="19"/>
        <v>43439</v>
      </c>
      <c r="F478">
        <f ca="1">IF(A478&lt;$F$2,"",AVERAGE(INDIRECT("C"&amp;A478-$F$2+3):C478))</f>
        <v>6175.0337499999996</v>
      </c>
      <c r="G478" s="2">
        <f ca="1">IF(A478&lt;$G$2,"",IF(A478=$G$2,AVERAGE(INDIRECT("C"&amp;A478-$G$2+3):C478),G477+(2/($G$2+3))*(C478-G477)))</f>
        <v>5901.4503501571853</v>
      </c>
      <c r="J478">
        <f ca="1">IF(F478="","",IF(C478&lt;(F478*(1-'inputs and tables'!$K$14)),0,IF(C478&gt;(F478*(1+'inputs and tables'!$K$14)),1,J477)))</f>
        <v>0</v>
      </c>
      <c r="K478">
        <f ca="1">IF(G478="","",IF(C478&lt;(G478*(1-'inputs and tables'!$K$14)),0,IF(C478&gt;(G478*(1+'inputs and tables'!$K$14)),1,K477)))</f>
        <v>0</v>
      </c>
      <c r="N478" s="13">
        <f t="shared" si="21"/>
        <v>327.3851498046028</v>
      </c>
      <c r="O478" s="10">
        <f ca="1">(O477+(IF(J477&lt;&gt;J476,(-O477*'inputs and tables'!$K$22-'inputs and tables'!$K$21)-O477*'inputs and tables'!$K$22,0)*('inputs and tables'!$K$15+'inputs and tables'!$K$16)))*(IF(AND(J477=0,'inputs and tables'!$K$16=1),data!C477/data!C478,1)*IF(AND(J477=1,'inputs and tables'!$K$15=1),data!C478/data!C477,1))</f>
        <v>2033.9066308126294</v>
      </c>
      <c r="P478" s="10">
        <f ca="1">(P477+(IF(K477&lt;&gt;K476,(-P477*'inputs and tables'!$K$22-'inputs and tables'!$K$21)-P477*'inputs and tables'!$K$22,0)*('inputs and tables'!$K$15+'inputs and tables'!$K$16)))*(IF(AND(K477=0,'inputs and tables'!$K$16=1),data!C477/data!C478,1)*IF(AND(K477=1,'inputs and tables'!$K$15=1),data!C478/data!C477,1))</f>
        <v>682.84818477479268</v>
      </c>
    </row>
    <row r="479" spans="1:16" x14ac:dyDescent="0.4">
      <c r="A479" s="17">
        <f t="shared" si="20"/>
        <v>477</v>
      </c>
      <c r="B479">
        <v>1544054400</v>
      </c>
      <c r="C479">
        <v>3508.75</v>
      </c>
      <c r="D479" s="14">
        <f t="shared" si="19"/>
        <v>43440</v>
      </c>
      <c r="F479">
        <f ca="1">IF(A479&lt;$F$2,"",AVERAGE(INDIRECT("C"&amp;A479-$F$2+3):C479))</f>
        <v>6151.8983333333326</v>
      </c>
      <c r="G479" s="2">
        <f ca="1">IF(A479&lt;$G$2,"",IF(A479=$G$2,AVERAGE(INDIRECT("C"&amp;A479-$G$2+3):C479),G478+(2/($G$2+3))*(C479-G478)))</f>
        <v>5858.7235581900932</v>
      </c>
      <c r="J479">
        <f ca="1">IF(F479="","",IF(C479&lt;(F479*(1-'inputs and tables'!$K$14)),0,IF(C479&gt;(F479*(1+'inputs and tables'!$K$14)),1,J478)))</f>
        <v>0</v>
      </c>
      <c r="K479">
        <f ca="1">IF(G479="","",IF(C479&lt;(G479*(1-'inputs and tables'!$K$14)),0,IF(C479&gt;(G479*(1+'inputs and tables'!$K$14)),1,K478)))</f>
        <v>0</v>
      </c>
      <c r="N479" s="13">
        <f t="shared" si="21"/>
        <v>304.711246200608</v>
      </c>
      <c r="O479" s="10">
        <f ca="1">(O478+(IF(J478&lt;&gt;J477,(-O478*'inputs and tables'!$K$22-'inputs and tables'!$K$21)-O478*'inputs and tables'!$K$22,0)*('inputs and tables'!$K$15+'inputs and tables'!$K$16)))*(IF(AND(J478=0,'inputs and tables'!$K$16=1),data!C478/data!C479,1)*IF(AND(J478=1,'inputs and tables'!$K$15=1),data!C479/data!C478,1))</f>
        <v>2185.2518911585844</v>
      </c>
      <c r="P479" s="10">
        <f ca="1">(P478+(IF(K478&lt;&gt;K477,(-P478*'inputs and tables'!$K$22-'inputs and tables'!$K$21)-P478*'inputs and tables'!$K$22,0)*('inputs and tables'!$K$15+'inputs and tables'!$K$16)))*(IF(AND(K478=0,'inputs and tables'!$K$16=1),data!C478/data!C479,1)*IF(AND(K478=1,'inputs and tables'!$K$15=1),data!C479/data!C478,1))</f>
        <v>733.65967962704804</v>
      </c>
    </row>
    <row r="480" spans="1:16" x14ac:dyDescent="0.4">
      <c r="A480" s="17">
        <f t="shared" si="20"/>
        <v>478</v>
      </c>
      <c r="B480">
        <v>1544140800</v>
      </c>
      <c r="C480">
        <v>3403.55</v>
      </c>
      <c r="D480" s="14">
        <f t="shared" si="19"/>
        <v>43441</v>
      </c>
      <c r="F480">
        <f ca="1">IF(A480&lt;$F$2,"",AVERAGE(INDIRECT("C"&amp;A480-$F$2+3):C480))</f>
        <v>6125.846333333333</v>
      </c>
      <c r="G480" s="2">
        <f ca="1">IF(A480&lt;$G$2,"",IF(A480=$G$2,AVERAGE(INDIRECT("C"&amp;A480-$G$2+3):C480),G479+(2/($G$2+3))*(C480-G479)))</f>
        <v>5814.8811732224131</v>
      </c>
      <c r="J480">
        <f ca="1">IF(F480="","",IF(C480&lt;(F480*(1-'inputs and tables'!$K$14)),0,IF(C480&gt;(F480*(1+'inputs and tables'!$K$14)),1,J479)))</f>
        <v>0</v>
      </c>
      <c r="K480">
        <f ca="1">IF(G480="","",IF(C480&lt;(G480*(1-'inputs and tables'!$K$14)),0,IF(C480&gt;(G480*(1+'inputs and tables'!$K$14)),1,K479)))</f>
        <v>0</v>
      </c>
      <c r="N480" s="13">
        <f t="shared" si="21"/>
        <v>295.57533651758587</v>
      </c>
      <c r="O480" s="10">
        <f ca="1">(O479+(IF(J479&lt;&gt;J478,(-O479*'inputs and tables'!$K$22-'inputs and tables'!$K$21)-O479*'inputs and tables'!$K$22,0)*('inputs and tables'!$K$15+'inputs and tables'!$K$16)))*(IF(AND(J479=0,'inputs and tables'!$K$16=1),data!C479/data!C480,1)*IF(AND(J479=1,'inputs and tables'!$K$15=1),data!C480/data!C479,1))</f>
        <v>2252.7956319439063</v>
      </c>
      <c r="P480" s="10">
        <f ca="1">(P479+(IF(K479&lt;&gt;K478,(-P479*'inputs and tables'!$K$22-'inputs and tables'!$K$21)-P479*'inputs and tables'!$K$22,0)*('inputs and tables'!$K$15+'inputs and tables'!$K$16)))*(IF(AND(K479=0,'inputs and tables'!$K$16=1),data!C479/data!C480,1)*IF(AND(K479=1,'inputs and tables'!$K$15=1),data!C480/data!C479,1))</f>
        <v>756.33629618821658</v>
      </c>
    </row>
    <row r="481" spans="1:16" x14ac:dyDescent="0.4">
      <c r="A481" s="17">
        <f t="shared" si="20"/>
        <v>479</v>
      </c>
      <c r="B481">
        <v>1544227200</v>
      </c>
      <c r="C481">
        <v>3410.93</v>
      </c>
      <c r="D481" s="14">
        <f t="shared" si="19"/>
        <v>43442</v>
      </c>
      <c r="F481">
        <f ca="1">IF(A481&lt;$F$2,"",AVERAGE(INDIRECT("C"&amp;A481-$F$2+3):C481))</f>
        <v>6103.0706666666665</v>
      </c>
      <c r="G481" s="2">
        <f ca="1">IF(A481&lt;$G$2,"",IF(A481=$G$2,AVERAGE(INDIRECT("C"&amp;A481-$G$2+3):C481),G480+(2/($G$2+3))*(C481-G480)))</f>
        <v>5771.9534737005843</v>
      </c>
      <c r="J481">
        <f ca="1">IF(F481="","",IF(C481&lt;(F481*(1-'inputs and tables'!$K$14)),0,IF(C481&gt;(F481*(1+'inputs and tables'!$K$14)),1,J480)))</f>
        <v>0</v>
      </c>
      <c r="K481">
        <f ca="1">IF(G481="","",IF(C481&lt;(G481*(1-'inputs and tables'!$K$14)),0,IF(C481&gt;(G481*(1+'inputs and tables'!$K$14)),1,K480)))</f>
        <v>0</v>
      </c>
      <c r="N481" s="13">
        <f t="shared" si="21"/>
        <v>296.21623968736441</v>
      </c>
      <c r="O481" s="10">
        <f ca="1">(O480+(IF(J480&lt;&gt;J479,(-O480*'inputs and tables'!$K$22-'inputs and tables'!$K$21)-O480*'inputs and tables'!$K$22,0)*('inputs and tables'!$K$15+'inputs and tables'!$K$16)))*(IF(AND(J480=0,'inputs and tables'!$K$16=1),data!C480/data!C481,1)*IF(AND(J480=1,'inputs and tables'!$K$15=1),data!C481/data!C480,1))</f>
        <v>2247.921409440441</v>
      </c>
      <c r="P481" s="10">
        <f ca="1">(P480+(IF(K480&lt;&gt;K479,(-P480*'inputs and tables'!$K$22-'inputs and tables'!$K$21)-P480*'inputs and tables'!$K$22,0)*('inputs and tables'!$K$15+'inputs and tables'!$K$16)))*(IF(AND(K480=0,'inputs and tables'!$K$16=1),data!C480/data!C481,1)*IF(AND(K480=1,'inputs and tables'!$K$15=1),data!C481/data!C480,1))</f>
        <v>754.69986217583028</v>
      </c>
    </row>
    <row r="482" spans="1:16" x14ac:dyDescent="0.4">
      <c r="A482" s="17">
        <f t="shared" si="20"/>
        <v>480</v>
      </c>
      <c r="B482">
        <v>1544313600</v>
      </c>
      <c r="C482">
        <v>3545.37</v>
      </c>
      <c r="D482" s="14">
        <f t="shared" si="19"/>
        <v>43443</v>
      </c>
      <c r="F482">
        <f ca="1">IF(A482&lt;$F$2,"",AVERAGE(INDIRECT("C"&amp;A482-$F$2+3):C482))</f>
        <v>6080.6791666666668</v>
      </c>
      <c r="G482" s="2">
        <f ca="1">IF(A482&lt;$G$2,"",IF(A482=$G$2,AVERAGE(INDIRECT("C"&amp;A482-$G$2+3):C482),G481+(2/($G$2+3))*(C482-G481)))</f>
        <v>5732.1930545273599</v>
      </c>
      <c r="J482">
        <f ca="1">IF(F482="","",IF(C482&lt;(F482*(1-'inputs and tables'!$K$14)),0,IF(C482&gt;(F482*(1+'inputs and tables'!$K$14)),1,J481)))</f>
        <v>0</v>
      </c>
      <c r="K482">
        <f ca="1">IF(G482="","",IF(C482&lt;(G482*(1-'inputs and tables'!$K$14)),0,IF(C482&gt;(G482*(1+'inputs and tables'!$K$14)),1,K481)))</f>
        <v>0</v>
      </c>
      <c r="N482" s="13">
        <f t="shared" si="21"/>
        <v>307.89144594007826</v>
      </c>
      <c r="O482" s="10">
        <f ca="1">(O481+(IF(J481&lt;&gt;J480,(-O481*'inputs and tables'!$K$22-'inputs and tables'!$K$21)-O481*'inputs and tables'!$K$22,0)*('inputs and tables'!$K$15+'inputs and tables'!$K$16)))*(IF(AND(J481=0,'inputs and tables'!$K$16=1),data!C481/data!C482,1)*IF(AND(J481=1,'inputs and tables'!$K$15=1),data!C482/data!C481,1))</f>
        <v>2162.6805024870982</v>
      </c>
      <c r="P482" s="10">
        <f ca="1">(P481+(IF(K481&lt;&gt;K480,(-P481*'inputs and tables'!$K$22-'inputs and tables'!$K$21)-P481*'inputs and tables'!$K$22,0)*('inputs and tables'!$K$15+'inputs and tables'!$K$16)))*(IF(AND(K481=0,'inputs and tables'!$K$16=1),data!C481/data!C482,1)*IF(AND(K481=1,'inputs and tables'!$K$15=1),data!C482/data!C481,1))</f>
        <v>726.08173502100055</v>
      </c>
    </row>
    <row r="483" spans="1:16" x14ac:dyDescent="0.4">
      <c r="A483" s="17">
        <f t="shared" si="20"/>
        <v>481</v>
      </c>
      <c r="B483">
        <v>1544400000</v>
      </c>
      <c r="C483">
        <v>3432.88</v>
      </c>
      <c r="D483" s="14">
        <f t="shared" si="19"/>
        <v>43444</v>
      </c>
      <c r="F483">
        <f ca="1">IF(A483&lt;$F$2,"",AVERAGE(INDIRECT("C"&amp;A483-$F$2+3):C483))</f>
        <v>6056.717083333333</v>
      </c>
      <c r="G483" s="2">
        <f ca="1">IF(A483&lt;$G$2,"",IF(A483=$G$2,AVERAGE(INDIRECT("C"&amp;A483-$G$2+3):C483),G482+(2/($G$2+3))*(C483-G482)))</f>
        <v>5691.1338928393716</v>
      </c>
      <c r="J483">
        <f ca="1">IF(F483="","",IF(C483&lt;(F483*(1-'inputs and tables'!$K$14)),0,IF(C483&gt;(F483*(1+'inputs and tables'!$K$14)),1,J482)))</f>
        <v>0</v>
      </c>
      <c r="K483">
        <f ca="1">IF(G483="","",IF(C483&lt;(G483*(1-'inputs and tables'!$K$14)),0,IF(C483&gt;(G483*(1+'inputs and tables'!$K$14)),1,K482)))</f>
        <v>0</v>
      </c>
      <c r="N483" s="13">
        <f t="shared" si="21"/>
        <v>298.12244897959198</v>
      </c>
      <c r="O483" s="10">
        <f ca="1">(O482+(IF(J482&lt;&gt;J481,(-O482*'inputs and tables'!$K$22-'inputs and tables'!$K$21)-O482*'inputs and tables'!$K$22,0)*('inputs and tables'!$K$15+'inputs and tables'!$K$16)))*(IF(AND(J482=0,'inputs and tables'!$K$16=1),data!C482/data!C483,1)*IF(AND(J482=1,'inputs and tables'!$K$15=1),data!C483/data!C482,1))</f>
        <v>2233.5480917196878</v>
      </c>
      <c r="P483" s="10">
        <f ca="1">(P482+(IF(K482&lt;&gt;K481,(-P482*'inputs and tables'!$K$22-'inputs and tables'!$K$21)-P482*'inputs and tables'!$K$22,0)*('inputs and tables'!$K$15+'inputs and tables'!$K$16)))*(IF(AND(K482=0,'inputs and tables'!$K$16=1),data!C482/data!C483,1)*IF(AND(K482=1,'inputs and tables'!$K$15=1),data!C483/data!C482,1))</f>
        <v>749.87427492117536</v>
      </c>
    </row>
    <row r="484" spans="1:16" x14ac:dyDescent="0.4">
      <c r="A484" s="17">
        <f t="shared" si="20"/>
        <v>482</v>
      </c>
      <c r="B484">
        <v>1544486400</v>
      </c>
      <c r="C484">
        <v>3380.39</v>
      </c>
      <c r="D484" s="14">
        <f t="shared" si="19"/>
        <v>43445</v>
      </c>
      <c r="F484">
        <f ca="1">IF(A484&lt;$F$2,"",AVERAGE(INDIRECT("C"&amp;A484-$F$2+3):C484))</f>
        <v>6032.8340833333323</v>
      </c>
      <c r="G484" s="2">
        <f ca="1">IF(A484&lt;$G$2,"",IF(A484=$G$2,AVERAGE(INDIRECT("C"&amp;A484-$G$2+3):C484),G483+(2/($G$2+3))*(C484-G483)))</f>
        <v>5649.8706090386686</v>
      </c>
      <c r="J484">
        <f ca="1">IF(F484="","",IF(C484&lt;(F484*(1-'inputs and tables'!$K$14)),0,IF(C484&gt;(F484*(1+'inputs and tables'!$K$14)),1,J483)))</f>
        <v>0</v>
      </c>
      <c r="K484">
        <f ca="1">IF(G484="","",IF(C484&lt;(G484*(1-'inputs and tables'!$K$14)),0,IF(C484&gt;(G484*(1+'inputs and tables'!$K$14)),1,K483)))</f>
        <v>0</v>
      </c>
      <c r="N484" s="13">
        <f t="shared" si="21"/>
        <v>293.56404689535401</v>
      </c>
      <c r="O484" s="10">
        <f ca="1">(O483+(IF(J483&lt;&gt;J482,(-O483*'inputs and tables'!$K$22-'inputs and tables'!$K$21)-O483*'inputs and tables'!$K$22,0)*('inputs and tables'!$K$15+'inputs and tables'!$K$16)))*(IF(AND(J483=0,'inputs and tables'!$K$16=1),data!C483/data!C484,1)*IF(AND(J483=1,'inputs and tables'!$K$15=1),data!C484/data!C483,1))</f>
        <v>2268.2301666679532</v>
      </c>
      <c r="P484" s="10">
        <f ca="1">(P483+(IF(K483&lt;&gt;K482,(-P483*'inputs and tables'!$K$22-'inputs and tables'!$K$21)-P483*'inputs and tables'!$K$22,0)*('inputs and tables'!$K$15+'inputs and tables'!$K$16)))*(IF(AND(K483=0,'inputs and tables'!$K$16=1),data!C483/data!C484,1)*IF(AND(K483=1,'inputs and tables'!$K$15=1),data!C484/data!C483,1))</f>
        <v>761.51816828573169</v>
      </c>
    </row>
    <row r="485" spans="1:16" x14ac:dyDescent="0.4">
      <c r="A485" s="17">
        <f t="shared" si="20"/>
        <v>483</v>
      </c>
      <c r="B485">
        <v>1544572800</v>
      </c>
      <c r="C485">
        <v>3445</v>
      </c>
      <c r="D485" s="14">
        <f t="shared" ref="D485:D548" si="22">(B485/86400)+DATE(1970,1,1)</f>
        <v>43446</v>
      </c>
      <c r="F485">
        <f ca="1">IF(A485&lt;$F$2,"",AVERAGE(INDIRECT("C"&amp;A485-$F$2+3):C485))</f>
        <v>6009.9750833333337</v>
      </c>
      <c r="G485" s="2">
        <f ca="1">IF(A485&lt;$G$2,"",IF(A485=$G$2,AVERAGE(INDIRECT("C"&amp;A485-$G$2+3):C485),G484+(2/($G$2+3))*(C485-G484)))</f>
        <v>5610.4979195915494</v>
      </c>
      <c r="J485">
        <f ca="1">IF(F485="","",IF(C485&lt;(F485*(1-'inputs and tables'!$K$14)),0,IF(C485&gt;(F485*(1+'inputs and tables'!$K$14)),1,J484)))</f>
        <v>0</v>
      </c>
      <c r="K485">
        <f ca="1">IF(G485="","",IF(C485&lt;(G485*(1-'inputs and tables'!$K$14)),0,IF(C485&gt;(G485*(1+'inputs and tables'!$K$14)),1,K484)))</f>
        <v>0</v>
      </c>
      <c r="N485" s="13">
        <f t="shared" si="21"/>
        <v>299.17498914459418</v>
      </c>
      <c r="O485" s="10">
        <f ca="1">(O484+(IF(J484&lt;&gt;J483,(-O484*'inputs and tables'!$K$22-'inputs and tables'!$K$21)-O484*'inputs and tables'!$K$22,0)*('inputs and tables'!$K$15+'inputs and tables'!$K$16)))*(IF(AND(J484=0,'inputs and tables'!$K$16=1),data!C484/data!C485,1)*IF(AND(J484=1,'inputs and tables'!$K$15=1),data!C485/data!C484,1))</f>
        <v>2225.6901518440295</v>
      </c>
      <c r="P485" s="10">
        <f ca="1">(P484+(IF(K484&lt;&gt;K483,(-P484*'inputs and tables'!$K$22-'inputs and tables'!$K$21)-P484*'inputs and tables'!$K$22,0)*('inputs and tables'!$K$15+'inputs and tables'!$K$16)))*(IF(AND(K484=0,'inputs and tables'!$K$16=1),data!C484/data!C485,1)*IF(AND(K484=1,'inputs and tables'!$K$15=1),data!C485/data!C484,1))</f>
        <v>747.23611056354264</v>
      </c>
    </row>
    <row r="486" spans="1:16" x14ac:dyDescent="0.4">
      <c r="A486" s="17">
        <f t="shared" si="20"/>
        <v>484</v>
      </c>
      <c r="B486">
        <v>1544659200</v>
      </c>
      <c r="C486">
        <v>3302.06</v>
      </c>
      <c r="D486" s="14">
        <f t="shared" si="22"/>
        <v>43447</v>
      </c>
      <c r="F486">
        <f ca="1">IF(A486&lt;$F$2,"",AVERAGE(INDIRECT("C"&amp;A486-$F$2+3):C486))</f>
        <v>5985.2659166666672</v>
      </c>
      <c r="G486" s="2">
        <f ca="1">IF(A486&lt;$G$2,"",IF(A486=$G$2,AVERAGE(INDIRECT("C"&amp;A486-$G$2+3):C486),G485+(2/($G$2+3))*(C486-G485)))</f>
        <v>5569.2758138845575</v>
      </c>
      <c r="J486">
        <f ca="1">IF(F486="","",IF(C486&lt;(F486*(1-'inputs and tables'!$K$14)),0,IF(C486&gt;(F486*(1+'inputs and tables'!$K$14)),1,J485)))</f>
        <v>0</v>
      </c>
      <c r="K486">
        <f ca="1">IF(G486="","",IF(C486&lt;(G486*(1-'inputs and tables'!$K$14)),0,IF(C486&gt;(G486*(1+'inputs and tables'!$K$14)),1,K485)))</f>
        <v>0</v>
      </c>
      <c r="N486" s="13">
        <f t="shared" si="21"/>
        <v>286.76161528441179</v>
      </c>
      <c r="O486" s="10">
        <f ca="1">(O485+(IF(J485&lt;&gt;J484,(-O485*'inputs and tables'!$K$22-'inputs and tables'!$K$21)-O485*'inputs and tables'!$K$22,0)*('inputs and tables'!$K$15+'inputs and tables'!$K$16)))*(IF(AND(J485=0,'inputs and tables'!$K$16=1),data!C485/data!C486,1)*IF(AND(J485=1,'inputs and tables'!$K$15=1),data!C486/data!C485,1))</f>
        <v>2322.0361147594781</v>
      </c>
      <c r="P486" s="10">
        <f ca="1">(P485+(IF(K485&lt;&gt;K484,(-P485*'inputs and tables'!$K$22-'inputs and tables'!$K$21)-P485*'inputs and tables'!$K$22,0)*('inputs and tables'!$K$15+'inputs and tables'!$K$16)))*(IF(AND(K485=0,'inputs and tables'!$K$16=1),data!C485/data!C486,1)*IF(AND(K485=1,'inputs and tables'!$K$15=1),data!C486/data!C485,1))</f>
        <v>779.58256388176005</v>
      </c>
    </row>
    <row r="487" spans="1:16" x14ac:dyDescent="0.4">
      <c r="A487" s="17">
        <f t="shared" si="20"/>
        <v>485</v>
      </c>
      <c r="B487">
        <v>1544745600</v>
      </c>
      <c r="C487">
        <v>3224.17</v>
      </c>
      <c r="D487" s="14">
        <f t="shared" si="22"/>
        <v>43448</v>
      </c>
      <c r="F487">
        <f ca="1">IF(A487&lt;$F$2,"",AVERAGE(INDIRECT("C"&amp;A487-$F$2+3):C487))</f>
        <v>5959.5360833333343</v>
      </c>
      <c r="G487" s="2">
        <f ca="1">IF(A487&lt;$G$2,"",IF(A487=$G$2,AVERAGE(INDIRECT("C"&amp;A487-$G$2+3):C487),G486+(2/($G$2+3))*(C487-G486)))</f>
        <v>5527.398924350905</v>
      </c>
      <c r="J487">
        <f ca="1">IF(F487="","",IF(C487&lt;(F487*(1-'inputs and tables'!$K$14)),0,IF(C487&gt;(F487*(1+'inputs and tables'!$K$14)),1,J486)))</f>
        <v>0</v>
      </c>
      <c r="K487">
        <f ca="1">IF(G487="","",IF(C487&lt;(G487*(1-'inputs and tables'!$K$14)),0,IF(C487&gt;(G487*(1+'inputs and tables'!$K$14)),1,K486)))</f>
        <v>0</v>
      </c>
      <c r="N487" s="13">
        <f t="shared" si="21"/>
        <v>279.99739470256202</v>
      </c>
      <c r="O487" s="10">
        <f ca="1">(O486+(IF(J486&lt;&gt;J485,(-O486*'inputs and tables'!$K$22-'inputs and tables'!$K$21)-O486*'inputs and tables'!$K$22,0)*('inputs and tables'!$K$15+'inputs and tables'!$K$16)))*(IF(AND(J486=0,'inputs and tables'!$K$16=1),data!C486/data!C487,1)*IF(AND(J486=1,'inputs and tables'!$K$15=1),data!C487/data!C486,1))</f>
        <v>2378.1322241391372</v>
      </c>
      <c r="P487" s="10">
        <f ca="1">(P486+(IF(K486&lt;&gt;K485,(-P486*'inputs and tables'!$K$22-'inputs and tables'!$K$21)-P486*'inputs and tables'!$K$22,0)*('inputs and tables'!$K$15+'inputs and tables'!$K$16)))*(IF(AND(K486=0,'inputs and tables'!$K$16=1),data!C486/data!C487,1)*IF(AND(K486=1,'inputs and tables'!$K$15=1),data!C487/data!C486,1))</f>
        <v>798.41584063228811</v>
      </c>
    </row>
    <row r="488" spans="1:16" x14ac:dyDescent="0.4">
      <c r="A488" s="17">
        <f t="shared" si="20"/>
        <v>486</v>
      </c>
      <c r="B488">
        <v>1544832000</v>
      </c>
      <c r="C488">
        <v>3211.72</v>
      </c>
      <c r="D488" s="14">
        <f t="shared" si="22"/>
        <v>43449</v>
      </c>
      <c r="F488">
        <f ca="1">IF(A488&lt;$F$2,"",AVERAGE(INDIRECT("C"&amp;A488-$F$2+3):C488))</f>
        <v>5931.4296666666669</v>
      </c>
      <c r="G488" s="2">
        <f ca="1">IF(A488&lt;$G$2,"",IF(A488=$G$2,AVERAGE(INDIRECT("C"&amp;A488-$G$2+3):C488),G487+(2/($G$2+3))*(C488-G487)))</f>
        <v>5486.0475149874956</v>
      </c>
      <c r="J488">
        <f ca="1">IF(F488="","",IF(C488&lt;(F488*(1-'inputs and tables'!$K$14)),0,IF(C488&gt;(F488*(1+'inputs and tables'!$K$14)),1,J487)))</f>
        <v>0</v>
      </c>
      <c r="K488">
        <f ca="1">IF(G488="","",IF(C488&lt;(G488*(1-'inputs and tables'!$K$14)),0,IF(C488&gt;(G488*(1+'inputs and tables'!$K$14)),1,K487)))</f>
        <v>0</v>
      </c>
      <c r="N488" s="13">
        <f t="shared" si="21"/>
        <v>278.91619626574044</v>
      </c>
      <c r="O488" s="10">
        <f ca="1">(O487+(IF(J487&lt;&gt;J486,(-O487*'inputs and tables'!$K$22-'inputs and tables'!$K$21)-O487*'inputs and tables'!$K$22,0)*('inputs and tables'!$K$15+'inputs and tables'!$K$16)))*(IF(AND(J487=0,'inputs and tables'!$K$16=1),data!C487/data!C488,1)*IF(AND(J487=1,'inputs and tables'!$K$15=1),data!C488/data!C487,1))</f>
        <v>2387.350881491127</v>
      </c>
      <c r="P488" s="10">
        <f ca="1">(P487+(IF(K487&lt;&gt;K486,(-P487*'inputs and tables'!$K$22-'inputs and tables'!$K$21)-P487*'inputs and tables'!$K$22,0)*('inputs and tables'!$K$15+'inputs and tables'!$K$16)))*(IF(AND(K487=0,'inputs and tables'!$K$16=1),data!C487/data!C488,1)*IF(AND(K487=1,'inputs and tables'!$K$15=1),data!C488/data!C487,1))</f>
        <v>801.51084182039676</v>
      </c>
    </row>
    <row r="489" spans="1:16" x14ac:dyDescent="0.4">
      <c r="A489" s="17">
        <f t="shared" si="20"/>
        <v>487</v>
      </c>
      <c r="B489">
        <v>1544918400</v>
      </c>
      <c r="C489">
        <v>3228.67</v>
      </c>
      <c r="D489" s="14">
        <f t="shared" si="22"/>
        <v>43450</v>
      </c>
      <c r="F489">
        <f ca="1">IF(A489&lt;$F$2,"",AVERAGE(INDIRECT("C"&amp;A489-$F$2+3):C489))</f>
        <v>5905.1022500000008</v>
      </c>
      <c r="G489" s="2">
        <f ca="1">IF(A489&lt;$G$2,"",IF(A489=$G$2,AVERAGE(INDIRECT("C"&amp;A489-$G$2+3):C489),G488+(2/($G$2+3))*(C489-G488)))</f>
        <v>5445.7372022198615</v>
      </c>
      <c r="J489">
        <f ca="1">IF(F489="","",IF(C489&lt;(F489*(1-'inputs and tables'!$K$14)),0,IF(C489&gt;(F489*(1+'inputs and tables'!$K$14)),1,J488)))</f>
        <v>0</v>
      </c>
      <c r="K489">
        <f ca="1">IF(G489="","",IF(C489&lt;(G489*(1-'inputs and tables'!$K$14)),0,IF(C489&gt;(G489*(1+'inputs and tables'!$K$14)),1,K488)))</f>
        <v>0</v>
      </c>
      <c r="N489" s="13">
        <f t="shared" si="21"/>
        <v>280.38818931828058</v>
      </c>
      <c r="O489" s="10">
        <f ca="1">(O488+(IF(J488&lt;&gt;J487,(-O488*'inputs and tables'!$K$22-'inputs and tables'!$K$21)-O488*'inputs and tables'!$K$22,0)*('inputs and tables'!$K$15+'inputs and tables'!$K$16)))*(IF(AND(J488=0,'inputs and tables'!$K$16=1),data!C488/data!C489,1)*IF(AND(J488=1,'inputs and tables'!$K$15=1),data!C489/data!C488,1))</f>
        <v>2374.8176720143842</v>
      </c>
      <c r="P489" s="10">
        <f ca="1">(P488+(IF(K488&lt;&gt;K487,(-P488*'inputs and tables'!$K$22-'inputs and tables'!$K$21)-P488*'inputs and tables'!$K$22,0)*('inputs and tables'!$K$15+'inputs and tables'!$K$16)))*(IF(AND(K488=0,'inputs and tables'!$K$16=1),data!C488/data!C489,1)*IF(AND(K488=1,'inputs and tables'!$K$15=1),data!C489/data!C488,1))</f>
        <v>797.30303836917506</v>
      </c>
    </row>
    <row r="490" spans="1:16" x14ac:dyDescent="0.4">
      <c r="A490" s="17">
        <f t="shared" si="20"/>
        <v>488</v>
      </c>
      <c r="B490">
        <v>1545004800</v>
      </c>
      <c r="C490">
        <v>3509.08</v>
      </c>
      <c r="D490" s="14">
        <f t="shared" si="22"/>
        <v>43451</v>
      </c>
      <c r="F490">
        <f ca="1">IF(A490&lt;$F$2,"",AVERAGE(INDIRECT("C"&amp;A490-$F$2+3):C490))</f>
        <v>5880.3651666666674</v>
      </c>
      <c r="G490" s="2">
        <f ca="1">IF(A490&lt;$G$2,"",IF(A490=$G$2,AVERAGE(INDIRECT("C"&amp;A490-$G$2+3):C490),G489+(2/($G$2+3))*(C490-G489)))</f>
        <v>5411.1540378945065</v>
      </c>
      <c r="J490">
        <f ca="1">IF(F490="","",IF(C490&lt;(F490*(1-'inputs and tables'!$K$14)),0,IF(C490&gt;(F490*(1+'inputs and tables'!$K$14)),1,J489)))</f>
        <v>0</v>
      </c>
      <c r="K490">
        <f ca="1">IF(G490="","",IF(C490&lt;(G490*(1-'inputs and tables'!$K$14)),0,IF(C490&gt;(G490*(1+'inputs and tables'!$K$14)),1,K489)))</f>
        <v>0</v>
      </c>
      <c r="N490" s="13">
        <f t="shared" si="21"/>
        <v>304.73990447242738</v>
      </c>
      <c r="O490" s="10">
        <f ca="1">(O489+(IF(J489&lt;&gt;J488,(-O489*'inputs and tables'!$K$22-'inputs and tables'!$K$21)-O489*'inputs and tables'!$K$22,0)*('inputs and tables'!$K$15+'inputs and tables'!$K$16)))*(IF(AND(J489=0,'inputs and tables'!$K$16=1),data!C489/data!C490,1)*IF(AND(J489=1,'inputs and tables'!$K$15=1),data!C490/data!C489,1))</f>
        <v>2185.0463862615507</v>
      </c>
      <c r="P490" s="10">
        <f ca="1">(P489+(IF(K489&lt;&gt;K488,(-P489*'inputs and tables'!$K$22-'inputs and tables'!$K$21)-P489*'inputs and tables'!$K$22,0)*('inputs and tables'!$K$15+'inputs and tables'!$K$16)))*(IF(AND(K489=0,'inputs and tables'!$K$16=1),data!C489/data!C490,1)*IF(AND(K489=1,'inputs and tables'!$K$15=1),data!C490/data!C489,1))</f>
        <v>733.59068499190801</v>
      </c>
    </row>
    <row r="491" spans="1:16" x14ac:dyDescent="0.4">
      <c r="A491" s="17">
        <f t="shared" si="20"/>
        <v>489</v>
      </c>
      <c r="B491">
        <v>1545091200</v>
      </c>
      <c r="C491">
        <v>3652.98</v>
      </c>
      <c r="D491" s="14">
        <f t="shared" si="22"/>
        <v>43452</v>
      </c>
      <c r="F491">
        <f ca="1">IF(A491&lt;$F$2,"",AVERAGE(INDIRECT("C"&amp;A491-$F$2+3):C491))</f>
        <v>5858.6830000000009</v>
      </c>
      <c r="G491" s="2">
        <f ca="1">IF(A491&lt;$G$2,"",IF(A491=$G$2,AVERAGE(INDIRECT("C"&amp;A491-$G$2+3):C491),G490+(2/($G$2+3))*(C491-G490)))</f>
        <v>5379.7580729321044</v>
      </c>
      <c r="J491">
        <f ca="1">IF(F491="","",IF(C491&lt;(F491*(1-'inputs and tables'!$K$14)),0,IF(C491&gt;(F491*(1+'inputs and tables'!$K$14)),1,J490)))</f>
        <v>0</v>
      </c>
      <c r="K491">
        <f ca="1">IF(G491="","",IF(C491&lt;(G491*(1-'inputs and tables'!$K$14)),0,IF(C491&gt;(G491*(1+'inputs and tables'!$K$14)),1,K490)))</f>
        <v>0</v>
      </c>
      <c r="N491" s="13">
        <f t="shared" si="21"/>
        <v>317.23664785062977</v>
      </c>
      <c r="O491" s="10">
        <f ca="1">(O490+(IF(J490&lt;&gt;J489,(-O490*'inputs and tables'!$K$22-'inputs and tables'!$K$21)-O490*'inputs and tables'!$K$22,0)*('inputs and tables'!$K$15+'inputs and tables'!$K$16)))*(IF(AND(J490=0,'inputs and tables'!$K$16=1),data!C490/data!C491,1)*IF(AND(J490=1,'inputs and tables'!$K$15=1),data!C491/data!C490,1))</f>
        <v>2098.9719552537058</v>
      </c>
      <c r="P491" s="10">
        <f ca="1">(P490+(IF(K490&lt;&gt;K489,(-P490*'inputs and tables'!$K$22-'inputs and tables'!$K$21)-P490*'inputs and tables'!$K$22,0)*('inputs and tables'!$K$15+'inputs and tables'!$K$16)))*(IF(AND(K490=0,'inputs and tables'!$K$16=1),data!C490/data!C491,1)*IF(AND(K490=1,'inputs and tables'!$K$15=1),data!C491/data!C490,1))</f>
        <v>704.69271687537423</v>
      </c>
    </row>
    <row r="492" spans="1:16" x14ac:dyDescent="0.4">
      <c r="A492" s="17">
        <f t="shared" si="20"/>
        <v>490</v>
      </c>
      <c r="B492">
        <v>1545177600</v>
      </c>
      <c r="C492">
        <v>3662.22</v>
      </c>
      <c r="D492" s="14">
        <f t="shared" si="22"/>
        <v>43453</v>
      </c>
      <c r="F492">
        <f ca="1">IF(A492&lt;$F$2,"",AVERAGE(INDIRECT("C"&amp;A492-$F$2+3):C492))</f>
        <v>5835.201500000001</v>
      </c>
      <c r="G492" s="2">
        <f ca="1">IF(A492&lt;$G$2,"",IF(A492=$G$2,AVERAGE(INDIRECT("C"&amp;A492-$G$2+3):C492),G491+(2/($G$2+3))*(C492-G491)))</f>
        <v>5349.0877502011735</v>
      </c>
      <c r="J492">
        <f ca="1">IF(F492="","",IF(C492&lt;(F492*(1-'inputs and tables'!$K$14)),0,IF(C492&gt;(F492*(1+'inputs and tables'!$K$14)),1,J491)))</f>
        <v>0</v>
      </c>
      <c r="K492">
        <f ca="1">IF(G492="","",IF(C492&lt;(G492*(1-'inputs and tables'!$K$14)),0,IF(C492&gt;(G492*(1+'inputs and tables'!$K$14)),1,K491)))</f>
        <v>0</v>
      </c>
      <c r="N492" s="13">
        <f t="shared" si="21"/>
        <v>318.03907946157204</v>
      </c>
      <c r="O492" s="10">
        <f ca="1">(O491+(IF(J491&lt;&gt;J490,(-O491*'inputs and tables'!$K$22-'inputs and tables'!$K$21)-O491*'inputs and tables'!$K$22,0)*('inputs and tables'!$K$15+'inputs and tables'!$K$16)))*(IF(AND(J491=0,'inputs and tables'!$K$16=1),data!C491/data!C492,1)*IF(AND(J491=1,'inputs and tables'!$K$15=1),data!C492/data!C491,1))</f>
        <v>2093.6761235268996</v>
      </c>
      <c r="P492" s="10">
        <f ca="1">(P491+(IF(K491&lt;&gt;K490,(-P491*'inputs and tables'!$K$22-'inputs and tables'!$K$21)-P491*'inputs and tables'!$K$22,0)*('inputs and tables'!$K$15+'inputs and tables'!$K$16)))*(IF(AND(K491=0,'inputs and tables'!$K$16=1),data!C491/data!C492,1)*IF(AND(K491=1,'inputs and tables'!$K$15=1),data!C492/data!C491,1))</f>
        <v>702.91473502176405</v>
      </c>
    </row>
    <row r="493" spans="1:16" x14ac:dyDescent="0.4">
      <c r="A493" s="17">
        <f t="shared" si="20"/>
        <v>491</v>
      </c>
      <c r="B493">
        <v>1545264000</v>
      </c>
      <c r="C493">
        <v>4049.62</v>
      </c>
      <c r="D493" s="14">
        <f t="shared" si="22"/>
        <v>43454</v>
      </c>
      <c r="F493">
        <f ca="1">IF(A493&lt;$F$2,"",AVERAGE(INDIRECT("C"&amp;A493-$F$2+3):C493))</f>
        <v>5815.9409166666674</v>
      </c>
      <c r="G493" s="2">
        <f ca="1">IF(A493&lt;$G$2,"",IF(A493=$G$2,AVERAGE(INDIRECT("C"&amp;A493-$G$2+3):C493),G492+(2/($G$2+3))*(C493-G492)))</f>
        <v>5325.8829689475815</v>
      </c>
      <c r="J493">
        <f ca="1">IF(F493="","",IF(C493&lt;(F493*(1-'inputs and tables'!$K$14)),0,IF(C493&gt;(F493*(1+'inputs and tables'!$K$14)),1,J492)))</f>
        <v>0</v>
      </c>
      <c r="K493">
        <f ca="1">IF(G493="","",IF(C493&lt;(G493*(1-'inputs and tables'!$K$14)),0,IF(C493&gt;(G493*(1+'inputs and tables'!$K$14)),1,K492)))</f>
        <v>0</v>
      </c>
      <c r="N493" s="13">
        <f t="shared" si="21"/>
        <v>351.68215371254905</v>
      </c>
      <c r="O493" s="10">
        <f ca="1">(O492+(IF(J492&lt;&gt;J491,(-O492*'inputs and tables'!$K$22-'inputs and tables'!$K$21)-O492*'inputs and tables'!$K$22,0)*('inputs and tables'!$K$15+'inputs and tables'!$K$16)))*(IF(AND(J492=0,'inputs and tables'!$K$16=1),data!C492/data!C493,1)*IF(AND(J492=1,'inputs and tables'!$K$15=1),data!C493/data!C492,1))</f>
        <v>1893.3881631122629</v>
      </c>
      <c r="P493" s="10">
        <f ca="1">(P492+(IF(K492&lt;&gt;K491,(-P492*'inputs and tables'!$K$22-'inputs and tables'!$K$21)-P492*'inputs and tables'!$K$22,0)*('inputs and tables'!$K$15+'inputs and tables'!$K$16)))*(IF(AND(K492=0,'inputs and tables'!$K$16=1),data!C492/data!C493,1)*IF(AND(K492=1,'inputs and tables'!$K$15=1),data!C493/data!C492,1))</f>
        <v>635.6715940980647</v>
      </c>
    </row>
    <row r="494" spans="1:16" x14ac:dyDescent="0.4">
      <c r="A494" s="17">
        <f t="shared" si="20"/>
        <v>492</v>
      </c>
      <c r="B494">
        <v>1545350400</v>
      </c>
      <c r="C494">
        <v>3838.66</v>
      </c>
      <c r="D494" s="14">
        <f t="shared" si="22"/>
        <v>43455</v>
      </c>
      <c r="F494">
        <f ca="1">IF(A494&lt;$F$2,"",AVERAGE(INDIRECT("C"&amp;A494-$F$2+3):C494))</f>
        <v>5793.5546666666669</v>
      </c>
      <c r="G494" s="2">
        <f ca="1">IF(A494&lt;$G$2,"",IF(A494=$G$2,AVERAGE(INDIRECT("C"&amp;A494-$G$2+3):C494),G493+(2/($G$2+3))*(C494-G493)))</f>
        <v>5299.3254159306607</v>
      </c>
      <c r="J494">
        <f ca="1">IF(F494="","",IF(C494&lt;(F494*(1-'inputs and tables'!$K$14)),0,IF(C494&gt;(F494*(1+'inputs and tables'!$K$14)),1,J493)))</f>
        <v>0</v>
      </c>
      <c r="K494">
        <f ca="1">IF(G494="","",IF(C494&lt;(G494*(1-'inputs and tables'!$K$14)),0,IF(C494&gt;(G494*(1+'inputs and tables'!$K$14)),1,K493)))</f>
        <v>0</v>
      </c>
      <c r="N494" s="13">
        <f t="shared" si="21"/>
        <v>333.36170212765978</v>
      </c>
      <c r="O494" s="10">
        <f ca="1">(O493+(IF(J493&lt;&gt;J492,(-O493*'inputs and tables'!$K$22-'inputs and tables'!$K$21)-O493*'inputs and tables'!$K$22,0)*('inputs and tables'!$K$15+'inputs and tables'!$K$16)))*(IF(AND(J493=0,'inputs and tables'!$K$16=1),data!C493/data!C494,1)*IF(AND(J493=1,'inputs and tables'!$K$15=1),data!C494/data!C493,1))</f>
        <v>1997.4424859463152</v>
      </c>
      <c r="P494" s="10">
        <f ca="1">(P493+(IF(K493&lt;&gt;K492,(-P493*'inputs and tables'!$K$22-'inputs and tables'!$K$21)-P493*'inputs and tables'!$K$22,0)*('inputs and tables'!$K$15+'inputs and tables'!$K$16)))*(IF(AND(K493=0,'inputs and tables'!$K$16=1),data!C493/data!C494,1)*IF(AND(K493=1,'inputs and tables'!$K$15=1),data!C494/data!C493,1))</f>
        <v>670.60599294842598</v>
      </c>
    </row>
    <row r="495" spans="1:16" x14ac:dyDescent="0.4">
      <c r="A495" s="17">
        <f t="shared" si="20"/>
        <v>493</v>
      </c>
      <c r="B495">
        <v>1545436800</v>
      </c>
      <c r="C495">
        <v>3948.91</v>
      </c>
      <c r="D495" s="14">
        <f t="shared" si="22"/>
        <v>43456</v>
      </c>
      <c r="F495">
        <f ca="1">IF(A495&lt;$F$2,"",AVERAGE(INDIRECT("C"&amp;A495-$F$2+3):C495))</f>
        <v>5770.7819166666677</v>
      </c>
      <c r="G495" s="2">
        <f ca="1">IF(A495&lt;$G$2,"",IF(A495=$G$2,AVERAGE(INDIRECT("C"&amp;A495-$G$2+3):C495),G494+(2/($G$2+3))*(C495-G494)))</f>
        <v>5275.2108549318991</v>
      </c>
      <c r="J495">
        <f ca="1">IF(F495="","",IF(C495&lt;(F495*(1-'inputs and tables'!$K$14)),0,IF(C495&gt;(F495*(1+'inputs and tables'!$K$14)),1,J494)))</f>
        <v>0</v>
      </c>
      <c r="K495">
        <f ca="1">IF(G495="","",IF(C495&lt;(G495*(1-'inputs and tables'!$K$14)),0,IF(C495&gt;(G495*(1+'inputs and tables'!$K$14)),1,K494)))</f>
        <v>0</v>
      </c>
      <c r="N495" s="13">
        <f t="shared" si="21"/>
        <v>342.93617021276623</v>
      </c>
      <c r="O495" s="10">
        <f ca="1">(O494+(IF(J494&lt;&gt;J493,(-O494*'inputs and tables'!$K$22-'inputs and tables'!$K$21)-O494*'inputs and tables'!$K$22,0)*('inputs and tables'!$K$15+'inputs and tables'!$K$16)))*(IF(AND(J494=0,'inputs and tables'!$K$16=1),data!C494/data!C495,1)*IF(AND(J494=1,'inputs and tables'!$K$15=1),data!C495/data!C494,1))</f>
        <v>1941.675696104161</v>
      </c>
      <c r="P495" s="10">
        <f ca="1">(P494+(IF(K494&lt;&gt;K493,(-P494*'inputs and tables'!$K$22-'inputs and tables'!$K$21)-P494*'inputs and tables'!$K$22,0)*('inputs and tables'!$K$15+'inputs and tables'!$K$16)))*(IF(AND(K494=0,'inputs and tables'!$K$16=1),data!C494/data!C495,1)*IF(AND(K494=1,'inputs and tables'!$K$15=1),data!C495/data!C494,1))</f>
        <v>651.88327940910403</v>
      </c>
    </row>
    <row r="496" spans="1:16" x14ac:dyDescent="0.4">
      <c r="A496" s="17">
        <f t="shared" si="20"/>
        <v>494</v>
      </c>
      <c r="B496">
        <v>1545523200</v>
      </c>
      <c r="C496">
        <v>3929.71</v>
      </c>
      <c r="D496" s="14">
        <f t="shared" si="22"/>
        <v>43457</v>
      </c>
      <c r="F496">
        <f ca="1">IF(A496&lt;$F$2,"",AVERAGE(INDIRECT("C"&amp;A496-$F$2+3):C496))</f>
        <v>5747.4158333333335</v>
      </c>
      <c r="G496" s="2">
        <f ca="1">IF(A496&lt;$G$2,"",IF(A496=$G$2,AVERAGE(INDIRECT("C"&amp;A496-$G$2+3):C496),G495+(2/($G$2+3))*(C496-G495)))</f>
        <v>5251.1840539509722</v>
      </c>
      <c r="J496">
        <f ca="1">IF(F496="","",IF(C496&lt;(F496*(1-'inputs and tables'!$K$14)),0,IF(C496&gt;(F496*(1+'inputs and tables'!$K$14)),1,J495)))</f>
        <v>0</v>
      </c>
      <c r="K496">
        <f ca="1">IF(G496="","",IF(C496&lt;(G496*(1-'inputs and tables'!$K$14)),0,IF(C496&gt;(G496*(1+'inputs and tables'!$K$14)),1,K495)))</f>
        <v>0</v>
      </c>
      <c r="N496" s="13">
        <f t="shared" si="21"/>
        <v>341.26877985236678</v>
      </c>
      <c r="O496" s="10">
        <f ca="1">(O495+(IF(J495&lt;&gt;J494,(-O495*'inputs and tables'!$K$22-'inputs and tables'!$K$21)-O495*'inputs and tables'!$K$22,0)*('inputs and tables'!$K$15+'inputs and tables'!$K$16)))*(IF(AND(J495=0,'inputs and tables'!$K$16=1),data!C495/data!C496,1)*IF(AND(J495=1,'inputs and tables'!$K$15=1),data!C496/data!C495,1))</f>
        <v>1951.1624453465224</v>
      </c>
      <c r="P496" s="10">
        <f ca="1">(P495+(IF(K495&lt;&gt;K494,(-P495*'inputs and tables'!$K$22-'inputs and tables'!$K$21)-P495*'inputs and tables'!$K$22,0)*('inputs and tables'!$K$15+'inputs and tables'!$K$16)))*(IF(AND(K495=0,'inputs and tables'!$K$16=1),data!C495/data!C496,1)*IF(AND(K495=1,'inputs and tables'!$K$15=1),data!C496/data!C495,1))</f>
        <v>655.0682877086108</v>
      </c>
    </row>
    <row r="497" spans="1:16" x14ac:dyDescent="0.4">
      <c r="A497" s="17">
        <f t="shared" si="20"/>
        <v>495</v>
      </c>
      <c r="B497">
        <v>1545609600</v>
      </c>
      <c r="C497">
        <v>4008.01</v>
      </c>
      <c r="D497" s="14">
        <f t="shared" si="22"/>
        <v>43458</v>
      </c>
      <c r="F497">
        <f ca="1">IF(A497&lt;$F$2,"",AVERAGE(INDIRECT("C"&amp;A497-$F$2+3):C497))</f>
        <v>5724.9825833333334</v>
      </c>
      <c r="G497" s="2">
        <f ca="1">IF(A497&lt;$G$2,"",IF(A497=$G$2,AVERAGE(INDIRECT("C"&amp;A497-$G$2+3):C497),G496+(2/($G$2+3))*(C497-G496)))</f>
        <v>5228.9845172732767</v>
      </c>
      <c r="J497">
        <f ca="1">IF(F497="","",IF(C497&lt;(F497*(1-'inputs and tables'!$K$14)),0,IF(C497&gt;(F497*(1+'inputs and tables'!$K$14)),1,J496)))</f>
        <v>0</v>
      </c>
      <c r="K497">
        <f ca="1">IF(G497="","",IF(C497&lt;(G497*(1-'inputs and tables'!$K$14)),0,IF(C497&gt;(G497*(1+'inputs and tables'!$K$14)),1,K496)))</f>
        <v>0</v>
      </c>
      <c r="N497" s="13">
        <f t="shared" si="21"/>
        <v>348.06860616587096</v>
      </c>
      <c r="O497" s="10">
        <f ca="1">(O496+(IF(J496&lt;&gt;J495,(-O496*'inputs and tables'!$K$22-'inputs and tables'!$K$21)-O496*'inputs and tables'!$K$22,0)*('inputs and tables'!$K$15+'inputs and tables'!$K$16)))*(IF(AND(J496=0,'inputs and tables'!$K$16=1),data!C496/data!C497,1)*IF(AND(J496=1,'inputs and tables'!$K$15=1),data!C497/data!C496,1))</f>
        <v>1913.0447711214997</v>
      </c>
      <c r="P497" s="10">
        <f ca="1">(P496+(IF(K496&lt;&gt;K495,(-P496*'inputs and tables'!$K$22-'inputs and tables'!$K$21)-P496*'inputs and tables'!$K$22,0)*('inputs and tables'!$K$15+'inputs and tables'!$K$16)))*(IF(AND(K496=0,'inputs and tables'!$K$16=1),data!C496/data!C497,1)*IF(AND(K496=1,'inputs and tables'!$K$15=1),data!C497/data!C496,1))</f>
        <v>642.27095264018919</v>
      </c>
    </row>
    <row r="498" spans="1:16" x14ac:dyDescent="0.4">
      <c r="A498" s="17">
        <f t="shared" si="20"/>
        <v>496</v>
      </c>
      <c r="B498">
        <v>1545696000</v>
      </c>
      <c r="C498">
        <v>3745.79</v>
      </c>
      <c r="D498" s="14">
        <f t="shared" si="22"/>
        <v>43459</v>
      </c>
      <c r="F498">
        <f ca="1">IF(A498&lt;$F$2,"",AVERAGE(INDIRECT("C"&amp;A498-$F$2+3):C498))</f>
        <v>5698.6255000000001</v>
      </c>
      <c r="G498" s="2">
        <f ca="1">IF(A498&lt;$G$2,"",IF(A498=$G$2,AVERAGE(INDIRECT("C"&amp;A498-$G$2+3):C498),G497+(2/($G$2+3))*(C498-G497)))</f>
        <v>5202.4989008933971</v>
      </c>
      <c r="J498">
        <f ca="1">IF(F498="","",IF(C498&lt;(F498*(1-'inputs and tables'!$K$14)),0,IF(C498&gt;(F498*(1+'inputs and tables'!$K$14)),1,J497)))</f>
        <v>0</v>
      </c>
      <c r="K498">
        <f ca="1">IF(G498="","",IF(C498&lt;(G498*(1-'inputs and tables'!$K$14)),0,IF(C498&gt;(G498*(1+'inputs and tables'!$K$14)),1,K497)))</f>
        <v>0</v>
      </c>
      <c r="N498" s="13">
        <f t="shared" si="21"/>
        <v>325.29656969170679</v>
      </c>
      <c r="O498" s="10">
        <f ca="1">(O497+(IF(J497&lt;&gt;J496,(-O497*'inputs and tables'!$K$22-'inputs and tables'!$K$21)-O497*'inputs and tables'!$K$22,0)*('inputs and tables'!$K$15+'inputs and tables'!$K$16)))*(IF(AND(J497=0,'inputs and tables'!$K$16=1),data!C497/data!C498,1)*IF(AND(J497=1,'inputs and tables'!$K$15=1),data!C498/data!C497,1))</f>
        <v>2046.9654126639996</v>
      </c>
      <c r="P498" s="10">
        <f ca="1">(P497+(IF(K497&lt;&gt;K496,(-P497*'inputs and tables'!$K$22-'inputs and tables'!$K$21)-P497*'inputs and tables'!$K$22,0)*('inputs and tables'!$K$15+'inputs and tables'!$K$16)))*(IF(AND(K497=0,'inputs and tables'!$K$16=1),data!C497/data!C498,1)*IF(AND(K497=1,'inputs and tables'!$K$15=1),data!C498/data!C497,1))</f>
        <v>687.23243985685394</v>
      </c>
    </row>
    <row r="499" spans="1:16" x14ac:dyDescent="0.4">
      <c r="A499" s="17">
        <f t="shared" si="20"/>
        <v>497</v>
      </c>
      <c r="B499">
        <v>1545782400</v>
      </c>
      <c r="C499">
        <v>3777.74</v>
      </c>
      <c r="D499" s="14">
        <f t="shared" si="22"/>
        <v>43460</v>
      </c>
      <c r="F499">
        <f ca="1">IF(A499&lt;$F$2,"",AVERAGE(INDIRECT("C"&amp;A499-$F$2+3):C499))</f>
        <v>5671.1390833333335</v>
      </c>
      <c r="G499" s="2">
        <f ca="1">IF(A499&lt;$G$2,"",IF(A499=$G$2,AVERAGE(INDIRECT("C"&amp;A499-$G$2+3):C499),G498+(2/($G$2+3))*(C499-G498)))</f>
        <v>5177.0567776631578</v>
      </c>
      <c r="J499">
        <f ca="1">IF(F499="","",IF(C499&lt;(F499*(1-'inputs and tables'!$K$14)),0,IF(C499&gt;(F499*(1+'inputs and tables'!$K$14)),1,J498)))</f>
        <v>0</v>
      </c>
      <c r="K499">
        <f ca="1">IF(G499="","",IF(C499&lt;(G499*(1-'inputs and tables'!$K$14)),0,IF(C499&gt;(G499*(1+'inputs and tables'!$K$14)),1,K498)))</f>
        <v>0</v>
      </c>
      <c r="N499" s="13">
        <f t="shared" si="21"/>
        <v>328.07121146330906</v>
      </c>
      <c r="O499" s="10">
        <f ca="1">(O498+(IF(J498&lt;&gt;J497,(-O498*'inputs and tables'!$K$22-'inputs and tables'!$K$21)-O498*'inputs and tables'!$K$22,0)*('inputs and tables'!$K$15+'inputs and tables'!$K$16)))*(IF(AND(J498=0,'inputs and tables'!$K$16=1),data!C498/data!C499,1)*IF(AND(J498=1,'inputs and tables'!$K$15=1),data!C499/data!C498,1))</f>
        <v>2029.6533305898986</v>
      </c>
      <c r="P499" s="10">
        <f ca="1">(P498+(IF(K498&lt;&gt;K497,(-P498*'inputs and tables'!$K$22-'inputs and tables'!$K$21)-P498*'inputs and tables'!$K$22,0)*('inputs and tables'!$K$15+'inputs and tables'!$K$16)))*(IF(AND(K498=0,'inputs and tables'!$K$16=1),data!C498/data!C499,1)*IF(AND(K498=1,'inputs and tables'!$K$15=1),data!C499/data!C498,1))</f>
        <v>681.42021443810449</v>
      </c>
    </row>
    <row r="500" spans="1:16" x14ac:dyDescent="0.4">
      <c r="A500" s="17">
        <f t="shared" si="20"/>
        <v>498</v>
      </c>
      <c r="B500">
        <v>1545868800</v>
      </c>
      <c r="C500">
        <v>3567.91</v>
      </c>
      <c r="D500" s="14">
        <f t="shared" si="22"/>
        <v>43461</v>
      </c>
      <c r="F500">
        <f ca="1">IF(A500&lt;$F$2,"",AVERAGE(INDIRECT("C"&amp;A500-$F$2+3):C500))</f>
        <v>5642.2781666666669</v>
      </c>
      <c r="G500" s="2">
        <f ca="1">IF(A500&lt;$G$2,"",IF(A500=$G$2,AVERAGE(INDIRECT("C"&amp;A500-$G$2+3):C500),G499+(2/($G$2+3))*(C500-G499)))</f>
        <v>5148.3220137763155</v>
      </c>
      <c r="J500">
        <f ca="1">IF(F500="","",IF(C500&lt;(F500*(1-'inputs and tables'!$K$14)),0,IF(C500&gt;(F500*(1+'inputs and tables'!$K$14)),1,J499)))</f>
        <v>0</v>
      </c>
      <c r="K500">
        <f ca="1">IF(G500="","",IF(C500&lt;(G500*(1-'inputs and tables'!$K$14)),0,IF(C500&gt;(G500*(1+'inputs and tables'!$K$14)),1,K499)))</f>
        <v>0</v>
      </c>
      <c r="N500" s="13">
        <f t="shared" si="21"/>
        <v>309.84889274858909</v>
      </c>
      <c r="O500" s="10">
        <f ca="1">(O499+(IF(J499&lt;&gt;J498,(-O499*'inputs and tables'!$K$22-'inputs and tables'!$K$21)-O499*'inputs and tables'!$K$22,0)*('inputs and tables'!$K$15+'inputs and tables'!$K$16)))*(IF(AND(J499=0,'inputs and tables'!$K$16=1),data!C499/data!C500,1)*IF(AND(J499=1,'inputs and tables'!$K$15=1),data!C500/data!C499,1))</f>
        <v>2149.0179329362804</v>
      </c>
      <c r="P500" s="10">
        <f ca="1">(P499+(IF(K499&lt;&gt;K498,(-P499*'inputs and tables'!$K$22-'inputs and tables'!$K$21)-P499*'inputs and tables'!$K$22,0)*('inputs and tables'!$K$15+'inputs and tables'!$K$16)))*(IF(AND(K499=0,'inputs and tables'!$K$16=1),data!C499/data!C500,1)*IF(AND(K499=1,'inputs and tables'!$K$15=1),data!C500/data!C499,1))</f>
        <v>721.4947688959096</v>
      </c>
    </row>
    <row r="501" spans="1:16" x14ac:dyDescent="0.4">
      <c r="A501" s="17">
        <f t="shared" si="20"/>
        <v>499</v>
      </c>
      <c r="B501">
        <v>1545955200</v>
      </c>
      <c r="C501">
        <v>3839.26</v>
      </c>
      <c r="D501" s="14">
        <f t="shared" si="22"/>
        <v>43462</v>
      </c>
      <c r="F501">
        <f ca="1">IF(A501&lt;$F$2,"",AVERAGE(INDIRECT("C"&amp;A501-$F$2+3):C501))</f>
        <v>5616.0650000000005</v>
      </c>
      <c r="G501" s="2">
        <f ca="1">IF(A501&lt;$G$2,"",IF(A501=$G$2,AVERAGE(INDIRECT("C"&amp;A501-$G$2+3):C501),G500+(2/($G$2+3))*(C501-G500)))</f>
        <v>5124.9459063874529</v>
      </c>
      <c r="J501">
        <f ca="1">IF(F501="","",IF(C501&lt;(F501*(1-'inputs and tables'!$K$14)),0,IF(C501&gt;(F501*(1+'inputs and tables'!$K$14)),1,J500)))</f>
        <v>0</v>
      </c>
      <c r="K501">
        <f ca="1">IF(G501="","",IF(C501&lt;(G501*(1-'inputs and tables'!$K$14)),0,IF(C501&gt;(G501*(1+'inputs and tables'!$K$14)),1,K500)))</f>
        <v>0</v>
      </c>
      <c r="N501" s="13">
        <f t="shared" si="21"/>
        <v>333.41380807642241</v>
      </c>
      <c r="O501" s="10">
        <f ca="1">(O500+(IF(J500&lt;&gt;J499,(-O500*'inputs and tables'!$K$22-'inputs and tables'!$K$21)-O500*'inputs and tables'!$K$22,0)*('inputs and tables'!$K$15+'inputs and tables'!$K$16)))*(IF(AND(J500=0,'inputs and tables'!$K$16=1),data!C500/data!C501,1)*IF(AND(J500=1,'inputs and tables'!$K$15=1),data!C501/data!C500,1))</f>
        <v>1997.1303254019483</v>
      </c>
      <c r="P501" s="10">
        <f ca="1">(P500+(IF(K500&lt;&gt;K499,(-P500*'inputs and tables'!$K$22-'inputs and tables'!$K$21)-P500*'inputs and tables'!$K$22,0)*('inputs and tables'!$K$15+'inputs and tables'!$K$16)))*(IF(AND(K500=0,'inputs and tables'!$K$16=1),data!C500/data!C501,1)*IF(AND(K500=1,'inputs and tables'!$K$15=1),data!C501/data!C500,1))</f>
        <v>670.50119056573521</v>
      </c>
    </row>
    <row r="502" spans="1:16" x14ac:dyDescent="0.4">
      <c r="A502" s="17">
        <f t="shared" si="20"/>
        <v>500</v>
      </c>
      <c r="B502">
        <v>1546041600</v>
      </c>
      <c r="C502">
        <v>3695.32</v>
      </c>
      <c r="D502" s="14">
        <f t="shared" si="22"/>
        <v>43463</v>
      </c>
      <c r="F502">
        <f ca="1">IF(A502&lt;$F$2,"",AVERAGE(INDIRECT("C"&amp;A502-$F$2+3):C502))</f>
        <v>5588.4325833333332</v>
      </c>
      <c r="G502" s="2">
        <f ca="1">IF(A502&lt;$G$2,"",IF(A502=$G$2,AVERAGE(INDIRECT("C"&amp;A502-$G$2+3):C502),G501+(2/($G$2+3))*(C502-G501)))</f>
        <v>5099.4168723448201</v>
      </c>
      <c r="J502">
        <f ca="1">IF(F502="","",IF(C502&lt;(F502*(1-'inputs and tables'!$K$14)),0,IF(C502&gt;(F502*(1+'inputs and tables'!$K$14)),1,J501)))</f>
        <v>0</v>
      </c>
      <c r="K502">
        <f ca="1">IF(G502="","",IF(C502&lt;(G502*(1-'inputs and tables'!$K$14)),0,IF(C502&gt;(G502*(1+'inputs and tables'!$K$14)),1,K501)))</f>
        <v>0</v>
      </c>
      <c r="N502" s="13">
        <f t="shared" si="21"/>
        <v>320.91359096830257</v>
      </c>
      <c r="O502" s="10">
        <f ca="1">(O501+(IF(J501&lt;&gt;J500,(-O501*'inputs and tables'!$K$22-'inputs and tables'!$K$21)-O501*'inputs and tables'!$K$22,0)*('inputs and tables'!$K$15+'inputs and tables'!$K$16)))*(IF(AND(J501=0,'inputs and tables'!$K$16=1),data!C501/data!C502,1)*IF(AND(J501=1,'inputs and tables'!$K$15=1),data!C502/data!C501,1))</f>
        <v>2074.9224892844691</v>
      </c>
      <c r="P502" s="10">
        <f ca="1">(P501+(IF(K501&lt;&gt;K500,(-P501*'inputs and tables'!$K$22-'inputs and tables'!$K$21)-P501*'inputs and tables'!$K$22,0)*('inputs and tables'!$K$15+'inputs and tables'!$K$16)))*(IF(AND(K501=0,'inputs and tables'!$K$16=1),data!C501/data!C502,1)*IF(AND(K501=1,'inputs and tables'!$K$15=1),data!C502/data!C501,1))</f>
        <v>696.61853395413789</v>
      </c>
    </row>
    <row r="503" spans="1:16" x14ac:dyDescent="0.4">
      <c r="A503" s="17">
        <f t="shared" si="20"/>
        <v>501</v>
      </c>
      <c r="B503">
        <v>1546128000</v>
      </c>
      <c r="C503">
        <v>3801.91</v>
      </c>
      <c r="D503" s="14">
        <f t="shared" si="22"/>
        <v>43464</v>
      </c>
      <c r="F503">
        <f ca="1">IF(A503&lt;$F$2,"",AVERAGE(INDIRECT("C"&amp;A503-$F$2+3):C503))</f>
        <v>5560.115083333335</v>
      </c>
      <c r="G503" s="2">
        <f ca="1">IF(A503&lt;$G$2,"",IF(A503=$G$2,AVERAGE(INDIRECT("C"&amp;A503-$G$2+3):C503),G502+(2/($G$2+3))*(C503-G502)))</f>
        <v>5076.2471067672341</v>
      </c>
      <c r="J503">
        <f ca="1">IF(F503="","",IF(C503&lt;(F503*(1-'inputs and tables'!$K$14)),0,IF(C503&gt;(F503*(1+'inputs and tables'!$K$14)),1,J502)))</f>
        <v>0</v>
      </c>
      <c r="K503">
        <f ca="1">IF(G503="","",IF(C503&lt;(G503*(1-'inputs and tables'!$K$14)),0,IF(C503&gt;(G503*(1+'inputs and tables'!$K$14)),1,K502)))</f>
        <v>0</v>
      </c>
      <c r="N503" s="13">
        <f t="shared" si="21"/>
        <v>330.17021276595779</v>
      </c>
      <c r="O503" s="10">
        <f ca="1">(O502+(IF(J502&lt;&gt;J501,(-O502*'inputs and tables'!$K$22-'inputs and tables'!$K$21)-O502*'inputs and tables'!$K$22,0)*('inputs and tables'!$K$15+'inputs and tables'!$K$16)))*(IF(AND(J502=0,'inputs and tables'!$K$16=1),data!C502/data!C503,1)*IF(AND(J502=1,'inputs and tables'!$K$15=1),data!C503/data!C502,1))</f>
        <v>2016.7501527134216</v>
      </c>
      <c r="P503" s="10">
        <f ca="1">(P502+(IF(K502&lt;&gt;K501,(-P502*'inputs and tables'!$K$22-'inputs and tables'!$K$21)-P502*'inputs and tables'!$K$22,0)*('inputs and tables'!$K$15+'inputs and tables'!$K$16)))*(IF(AND(K502=0,'inputs and tables'!$K$16=1),data!C502/data!C503,1)*IF(AND(K502=1,'inputs and tables'!$K$15=1),data!C503/data!C502,1))</f>
        <v>677.08820063899589</v>
      </c>
    </row>
    <row r="504" spans="1:16" x14ac:dyDescent="0.4">
      <c r="A504" s="17">
        <f t="shared" si="20"/>
        <v>502</v>
      </c>
      <c r="B504">
        <v>1546214400</v>
      </c>
      <c r="C504">
        <v>3702.9</v>
      </c>
      <c r="D504" s="14">
        <f t="shared" si="22"/>
        <v>43465</v>
      </c>
      <c r="F504">
        <f ca="1">IF(A504&lt;$F$2,"",AVERAGE(INDIRECT("C"&amp;A504-$F$2+3):C504))</f>
        <v>5530.1225000000013</v>
      </c>
      <c r="G504" s="2">
        <f ca="1">IF(A504&lt;$G$2,"",IF(A504=$G$2,AVERAGE(INDIRECT("C"&amp;A504-$G$2+3):C504),G503+(2/($G$2+3))*(C504-G503)))</f>
        <v>5051.7230512892475</v>
      </c>
      <c r="J504">
        <f ca="1">IF(F504="","",IF(C504&lt;(F504*(1-'inputs and tables'!$K$14)),0,IF(C504&gt;(F504*(1+'inputs and tables'!$K$14)),1,J503)))</f>
        <v>0</v>
      </c>
      <c r="K504">
        <f ca="1">IF(G504="","",IF(C504&lt;(G504*(1-'inputs and tables'!$K$14)),0,IF(C504&gt;(G504*(1+'inputs and tables'!$K$14)),1,K503)))</f>
        <v>0</v>
      </c>
      <c r="N504" s="13">
        <f t="shared" si="21"/>
        <v>321.57186278766858</v>
      </c>
      <c r="O504" s="10">
        <f ca="1">(O503+(IF(J503&lt;&gt;J502,(-O503*'inputs and tables'!$K$22-'inputs and tables'!$K$21)-O503*'inputs and tables'!$K$22,0)*('inputs and tables'!$K$15+'inputs and tables'!$K$16)))*(IF(AND(J503=0,'inputs and tables'!$K$16=1),data!C503/data!C504,1)*IF(AND(J503=1,'inputs and tables'!$K$15=1),data!C504/data!C503,1))</f>
        <v>2070.6750312194995</v>
      </c>
      <c r="P504" s="10">
        <f ca="1">(P503+(IF(K503&lt;&gt;K502,(-P503*'inputs and tables'!$K$22-'inputs and tables'!$K$21)-P503*'inputs and tables'!$K$22,0)*('inputs and tables'!$K$15+'inputs and tables'!$K$16)))*(IF(AND(K503=0,'inputs and tables'!$K$16=1),data!C503/data!C504,1)*IF(AND(K503=1,'inputs and tables'!$K$15=1),data!C504/data!C503,1))</f>
        <v>695.19252501860831</v>
      </c>
    </row>
    <row r="505" spans="1:16" x14ac:dyDescent="0.4">
      <c r="A505" s="17">
        <f t="shared" si="20"/>
        <v>503</v>
      </c>
      <c r="B505">
        <v>1546300800</v>
      </c>
      <c r="C505">
        <v>3797.14</v>
      </c>
      <c r="D505" s="14">
        <f t="shared" si="22"/>
        <v>43466</v>
      </c>
      <c r="F505">
        <f ca="1">IF(A505&lt;$F$2,"",AVERAGE(INDIRECT("C"&amp;A505-$F$2+3):C505))</f>
        <v>5501.2401666666683</v>
      </c>
      <c r="G505" s="2">
        <f ca="1">IF(A505&lt;$G$2,"",IF(A505=$G$2,AVERAGE(INDIRECT("C"&amp;A505-$G$2+3):C505),G504+(2/($G$2+3))*(C505-G504)))</f>
        <v>5029.3197825162251</v>
      </c>
      <c r="J505">
        <f ca="1">IF(F505="","",IF(C505&lt;(F505*(1-'inputs and tables'!$K$14)),0,IF(C505&gt;(F505*(1+'inputs and tables'!$K$14)),1,J504)))</f>
        <v>0</v>
      </c>
      <c r="K505">
        <f ca="1">IF(G505="","",IF(C505&lt;(G505*(1-'inputs and tables'!$K$14)),0,IF(C505&gt;(G505*(1+'inputs and tables'!$K$14)),1,K504)))</f>
        <v>0</v>
      </c>
      <c r="N505" s="13">
        <f t="shared" si="21"/>
        <v>329.75597047329603</v>
      </c>
      <c r="O505" s="10">
        <f ca="1">(O504+(IF(J504&lt;&gt;J503,(-O504*'inputs and tables'!$K$22-'inputs and tables'!$K$21)-O504*'inputs and tables'!$K$22,0)*('inputs and tables'!$K$15+'inputs and tables'!$K$16)))*(IF(AND(J504=0,'inputs and tables'!$K$16=1),data!C504/data!C505,1)*IF(AND(J504=1,'inputs and tables'!$K$15=1),data!C505/data!C504,1))</f>
        <v>2019.2836116399935</v>
      </c>
      <c r="P505" s="10">
        <f ca="1">(P504+(IF(K504&lt;&gt;K503,(-P504*'inputs and tables'!$K$22-'inputs and tables'!$K$21)-P504*'inputs and tables'!$K$22,0)*('inputs and tables'!$K$15+'inputs and tables'!$K$16)))*(IF(AND(K504=0,'inputs and tables'!$K$16=1),data!C504/data!C505,1)*IF(AND(K504=1,'inputs and tables'!$K$15=1),data!C505/data!C504,1))</f>
        <v>677.93876467325538</v>
      </c>
    </row>
    <row r="506" spans="1:16" x14ac:dyDescent="0.4">
      <c r="A506" s="17">
        <f t="shared" si="20"/>
        <v>504</v>
      </c>
      <c r="B506">
        <v>1546387200</v>
      </c>
      <c r="C506">
        <v>3858.56</v>
      </c>
      <c r="D506" s="14">
        <f t="shared" si="22"/>
        <v>43467</v>
      </c>
      <c r="F506">
        <f ca="1">IF(A506&lt;$F$2,"",AVERAGE(INDIRECT("C"&amp;A506-$F$2+3):C506))</f>
        <v>5472.0693333333356</v>
      </c>
      <c r="G506" s="2">
        <f ca="1">IF(A506&lt;$G$2,"",IF(A506=$G$2,AVERAGE(INDIRECT("C"&amp;A506-$G$2+3):C506),G505+(2/($G$2+3))*(C506-G505)))</f>
        <v>5008.4133578284354</v>
      </c>
      <c r="J506">
        <f ca="1">IF(F506="","",IF(C506&lt;(F506*(1-'inputs and tables'!$K$14)),0,IF(C506&gt;(F506*(1+'inputs and tables'!$K$14)),1,J505)))</f>
        <v>0</v>
      </c>
      <c r="K506">
        <f ca="1">IF(G506="","",IF(C506&lt;(G506*(1-'inputs and tables'!$K$14)),0,IF(C506&gt;(G506*(1+'inputs and tables'!$K$14)),1,K505)))</f>
        <v>0</v>
      </c>
      <c r="N506" s="13">
        <f t="shared" si="21"/>
        <v>335.08988276161563</v>
      </c>
      <c r="O506" s="10">
        <f ca="1">(O505+(IF(J505&lt;&gt;J504,(-O505*'inputs and tables'!$K$22-'inputs and tables'!$K$21)-O505*'inputs and tables'!$K$22,0)*('inputs and tables'!$K$15+'inputs and tables'!$K$16)))*(IF(AND(J505=0,'inputs and tables'!$K$16=1),data!C505/data!C506,1)*IF(AND(J505=1,'inputs and tables'!$K$15=1),data!C506/data!C505,1))</f>
        <v>1987.1409471675145</v>
      </c>
      <c r="P506" s="10">
        <f ca="1">(P505+(IF(K505&lt;&gt;K504,(-P505*'inputs and tables'!$K$22-'inputs and tables'!$K$21)-P505*'inputs and tables'!$K$22,0)*('inputs and tables'!$K$15+'inputs and tables'!$K$16)))*(IF(AND(K505=0,'inputs and tables'!$K$16=1),data!C505/data!C506,1)*IF(AND(K505=1,'inputs and tables'!$K$15=1),data!C506/data!C505,1))</f>
        <v>667.14743347036324</v>
      </c>
    </row>
    <row r="507" spans="1:16" x14ac:dyDescent="0.4">
      <c r="A507" s="17">
        <f t="shared" si="20"/>
        <v>505</v>
      </c>
      <c r="B507">
        <v>1546473600</v>
      </c>
      <c r="C507">
        <v>3766.78</v>
      </c>
      <c r="D507" s="14">
        <f t="shared" si="22"/>
        <v>43468</v>
      </c>
      <c r="F507">
        <f ca="1">IF(A507&lt;$F$2,"",AVERAGE(INDIRECT("C"&amp;A507-$F$2+3):C507))</f>
        <v>5447.6258333333362</v>
      </c>
      <c r="G507" s="2">
        <f ca="1">IF(A507&lt;$G$2,"",IF(A507=$G$2,AVERAGE(INDIRECT("C"&amp;A507-$G$2+3):C507),G506+(2/($G$2+3))*(C507-G506)))</f>
        <v>4986.241333581499</v>
      </c>
      <c r="J507">
        <f ca="1">IF(F507="","",IF(C507&lt;(F507*(1-'inputs and tables'!$K$14)),0,IF(C507&gt;(F507*(1+'inputs and tables'!$K$14)),1,J506)))</f>
        <v>0</v>
      </c>
      <c r="K507">
        <f ca="1">IF(G507="","",IF(C507&lt;(G507*(1-'inputs and tables'!$K$14)),0,IF(C507&gt;(G507*(1+'inputs and tables'!$K$14)),1,K506)))</f>
        <v>0</v>
      </c>
      <c r="N507" s="13">
        <f t="shared" si="21"/>
        <v>327.11940946591437</v>
      </c>
      <c r="O507" s="10">
        <f ca="1">(O506+(IF(J506&lt;&gt;J505,(-O506*'inputs and tables'!$K$22-'inputs and tables'!$K$21)-O506*'inputs and tables'!$K$22,0)*('inputs and tables'!$K$15+'inputs and tables'!$K$16)))*(IF(AND(J506=0,'inputs and tables'!$K$16=1),data!C506/data!C507,1)*IF(AND(J506=1,'inputs and tables'!$K$15=1),data!C507/data!C506,1))</f>
        <v>2035.5589052460416</v>
      </c>
      <c r="P507" s="10">
        <f ca="1">(P506+(IF(K506&lt;&gt;K505,(-P506*'inputs and tables'!$K$22-'inputs and tables'!$K$21)-P506*'inputs and tables'!$K$22,0)*('inputs and tables'!$K$15+'inputs and tables'!$K$16)))*(IF(AND(K506=0,'inputs and tables'!$K$16=1),data!C506/data!C507,1)*IF(AND(K506=1,'inputs and tables'!$K$15=1),data!C507/data!C506,1))</f>
        <v>683.40290669787055</v>
      </c>
    </row>
    <row r="508" spans="1:16" x14ac:dyDescent="0.4">
      <c r="A508" s="17">
        <f t="shared" si="20"/>
        <v>506</v>
      </c>
      <c r="B508">
        <v>1546560000</v>
      </c>
      <c r="C508">
        <v>3792.01</v>
      </c>
      <c r="D508" s="14">
        <f t="shared" si="22"/>
        <v>43469</v>
      </c>
      <c r="F508">
        <f ca="1">IF(A508&lt;$F$2,"",AVERAGE(INDIRECT("C"&amp;A508-$F$2+3):C508))</f>
        <v>5424.9258333333364</v>
      </c>
      <c r="G508" s="2">
        <f ca="1">IF(A508&lt;$G$2,"",IF(A508=$G$2,AVERAGE(INDIRECT("C"&amp;A508-$G$2+3):C508),G507+(2/($G$2+3))*(C508-G507)))</f>
        <v>4964.9157740532582</v>
      </c>
      <c r="J508">
        <f ca="1">IF(F508="","",IF(C508&lt;(F508*(1-'inputs and tables'!$K$14)),0,IF(C508&gt;(F508*(1+'inputs and tables'!$K$14)),1,J507)))</f>
        <v>0</v>
      </c>
      <c r="K508">
        <f ca="1">IF(G508="","",IF(C508&lt;(G508*(1-'inputs and tables'!$K$14)),0,IF(C508&gt;(G508*(1+'inputs and tables'!$K$14)),1,K507)))</f>
        <v>0</v>
      </c>
      <c r="N508" s="13">
        <f t="shared" si="21"/>
        <v>329.3104646113768</v>
      </c>
      <c r="O508" s="10">
        <f ca="1">(O507+(IF(J507&lt;&gt;J506,(-O507*'inputs and tables'!$K$22-'inputs and tables'!$K$21)-O507*'inputs and tables'!$K$22,0)*('inputs and tables'!$K$15+'inputs and tables'!$K$16)))*(IF(AND(J507=0,'inputs and tables'!$K$16=1),data!C507/data!C508,1)*IF(AND(J507=1,'inputs and tables'!$K$15=1),data!C508/data!C507,1))</f>
        <v>2022.0153884358651</v>
      </c>
      <c r="P508" s="10">
        <f ca="1">(P507+(IF(K507&lt;&gt;K506,(-P507*'inputs and tables'!$K$22-'inputs and tables'!$K$21)-P507*'inputs and tables'!$K$22,0)*('inputs and tables'!$K$15+'inputs and tables'!$K$16)))*(IF(AND(K507=0,'inputs and tables'!$K$16=1),data!C507/data!C508,1)*IF(AND(K507=1,'inputs and tables'!$K$15=1),data!C508/data!C507,1))</f>
        <v>678.85591042518479</v>
      </c>
    </row>
    <row r="509" spans="1:16" x14ac:dyDescent="0.4">
      <c r="A509" s="17">
        <f t="shared" si="20"/>
        <v>507</v>
      </c>
      <c r="B509">
        <v>1546646400</v>
      </c>
      <c r="C509">
        <v>3770.96</v>
      </c>
      <c r="D509" s="14">
        <f t="shared" si="22"/>
        <v>43470</v>
      </c>
      <c r="F509">
        <f ca="1">IF(A509&lt;$F$2,"",AVERAGE(INDIRECT("C"&amp;A509-$F$2+3):C509))</f>
        <v>5403.0543333333362</v>
      </c>
      <c r="G509" s="2">
        <f ca="1">IF(A509&lt;$G$2,"",IF(A509=$G$2,AVERAGE(INDIRECT("C"&amp;A509-$G$2+3):C509),G508+(2/($G$2+3))*(C509-G508)))</f>
        <v>4943.5951352308784</v>
      </c>
      <c r="J509">
        <f ca="1">IF(F509="","",IF(C509&lt;(F509*(1-'inputs and tables'!$K$14)),0,IF(C509&gt;(F509*(1+'inputs and tables'!$K$14)),1,J508)))</f>
        <v>0</v>
      </c>
      <c r="K509">
        <f ca="1">IF(G509="","",IF(C509&lt;(G509*(1-'inputs and tables'!$K$14)),0,IF(C509&gt;(G509*(1+'inputs and tables'!$K$14)),1,K508)))</f>
        <v>0</v>
      </c>
      <c r="N509" s="13">
        <f t="shared" si="21"/>
        <v>327.48241424229298</v>
      </c>
      <c r="O509" s="10">
        <f ca="1">(O508+(IF(J508&lt;&gt;J507,(-O508*'inputs and tables'!$K$22-'inputs and tables'!$K$21)-O508*'inputs and tables'!$K$22,0)*('inputs and tables'!$K$15+'inputs and tables'!$K$16)))*(IF(AND(J508=0,'inputs and tables'!$K$16=1),data!C508/data!C509,1)*IF(AND(J508=1,'inputs and tables'!$K$15=1),data!C509/data!C508,1))</f>
        <v>2033.3025471239907</v>
      </c>
      <c r="P509" s="10">
        <f ca="1">(P508+(IF(K508&lt;&gt;K507,(-P508*'inputs and tables'!$K$22-'inputs and tables'!$K$21)-P508*'inputs and tables'!$K$22,0)*('inputs and tables'!$K$15+'inputs and tables'!$K$16)))*(IF(AND(K508=0,'inputs and tables'!$K$16=1),data!C508/data!C509,1)*IF(AND(K508=1,'inputs and tables'!$K$15=1),data!C509/data!C508,1))</f>
        <v>682.6453743586261</v>
      </c>
    </row>
    <row r="510" spans="1:16" x14ac:dyDescent="0.4">
      <c r="A510" s="17">
        <f t="shared" si="20"/>
        <v>508</v>
      </c>
      <c r="B510">
        <v>1546732800</v>
      </c>
      <c r="C510">
        <v>3987.6</v>
      </c>
      <c r="D510" s="14">
        <f t="shared" si="22"/>
        <v>43471</v>
      </c>
      <c r="F510">
        <f ca="1">IF(A510&lt;$F$2,"",AVERAGE(INDIRECT("C"&amp;A510-$F$2+3):C510))</f>
        <v>5384.7422500000021</v>
      </c>
      <c r="G510" s="2">
        <f ca="1">IF(A510&lt;$G$2,"",IF(A510=$G$2,AVERAGE(INDIRECT("C"&amp;A510-$G$2+3):C510),G509+(2/($G$2+3))*(C510-G509)))</f>
        <v>4926.5237935303267</v>
      </c>
      <c r="J510">
        <f ca="1">IF(F510="","",IF(C510&lt;(F510*(1-'inputs and tables'!$K$14)),0,IF(C510&gt;(F510*(1+'inputs and tables'!$K$14)),1,J509)))</f>
        <v>0</v>
      </c>
      <c r="K510">
        <f ca="1">IF(G510="","",IF(C510&lt;(G510*(1-'inputs and tables'!$K$14)),0,IF(C510&gt;(G510*(1+'inputs and tables'!$K$14)),1,K509)))</f>
        <v>0</v>
      </c>
      <c r="N510" s="13">
        <f t="shared" si="21"/>
        <v>346.29613547546711</v>
      </c>
      <c r="O510" s="10">
        <f ca="1">(O509+(IF(J509&lt;&gt;J508,(-O509*'inputs and tables'!$K$22-'inputs and tables'!$K$21)-O509*'inputs and tables'!$K$22,0)*('inputs and tables'!$K$15+'inputs and tables'!$K$16)))*(IF(AND(J509=0,'inputs and tables'!$K$16=1),data!C509/data!C510,1)*IF(AND(J509=1,'inputs and tables'!$K$15=1),data!C510/data!C509,1))</f>
        <v>1922.8364362279779</v>
      </c>
      <c r="P510" s="10">
        <f ca="1">(P509+(IF(K509&lt;&gt;K508,(-P509*'inputs and tables'!$K$22-'inputs and tables'!$K$21)-P509*'inputs and tables'!$K$22,0)*('inputs and tables'!$K$15+'inputs and tables'!$K$16)))*(IF(AND(K509=0,'inputs and tables'!$K$16=1),data!C509/data!C510,1)*IF(AND(K509=1,'inputs and tables'!$K$15=1),data!C510/data!C509,1))</f>
        <v>645.55833104910334</v>
      </c>
    </row>
    <row r="511" spans="1:16" x14ac:dyDescent="0.4">
      <c r="A511" s="17">
        <f t="shared" si="20"/>
        <v>509</v>
      </c>
      <c r="B511">
        <v>1546819200</v>
      </c>
      <c r="C511">
        <v>3975.45</v>
      </c>
      <c r="D511" s="14">
        <f t="shared" si="22"/>
        <v>43472</v>
      </c>
      <c r="F511">
        <f ca="1">IF(A511&lt;$F$2,"",AVERAGE(INDIRECT("C"&amp;A511-$F$2+3):C511))</f>
        <v>5365.7809166666693</v>
      </c>
      <c r="G511" s="2">
        <f ca="1">IF(A511&lt;$G$2,"",IF(A511=$G$2,AVERAGE(INDIRECT("C"&amp;A511-$G$2+3):C511),G510+(2/($G$2+3))*(C511-G510)))</f>
        <v>4909.5403329315704</v>
      </c>
      <c r="J511">
        <f ca="1">IF(F511="","",IF(C511&lt;(F511*(1-'inputs and tables'!$K$14)),0,IF(C511&gt;(F511*(1+'inputs and tables'!$K$14)),1,J510)))</f>
        <v>0</v>
      </c>
      <c r="K511">
        <f ca="1">IF(G511="","",IF(C511&lt;(G511*(1-'inputs and tables'!$K$14)),0,IF(C511&gt;(G511*(1+'inputs and tables'!$K$14)),1,K510)))</f>
        <v>0</v>
      </c>
      <c r="N511" s="13">
        <f t="shared" si="21"/>
        <v>345.24099001302682</v>
      </c>
      <c r="O511" s="10">
        <f ca="1">(O510+(IF(J510&lt;&gt;J509,(-O510*'inputs and tables'!$K$22-'inputs and tables'!$K$21)-O510*'inputs and tables'!$K$22,0)*('inputs and tables'!$K$15+'inputs and tables'!$K$16)))*(IF(AND(J510=0,'inputs and tables'!$K$16=1),data!C510/data!C511,1)*IF(AND(J510=1,'inputs and tables'!$K$15=1),data!C511/data!C510,1))</f>
        <v>1928.7131200499778</v>
      </c>
      <c r="P511" s="10">
        <f ca="1">(P510+(IF(K510&lt;&gt;K509,(-P510*'inputs and tables'!$K$22-'inputs and tables'!$K$21)-P510*'inputs and tables'!$K$22,0)*('inputs and tables'!$K$15+'inputs and tables'!$K$16)))*(IF(AND(K510=0,'inputs and tables'!$K$16=1),data!C510/data!C511,1)*IF(AND(K510=1,'inputs and tables'!$K$15=1),data!C511/data!C510,1))</f>
        <v>647.53132372219602</v>
      </c>
    </row>
    <row r="512" spans="1:16" x14ac:dyDescent="0.4">
      <c r="A512" s="17">
        <f t="shared" si="20"/>
        <v>510</v>
      </c>
      <c r="B512">
        <v>1546905600</v>
      </c>
      <c r="C512">
        <v>3955.13</v>
      </c>
      <c r="D512" s="14">
        <f t="shared" si="22"/>
        <v>43473</v>
      </c>
      <c r="F512">
        <f ca="1">IF(A512&lt;$F$2,"",AVERAGE(INDIRECT("C"&amp;A512-$F$2+3):C512))</f>
        <v>5346.1403333333346</v>
      </c>
      <c r="G512" s="2">
        <f ca="1">IF(A512&lt;$G$2,"",IF(A512=$G$2,AVERAGE(INDIRECT("C"&amp;A512-$G$2+3):C512),G511+(2/($G$2+3))*(C512-G511)))</f>
        <v>4892.4972912720777</v>
      </c>
      <c r="J512">
        <f ca="1">IF(F512="","",IF(C512&lt;(F512*(1-'inputs and tables'!$K$14)),0,IF(C512&gt;(F512*(1+'inputs and tables'!$K$14)),1,J511)))</f>
        <v>0</v>
      </c>
      <c r="K512">
        <f ca="1">IF(G512="","",IF(C512&lt;(G512*(1-'inputs and tables'!$K$14)),0,IF(C512&gt;(G512*(1+'inputs and tables'!$K$14)),1,K511)))</f>
        <v>0</v>
      </c>
      <c r="N512" s="13">
        <f t="shared" si="21"/>
        <v>343.47633521493736</v>
      </c>
      <c r="O512" s="10">
        <f ca="1">(O511+(IF(J511&lt;&gt;J510,(-O511*'inputs and tables'!$K$22-'inputs and tables'!$K$21)-O511*'inputs and tables'!$K$22,0)*('inputs and tables'!$K$15+'inputs and tables'!$K$16)))*(IF(AND(J511=0,'inputs and tables'!$K$16=1),data!C511/data!C512,1)*IF(AND(J511=1,'inputs and tables'!$K$15=1),data!C512/data!C511,1))</f>
        <v>1938.6221370985741</v>
      </c>
      <c r="P512" s="10">
        <f ca="1">(P511+(IF(K511&lt;&gt;K510,(-P511*'inputs and tables'!$K$22-'inputs and tables'!$K$21)-P511*'inputs and tables'!$K$22,0)*('inputs and tables'!$K$15+'inputs and tables'!$K$16)))*(IF(AND(K511=0,'inputs and tables'!$K$16=1),data!C511/data!C512,1)*IF(AND(K511=1,'inputs and tables'!$K$15=1),data!C512/data!C511,1))</f>
        <v>650.85810097048738</v>
      </c>
    </row>
    <row r="513" spans="1:16" x14ac:dyDescent="0.4">
      <c r="A513" s="17">
        <f t="shared" si="20"/>
        <v>511</v>
      </c>
      <c r="B513">
        <v>1546992000</v>
      </c>
      <c r="C513">
        <v>3966.65</v>
      </c>
      <c r="D513" s="14">
        <f t="shared" si="22"/>
        <v>43474</v>
      </c>
      <c r="F513">
        <f ca="1">IF(A513&lt;$F$2,"",AVERAGE(INDIRECT("C"&amp;A513-$F$2+3):C513))</f>
        <v>5326.7381666666679</v>
      </c>
      <c r="G513" s="2">
        <f ca="1">IF(A513&lt;$G$2,"",IF(A513=$G$2,AVERAGE(INDIRECT("C"&amp;A513-$G$2+3):C513),G512+(2/($G$2+3))*(C513-G512)))</f>
        <v>4875.9643039279335</v>
      </c>
      <c r="J513">
        <f ca="1">IF(F513="","",IF(C513&lt;(F513*(1-'inputs and tables'!$K$14)),0,IF(C513&gt;(F513*(1+'inputs and tables'!$K$14)),1,J512)))</f>
        <v>0</v>
      </c>
      <c r="K513">
        <f ca="1">IF(G513="","",IF(C513&lt;(G513*(1-'inputs and tables'!$K$14)),0,IF(C513&gt;(G513*(1+'inputs and tables'!$K$14)),1,K512)))</f>
        <v>0</v>
      </c>
      <c r="N513" s="13">
        <f t="shared" si="21"/>
        <v>344.4767694311771</v>
      </c>
      <c r="O513" s="10">
        <f ca="1">(O512+(IF(J512&lt;&gt;J511,(-O512*'inputs and tables'!$K$22-'inputs and tables'!$K$21)-O512*'inputs and tables'!$K$22,0)*('inputs and tables'!$K$15+'inputs and tables'!$K$16)))*(IF(AND(J512=0,'inputs and tables'!$K$16=1),data!C512/data!C513,1)*IF(AND(J512=1,'inputs and tables'!$K$15=1),data!C513/data!C512,1))</f>
        <v>1932.9919637736336</v>
      </c>
      <c r="P513" s="10">
        <f ca="1">(P512+(IF(K512&lt;&gt;K511,(-P512*'inputs and tables'!$K$22-'inputs and tables'!$K$21)-P512*'inputs and tables'!$K$22,0)*('inputs and tables'!$K$15+'inputs and tables'!$K$16)))*(IF(AND(K512=0,'inputs and tables'!$K$16=1),data!C512/data!C513,1)*IF(AND(K512=1,'inputs and tables'!$K$15=1),data!C513/data!C512,1))</f>
        <v>648.96786983762217</v>
      </c>
    </row>
    <row r="514" spans="1:16" x14ac:dyDescent="0.4">
      <c r="A514" s="17">
        <f t="shared" si="20"/>
        <v>512</v>
      </c>
      <c r="B514">
        <v>1547078400</v>
      </c>
      <c r="C514">
        <v>3585.88</v>
      </c>
      <c r="D514" s="14">
        <f t="shared" si="22"/>
        <v>43475</v>
      </c>
      <c r="F514">
        <f ca="1">IF(A514&lt;$F$2,"",AVERAGE(INDIRECT("C"&amp;A514-$F$2+3):C514))</f>
        <v>5303.7986666666684</v>
      </c>
      <c r="G514" s="2">
        <f ca="1">IF(A514&lt;$G$2,"",IF(A514=$G$2,AVERAGE(INDIRECT("C"&amp;A514-$G$2+3):C514),G513+(2/($G$2+3))*(C514-G513)))</f>
        <v>4852.9270842149344</v>
      </c>
      <c r="J514">
        <f ca="1">IF(F514="","",IF(C514&lt;(F514*(1-'inputs and tables'!$K$14)),0,IF(C514&gt;(F514*(1+'inputs and tables'!$K$14)),1,J513)))</f>
        <v>0</v>
      </c>
      <c r="K514">
        <f ca="1">IF(G514="","",IF(C514&lt;(G514*(1-'inputs and tables'!$K$14)),0,IF(C514&gt;(G514*(1+'inputs and tables'!$K$14)),1,K513)))</f>
        <v>0</v>
      </c>
      <c r="N514" s="13">
        <f t="shared" si="21"/>
        <v>311.40946591402553</v>
      </c>
      <c r="O514" s="10">
        <f ca="1">(O513+(IF(J513&lt;&gt;J512,(-O513*'inputs and tables'!$K$22-'inputs and tables'!$K$21)-O513*'inputs and tables'!$K$22,0)*('inputs and tables'!$K$15+'inputs and tables'!$K$16)))*(IF(AND(J513=0,'inputs and tables'!$K$16=1),data!C513/data!C514,1)*IF(AND(J513=1,'inputs and tables'!$K$15=1),data!C514/data!C513,1))</f>
        <v>2138.2485116910448</v>
      </c>
      <c r="P514" s="10">
        <f ca="1">(P513+(IF(K513&lt;&gt;K512,(-P513*'inputs and tables'!$K$22-'inputs and tables'!$K$21)-P513*'inputs and tables'!$K$22,0)*('inputs and tables'!$K$15+'inputs and tables'!$K$16)))*(IF(AND(K513=0,'inputs and tables'!$K$16=1),data!C513/data!C514,1)*IF(AND(K513=1,'inputs and tables'!$K$15=1),data!C514/data!C513,1))</f>
        <v>717.87912615352548</v>
      </c>
    </row>
    <row r="515" spans="1:16" x14ac:dyDescent="0.4">
      <c r="A515" s="17">
        <f t="shared" si="20"/>
        <v>513</v>
      </c>
      <c r="B515">
        <v>1547164800</v>
      </c>
      <c r="C515">
        <v>3601.31</v>
      </c>
      <c r="D515" s="14">
        <f t="shared" si="22"/>
        <v>43476</v>
      </c>
      <c r="F515">
        <f ca="1">IF(A515&lt;$F$2,"",AVERAGE(INDIRECT("C"&amp;A515-$F$2+3):C515))</f>
        <v>5279.7480833333357</v>
      </c>
      <c r="G515" s="2">
        <f ca="1">IF(A515&lt;$G$2,"",IF(A515=$G$2,AVERAGE(INDIRECT("C"&amp;A515-$G$2+3):C515),G514+(2/($G$2+3))*(C515-G514)))</f>
        <v>4830.5767791396675</v>
      </c>
      <c r="J515">
        <f ca="1">IF(F515="","",IF(C515&lt;(F515*(1-'inputs and tables'!$K$14)),0,IF(C515&gt;(F515*(1+'inputs and tables'!$K$14)),1,J514)))</f>
        <v>0</v>
      </c>
      <c r="K515">
        <f ca="1">IF(G515="","",IF(C515&lt;(G515*(1-'inputs and tables'!$K$14)),0,IF(C515&gt;(G515*(1+'inputs and tables'!$K$14)),1,K514)))</f>
        <v>0</v>
      </c>
      <c r="N515" s="13">
        <f t="shared" si="21"/>
        <v>312.74945722970074</v>
      </c>
      <c r="O515" s="10">
        <f ca="1">(O514+(IF(J514&lt;&gt;J513,(-O514*'inputs and tables'!$K$22-'inputs and tables'!$K$21)-O514*'inputs and tables'!$K$22,0)*('inputs and tables'!$K$15+'inputs and tables'!$K$16)))*(IF(AND(J514=0,'inputs and tables'!$K$16=1),data!C514/data!C515,1)*IF(AND(J514=1,'inputs and tables'!$K$15=1),data!C515/data!C514,1))</f>
        <v>2129.0870747318845</v>
      </c>
      <c r="P515" s="10">
        <f ca="1">(P514+(IF(K514&lt;&gt;K513,(-P514*'inputs and tables'!$K$22-'inputs and tables'!$K$21)-P514*'inputs and tables'!$K$22,0)*('inputs and tables'!$K$15+'inputs and tables'!$K$16)))*(IF(AND(K514=0,'inputs and tables'!$K$16=1),data!C514/data!C515,1)*IF(AND(K514=1,'inputs and tables'!$K$15=1),data!C515/data!C514,1))</f>
        <v>714.80333570045457</v>
      </c>
    </row>
    <row r="516" spans="1:16" x14ac:dyDescent="0.4">
      <c r="A516" s="17">
        <f t="shared" si="20"/>
        <v>514</v>
      </c>
      <c r="B516">
        <v>1547251200</v>
      </c>
      <c r="C516">
        <v>3583.13</v>
      </c>
      <c r="D516" s="14">
        <f t="shared" si="22"/>
        <v>43477</v>
      </c>
      <c r="F516">
        <f ca="1">IF(A516&lt;$F$2,"",AVERAGE(INDIRECT("C"&amp;A516-$F$2+3):C516))</f>
        <v>5255.6355833333346</v>
      </c>
      <c r="G516" s="2">
        <f ca="1">IF(A516&lt;$G$2,"",IF(A516=$G$2,AVERAGE(INDIRECT("C"&amp;A516-$G$2+3):C516),G515+(2/($G$2+3))*(C516-G515)))</f>
        <v>4808.3009437978881</v>
      </c>
      <c r="J516">
        <f ca="1">IF(F516="","",IF(C516&lt;(F516*(1-'inputs and tables'!$K$14)),0,IF(C516&gt;(F516*(1+'inputs and tables'!$K$14)),1,J515)))</f>
        <v>0</v>
      </c>
      <c r="K516">
        <f ca="1">IF(G516="","",IF(C516&lt;(G516*(1-'inputs and tables'!$K$14)),0,IF(C516&gt;(G516*(1+'inputs and tables'!$K$14)),1,K515)))</f>
        <v>0</v>
      </c>
      <c r="N516" s="13">
        <f t="shared" si="21"/>
        <v>311.17064698219747</v>
      </c>
      <c r="O516" s="10">
        <f ca="1">(O515+(IF(J515&lt;&gt;J514,(-O515*'inputs and tables'!$K$22-'inputs and tables'!$K$21)-O515*'inputs and tables'!$K$22,0)*('inputs and tables'!$K$15+'inputs and tables'!$K$16)))*(IF(AND(J515=0,'inputs and tables'!$K$16=1),data!C515/data!C516,1)*IF(AND(J515=1,'inputs and tables'!$K$15=1),data!C516/data!C515,1))</f>
        <v>2139.8895862284326</v>
      </c>
      <c r="P516" s="10">
        <f ca="1">(P515+(IF(K515&lt;&gt;K514,(-P515*'inputs and tables'!$K$22-'inputs and tables'!$K$21)-P515*'inputs and tables'!$K$22,0)*('inputs and tables'!$K$15+'inputs and tables'!$K$16)))*(IF(AND(K515=0,'inputs and tables'!$K$16=1),data!C515/data!C516,1)*IF(AND(K515=1,'inputs and tables'!$K$15=1),data!C516/data!C515,1))</f>
        <v>718.43008790956628</v>
      </c>
    </row>
    <row r="517" spans="1:16" x14ac:dyDescent="0.4">
      <c r="A517" s="17">
        <f t="shared" ref="A517:A580" si="23">A516+1</f>
        <v>515</v>
      </c>
      <c r="B517">
        <v>1547337600</v>
      </c>
      <c r="C517">
        <v>3476.81</v>
      </c>
      <c r="D517" s="14">
        <f t="shared" si="22"/>
        <v>43478</v>
      </c>
      <c r="F517">
        <f ca="1">IF(A517&lt;$F$2,"",AVERAGE(INDIRECT("C"&amp;A517-$F$2+3):C517))</f>
        <v>5230.3176666666686</v>
      </c>
      <c r="G517" s="2">
        <f ca="1">IF(A517&lt;$G$2,"",IF(A517=$G$2,AVERAGE(INDIRECT("C"&amp;A517-$G$2+3):C517),G516+(2/($G$2+3))*(C517-G516)))</f>
        <v>4784.5243198014969</v>
      </c>
      <c r="J517">
        <f ca="1">IF(F517="","",IF(C517&lt;(F517*(1-'inputs and tables'!$K$14)),0,IF(C517&gt;(F517*(1+'inputs and tables'!$K$14)),1,J516)))</f>
        <v>0</v>
      </c>
      <c r="K517">
        <f ca="1">IF(G517="","",IF(C517&lt;(G517*(1-'inputs and tables'!$K$14)),0,IF(C517&gt;(G517*(1+'inputs and tables'!$K$14)),1,K516)))</f>
        <v>0</v>
      </c>
      <c r="N517" s="13">
        <f t="shared" si="21"/>
        <v>301.93747286148533</v>
      </c>
      <c r="O517" s="10">
        <f ca="1">(O516+(IF(J516&lt;&gt;J515,(-O516*'inputs and tables'!$K$22-'inputs and tables'!$K$21)-O516*'inputs and tables'!$K$22,0)*('inputs and tables'!$K$15+'inputs and tables'!$K$16)))*(IF(AND(J516=0,'inputs and tables'!$K$16=1),data!C516/data!C517,1)*IF(AND(J516=1,'inputs and tables'!$K$15=1),data!C517/data!C516,1))</f>
        <v>2205.326886744655</v>
      </c>
      <c r="P517" s="10">
        <f ca="1">(P516+(IF(K516&lt;&gt;K515,(-P516*'inputs and tables'!$K$22-'inputs and tables'!$K$21)-P516*'inputs and tables'!$K$22,0)*('inputs and tables'!$K$15+'inputs and tables'!$K$16)))*(IF(AND(K516=0,'inputs and tables'!$K$16=1),data!C516/data!C517,1)*IF(AND(K516=1,'inputs and tables'!$K$15=1),data!C517/data!C516,1))</f>
        <v>740.39950439955135</v>
      </c>
    </row>
    <row r="518" spans="1:16" x14ac:dyDescent="0.4">
      <c r="A518" s="17">
        <f t="shared" si="23"/>
        <v>516</v>
      </c>
      <c r="B518">
        <v>1547424000</v>
      </c>
      <c r="C518">
        <v>3626.09</v>
      </c>
      <c r="D518" s="14">
        <f t="shared" si="22"/>
        <v>43479</v>
      </c>
      <c r="F518">
        <f ca="1">IF(A518&lt;$F$2,"",AVERAGE(INDIRECT("C"&amp;A518-$F$2+3):C518))</f>
        <v>5206.326750000002</v>
      </c>
      <c r="G518" s="2">
        <f ca="1">IF(A518&lt;$G$2,"",IF(A518=$G$2,AVERAGE(INDIRECT("C"&amp;A518-$G$2+3):C518),G517+(2/($G$2+3))*(C518-G517)))</f>
        <v>4763.8379926621847</v>
      </c>
      <c r="J518">
        <f ca="1">IF(F518="","",IF(C518&lt;(F518*(1-'inputs and tables'!$K$14)),0,IF(C518&gt;(F518*(1+'inputs and tables'!$K$14)),1,J517)))</f>
        <v>0</v>
      </c>
      <c r="K518">
        <f ca="1">IF(G518="","",IF(C518&lt;(G518*(1-'inputs and tables'!$K$14)),0,IF(C518&gt;(G518*(1+'inputs and tables'!$K$14)),1,K517)))</f>
        <v>0</v>
      </c>
      <c r="N518" s="13">
        <f t="shared" si="21"/>
        <v>314.90143291359129</v>
      </c>
      <c r="O518" s="10">
        <f ca="1">(O517+(IF(J517&lt;&gt;J516,(-O517*'inputs and tables'!$K$22-'inputs and tables'!$K$21)-O517*'inputs and tables'!$K$22,0)*('inputs and tables'!$K$15+'inputs and tables'!$K$16)))*(IF(AND(J517=0,'inputs and tables'!$K$16=1),data!C517/data!C518,1)*IF(AND(J517=1,'inputs and tables'!$K$15=1),data!C518/data!C517,1))</f>
        <v>2114.5373041217076</v>
      </c>
      <c r="P518" s="10">
        <f ca="1">(P517+(IF(K517&lt;&gt;K516,(-P517*'inputs and tables'!$K$22-'inputs and tables'!$K$21)-P517*'inputs and tables'!$K$22,0)*('inputs and tables'!$K$15+'inputs and tables'!$K$16)))*(IF(AND(K517=0,'inputs and tables'!$K$16=1),data!C517/data!C518,1)*IF(AND(K517=1,'inputs and tables'!$K$15=1),data!C518/data!C517,1))</f>
        <v>709.91850750847436</v>
      </c>
    </row>
    <row r="519" spans="1:16" x14ac:dyDescent="0.4">
      <c r="A519" s="17">
        <f t="shared" si="23"/>
        <v>517</v>
      </c>
      <c r="B519">
        <v>1547510400</v>
      </c>
      <c r="C519">
        <v>3553.06</v>
      </c>
      <c r="D519" s="14">
        <f t="shared" si="22"/>
        <v>43480</v>
      </c>
      <c r="F519">
        <f ca="1">IF(A519&lt;$F$2,"",AVERAGE(INDIRECT("C"&amp;A519-$F$2+3):C519))</f>
        <v>5183.8631666666679</v>
      </c>
      <c r="G519" s="2">
        <f ca="1">IF(A519&lt;$G$2,"",IF(A519=$G$2,AVERAGE(INDIRECT("C"&amp;A519-$G$2+3):C519),G518+(2/($G$2+3))*(C519-G518)))</f>
        <v>4742.216957078931</v>
      </c>
      <c r="J519">
        <f ca="1">IF(F519="","",IF(C519&lt;(F519*(1-'inputs and tables'!$K$14)),0,IF(C519&gt;(F519*(1+'inputs and tables'!$K$14)),1,J518)))</f>
        <v>0</v>
      </c>
      <c r="K519">
        <f ca="1">IF(G519="","",IF(C519&lt;(G519*(1-'inputs and tables'!$K$14)),0,IF(C519&gt;(G519*(1+'inputs and tables'!$K$14)),1,K518)))</f>
        <v>0</v>
      </c>
      <c r="N519" s="13">
        <f t="shared" si="21"/>
        <v>308.55927051671762</v>
      </c>
      <c r="O519" s="10">
        <f ca="1">(O518+(IF(J518&lt;&gt;J517,(-O518*'inputs and tables'!$K$22-'inputs and tables'!$K$21)-O518*'inputs and tables'!$K$22,0)*('inputs and tables'!$K$15+'inputs and tables'!$K$16)))*(IF(AND(J518=0,'inputs and tables'!$K$16=1),data!C518/data!C519,1)*IF(AND(J518=1,'inputs and tables'!$K$15=1),data!C519/data!C518,1))</f>
        <v>2157.9997447559799</v>
      </c>
      <c r="P519" s="10">
        <f ca="1">(P518+(IF(K518&lt;&gt;K517,(-P518*'inputs and tables'!$K$22-'inputs and tables'!$K$21)-P518*'inputs and tables'!$K$22,0)*('inputs and tables'!$K$15+'inputs and tables'!$K$16)))*(IF(AND(K518=0,'inputs and tables'!$K$16=1),data!C518/data!C519,1)*IF(AND(K518=1,'inputs and tables'!$K$15=1),data!C519/data!C518,1))</f>
        <v>724.51025338480179</v>
      </c>
    </row>
    <row r="520" spans="1:16" x14ac:dyDescent="0.4">
      <c r="A520" s="17">
        <f t="shared" si="23"/>
        <v>518</v>
      </c>
      <c r="B520">
        <v>1547596800</v>
      </c>
      <c r="C520">
        <v>3591.84</v>
      </c>
      <c r="D520" s="14">
        <f t="shared" si="22"/>
        <v>43481</v>
      </c>
      <c r="F520">
        <f ca="1">IF(A520&lt;$F$2,"",AVERAGE(INDIRECT("C"&amp;A520-$F$2+3):C520))</f>
        <v>5160.9914166666676</v>
      </c>
      <c r="G520" s="2">
        <f ca="1">IF(A520&lt;$G$2,"",IF(A520=$G$2,AVERAGE(INDIRECT("C"&amp;A520-$G$2+3):C520),G519+(2/($G$2+3))*(C520-G519)))</f>
        <v>4721.674511416807</v>
      </c>
      <c r="J520">
        <f ca="1">IF(F520="","",IF(C520&lt;(F520*(1-'inputs and tables'!$K$14)),0,IF(C520&gt;(F520*(1+'inputs and tables'!$K$14)),1,J519)))</f>
        <v>0</v>
      </c>
      <c r="K520">
        <f ca="1">IF(G520="","",IF(C520&lt;(G520*(1-'inputs and tables'!$K$14)),0,IF(C520&gt;(G520*(1+'inputs and tables'!$K$14)),1,K519)))</f>
        <v>0</v>
      </c>
      <c r="N520" s="13">
        <f t="shared" si="21"/>
        <v>311.92705167173284</v>
      </c>
      <c r="O520" s="10">
        <f ca="1">(O519+(IF(J519&lt;&gt;J518,(-O519*'inputs and tables'!$K$22-'inputs and tables'!$K$21)-O519*'inputs and tables'!$K$22,0)*('inputs and tables'!$K$15+'inputs and tables'!$K$16)))*(IF(AND(J519=0,'inputs and tables'!$K$16=1),data!C519/data!C520,1)*IF(AND(J519=1,'inputs and tables'!$K$15=1),data!C520/data!C519,1))</f>
        <v>2134.7004802838328</v>
      </c>
      <c r="P520" s="10">
        <f ca="1">(P519+(IF(K519&lt;&gt;K518,(-P519*'inputs and tables'!$K$22-'inputs and tables'!$K$21)-P519*'inputs and tables'!$K$22,0)*('inputs and tables'!$K$15+'inputs and tables'!$K$16)))*(IF(AND(K519=0,'inputs and tables'!$K$16=1),data!C519/data!C520,1)*IF(AND(K519=1,'inputs and tables'!$K$15=1),data!C520/data!C519,1))</f>
        <v>716.68793735004999</v>
      </c>
    </row>
    <row r="521" spans="1:16" x14ac:dyDescent="0.4">
      <c r="A521" s="17">
        <f t="shared" si="23"/>
        <v>519</v>
      </c>
      <c r="B521">
        <v>1547683200</v>
      </c>
      <c r="C521">
        <v>3616.21</v>
      </c>
      <c r="D521" s="14">
        <f t="shared" si="22"/>
        <v>43482</v>
      </c>
      <c r="F521">
        <f ca="1">IF(A521&lt;$F$2,"",AVERAGE(INDIRECT("C"&amp;A521-$F$2+3):C521))</f>
        <v>5137.8607500000007</v>
      </c>
      <c r="G521" s="2">
        <f ca="1">IF(A521&lt;$G$2,"",IF(A521=$G$2,AVERAGE(INDIRECT("C"&amp;A521-$G$2+3):C521),G520+(2/($G$2+3))*(C521-G520)))</f>
        <v>4701.9340737129351</v>
      </c>
      <c r="J521">
        <f ca="1">IF(F521="","",IF(C521&lt;(F521*(1-'inputs and tables'!$K$14)),0,IF(C521&gt;(F521*(1+'inputs and tables'!$K$14)),1,J520)))</f>
        <v>0</v>
      </c>
      <c r="K521">
        <f ca="1">IF(G521="","",IF(C521&lt;(G521*(1-'inputs and tables'!$K$14)),0,IF(C521&gt;(G521*(1+'inputs and tables'!$K$14)),1,K520)))</f>
        <v>0</v>
      </c>
      <c r="N521" s="13">
        <f t="shared" si="21"/>
        <v>314.04342162396904</v>
      </c>
      <c r="O521" s="10">
        <f ca="1">(O520+(IF(J520&lt;&gt;J519,(-O520*'inputs and tables'!$K$22-'inputs and tables'!$K$21)-O520*'inputs and tables'!$K$22,0)*('inputs and tables'!$K$15+'inputs and tables'!$K$16)))*(IF(AND(J520=0,'inputs and tables'!$K$16=1),data!C520/data!C521,1)*IF(AND(J520=1,'inputs and tables'!$K$15=1),data!C521/data!C520,1))</f>
        <v>2120.3145207558969</v>
      </c>
      <c r="P521" s="10">
        <f ca="1">(P520+(IF(K520&lt;&gt;K519,(-P520*'inputs and tables'!$K$22-'inputs and tables'!$K$21)-P520*'inputs and tables'!$K$22,0)*('inputs and tables'!$K$15+'inputs and tables'!$K$16)))*(IF(AND(K520=0,'inputs and tables'!$K$16=1),data!C520/data!C521,1)*IF(AND(K520=1,'inputs and tables'!$K$15=1),data!C521/data!C520,1))</f>
        <v>711.85810583218438</v>
      </c>
    </row>
    <row r="522" spans="1:16" x14ac:dyDescent="0.4">
      <c r="A522" s="17">
        <f t="shared" si="23"/>
        <v>520</v>
      </c>
      <c r="B522">
        <v>1547769600</v>
      </c>
      <c r="C522">
        <v>3594.87</v>
      </c>
      <c r="D522" s="14">
        <f t="shared" si="22"/>
        <v>43483</v>
      </c>
      <c r="F522">
        <f ca="1">IF(A522&lt;$F$2,"",AVERAGE(INDIRECT("C"&amp;A522-$F$2+3):C522))</f>
        <v>5113.7179999999998</v>
      </c>
      <c r="G522" s="2">
        <f ca="1">IF(A522&lt;$G$2,"",IF(A522=$G$2,AVERAGE(INDIRECT("C"&amp;A522-$G$2+3):C522),G521+(2/($G$2+3))*(C522-G521)))</f>
        <v>4682.1650723966322</v>
      </c>
      <c r="J522">
        <f ca="1">IF(F522="","",IF(C522&lt;(F522*(1-'inputs and tables'!$K$14)),0,IF(C522&gt;(F522*(1+'inputs and tables'!$K$14)),1,J521)))</f>
        <v>0</v>
      </c>
      <c r="K522">
        <f ca="1">IF(G522="","",IF(C522&lt;(G522*(1-'inputs and tables'!$K$14)),0,IF(C522&gt;(G522*(1+'inputs and tables'!$K$14)),1,K521)))</f>
        <v>0</v>
      </c>
      <c r="N522" s="13">
        <f t="shared" si="21"/>
        <v>312.19018671298335</v>
      </c>
      <c r="O522" s="10">
        <f ca="1">(O521+(IF(J521&lt;&gt;J520,(-O521*'inputs and tables'!$K$22-'inputs and tables'!$K$21)-O521*'inputs and tables'!$K$22,0)*('inputs and tables'!$K$15+'inputs and tables'!$K$16)))*(IF(AND(J521=0,'inputs and tables'!$K$16=1),data!C521/data!C522,1)*IF(AND(J521=1,'inputs and tables'!$K$15=1),data!C522/data!C521,1))</f>
        <v>2132.9012100862287</v>
      </c>
      <c r="P522" s="10">
        <f ca="1">(P521+(IF(K521&lt;&gt;K520,(-P521*'inputs and tables'!$K$22-'inputs and tables'!$K$21)-P521*'inputs and tables'!$K$22,0)*('inputs and tables'!$K$15+'inputs and tables'!$K$16)))*(IF(AND(K521=0,'inputs and tables'!$K$16=1),data!C521/data!C522,1)*IF(AND(K521=1,'inputs and tables'!$K$15=1),data!C522/data!C521,1))</f>
        <v>716.08386419853935</v>
      </c>
    </row>
    <row r="523" spans="1:16" x14ac:dyDescent="0.4">
      <c r="A523" s="17">
        <f t="shared" si="23"/>
        <v>521</v>
      </c>
      <c r="B523">
        <v>1547856000</v>
      </c>
      <c r="C523">
        <v>3665.3</v>
      </c>
      <c r="D523" s="14">
        <f t="shared" si="22"/>
        <v>43484</v>
      </c>
      <c r="F523">
        <f ca="1">IF(A523&lt;$F$2,"",AVERAGE(INDIRECT("C"&amp;A523-$F$2+3):C523))</f>
        <v>5087.9370000000008</v>
      </c>
      <c r="G523" s="2">
        <f ca="1">IF(A523&lt;$G$2,"",IF(A523=$G$2,AVERAGE(INDIRECT("C"&amp;A523-$G$2+3):C523),G522+(2/($G$2+3))*(C523-G522)))</f>
        <v>4664.0067675324062</v>
      </c>
      <c r="J523">
        <f ca="1">IF(F523="","",IF(C523&lt;(F523*(1-'inputs and tables'!$K$14)),0,IF(C523&gt;(F523*(1+'inputs and tables'!$K$14)),1,J522)))</f>
        <v>0</v>
      </c>
      <c r="K523">
        <f ca="1">IF(G523="","",IF(C523&lt;(G523*(1-'inputs and tables'!$K$14)),0,IF(C523&gt;(G523*(1+'inputs and tables'!$K$14)),1,K522)))</f>
        <v>0</v>
      </c>
      <c r="N523" s="13">
        <f t="shared" ref="N523:N586" si="24">(C523/C522)*N522</f>
        <v>318.3065566652196</v>
      </c>
      <c r="O523" s="10">
        <f ca="1">(O522+(IF(J522&lt;&gt;J521,(-O522*'inputs and tables'!$K$22-'inputs and tables'!$K$21)-O522*'inputs and tables'!$K$22,0)*('inputs and tables'!$K$15+'inputs and tables'!$K$16)))*(IF(AND(J522=0,'inputs and tables'!$K$16=1),data!C522/data!C523,1)*IF(AND(J522=1,'inputs and tables'!$K$15=1),data!C523/data!C522,1))</f>
        <v>2091.9167798277576</v>
      </c>
      <c r="P523" s="10">
        <f ca="1">(P522+(IF(K522&lt;&gt;K521,(-P522*'inputs and tables'!$K$22-'inputs and tables'!$K$21)-P522*'inputs and tables'!$K$22,0)*('inputs and tables'!$K$15+'inputs and tables'!$K$16)))*(IF(AND(K522=0,'inputs and tables'!$K$16=1),data!C522/data!C523,1)*IF(AND(K522=1,'inputs and tables'!$K$15=1),data!C523/data!C522,1))</f>
        <v>702.32406648607287</v>
      </c>
    </row>
    <row r="524" spans="1:16" x14ac:dyDescent="0.4">
      <c r="A524" s="17">
        <f t="shared" si="23"/>
        <v>522</v>
      </c>
      <c r="B524">
        <v>1547942400</v>
      </c>
      <c r="C524">
        <v>3539.28</v>
      </c>
      <c r="D524" s="14">
        <f t="shared" si="22"/>
        <v>43485</v>
      </c>
      <c r="F524">
        <f ca="1">IF(A524&lt;$F$2,"",AVERAGE(INDIRECT("C"&amp;A524-$F$2+3):C524))</f>
        <v>5061.405583333335</v>
      </c>
      <c r="G524" s="2">
        <f ca="1">IF(A524&lt;$G$2,"",IF(A524=$G$2,AVERAGE(INDIRECT("C"&amp;A524-$G$2+3):C524),G523+(2/($G$2+3))*(C524-G523)))</f>
        <v>4643.9223609693272</v>
      </c>
      <c r="J524">
        <f ca="1">IF(F524="","",IF(C524&lt;(F524*(1-'inputs and tables'!$K$14)),0,IF(C524&gt;(F524*(1+'inputs and tables'!$K$14)),1,J523)))</f>
        <v>0</v>
      </c>
      <c r="K524">
        <f ca="1">IF(G524="","",IF(C524&lt;(G524*(1-'inputs and tables'!$K$14)),0,IF(C524&gt;(G524*(1+'inputs and tables'!$K$14)),1,K523)))</f>
        <v>0</v>
      </c>
      <c r="N524" s="13">
        <f t="shared" si="24"/>
        <v>307.36257056013926</v>
      </c>
      <c r="O524" s="10">
        <f ca="1">(O523+(IF(J523&lt;&gt;J522,(-O523*'inputs and tables'!$K$22-'inputs and tables'!$K$21)-O523*'inputs and tables'!$K$22,0)*('inputs and tables'!$K$15+'inputs and tables'!$K$16)))*(IF(AND(J523=0,'inputs and tables'!$K$16=1),data!C523/data!C524,1)*IF(AND(J523=1,'inputs and tables'!$K$15=1),data!C524/data!C523,1))</f>
        <v>2166.4018029380782</v>
      </c>
      <c r="P524" s="10">
        <f ca="1">(P523+(IF(K523&lt;&gt;K522,(-P523*'inputs and tables'!$K$22-'inputs and tables'!$K$21)-P523*'inputs and tables'!$K$22,0)*('inputs and tables'!$K$15+'inputs and tables'!$K$16)))*(IF(AND(K523=0,'inputs and tables'!$K$16=1),data!C523/data!C524,1)*IF(AND(K523=1,'inputs and tables'!$K$15=1),data!C524/data!C523,1))</f>
        <v>727.33109584192357</v>
      </c>
    </row>
    <row r="525" spans="1:16" x14ac:dyDescent="0.4">
      <c r="A525" s="17">
        <f t="shared" si="23"/>
        <v>523</v>
      </c>
      <c r="B525">
        <v>1548028800</v>
      </c>
      <c r="C525">
        <v>3526.9</v>
      </c>
      <c r="D525" s="14">
        <f t="shared" si="22"/>
        <v>43486</v>
      </c>
      <c r="F525">
        <f ca="1">IF(A525&lt;$F$2,"",AVERAGE(INDIRECT("C"&amp;A525-$F$2+3):C525))</f>
        <v>5034.8964166666674</v>
      </c>
      <c r="G525" s="2">
        <f ca="1">IF(A525&lt;$G$2,"",IF(A525=$G$2,AVERAGE(INDIRECT("C"&amp;A525-$G$2+3):C525),G524+(2/($G$2+3))*(C525-G524)))</f>
        <v>4623.9755330948747</v>
      </c>
      <c r="J525">
        <f ca="1">IF(F525="","",IF(C525&lt;(F525*(1-'inputs and tables'!$K$14)),0,IF(C525&gt;(F525*(1+'inputs and tables'!$K$14)),1,J524)))</f>
        <v>0</v>
      </c>
      <c r="K525">
        <f ca="1">IF(G525="","",IF(C525&lt;(G525*(1-'inputs and tables'!$K$14)),0,IF(C525&gt;(G525*(1+'inputs and tables'!$K$14)),1,K524)))</f>
        <v>0</v>
      </c>
      <c r="N525" s="13">
        <f t="shared" si="24"/>
        <v>306.28745115067335</v>
      </c>
      <c r="O525" s="10">
        <f ca="1">(O524+(IF(J524&lt;&gt;J523,(-O524*'inputs and tables'!$K$22-'inputs and tables'!$K$21)-O524*'inputs and tables'!$K$22,0)*('inputs and tables'!$K$15+'inputs and tables'!$K$16)))*(IF(AND(J524=0,'inputs and tables'!$K$16=1),data!C524/data!C525,1)*IF(AND(J524=1,'inputs and tables'!$K$15=1),data!C525/data!C524,1))</f>
        <v>2174.006230146214</v>
      </c>
      <c r="P525" s="10">
        <f ca="1">(P524+(IF(K524&lt;&gt;K523,(-P524*'inputs and tables'!$K$22-'inputs and tables'!$K$21)-P524*'inputs and tables'!$K$22,0)*('inputs and tables'!$K$15+'inputs and tables'!$K$16)))*(IF(AND(K524=0,'inputs and tables'!$K$16=1),data!C524/data!C525,1)*IF(AND(K524=1,'inputs and tables'!$K$15=1),data!C525/data!C524,1))</f>
        <v>729.88414780441849</v>
      </c>
    </row>
    <row r="526" spans="1:16" x14ac:dyDescent="0.4">
      <c r="A526" s="17">
        <f t="shared" si="23"/>
        <v>524</v>
      </c>
      <c r="B526">
        <v>1548115200</v>
      </c>
      <c r="C526">
        <v>3570.93</v>
      </c>
      <c r="D526" s="14">
        <f t="shared" si="22"/>
        <v>43487</v>
      </c>
      <c r="F526">
        <f ca="1">IF(A526&lt;$F$2,"",AVERAGE(INDIRECT("C"&amp;A526-$F$2+3):C526))</f>
        <v>5009.8092500000012</v>
      </c>
      <c r="G526" s="2">
        <f ca="1">IF(A526&lt;$G$2,"",IF(A526=$G$2,AVERAGE(INDIRECT("C"&amp;A526-$G$2+3):C526),G525+(2/($G$2+3))*(C526-G525)))</f>
        <v>4605.1711485753231</v>
      </c>
      <c r="J526">
        <f ca="1">IF(F526="","",IF(C526&lt;(F526*(1-'inputs and tables'!$K$14)),0,IF(C526&gt;(F526*(1+'inputs and tables'!$K$14)),1,J525)))</f>
        <v>0</v>
      </c>
      <c r="K526">
        <f ca="1">IF(G526="","",IF(C526&lt;(G526*(1-'inputs and tables'!$K$14)),0,IF(C526&gt;(G526*(1+'inputs and tables'!$K$14)),1,K525)))</f>
        <v>0</v>
      </c>
      <c r="N526" s="13">
        <f t="shared" si="24"/>
        <v>310.11115935736024</v>
      </c>
      <c r="O526" s="10">
        <f ca="1">(O525+(IF(J525&lt;&gt;J524,(-O525*'inputs and tables'!$K$22-'inputs and tables'!$K$21)-O525*'inputs and tables'!$K$22,0)*('inputs and tables'!$K$15+'inputs and tables'!$K$16)))*(IF(AND(J525=0,'inputs and tables'!$K$16=1),data!C525/data!C526,1)*IF(AND(J525=1,'inputs and tables'!$K$15=1),data!C526/data!C525,1))</f>
        <v>2147.2004696543149</v>
      </c>
      <c r="P526" s="10">
        <f ca="1">(P525+(IF(K525&lt;&gt;K524,(-P525*'inputs and tables'!$K$22-'inputs and tables'!$K$21)-P525*'inputs and tables'!$K$22,0)*('inputs and tables'!$K$15+'inputs and tables'!$K$16)))*(IF(AND(K525=0,'inputs and tables'!$K$16=1),data!C525/data!C526,1)*IF(AND(K525=1,'inputs and tables'!$K$15=1),data!C526/data!C525,1))</f>
        <v>720.88458773804132</v>
      </c>
    </row>
    <row r="527" spans="1:16" x14ac:dyDescent="0.4">
      <c r="A527" s="17">
        <f t="shared" si="23"/>
        <v>525</v>
      </c>
      <c r="B527">
        <v>1548201600</v>
      </c>
      <c r="C527">
        <v>3552.82</v>
      </c>
      <c r="D527" s="14">
        <f t="shared" si="22"/>
        <v>43488</v>
      </c>
      <c r="F527">
        <f ca="1">IF(A527&lt;$F$2,"",AVERAGE(INDIRECT("C"&amp;A527-$F$2+3):C527))</f>
        <v>4985.6865833333331</v>
      </c>
      <c r="G527" s="2">
        <f ca="1">IF(A527&lt;$G$2,"",IF(A527=$G$2,AVERAGE(INDIRECT("C"&amp;A527-$G$2+3):C527),G526+(2/($G$2+3))*(C527-G526)))</f>
        <v>4586.3791637793347</v>
      </c>
      <c r="J527">
        <f ca="1">IF(F527="","",IF(C527&lt;(F527*(1-'inputs and tables'!$K$14)),0,IF(C527&gt;(F527*(1+'inputs and tables'!$K$14)),1,J526)))</f>
        <v>0</v>
      </c>
      <c r="K527">
        <f ca="1">IF(G527="","",IF(C527&lt;(G527*(1-'inputs and tables'!$K$14)),0,IF(C527&gt;(G527*(1+'inputs and tables'!$K$14)),1,K526)))</f>
        <v>0</v>
      </c>
      <c r="N527" s="13">
        <f t="shared" si="24"/>
        <v>308.53842813721263</v>
      </c>
      <c r="O527" s="10">
        <f ca="1">(O526+(IF(J526&lt;&gt;J525,(-O526*'inputs and tables'!$K$22-'inputs and tables'!$K$21)-O526*'inputs and tables'!$K$22,0)*('inputs and tables'!$K$15+'inputs and tables'!$K$16)))*(IF(AND(J526=0,'inputs and tables'!$K$16=1),data!C526/data!C527,1)*IF(AND(J526=1,'inputs and tables'!$K$15=1),data!C527/data!C526,1))</f>
        <v>2158.1455218960382</v>
      </c>
      <c r="P527" s="10">
        <f ca="1">(P526+(IF(K526&lt;&gt;K525,(-P526*'inputs and tables'!$K$22-'inputs and tables'!$K$21)-P526*'inputs and tables'!$K$22,0)*('inputs and tables'!$K$15+'inputs and tables'!$K$16)))*(IF(AND(K526=0,'inputs and tables'!$K$16=1),data!C526/data!C527,1)*IF(AND(K526=1,'inputs and tables'!$K$15=1),data!C527/data!C526,1))</f>
        <v>724.55919548173108</v>
      </c>
    </row>
    <row r="528" spans="1:16" x14ac:dyDescent="0.4">
      <c r="A528" s="17">
        <f t="shared" si="23"/>
        <v>526</v>
      </c>
      <c r="B528">
        <v>1548288000</v>
      </c>
      <c r="C528">
        <v>3569.62</v>
      </c>
      <c r="D528" s="14">
        <f t="shared" si="22"/>
        <v>43489</v>
      </c>
      <c r="F528">
        <f ca="1">IF(A528&lt;$F$2,"",AVERAGE(INDIRECT("C"&amp;A528-$F$2+3):C528))</f>
        <v>4961.5574166666675</v>
      </c>
      <c r="G528" s="2">
        <f ca="1">IF(A528&lt;$G$2,"",IF(A528=$G$2,AVERAGE(INDIRECT("C"&amp;A528-$G$2+3):C528),G527+(2/($G$2+3))*(C528-G527)))</f>
        <v>4568.2227501404177</v>
      </c>
      <c r="J528">
        <f ca="1">IF(F528="","",IF(C528&lt;(F528*(1-'inputs and tables'!$K$14)),0,IF(C528&gt;(F528*(1+'inputs and tables'!$K$14)),1,J527)))</f>
        <v>0</v>
      </c>
      <c r="K528">
        <f ca="1">IF(G528="","",IF(C528&lt;(G528*(1-'inputs and tables'!$K$14)),0,IF(C528&gt;(G528*(1+'inputs and tables'!$K$14)),1,K527)))</f>
        <v>0</v>
      </c>
      <c r="N528" s="13">
        <f t="shared" si="24"/>
        <v>309.99739470256219</v>
      </c>
      <c r="O528" s="10">
        <f ca="1">(O527+(IF(J527&lt;&gt;J526,(-O527*'inputs and tables'!$K$22-'inputs and tables'!$K$21)-O527*'inputs and tables'!$K$22,0)*('inputs and tables'!$K$15+'inputs and tables'!$K$16)))*(IF(AND(J527=0,'inputs and tables'!$K$16=1),data!C527/data!C528,1)*IF(AND(J527=1,'inputs and tables'!$K$15=1),data!C528/data!C527,1))</f>
        <v>2147.9884618258197</v>
      </c>
      <c r="P528" s="10">
        <f ca="1">(P527+(IF(K527&lt;&gt;K526,(-P527*'inputs and tables'!$K$22-'inputs and tables'!$K$21)-P527*'inputs and tables'!$K$22,0)*('inputs and tables'!$K$15+'inputs and tables'!$K$16)))*(IF(AND(K527=0,'inputs and tables'!$K$16=1),data!C527/data!C528,1)*IF(AND(K527=1,'inputs and tables'!$K$15=1),data!C528/data!C527,1))</f>
        <v>721.1491421751906</v>
      </c>
    </row>
    <row r="529" spans="1:16" x14ac:dyDescent="0.4">
      <c r="A529" s="17">
        <f t="shared" si="23"/>
        <v>527</v>
      </c>
      <c r="B529">
        <v>1548374400</v>
      </c>
      <c r="C529">
        <v>3565.29</v>
      </c>
      <c r="D529" s="14">
        <f t="shared" si="22"/>
        <v>43490</v>
      </c>
      <c r="F529">
        <f ca="1">IF(A529&lt;$F$2,"",AVERAGE(INDIRECT("C"&amp;A529-$F$2+3):C529))</f>
        <v>4935.5254166666682</v>
      </c>
      <c r="G529" s="2">
        <f ca="1">IF(A529&lt;$G$2,"",IF(A529=$G$2,AVERAGE(INDIRECT("C"&amp;A529-$G$2+3):C529),G528+(2/($G$2+3))*(C529-G528)))</f>
        <v>4550.3132367450535</v>
      </c>
      <c r="J529">
        <f ca="1">IF(F529="","",IF(C529&lt;(F529*(1-'inputs and tables'!$K$14)),0,IF(C529&gt;(F529*(1+'inputs and tables'!$K$14)),1,J528)))</f>
        <v>0</v>
      </c>
      <c r="K529">
        <f ca="1">IF(G529="","",IF(C529&lt;(G529*(1-'inputs and tables'!$K$14)),0,IF(C529&gt;(G529*(1+'inputs and tables'!$K$14)),1,K528)))</f>
        <v>0</v>
      </c>
      <c r="N529" s="13">
        <f t="shared" si="24"/>
        <v>309.62136343899294</v>
      </c>
      <c r="O529" s="10">
        <f ca="1">(O528+(IF(J528&lt;&gt;J527,(-O528*'inputs and tables'!$K$22-'inputs and tables'!$K$21)-O528*'inputs and tables'!$K$22,0)*('inputs and tables'!$K$15+'inputs and tables'!$K$16)))*(IF(AND(J528=0,'inputs and tables'!$K$16=1),data!C528/data!C529,1)*IF(AND(J528=1,'inputs and tables'!$K$15=1),data!C529/data!C528,1))</f>
        <v>2150.5971668791831</v>
      </c>
      <c r="P529" s="10">
        <f ca="1">(P528+(IF(K528&lt;&gt;K527,(-P528*'inputs and tables'!$K$22-'inputs and tables'!$K$21)-P528*'inputs and tables'!$K$22,0)*('inputs and tables'!$K$15+'inputs and tables'!$K$16)))*(IF(AND(K528=0,'inputs and tables'!$K$16=1),data!C528/data!C529,1)*IF(AND(K528=1,'inputs and tables'!$K$15=1),data!C529/data!C528,1))</f>
        <v>722.02496876590794</v>
      </c>
    </row>
    <row r="530" spans="1:16" x14ac:dyDescent="0.4">
      <c r="A530" s="17">
        <f t="shared" si="23"/>
        <v>528</v>
      </c>
      <c r="B530">
        <v>1548460800</v>
      </c>
      <c r="C530">
        <v>3565.25</v>
      </c>
      <c r="D530" s="14">
        <f t="shared" si="22"/>
        <v>43491</v>
      </c>
      <c r="F530">
        <f ca="1">IF(A530&lt;$F$2,"",AVERAGE(INDIRECT("C"&amp;A530-$F$2+3):C530))</f>
        <v>4909.9476666666687</v>
      </c>
      <c r="G530" s="2">
        <f ca="1">IF(A530&lt;$G$2,"",IF(A530=$G$2,AVERAGE(INDIRECT("C"&amp;A530-$G$2+3):C530),G529+(2/($G$2+3))*(C530-G529)))</f>
        <v>4532.7228218031778</v>
      </c>
      <c r="J530">
        <f ca="1">IF(F530="","",IF(C530&lt;(F530*(1-'inputs and tables'!$K$14)),0,IF(C530&gt;(F530*(1+'inputs and tables'!$K$14)),1,J529)))</f>
        <v>0</v>
      </c>
      <c r="K530">
        <f ca="1">IF(G530="","",IF(C530&lt;(G530*(1-'inputs and tables'!$K$14)),0,IF(C530&gt;(G530*(1+'inputs and tables'!$K$14)),1,K529)))</f>
        <v>0</v>
      </c>
      <c r="N530" s="13">
        <f t="shared" si="24"/>
        <v>309.61788970907543</v>
      </c>
      <c r="O530" s="10">
        <f ca="1">(O529+(IF(J529&lt;&gt;J528,(-O529*'inputs and tables'!$K$22-'inputs and tables'!$K$21)-O529*'inputs and tables'!$K$22,0)*('inputs and tables'!$K$15+'inputs and tables'!$K$16)))*(IF(AND(J529=0,'inputs and tables'!$K$16=1),data!C529/data!C530,1)*IF(AND(J529=1,'inputs and tables'!$K$15=1),data!C530/data!C529,1))</f>
        <v>2150.6212953096365</v>
      </c>
      <c r="P530" s="10">
        <f ca="1">(P529+(IF(K529&lt;&gt;K528,(-P529*'inputs and tables'!$K$22-'inputs and tables'!$K$21)-P529*'inputs and tables'!$K$22,0)*('inputs and tables'!$K$15+'inputs and tables'!$K$16)))*(IF(AND(K529=0,'inputs and tables'!$K$16=1),data!C529/data!C530,1)*IF(AND(K529=1,'inputs and tables'!$K$15=1),data!C530/data!C529,1))</f>
        <v>722.03306945975839</v>
      </c>
    </row>
    <row r="531" spans="1:16" x14ac:dyDescent="0.4">
      <c r="A531" s="17">
        <f t="shared" si="23"/>
        <v>529</v>
      </c>
      <c r="B531">
        <v>1548547200</v>
      </c>
      <c r="C531">
        <v>3550.84</v>
      </c>
      <c r="D531" s="14">
        <f t="shared" si="22"/>
        <v>43492</v>
      </c>
      <c r="F531">
        <f ca="1">IF(A531&lt;$F$2,"",AVERAGE(INDIRECT("C"&amp;A531-$F$2+3):C531))</f>
        <v>4884.5681666666678</v>
      </c>
      <c r="G531" s="2">
        <f ca="1">IF(A531&lt;$G$2,"",IF(A531=$G$2,AVERAGE(INDIRECT("C"&amp;A531-$G$2+3):C531),G530+(2/($G$2+3))*(C531-G530)))</f>
        <v>4515.1891999852642</v>
      </c>
      <c r="J531">
        <f ca="1">IF(F531="","",IF(C531&lt;(F531*(1-'inputs and tables'!$K$14)),0,IF(C531&gt;(F531*(1+'inputs and tables'!$K$14)),1,J530)))</f>
        <v>0</v>
      </c>
      <c r="K531">
        <f ca="1">IF(G531="","",IF(C531&lt;(G531*(1-'inputs and tables'!$K$14)),0,IF(C531&gt;(G531*(1+'inputs and tables'!$K$14)),1,K530)))</f>
        <v>0</v>
      </c>
      <c r="N531" s="13">
        <f t="shared" si="24"/>
        <v>308.36647850629646</v>
      </c>
      <c r="O531" s="10">
        <f ca="1">(O530+(IF(J530&lt;&gt;J529,(-O530*'inputs and tables'!$K$22-'inputs and tables'!$K$21)-O530*'inputs and tables'!$K$22,0)*('inputs and tables'!$K$15+'inputs and tables'!$K$16)))*(IF(AND(J530=0,'inputs and tables'!$K$16=1),data!C530/data!C531,1)*IF(AND(J530=1,'inputs and tables'!$K$15=1),data!C531/data!C530,1))</f>
        <v>2159.3489352104521</v>
      </c>
      <c r="P531" s="10">
        <f ca="1">(P530+(IF(K530&lt;&gt;K529,(-P530*'inputs and tables'!$K$22-'inputs and tables'!$K$21)-P530*'inputs and tables'!$K$22,0)*('inputs and tables'!$K$15+'inputs and tables'!$K$16)))*(IF(AND(K530=0,'inputs and tables'!$K$16=1),data!C530/data!C531,1)*IF(AND(K530=1,'inputs and tables'!$K$15=1),data!C531/data!C530,1))</f>
        <v>724.96322022152606</v>
      </c>
    </row>
    <row r="532" spans="1:16" x14ac:dyDescent="0.4">
      <c r="A532" s="17">
        <f t="shared" si="23"/>
        <v>530</v>
      </c>
      <c r="B532">
        <v>1548633600</v>
      </c>
      <c r="C532">
        <v>3434.15</v>
      </c>
      <c r="D532" s="14">
        <f t="shared" si="22"/>
        <v>43493</v>
      </c>
      <c r="F532">
        <f ca="1">IF(A532&lt;$F$2,"",AVERAGE(INDIRECT("C"&amp;A532-$F$2+3):C532))</f>
        <v>4857.9646666666677</v>
      </c>
      <c r="G532" s="2">
        <f ca="1">IF(A532&lt;$G$2,"",IF(A532=$G$2,AVERAGE(INDIRECT("C"&amp;A532-$G$2+3):C532),G531+(2/($G$2+3))*(C532-G531)))</f>
        <v>4495.8849285569559</v>
      </c>
      <c r="J532">
        <f ca="1">IF(F532="","",IF(C532&lt;(F532*(1-'inputs and tables'!$K$14)),0,IF(C532&gt;(F532*(1+'inputs and tables'!$K$14)),1,J531)))</f>
        <v>0</v>
      </c>
      <c r="K532">
        <f ca="1">IF(G532="","",IF(C532&lt;(G532*(1-'inputs and tables'!$K$14)),0,IF(C532&gt;(G532*(1+'inputs and tables'!$K$14)),1,K531)))</f>
        <v>0</v>
      </c>
      <c r="N532" s="13">
        <f t="shared" si="24"/>
        <v>298.23273990447274</v>
      </c>
      <c r="O532" s="10">
        <f ca="1">(O531+(IF(J531&lt;&gt;J530,(-O531*'inputs and tables'!$K$22-'inputs and tables'!$K$21)-O531*'inputs and tables'!$K$22,0)*('inputs and tables'!$K$15+'inputs and tables'!$K$16)))*(IF(AND(J531=0,'inputs and tables'!$K$16=1),data!C531/data!C532,1)*IF(AND(J531=1,'inputs and tables'!$K$15=1),data!C532/data!C531,1))</f>
        <v>2232.7220922506822</v>
      </c>
      <c r="P532" s="10">
        <f ca="1">(P531+(IF(K531&lt;&gt;K530,(-P531*'inputs and tables'!$K$22-'inputs and tables'!$K$21)-P531*'inputs and tables'!$K$22,0)*('inputs and tables'!$K$15+'inputs and tables'!$K$16)))*(IF(AND(K531=0,'inputs and tables'!$K$16=1),data!C531/data!C532,1)*IF(AND(K531=1,'inputs and tables'!$K$15=1),data!C532/data!C531,1))</f>
        <v>749.59696020599085</v>
      </c>
    </row>
    <row r="533" spans="1:16" x14ac:dyDescent="0.4">
      <c r="A533" s="17">
        <f t="shared" si="23"/>
        <v>531</v>
      </c>
      <c r="B533">
        <v>1548720000</v>
      </c>
      <c r="C533">
        <v>3411.04</v>
      </c>
      <c r="D533" s="14">
        <f t="shared" si="22"/>
        <v>43494</v>
      </c>
      <c r="F533">
        <f ca="1">IF(A533&lt;$F$2,"",AVERAGE(INDIRECT("C"&amp;A533-$F$2+3):C533))</f>
        <v>4831.2932500000015</v>
      </c>
      <c r="G533" s="2">
        <f ca="1">IF(A533&lt;$G$2,"",IF(A533=$G$2,AVERAGE(INDIRECT("C"&amp;A533-$G$2+3):C533),G532+(2/($G$2+3))*(C533-G532)))</f>
        <v>4476.5126976898673</v>
      </c>
      <c r="J533">
        <f ca="1">IF(F533="","",IF(C533&lt;(F533*(1-'inputs and tables'!$K$14)),0,IF(C533&gt;(F533*(1+'inputs and tables'!$K$14)),1,J532)))</f>
        <v>0</v>
      </c>
      <c r="K533">
        <f ca="1">IF(G533="","",IF(C533&lt;(G533*(1-'inputs and tables'!$K$14)),0,IF(C533&gt;(G533*(1+'inputs and tables'!$K$14)),1,K532)))</f>
        <v>0</v>
      </c>
      <c r="N533" s="13">
        <f t="shared" si="24"/>
        <v>296.2257924446377</v>
      </c>
      <c r="O533" s="10">
        <f ca="1">(O532+(IF(J532&lt;&gt;J531,(-O532*'inputs and tables'!$K$22-'inputs and tables'!$K$21)-O532*'inputs and tables'!$K$22,0)*('inputs and tables'!$K$15+'inputs and tables'!$K$16)))*(IF(AND(J532=0,'inputs and tables'!$K$16=1),data!C532/data!C533,1)*IF(AND(J532=1,'inputs and tables'!$K$15=1),data!C533/data!C532,1))</f>
        <v>2247.8489179554276</v>
      </c>
      <c r="P533" s="10">
        <f ca="1">(P532+(IF(K532&lt;&gt;K531,(-P532*'inputs and tables'!$K$22-'inputs and tables'!$K$21)-P532*'inputs and tables'!$K$22,0)*('inputs and tables'!$K$15+'inputs and tables'!$K$16)))*(IF(AND(K532=0,'inputs and tables'!$K$16=1),data!C532/data!C533,1)*IF(AND(K532=1,'inputs and tables'!$K$15=1),data!C533/data!C532,1))</f>
        <v>754.67552444163766</v>
      </c>
    </row>
    <row r="534" spans="1:16" x14ac:dyDescent="0.4">
      <c r="A534" s="17">
        <f t="shared" si="23"/>
        <v>532</v>
      </c>
      <c r="B534">
        <v>1548806400</v>
      </c>
      <c r="C534">
        <v>3458.18</v>
      </c>
      <c r="D534" s="14">
        <f t="shared" si="22"/>
        <v>43495</v>
      </c>
      <c r="F534">
        <f ca="1">IF(A534&lt;$F$2,"",AVERAGE(INDIRECT("C"&amp;A534-$F$2+3):C534))</f>
        <v>4805.7298333333347</v>
      </c>
      <c r="G534" s="2">
        <f ca="1">IF(A534&lt;$G$2,"",IF(A534=$G$2,AVERAGE(INDIRECT("C"&amp;A534-$G$2+3):C534),G533+(2/($G$2+3))*(C534-G533)))</f>
        <v>4458.3281852311193</v>
      </c>
      <c r="J534">
        <f ca="1">IF(F534="","",IF(C534&lt;(F534*(1-'inputs and tables'!$K$14)),0,IF(C534&gt;(F534*(1+'inputs and tables'!$K$14)),1,J533)))</f>
        <v>0</v>
      </c>
      <c r="K534">
        <f ca="1">IF(G534="","",IF(C534&lt;(G534*(1-'inputs and tables'!$K$14)),0,IF(C534&gt;(G534*(1+'inputs and tables'!$K$14)),1,K533)))</f>
        <v>0</v>
      </c>
      <c r="N534" s="13">
        <f t="shared" si="24"/>
        <v>300.31958315241019</v>
      </c>
      <c r="O534" s="10">
        <f ca="1">(O533+(IF(J533&lt;&gt;J532,(-O533*'inputs and tables'!$K$22-'inputs and tables'!$K$21)-O533*'inputs and tables'!$K$22,0)*('inputs and tables'!$K$15+'inputs and tables'!$K$16)))*(IF(AND(J533=0,'inputs and tables'!$K$16=1),data!C533/data!C534,1)*IF(AND(J533=1,'inputs and tables'!$K$15=1),data!C534/data!C533,1))</f>
        <v>2217.2074828674859</v>
      </c>
      <c r="P534" s="10">
        <f ca="1">(P533+(IF(K533&lt;&gt;K532,(-P533*'inputs and tables'!$K$22-'inputs and tables'!$K$21)-P533*'inputs and tables'!$K$22,0)*('inputs and tables'!$K$15+'inputs and tables'!$K$16)))*(IF(AND(K533=0,'inputs and tables'!$K$16=1),data!C533/data!C534,1)*IF(AND(K533=1,'inputs and tables'!$K$15=1),data!C534/data!C533,1))</f>
        <v>744.38820445766385</v>
      </c>
    </row>
    <row r="535" spans="1:16" x14ac:dyDescent="0.4">
      <c r="A535" s="17">
        <f t="shared" si="23"/>
        <v>533</v>
      </c>
      <c r="B535">
        <v>1548892800</v>
      </c>
      <c r="C535">
        <v>3434.1</v>
      </c>
      <c r="D535" s="14">
        <f t="shared" si="22"/>
        <v>43496</v>
      </c>
      <c r="F535">
        <f ca="1">IF(A535&lt;$F$2,"",AVERAGE(INDIRECT("C"&amp;A535-$F$2+3):C535))</f>
        <v>4780.0973333333359</v>
      </c>
      <c r="G535" s="2">
        <f ca="1">IF(A535&lt;$G$2,"",IF(A535=$G$2,AVERAGE(INDIRECT("C"&amp;A535-$G$2+3):C535),G534+(2/($G$2+3))*(C535-G534)))</f>
        <v>4440.0383962091346</v>
      </c>
      <c r="J535">
        <f ca="1">IF(F535="","",IF(C535&lt;(F535*(1-'inputs and tables'!$K$14)),0,IF(C535&gt;(F535*(1+'inputs and tables'!$K$14)),1,J534)))</f>
        <v>0</v>
      </c>
      <c r="K535">
        <f ca="1">IF(G535="","",IF(C535&lt;(G535*(1-'inputs and tables'!$K$14)),0,IF(C535&gt;(G535*(1+'inputs and tables'!$K$14)),1,K534)))</f>
        <v>0</v>
      </c>
      <c r="N535" s="13">
        <f t="shared" si="24"/>
        <v>298.22839774207586</v>
      </c>
      <c r="O535" s="10">
        <f ca="1">(O534+(IF(J534&lt;&gt;J533,(-O534*'inputs and tables'!$K$22-'inputs and tables'!$K$21)-O534*'inputs and tables'!$K$22,0)*('inputs and tables'!$K$15+'inputs and tables'!$K$16)))*(IF(AND(J534=0,'inputs and tables'!$K$16=1),data!C534/data!C535,1)*IF(AND(J534=1,'inputs and tables'!$K$15=1),data!C535/data!C534,1))</f>
        <v>2232.7546003618654</v>
      </c>
      <c r="P535" s="10">
        <f ca="1">(P534+(IF(K534&lt;&gt;K533,(-P534*'inputs and tables'!$K$22-'inputs and tables'!$K$21)-P534*'inputs and tables'!$K$22,0)*('inputs and tables'!$K$15+'inputs and tables'!$K$16)))*(IF(AND(K534=0,'inputs and tables'!$K$16=1),data!C534/data!C535,1)*IF(AND(K534=1,'inputs and tables'!$K$15=1),data!C535/data!C534,1))</f>
        <v>749.60787422946441</v>
      </c>
    </row>
    <row r="536" spans="1:16" x14ac:dyDescent="0.4">
      <c r="A536" s="17">
        <f t="shared" si="23"/>
        <v>534</v>
      </c>
      <c r="B536">
        <v>1548979200</v>
      </c>
      <c r="C536">
        <v>3462.07</v>
      </c>
      <c r="D536" s="14">
        <f t="shared" si="22"/>
        <v>43497</v>
      </c>
      <c r="F536">
        <f ca="1">IF(A536&lt;$F$2,"",AVERAGE(INDIRECT("C"&amp;A536-$F$2+3):C536))</f>
        <v>4753.9996666666684</v>
      </c>
      <c r="G536" s="2">
        <f ca="1">IF(A536&lt;$G$2,"",IF(A536=$G$2,AVERAGE(INDIRECT("C"&amp;A536-$G$2+3):C536),G535+(2/($G$2+3))*(C536-G535)))</f>
        <v>4422.574674848257</v>
      </c>
      <c r="J536">
        <f ca="1">IF(F536="","",IF(C536&lt;(F536*(1-'inputs and tables'!$K$14)),0,IF(C536&gt;(F536*(1+'inputs and tables'!$K$14)),1,J535)))</f>
        <v>0</v>
      </c>
      <c r="K536">
        <f ca="1">IF(G536="","",IF(C536&lt;(G536*(1-'inputs and tables'!$K$14)),0,IF(C536&gt;(G536*(1+'inputs and tables'!$K$14)),1,K535)))</f>
        <v>0</v>
      </c>
      <c r="N536" s="13">
        <f t="shared" si="24"/>
        <v>300.65740338688698</v>
      </c>
      <c r="O536" s="10">
        <f ca="1">(O535+(IF(J535&lt;&gt;J534,(-O535*'inputs and tables'!$K$22-'inputs and tables'!$K$21)-O535*'inputs and tables'!$K$22,0)*('inputs and tables'!$K$15+'inputs and tables'!$K$16)))*(IF(AND(J535=0,'inputs and tables'!$K$16=1),data!C535/data!C536,1)*IF(AND(J535=1,'inputs and tables'!$K$15=1),data!C536/data!C535,1))</f>
        <v>2214.7162169172434</v>
      </c>
      <c r="P536" s="10">
        <f ca="1">(P535+(IF(K535&lt;&gt;K534,(-P535*'inputs and tables'!$K$22-'inputs and tables'!$K$21)-P535*'inputs and tables'!$K$22,0)*('inputs and tables'!$K$15+'inputs and tables'!$K$16)))*(IF(AND(K535=0,'inputs and tables'!$K$16=1),data!C535/data!C536,1)*IF(AND(K535=1,'inputs and tables'!$K$15=1),data!C536/data!C535,1))</f>
        <v>743.55180596908883</v>
      </c>
    </row>
    <row r="537" spans="1:16" x14ac:dyDescent="0.4">
      <c r="A537" s="17">
        <f t="shared" si="23"/>
        <v>535</v>
      </c>
      <c r="B537">
        <v>1549065600</v>
      </c>
      <c r="C537">
        <v>3504.77</v>
      </c>
      <c r="D537" s="14">
        <f t="shared" si="22"/>
        <v>43498</v>
      </c>
      <c r="F537">
        <f ca="1">IF(A537&lt;$F$2,"",AVERAGE(INDIRECT("C"&amp;A537-$F$2+3):C537))</f>
        <v>4727.9090000000015</v>
      </c>
      <c r="G537" s="2">
        <f ca="1">IF(A537&lt;$G$2,"",IF(A537=$G$2,AVERAGE(INDIRECT("C"&amp;A537-$G$2+3):C537),G536+(2/($G$2+3))*(C537-G536)))</f>
        <v>4406.1853056545378</v>
      </c>
      <c r="J537">
        <f ca="1">IF(F537="","",IF(C537&lt;(F537*(1-'inputs and tables'!$K$14)),0,IF(C537&gt;(F537*(1+'inputs and tables'!$K$14)),1,J536)))</f>
        <v>0</v>
      </c>
      <c r="K537">
        <f ca="1">IF(G537="","",IF(C537&lt;(G537*(1-'inputs and tables'!$K$14)),0,IF(C537&gt;(G537*(1+'inputs and tables'!$K$14)),1,K536)))</f>
        <v>0</v>
      </c>
      <c r="N537" s="13">
        <f t="shared" si="24"/>
        <v>304.36561007381704</v>
      </c>
      <c r="O537" s="10">
        <f ca="1">(O536+(IF(J536&lt;&gt;J535,(-O536*'inputs and tables'!$K$22-'inputs and tables'!$K$21)-O536*'inputs and tables'!$K$22,0)*('inputs and tables'!$K$15+'inputs and tables'!$K$16)))*(IF(AND(J536=0,'inputs and tables'!$K$16=1),data!C536/data!C537,1)*IF(AND(J536=1,'inputs and tables'!$K$15=1),data!C537/data!C536,1))</f>
        <v>2187.7334527237681</v>
      </c>
      <c r="P537" s="10">
        <f ca="1">(P536+(IF(K536&lt;&gt;K535,(-P536*'inputs and tables'!$K$22-'inputs and tables'!$K$21)-P536*'inputs and tables'!$K$22,0)*('inputs and tables'!$K$15+'inputs and tables'!$K$16)))*(IF(AND(K536=0,'inputs and tables'!$K$16=1),data!C536/data!C537,1)*IF(AND(K536=1,'inputs and tables'!$K$15=1),data!C537/data!C536,1))</f>
        <v>734.49282003994654</v>
      </c>
    </row>
    <row r="538" spans="1:16" x14ac:dyDescent="0.4">
      <c r="A538" s="17">
        <f t="shared" si="23"/>
        <v>536</v>
      </c>
      <c r="B538">
        <v>1549152000</v>
      </c>
      <c r="C538">
        <v>3458.11</v>
      </c>
      <c r="D538" s="14">
        <f t="shared" si="22"/>
        <v>43499</v>
      </c>
      <c r="F538">
        <f ca="1">IF(A538&lt;$F$2,"",AVERAGE(INDIRECT("C"&amp;A538-$F$2+3):C538))</f>
        <v>4701.7743333333347</v>
      </c>
      <c r="G538" s="2">
        <f ca="1">IF(A538&lt;$G$2,"",IF(A538=$G$2,AVERAGE(INDIRECT("C"&amp;A538-$G$2+3):C538),G537+(2/($G$2+3))*(C538-G537)))</f>
        <v>4389.2553894821358</v>
      </c>
      <c r="J538">
        <f ca="1">IF(F538="","",IF(C538&lt;(F538*(1-'inputs and tables'!$K$14)),0,IF(C538&gt;(F538*(1+'inputs and tables'!$K$14)),1,J537)))</f>
        <v>0</v>
      </c>
      <c r="K538">
        <f ca="1">IF(G538="","",IF(C538&lt;(G538*(1-'inputs and tables'!$K$14)),0,IF(C538&gt;(G538*(1+'inputs and tables'!$K$14)),1,K537)))</f>
        <v>0</v>
      </c>
      <c r="N538" s="13">
        <f t="shared" si="24"/>
        <v>300.31350412505458</v>
      </c>
      <c r="O538" s="10">
        <f ca="1">(O537+(IF(J537&lt;&gt;J536,(-O537*'inputs and tables'!$K$22-'inputs and tables'!$K$21)-O537*'inputs and tables'!$K$22,0)*('inputs and tables'!$K$15+'inputs and tables'!$K$16)))*(IF(AND(J537=0,'inputs and tables'!$K$16=1),data!C537/data!C538,1)*IF(AND(J537=1,'inputs and tables'!$K$15=1),data!C538/data!C537,1))</f>
        <v>2217.2523641823659</v>
      </c>
      <c r="P538" s="10">
        <f ca="1">(P537+(IF(K537&lt;&gt;K536,(-P537*'inputs and tables'!$K$22-'inputs and tables'!$K$21)-P537*'inputs and tables'!$K$22,0)*('inputs and tables'!$K$15+'inputs and tables'!$K$16)))*(IF(AND(K537=0,'inputs and tables'!$K$16=1),data!C537/data!C538,1)*IF(AND(K537=1,'inputs and tables'!$K$15=1),data!C538/data!C537,1))</f>
        <v>744.40327256547755</v>
      </c>
    </row>
    <row r="539" spans="1:16" x14ac:dyDescent="0.4">
      <c r="A539" s="17">
        <f t="shared" si="23"/>
        <v>537</v>
      </c>
      <c r="B539">
        <v>1549238400</v>
      </c>
      <c r="C539">
        <v>3463.22</v>
      </c>
      <c r="D539" s="14">
        <f t="shared" si="22"/>
        <v>43500</v>
      </c>
      <c r="F539">
        <f ca="1">IF(A539&lt;$F$2,"",AVERAGE(INDIRECT("C"&amp;A539-$F$2+3):C539))</f>
        <v>4675.5073333333339</v>
      </c>
      <c r="G539" s="2">
        <f ca="1">IF(A539&lt;$G$2,"",IF(A539=$G$2,AVERAGE(INDIRECT("C"&amp;A539-$G$2+3):C539),G538+(2/($G$2+3))*(C539-G538)))</f>
        <v>4372.7190432413836</v>
      </c>
      <c r="J539">
        <f ca="1">IF(F539="","",IF(C539&lt;(F539*(1-'inputs and tables'!$K$14)),0,IF(C539&gt;(F539*(1+'inputs and tables'!$K$14)),1,J538)))</f>
        <v>0</v>
      </c>
      <c r="K539">
        <f ca="1">IF(G539="","",IF(C539&lt;(G539*(1-'inputs and tables'!$K$14)),0,IF(C539&gt;(G539*(1+'inputs and tables'!$K$14)),1,K538)))</f>
        <v>0</v>
      </c>
      <c r="N539" s="13">
        <f t="shared" si="24"/>
        <v>300.75727312201502</v>
      </c>
      <c r="O539" s="10">
        <f ca="1">(O538+(IF(J538&lt;&gt;J537,(-O538*'inputs and tables'!$K$22-'inputs and tables'!$K$21)-O538*'inputs and tables'!$K$22,0)*('inputs and tables'!$K$15+'inputs and tables'!$K$16)))*(IF(AND(J538=0,'inputs and tables'!$K$16=1),data!C538/data!C539,1)*IF(AND(J538=1,'inputs and tables'!$K$15=1),data!C539/data!C538,1))</f>
        <v>2213.9807962250975</v>
      </c>
      <c r="P539" s="10">
        <f ca="1">(P538+(IF(K538&lt;&gt;K537,(-P538*'inputs and tables'!$K$22-'inputs and tables'!$K$21)-P538*'inputs and tables'!$K$22,0)*('inputs and tables'!$K$15+'inputs and tables'!$K$16)))*(IF(AND(K538=0,'inputs and tables'!$K$16=1),data!C538/data!C539,1)*IF(AND(K538=1,'inputs and tables'!$K$15=1),data!C539/data!C538,1))</f>
        <v>743.30490147648823</v>
      </c>
    </row>
    <row r="540" spans="1:16" x14ac:dyDescent="0.4">
      <c r="A540" s="17">
        <f t="shared" si="23"/>
        <v>538</v>
      </c>
      <c r="B540">
        <v>1549324800</v>
      </c>
      <c r="C540">
        <v>3471.59</v>
      </c>
      <c r="D540" s="14">
        <f t="shared" si="22"/>
        <v>43501</v>
      </c>
      <c r="F540">
        <f ca="1">IF(A540&lt;$F$2,"",AVERAGE(INDIRECT("C"&amp;A540-$F$2+3):C540))</f>
        <v>4648.8288333333339</v>
      </c>
      <c r="G540" s="2">
        <f ca="1">IF(A540&lt;$G$2,"",IF(A540=$G$2,AVERAGE(INDIRECT("C"&amp;A540-$G$2+3):C540),G539+(2/($G$2+3))*(C540-G539)))</f>
        <v>4356.6274531835015</v>
      </c>
      <c r="J540">
        <f ca="1">IF(F540="","",IF(C540&lt;(F540*(1-'inputs and tables'!$K$14)),0,IF(C540&gt;(F540*(1+'inputs and tables'!$K$14)),1,J539)))</f>
        <v>0</v>
      </c>
      <c r="K540">
        <f ca="1">IF(G540="","",IF(C540&lt;(G540*(1-'inputs and tables'!$K$14)),0,IF(C540&gt;(G540*(1+'inputs and tables'!$K$14)),1,K539)))</f>
        <v>0</v>
      </c>
      <c r="N540" s="13">
        <f t="shared" si="24"/>
        <v>301.48415110725171</v>
      </c>
      <c r="O540" s="10">
        <f ca="1">(O539+(IF(J539&lt;&gt;J538,(-O539*'inputs and tables'!$K$22-'inputs and tables'!$K$21)-O539*'inputs and tables'!$K$22,0)*('inputs and tables'!$K$15+'inputs and tables'!$K$16)))*(IF(AND(J539=0,'inputs and tables'!$K$16=1),data!C539/data!C540,1)*IF(AND(J539=1,'inputs and tables'!$K$15=1),data!C540/data!C539,1))</f>
        <v>2208.6428907511199</v>
      </c>
      <c r="P540" s="10">
        <f ca="1">(P539+(IF(K539&lt;&gt;K538,(-P539*'inputs and tables'!$K$22-'inputs and tables'!$K$21)-P539*'inputs and tables'!$K$22,0)*('inputs and tables'!$K$15+'inputs and tables'!$K$16)))*(IF(AND(K539=0,'inputs and tables'!$K$16=1),data!C539/data!C540,1)*IF(AND(K539=1,'inputs and tables'!$K$15=1),data!C540/data!C539,1))</f>
        <v>741.51279410627501</v>
      </c>
    </row>
    <row r="541" spans="1:16" x14ac:dyDescent="0.4">
      <c r="A541" s="17">
        <f t="shared" si="23"/>
        <v>539</v>
      </c>
      <c r="B541">
        <v>1549411200</v>
      </c>
      <c r="C541">
        <v>3405.37</v>
      </c>
      <c r="D541" s="14">
        <f t="shared" si="22"/>
        <v>43502</v>
      </c>
      <c r="F541">
        <f ca="1">IF(A541&lt;$F$2,"",AVERAGE(INDIRECT("C"&amp;A541-$F$2+3):C541))</f>
        <v>4621.7351666666673</v>
      </c>
      <c r="G541" s="2">
        <f ca="1">IF(A541&lt;$G$2,"",IF(A541=$G$2,AVERAGE(INDIRECT("C"&amp;A541-$G$2+3):C541),G540+(2/($G$2+3))*(C541-G540)))</f>
        <v>4339.6407129480822</v>
      </c>
      <c r="J541">
        <f ca="1">IF(F541="","",IF(C541&lt;(F541*(1-'inputs and tables'!$K$14)),0,IF(C541&gt;(F541*(1+'inputs and tables'!$K$14)),1,J540)))</f>
        <v>0</v>
      </c>
      <c r="K541">
        <f ca="1">IF(G541="","",IF(C541&lt;(G541*(1-'inputs and tables'!$K$14)),0,IF(C541&gt;(G541*(1+'inputs and tables'!$K$14)),1,K540)))</f>
        <v>0</v>
      </c>
      <c r="N541" s="13">
        <f t="shared" si="24"/>
        <v>295.73339122883226</v>
      </c>
      <c r="O541" s="10">
        <f ca="1">(O540+(IF(J540&lt;&gt;J539,(-O540*'inputs and tables'!$K$22-'inputs and tables'!$K$21)-O540*'inputs and tables'!$K$22,0)*('inputs and tables'!$K$15+'inputs and tables'!$K$16)))*(IF(AND(J540=0,'inputs and tables'!$K$16=1),data!C540/data!C541,1)*IF(AND(J540=1,'inputs and tables'!$K$15=1),data!C541/data!C540,1))</f>
        <v>2251.5916253160981</v>
      </c>
      <c r="P541" s="10">
        <f ca="1">(P540+(IF(K540&lt;&gt;K539,(-P540*'inputs and tables'!$K$22-'inputs and tables'!$K$21)-P540*'inputs and tables'!$K$22,0)*('inputs and tables'!$K$15+'inputs and tables'!$K$16)))*(IF(AND(K540=0,'inputs and tables'!$K$16=1),data!C540/data!C541,1)*IF(AND(K540=1,'inputs and tables'!$K$15=1),data!C541/data!C540,1))</f>
        <v>755.93207225394099</v>
      </c>
    </row>
    <row r="542" spans="1:16" x14ac:dyDescent="0.4">
      <c r="A542" s="17">
        <f t="shared" si="23"/>
        <v>540</v>
      </c>
      <c r="B542">
        <v>1549497600</v>
      </c>
      <c r="C542">
        <v>3398.4</v>
      </c>
      <c r="D542" s="14">
        <f t="shared" si="22"/>
        <v>43503</v>
      </c>
      <c r="F542">
        <f ca="1">IF(A542&lt;$F$2,"",AVERAGE(INDIRECT("C"&amp;A542-$F$2+3):C542))</f>
        <v>4594.7968333333329</v>
      </c>
      <c r="G542" s="2">
        <f ca="1">IF(A542&lt;$G$2,"",IF(A542=$G$2,AVERAGE(INDIRECT("C"&amp;A542-$G$2+3):C542),G541+(2/($G$2+3))*(C542-G541)))</f>
        <v>4322.8328430740094</v>
      </c>
      <c r="J542">
        <f ca="1">IF(F542="","",IF(C542&lt;(F542*(1-'inputs and tables'!$K$14)),0,IF(C542&gt;(F542*(1+'inputs and tables'!$K$14)),1,J541)))</f>
        <v>0</v>
      </c>
      <c r="K542">
        <f ca="1">IF(G542="","",IF(C542&lt;(G542*(1-'inputs and tables'!$K$14)),0,IF(C542&gt;(G542*(1+'inputs and tables'!$K$14)),1,K541)))</f>
        <v>0</v>
      </c>
      <c r="N542" s="13">
        <f t="shared" si="24"/>
        <v>295.12809379070808</v>
      </c>
      <c r="O542" s="10">
        <f ca="1">(O541+(IF(J541&lt;&gt;J540,(-O541*'inputs and tables'!$K$22-'inputs and tables'!$K$21)-O541*'inputs and tables'!$K$22,0)*('inputs and tables'!$K$15+'inputs and tables'!$K$16)))*(IF(AND(J541=0,'inputs and tables'!$K$16=1),data!C541/data!C542,1)*IF(AND(J541=1,'inputs and tables'!$K$15=1),data!C542/data!C541,1))</f>
        <v>2256.2095612943385</v>
      </c>
      <c r="P542" s="10">
        <f ca="1">(P541+(IF(K541&lt;&gt;K540,(-P541*'inputs and tables'!$K$22-'inputs and tables'!$K$21)-P541*'inputs and tables'!$K$22,0)*('inputs and tables'!$K$15+'inputs and tables'!$K$16)))*(IF(AND(K541=0,'inputs and tables'!$K$16=1),data!C541/data!C542,1)*IF(AND(K541=1,'inputs and tables'!$K$15=1),data!C542/data!C541,1))</f>
        <v>757.48246259751738</v>
      </c>
    </row>
    <row r="543" spans="1:16" x14ac:dyDescent="0.4">
      <c r="A543" s="17">
        <f t="shared" si="23"/>
        <v>541</v>
      </c>
      <c r="B543">
        <v>1549584000</v>
      </c>
      <c r="C543">
        <v>3659.04</v>
      </c>
      <c r="D543" s="14">
        <f t="shared" si="22"/>
        <v>43504</v>
      </c>
      <c r="F543">
        <f ca="1">IF(A543&lt;$F$2,"",AVERAGE(INDIRECT("C"&amp;A543-$F$2+3):C543))</f>
        <v>4573.1831666666676</v>
      </c>
      <c r="G543" s="2">
        <f ca="1">IF(A543&lt;$G$2,"",IF(A543=$G$2,AVERAGE(INDIRECT("C"&amp;A543-$G$2+3):C543),G542+(2/($G$2+3))*(C543-G542)))</f>
        <v>4310.9793994476877</v>
      </c>
      <c r="J543">
        <f ca="1">IF(F543="","",IF(C543&lt;(F543*(1-'inputs and tables'!$K$14)),0,IF(C543&gt;(F543*(1+'inputs and tables'!$K$14)),1,J542)))</f>
        <v>0</v>
      </c>
      <c r="K543">
        <f ca="1">IF(G543="","",IF(C543&lt;(G543*(1-'inputs and tables'!$K$14)),0,IF(C543&gt;(G543*(1+'inputs and tables'!$K$14)),1,K542)))</f>
        <v>0</v>
      </c>
      <c r="N543" s="13">
        <f t="shared" si="24"/>
        <v>317.76291793313106</v>
      </c>
      <c r="O543" s="10">
        <f ca="1">(O542+(IF(J542&lt;&gt;J541,(-O542*'inputs and tables'!$K$22-'inputs and tables'!$K$21)-O542*'inputs and tables'!$K$22,0)*('inputs and tables'!$K$15+'inputs and tables'!$K$16)))*(IF(AND(J542=0,'inputs and tables'!$K$16=1),data!C542/data!C543,1)*IF(AND(J542=1,'inputs and tables'!$K$15=1),data!C543/data!C542,1))</f>
        <v>2095.4956964402359</v>
      </c>
      <c r="P543" s="10">
        <f ca="1">(P542+(IF(K542&lt;&gt;K541,(-P542*'inputs and tables'!$K$22-'inputs and tables'!$K$21)-P542*'inputs and tables'!$K$22,0)*('inputs and tables'!$K$15+'inputs and tables'!$K$16)))*(IF(AND(K542=0,'inputs and tables'!$K$16=1),data!C542/data!C543,1)*IF(AND(K542=1,'inputs and tables'!$K$15=1),data!C543/data!C542,1))</f>
        <v>703.525624451059</v>
      </c>
    </row>
    <row r="544" spans="1:16" x14ac:dyDescent="0.4">
      <c r="A544" s="17">
        <f t="shared" si="23"/>
        <v>542</v>
      </c>
      <c r="B544">
        <v>1549670400</v>
      </c>
      <c r="C544">
        <v>3665.18</v>
      </c>
      <c r="D544" s="14">
        <f t="shared" si="22"/>
        <v>43505</v>
      </c>
      <c r="F544">
        <f ca="1">IF(A544&lt;$F$2,"",AVERAGE(INDIRECT("C"&amp;A544-$F$2+3):C544))</f>
        <v>4551.242916666668</v>
      </c>
      <c r="G544" s="2">
        <f ca="1">IF(A544&lt;$G$2,"",IF(A544=$G$2,AVERAGE(INDIRECT("C"&amp;A544-$G$2+3):C544),G543+(2/($G$2+3))*(C544-G543)))</f>
        <v>4299.4472673146929</v>
      </c>
      <c r="J544">
        <f ca="1">IF(F544="","",IF(C544&lt;(F544*(1-'inputs and tables'!$K$14)),0,IF(C544&gt;(F544*(1+'inputs and tables'!$K$14)),1,J543)))</f>
        <v>0</v>
      </c>
      <c r="K544">
        <f ca="1">IF(G544="","",IF(C544&lt;(G544*(1-'inputs and tables'!$K$14)),0,IF(C544&gt;(G544*(1+'inputs and tables'!$K$14)),1,K543)))</f>
        <v>0</v>
      </c>
      <c r="N544" s="13">
        <f t="shared" si="24"/>
        <v>318.29613547546711</v>
      </c>
      <c r="O544" s="10">
        <f ca="1">(O543+(IF(J543&lt;&gt;J542,(-O543*'inputs and tables'!$K$22-'inputs and tables'!$K$21)-O543*'inputs and tables'!$K$22,0)*('inputs and tables'!$K$15+'inputs and tables'!$K$16)))*(IF(AND(J543=0,'inputs and tables'!$K$16=1),data!C543/data!C544,1)*IF(AND(J543=1,'inputs and tables'!$K$15=1),data!C544/data!C543,1))</f>
        <v>2091.9852703285187</v>
      </c>
      <c r="P544" s="10">
        <f ca="1">(P543+(IF(K543&lt;&gt;K542,(-P543*'inputs and tables'!$K$22-'inputs and tables'!$K$21)-P543*'inputs and tables'!$K$22,0)*('inputs and tables'!$K$15+'inputs and tables'!$K$16)))*(IF(AND(K543=0,'inputs and tables'!$K$16=1),data!C543/data!C544,1)*IF(AND(K543=1,'inputs and tables'!$K$15=1),data!C544/data!C543,1))</f>
        <v>702.3470609605539</v>
      </c>
    </row>
    <row r="545" spans="1:16" x14ac:dyDescent="0.4">
      <c r="A545" s="17">
        <f t="shared" si="23"/>
        <v>543</v>
      </c>
      <c r="B545">
        <v>1549756800</v>
      </c>
      <c r="C545">
        <v>3680.06</v>
      </c>
      <c r="D545" s="14">
        <f t="shared" si="22"/>
        <v>43506</v>
      </c>
      <c r="F545">
        <f ca="1">IF(A545&lt;$F$2,"",AVERAGE(INDIRECT("C"&amp;A545-$F$2+3):C545))</f>
        <v>4529.1356666666679</v>
      </c>
      <c r="G545" s="2">
        <f ca="1">IF(A545&lt;$G$2,"",IF(A545=$G$2,AVERAGE(INDIRECT("C"&amp;A545-$G$2+3):C545),G544+(2/($G$2+3))*(C545-G544)))</f>
        <v>4288.3867803983594</v>
      </c>
      <c r="J545">
        <f ca="1">IF(F545="","",IF(C545&lt;(F545*(1-'inputs and tables'!$K$14)),0,IF(C545&gt;(F545*(1+'inputs and tables'!$K$14)),1,J544)))</f>
        <v>0</v>
      </c>
      <c r="K545">
        <f ca="1">IF(G545="","",IF(C545&lt;(G545*(1-'inputs and tables'!$K$14)),0,IF(C545&gt;(G545*(1+'inputs and tables'!$K$14)),1,K544)))</f>
        <v>0</v>
      </c>
      <c r="N545" s="13">
        <f t="shared" si="24"/>
        <v>319.58836300477674</v>
      </c>
      <c r="O545" s="10">
        <f ca="1">(O544+(IF(J544&lt;&gt;J543,(-O544*'inputs and tables'!$K$22-'inputs and tables'!$K$21)-O544*'inputs and tables'!$K$22,0)*('inputs and tables'!$K$15+'inputs and tables'!$K$16)))*(IF(AND(J544=0,'inputs and tables'!$K$16=1),data!C544/data!C545,1)*IF(AND(J544=1,'inputs and tables'!$K$15=1),data!C545/data!C544,1))</f>
        <v>2083.5265112804354</v>
      </c>
      <c r="P545" s="10">
        <f ca="1">(P544+(IF(K544&lt;&gt;K543,(-P544*'inputs and tables'!$K$22-'inputs and tables'!$K$21)-P544*'inputs and tables'!$K$22,0)*('inputs and tables'!$K$15+'inputs and tables'!$K$16)))*(IF(AND(K544=0,'inputs and tables'!$K$16=1),data!C544/data!C545,1)*IF(AND(K544=1,'inputs and tables'!$K$15=1),data!C545/data!C544,1))</f>
        <v>699.50718219034547</v>
      </c>
    </row>
    <row r="546" spans="1:16" x14ac:dyDescent="0.4">
      <c r="A546" s="17">
        <f t="shared" si="23"/>
        <v>544</v>
      </c>
      <c r="B546">
        <v>1549843200</v>
      </c>
      <c r="C546">
        <v>3631.05</v>
      </c>
      <c r="D546" s="14">
        <f t="shared" si="22"/>
        <v>43507</v>
      </c>
      <c r="F546">
        <f ca="1">IF(A546&lt;$F$2,"",AVERAGE(INDIRECT("C"&amp;A546-$F$2+3):C546))</f>
        <v>4506.5665833333351</v>
      </c>
      <c r="G546" s="2">
        <f ca="1">IF(A546&lt;$G$2,"",IF(A546=$G$2,AVERAGE(INDIRECT("C"&amp;A546-$G$2+3):C546),G545+(2/($G$2+3))*(C546-G545)))</f>
        <v>4276.6486236055316</v>
      </c>
      <c r="J546">
        <f ca="1">IF(F546="","",IF(C546&lt;(F546*(1-'inputs and tables'!$K$14)),0,IF(C546&gt;(F546*(1+'inputs and tables'!$K$14)),1,J545)))</f>
        <v>0</v>
      </c>
      <c r="K546">
        <f ca="1">IF(G546="","",IF(C546&lt;(G546*(1-'inputs and tables'!$K$14)),0,IF(C546&gt;(G546*(1+'inputs and tables'!$K$14)),1,K545)))</f>
        <v>0</v>
      </c>
      <c r="N546" s="13">
        <f t="shared" si="24"/>
        <v>315.33217542336121</v>
      </c>
      <c r="O546" s="10">
        <f ca="1">(O545+(IF(J545&lt;&gt;J544,(-O545*'inputs and tables'!$K$22-'inputs and tables'!$K$21)-O545*'inputs and tables'!$K$22,0)*('inputs and tables'!$K$15+'inputs and tables'!$K$16)))*(IF(AND(J545=0,'inputs and tables'!$K$16=1),data!C545/data!C546,1)*IF(AND(J545=1,'inputs and tables'!$K$15=1),data!C546/data!C545,1))</f>
        <v>2111.6488544918629</v>
      </c>
      <c r="P546" s="10">
        <f ca="1">(P545+(IF(K545&lt;&gt;K544,(-P545*'inputs and tables'!$K$22-'inputs and tables'!$K$21)-P545*'inputs and tables'!$K$22,0)*('inputs and tables'!$K$15+'inputs and tables'!$K$16)))*(IF(AND(K545=0,'inputs and tables'!$K$16=1),data!C545/data!C546,1)*IF(AND(K545=1,'inputs and tables'!$K$15=1),data!C546/data!C545,1))</f>
        <v>708.94876162305752</v>
      </c>
    </row>
    <row r="547" spans="1:16" x14ac:dyDescent="0.4">
      <c r="A547" s="17">
        <f t="shared" si="23"/>
        <v>545</v>
      </c>
      <c r="B547">
        <v>1549929600</v>
      </c>
      <c r="C547">
        <v>3631.46</v>
      </c>
      <c r="D547" s="14">
        <f t="shared" si="22"/>
        <v>43508</v>
      </c>
      <c r="F547">
        <f ca="1">IF(A547&lt;$F$2,"",AVERAGE(INDIRECT("C"&amp;A547-$F$2+3):C547))</f>
        <v>4480.5579166666685</v>
      </c>
      <c r="G547" s="2">
        <f ca="1">IF(A547&lt;$G$2,"",IF(A547=$G$2,AVERAGE(INDIRECT("C"&amp;A547-$G$2+3):C547),G546+(2/($G$2+3))*(C547-G546)))</f>
        <v>4265.1273981840041</v>
      </c>
      <c r="J547">
        <f ca="1">IF(F547="","",IF(C547&lt;(F547*(1-'inputs and tables'!$K$14)),0,IF(C547&gt;(F547*(1+'inputs and tables'!$K$14)),1,J546)))</f>
        <v>0</v>
      </c>
      <c r="K547">
        <f ca="1">IF(G547="","",IF(C547&lt;(G547*(1-'inputs and tables'!$K$14)),0,IF(C547&gt;(G547*(1+'inputs and tables'!$K$14)),1,K546)))</f>
        <v>0</v>
      </c>
      <c r="N547" s="13">
        <f t="shared" si="24"/>
        <v>315.36778115501556</v>
      </c>
      <c r="O547" s="10">
        <f ca="1">(O546+(IF(J546&lt;&gt;J545,(-O546*'inputs and tables'!$K$22-'inputs and tables'!$K$21)-O546*'inputs and tables'!$K$22,0)*('inputs and tables'!$K$15+'inputs and tables'!$K$16)))*(IF(AND(J546=0,'inputs and tables'!$K$16=1),data!C546/data!C547,1)*IF(AND(J546=1,'inputs and tables'!$K$15=1),data!C547/data!C546,1))</f>
        <v>2111.4104445877633</v>
      </c>
      <c r="P547" s="10">
        <f ca="1">(P546+(IF(K546&lt;&gt;K545,(-P546*'inputs and tables'!$K$22-'inputs and tables'!$K$21)-P546*'inputs and tables'!$K$22,0)*('inputs and tables'!$K$15+'inputs and tables'!$K$16)))*(IF(AND(K546=0,'inputs and tables'!$K$16=1),data!C546/data!C547,1)*IF(AND(K546=1,'inputs and tables'!$K$15=1),data!C547/data!C546,1))</f>
        <v>708.86871971366975</v>
      </c>
    </row>
    <row r="548" spans="1:16" x14ac:dyDescent="0.4">
      <c r="A548" s="17">
        <f t="shared" si="23"/>
        <v>546</v>
      </c>
      <c r="B548">
        <v>1550016000</v>
      </c>
      <c r="C548">
        <v>3609.4</v>
      </c>
      <c r="D548" s="14">
        <f t="shared" si="22"/>
        <v>43509</v>
      </c>
      <c r="F548">
        <f ca="1">IF(A548&lt;$F$2,"",AVERAGE(INDIRECT("C"&amp;A548-$F$2+3):C548))</f>
        <v>4454.3090000000002</v>
      </c>
      <c r="G548" s="2">
        <f ca="1">IF(A548&lt;$G$2,"",IF(A548=$G$2,AVERAGE(INDIRECT("C"&amp;A548-$G$2+3):C548),G547+(2/($G$2+3))*(C548-G547)))</f>
        <v>4253.4179803592897</v>
      </c>
      <c r="J548">
        <f ca="1">IF(F548="","",IF(C548&lt;(F548*(1-'inputs and tables'!$K$14)),0,IF(C548&gt;(F548*(1+'inputs and tables'!$K$14)),1,J547)))</f>
        <v>0</v>
      </c>
      <c r="K548">
        <f ca="1">IF(G548="","",IF(C548&lt;(G548*(1-'inputs and tables'!$K$14)),0,IF(C548&gt;(G548*(1+'inputs and tables'!$K$14)),1,K547)))</f>
        <v>0</v>
      </c>
      <c r="N548" s="13">
        <f t="shared" si="24"/>
        <v>313.45201910551492</v>
      </c>
      <c r="O548" s="10">
        <f ca="1">(O547+(IF(J547&lt;&gt;J546,(-O547*'inputs and tables'!$K$22-'inputs and tables'!$K$21)-O547*'inputs and tables'!$K$22,0)*('inputs and tables'!$K$15+'inputs and tables'!$K$16)))*(IF(AND(J547=0,'inputs and tables'!$K$16=1),data!C547/data!C548,1)*IF(AND(J547=1,'inputs and tables'!$K$15=1),data!C548/data!C547,1))</f>
        <v>2124.3150033531001</v>
      </c>
      <c r="P548" s="10">
        <f ca="1">(P547+(IF(K547&lt;&gt;K546,(-P547*'inputs and tables'!$K$22-'inputs and tables'!$K$21)-P547*'inputs and tables'!$K$22,0)*('inputs and tables'!$K$15+'inputs and tables'!$K$16)))*(IF(AND(K547=0,'inputs and tables'!$K$16=1),data!C547/data!C548,1)*IF(AND(K547=1,'inputs and tables'!$K$15=1),data!C548/data!C547,1))</f>
        <v>713.20119712179405</v>
      </c>
    </row>
    <row r="549" spans="1:16" x14ac:dyDescent="0.4">
      <c r="A549" s="17">
        <f t="shared" si="23"/>
        <v>547</v>
      </c>
      <c r="B549">
        <v>1550102400</v>
      </c>
      <c r="C549">
        <v>3590.56</v>
      </c>
      <c r="D549" s="14">
        <f t="shared" ref="D549:D612" si="25">(B549/86400)+DATE(1970,1,1)</f>
        <v>43510</v>
      </c>
      <c r="F549">
        <f ca="1">IF(A549&lt;$F$2,"",AVERAGE(INDIRECT("C"&amp;A549-$F$2+3):C549))</f>
        <v>4428.0562500000005</v>
      </c>
      <c r="G549" s="2">
        <f ca="1">IF(A549&lt;$G$2,"",IF(A549=$G$2,AVERAGE(INDIRECT("C"&amp;A549-$G$2+3):C549),G548+(2/($G$2+3))*(C549-G548)))</f>
        <v>4241.5812307100168</v>
      </c>
      <c r="J549">
        <f ca="1">IF(F549="","",IF(C549&lt;(F549*(1-'inputs and tables'!$K$14)),0,IF(C549&gt;(F549*(1+'inputs and tables'!$K$14)),1,J548)))</f>
        <v>0</v>
      </c>
      <c r="K549">
        <f ca="1">IF(G549="","",IF(C549&lt;(G549*(1-'inputs and tables'!$K$14)),0,IF(C549&gt;(G549*(1+'inputs and tables'!$K$14)),1,K548)))</f>
        <v>0</v>
      </c>
      <c r="N549" s="13">
        <f t="shared" si="24"/>
        <v>311.81589231437289</v>
      </c>
      <c r="O549" s="10">
        <f ca="1">(O548+(IF(J548&lt;&gt;J547,(-O548*'inputs and tables'!$K$22-'inputs and tables'!$K$21)-O548*'inputs and tables'!$K$22,0)*('inputs and tables'!$K$15+'inputs and tables'!$K$16)))*(IF(AND(J548=0,'inputs and tables'!$K$16=1),data!C548/data!C549,1)*IF(AND(J548=1,'inputs and tables'!$K$15=1),data!C549/data!C548,1))</f>
        <v>2135.4614804104872</v>
      </c>
      <c r="P549" s="10">
        <f ca="1">(P548+(IF(K548&lt;&gt;K547,(-P548*'inputs and tables'!$K$22-'inputs and tables'!$K$21)-P548*'inputs and tables'!$K$22,0)*('inputs and tables'!$K$15+'inputs and tables'!$K$16)))*(IF(AND(K548=0,'inputs and tables'!$K$16=1),data!C548/data!C549,1)*IF(AND(K548=1,'inputs and tables'!$K$15=1),data!C549/data!C548,1))</f>
        <v>716.94342968545391</v>
      </c>
    </row>
    <row r="550" spans="1:16" x14ac:dyDescent="0.4">
      <c r="A550" s="17">
        <f t="shared" si="23"/>
        <v>548</v>
      </c>
      <c r="B550">
        <v>1550188800</v>
      </c>
      <c r="C550">
        <v>3602.47</v>
      </c>
      <c r="D550" s="14">
        <f t="shared" si="25"/>
        <v>43511</v>
      </c>
      <c r="F550">
        <f ca="1">IF(A550&lt;$F$2,"",AVERAGE(INDIRECT("C"&amp;A550-$F$2+3):C550))</f>
        <v>4402.9188333333332</v>
      </c>
      <c r="G550" s="2">
        <f ca="1">IF(A550&lt;$G$2,"",IF(A550=$G$2,AVERAGE(INDIRECT("C"&amp;A550-$G$2+3):C550),G549+(2/($G$2+3))*(C550-G549)))</f>
        <v>4230.1685301616235</v>
      </c>
      <c r="J550">
        <f ca="1">IF(F550="","",IF(C550&lt;(F550*(1-'inputs and tables'!$K$14)),0,IF(C550&gt;(F550*(1+'inputs and tables'!$K$14)),1,J549)))</f>
        <v>0</v>
      </c>
      <c r="K550">
        <f ca="1">IF(G550="","",IF(C550&lt;(G550*(1-'inputs and tables'!$K$14)),0,IF(C550&gt;(G550*(1+'inputs and tables'!$K$14)),1,K549)))</f>
        <v>0</v>
      </c>
      <c r="N550" s="13">
        <f t="shared" si="24"/>
        <v>312.8501953973082</v>
      </c>
      <c r="O550" s="10">
        <f ca="1">(O549+(IF(J549&lt;&gt;J548,(-O549*'inputs and tables'!$K$22-'inputs and tables'!$K$21)-O549*'inputs and tables'!$K$22,0)*('inputs and tables'!$K$15+'inputs and tables'!$K$16)))*(IF(AND(J549=0,'inputs and tables'!$K$16=1),data!C549/data!C550,1)*IF(AND(J549=1,'inputs and tables'!$K$15=1),data!C550/data!C549,1))</f>
        <v>2128.4015059397248</v>
      </c>
      <c r="P550" s="10">
        <f ca="1">(P549+(IF(K549&lt;&gt;K548,(-P549*'inputs and tables'!$K$22-'inputs and tables'!$K$21)-P549*'inputs and tables'!$K$22,0)*('inputs and tables'!$K$15+'inputs and tables'!$K$16)))*(IF(AND(K549=0,'inputs and tables'!$K$16=1),data!C549/data!C550,1)*IF(AND(K549=1,'inputs and tables'!$K$15=1),data!C550/data!C549,1))</f>
        <v>714.57316810172006</v>
      </c>
    </row>
    <row r="551" spans="1:16" x14ac:dyDescent="0.4">
      <c r="A551" s="17">
        <f t="shared" si="23"/>
        <v>549</v>
      </c>
      <c r="B551">
        <v>1550275200</v>
      </c>
      <c r="C551">
        <v>3618.41</v>
      </c>
      <c r="D551" s="14">
        <f t="shared" si="25"/>
        <v>43512</v>
      </c>
      <c r="F551">
        <f ca="1">IF(A551&lt;$F$2,"",AVERAGE(INDIRECT("C"&amp;A551-$F$2+3):C551))</f>
        <v>4378.6649166666666</v>
      </c>
      <c r="G551" s="2">
        <f ca="1">IF(A551&lt;$G$2,"",IF(A551=$G$2,AVERAGE(INDIRECT("C"&amp;A551-$G$2+3):C551),G550+(2/($G$2+3))*(C551-G550)))</f>
        <v>4219.2442706944512</v>
      </c>
      <c r="J551">
        <f ca="1">IF(F551="","",IF(C551&lt;(F551*(1-'inputs and tables'!$K$14)),0,IF(C551&gt;(F551*(1+'inputs and tables'!$K$14)),1,J550)))</f>
        <v>0</v>
      </c>
      <c r="K551">
        <f ca="1">IF(G551="","",IF(C551&lt;(G551*(1-'inputs and tables'!$K$14)),0,IF(C551&gt;(G551*(1+'inputs and tables'!$K$14)),1,K550)))</f>
        <v>0</v>
      </c>
      <c r="N551" s="13">
        <f t="shared" si="24"/>
        <v>314.23447676943152</v>
      </c>
      <c r="O551" s="10">
        <f ca="1">(O550+(IF(J550&lt;&gt;J549,(-O550*'inputs and tables'!$K$22-'inputs and tables'!$K$21)-O550*'inputs and tables'!$K$22,0)*('inputs and tables'!$K$15+'inputs and tables'!$K$16)))*(IF(AND(J550=0,'inputs and tables'!$K$16=1),data!C550/data!C551,1)*IF(AND(J550=1,'inputs and tables'!$K$15=1),data!C551/data!C550,1))</f>
        <v>2119.025365589494</v>
      </c>
      <c r="P551" s="10">
        <f ca="1">(P550+(IF(K550&lt;&gt;K549,(-P550*'inputs and tables'!$K$22-'inputs and tables'!$K$21)-P550*'inputs and tables'!$K$22,0)*('inputs and tables'!$K$15+'inputs and tables'!$K$16)))*(IF(AND(K550=0,'inputs and tables'!$K$16=1),data!C550/data!C551,1)*IF(AND(K550=1,'inputs and tables'!$K$15=1),data!C551/data!C550,1))</f>
        <v>711.42529478179733</v>
      </c>
    </row>
    <row r="552" spans="1:16" x14ac:dyDescent="0.4">
      <c r="A552" s="17">
        <f t="shared" si="23"/>
        <v>550</v>
      </c>
      <c r="B552">
        <v>1550361600</v>
      </c>
      <c r="C552">
        <v>3667.58</v>
      </c>
      <c r="D552" s="14">
        <f t="shared" si="25"/>
        <v>43513</v>
      </c>
      <c r="F552">
        <f ca="1">IF(A552&lt;$F$2,"",AVERAGE(INDIRECT("C"&amp;A552-$F$2+3):C552))</f>
        <v>4354.3247500000007</v>
      </c>
      <c r="G552" s="2">
        <f ca="1">IF(A552&lt;$G$2,"",IF(A552=$G$2,AVERAGE(INDIRECT("C"&amp;A552-$G$2+3):C552),G551+(2/($G$2+3))*(C552-G551)))</f>
        <v>4209.3931230034786</v>
      </c>
      <c r="J552">
        <f ca="1">IF(F552="","",IF(C552&lt;(F552*(1-'inputs and tables'!$K$14)),0,IF(C552&gt;(F552*(1+'inputs and tables'!$K$14)),1,J551)))</f>
        <v>0</v>
      </c>
      <c r="K552">
        <f ca="1">IF(G552="","",IF(C552&lt;(G552*(1-'inputs and tables'!$K$14)),0,IF(C552&gt;(G552*(1+'inputs and tables'!$K$14)),1,K551)))</f>
        <v>0</v>
      </c>
      <c r="N552" s="13">
        <f t="shared" si="24"/>
        <v>318.50455927051706</v>
      </c>
      <c r="O552" s="10">
        <f ca="1">(O551+(IF(J551&lt;&gt;J550,(-O551*'inputs and tables'!$K$22-'inputs and tables'!$K$21)-O551*'inputs and tables'!$K$22,0)*('inputs and tables'!$K$15+'inputs and tables'!$K$16)))*(IF(AND(J551=0,'inputs and tables'!$K$16=1),data!C551/data!C552,1)*IF(AND(J551=1,'inputs and tables'!$K$15=1),data!C552/data!C551,1))</f>
        <v>2090.6163118739551</v>
      </c>
      <c r="P552" s="10">
        <f ca="1">(P551+(IF(K551&lt;&gt;K550,(-P551*'inputs and tables'!$K$22-'inputs and tables'!$K$21)-P551*'inputs and tables'!$K$22,0)*('inputs and tables'!$K$15+'inputs and tables'!$K$16)))*(IF(AND(K551=0,'inputs and tables'!$K$16=1),data!C551/data!C552,1)*IF(AND(K551=1,'inputs and tables'!$K$15=1),data!C552/data!C551,1))</f>
        <v>701.88745736736576</v>
      </c>
    </row>
    <row r="553" spans="1:16" x14ac:dyDescent="0.4">
      <c r="A553" s="17">
        <f t="shared" si="23"/>
        <v>551</v>
      </c>
      <c r="B553">
        <v>1550448000</v>
      </c>
      <c r="C553">
        <v>3898.6</v>
      </c>
      <c r="D553" s="14">
        <f t="shared" si="25"/>
        <v>43514</v>
      </c>
      <c r="F553">
        <f ca="1">IF(A553&lt;$F$2,"",AVERAGE(INDIRECT("C"&amp;A553-$F$2+3):C553))</f>
        <v>4331.8955000000005</v>
      </c>
      <c r="G553" s="2">
        <f ca="1">IF(A553&lt;$G$2,"",IF(A553=$G$2,AVERAGE(INDIRECT("C"&amp;A553-$G$2+3):C553),G552+(2/($G$2+3))*(C553-G552)))</f>
        <v>4203.8432458069883</v>
      </c>
      <c r="J553">
        <f ca="1">IF(F553="","",IF(C553&lt;(F553*(1-'inputs and tables'!$K$14)),0,IF(C553&gt;(F553*(1+'inputs and tables'!$K$14)),1,J552)))</f>
        <v>0</v>
      </c>
      <c r="K553">
        <f ca="1">IF(G553="","",IF(C553&lt;(G553*(1-'inputs and tables'!$K$14)),0,IF(C553&gt;(G553*(1+'inputs and tables'!$K$14)),1,K552)))</f>
        <v>0</v>
      </c>
      <c r="N553" s="13">
        <f t="shared" si="24"/>
        <v>338.56708640903207</v>
      </c>
      <c r="O553" s="10">
        <f ca="1">(O552+(IF(J552&lt;&gt;J551,(-O552*'inputs and tables'!$K$22-'inputs and tables'!$K$21)-O552*'inputs and tables'!$K$22,0)*('inputs and tables'!$K$15+'inputs and tables'!$K$16)))*(IF(AND(J552=0,'inputs and tables'!$K$16=1),data!C552/data!C553,1)*IF(AND(J552=1,'inputs and tables'!$K$15=1),data!C553/data!C552,1))</f>
        <v>1966.7323072648337</v>
      </c>
      <c r="P553" s="10">
        <f ca="1">(P552+(IF(K552&lt;&gt;K551,(-P552*'inputs and tables'!$K$22-'inputs and tables'!$K$21)-P552*'inputs and tables'!$K$22,0)*('inputs and tables'!$K$15+'inputs and tables'!$K$16)))*(IF(AND(K552=0,'inputs and tables'!$K$16=1),data!C552/data!C553,1)*IF(AND(K552=1,'inputs and tables'!$K$15=1),data!C553/data!C552,1))</f>
        <v>660.29559351854596</v>
      </c>
    </row>
    <row r="554" spans="1:16" x14ac:dyDescent="0.4">
      <c r="A554" s="17">
        <f t="shared" si="23"/>
        <v>552</v>
      </c>
      <c r="B554">
        <v>1550534400</v>
      </c>
      <c r="C554">
        <v>3907.79</v>
      </c>
      <c r="D554" s="14">
        <f t="shared" si="25"/>
        <v>43515</v>
      </c>
      <c r="F554">
        <f ca="1">IF(A554&lt;$F$2,"",AVERAGE(INDIRECT("C"&amp;A554-$F$2+3):C554))</f>
        <v>4309.6170833333335</v>
      </c>
      <c r="G554" s="2">
        <f ca="1">IF(A554&lt;$G$2,"",IF(A554=$G$2,AVERAGE(INDIRECT("C"&amp;A554-$G$2+3):C554),G553+(2/($G$2+3))*(C554-G553)))</f>
        <v>4198.5565807032917</v>
      </c>
      <c r="J554">
        <f ca="1">IF(F554="","",IF(C554&lt;(F554*(1-'inputs and tables'!$K$14)),0,IF(C554&gt;(F554*(1+'inputs and tables'!$K$14)),1,J553)))</f>
        <v>0</v>
      </c>
      <c r="K554">
        <f ca="1">IF(G554="","",IF(C554&lt;(G554*(1-'inputs and tables'!$K$14)),0,IF(C554&gt;(G554*(1+'inputs and tables'!$K$14)),1,K553)))</f>
        <v>0</v>
      </c>
      <c r="N554" s="13">
        <f t="shared" si="24"/>
        <v>339.36517585757747</v>
      </c>
      <c r="O554" s="10">
        <f ca="1">(O553+(IF(J553&lt;&gt;J552,(-O553*'inputs and tables'!$K$22-'inputs and tables'!$K$21)-O553*'inputs and tables'!$K$22,0)*('inputs and tables'!$K$15+'inputs and tables'!$K$16)))*(IF(AND(J553=0,'inputs and tables'!$K$16=1),data!C553/data!C554,1)*IF(AND(J553=1,'inputs and tables'!$K$15=1),data!C554/data!C553,1))</f>
        <v>1962.1071176042419</v>
      </c>
      <c r="P554" s="10">
        <f ca="1">(P553+(IF(K553&lt;&gt;K552,(-P553*'inputs and tables'!$K$22-'inputs and tables'!$K$21)-P553*'inputs and tables'!$K$22,0)*('inputs and tables'!$K$15+'inputs and tables'!$K$16)))*(IF(AND(K553=0,'inputs and tables'!$K$16=1),data!C553/data!C554,1)*IF(AND(K553=1,'inputs and tables'!$K$15=1),data!C554/data!C553,1))</f>
        <v>658.7427678793905</v>
      </c>
    </row>
    <row r="555" spans="1:16" x14ac:dyDescent="0.4">
      <c r="A555" s="17">
        <f t="shared" si="23"/>
        <v>553</v>
      </c>
      <c r="B555">
        <v>1550620800</v>
      </c>
      <c r="C555">
        <v>3969.74</v>
      </c>
      <c r="D555" s="14">
        <f t="shared" si="25"/>
        <v>43516</v>
      </c>
      <c r="F555">
        <f ca="1">IF(A555&lt;$F$2,"",AVERAGE(INDIRECT("C"&amp;A555-$F$2+3):C555))</f>
        <v>4288.0856666666668</v>
      </c>
      <c r="G555" s="2">
        <f ca="1">IF(A555&lt;$G$2,"",IF(A555=$G$2,AVERAGE(INDIRECT("C"&amp;A555-$G$2+3):C555),G554+(2/($G$2+3))*(C555-G554)))</f>
        <v>4194.4705703335903</v>
      </c>
      <c r="J555">
        <f ca="1">IF(F555="","",IF(C555&lt;(F555*(1-'inputs and tables'!$K$14)),0,IF(C555&gt;(F555*(1+'inputs and tables'!$K$14)),1,J554)))</f>
        <v>0</v>
      </c>
      <c r="K555">
        <f ca="1">IF(G555="","",IF(C555&lt;(G555*(1-'inputs and tables'!$K$14)),0,IF(C555&gt;(G555*(1+'inputs and tables'!$K$14)),1,K554)))</f>
        <v>0</v>
      </c>
      <c r="N555" s="13">
        <f t="shared" si="24"/>
        <v>344.74511506730391</v>
      </c>
      <c r="O555" s="10">
        <f ca="1">(O554+(IF(J554&lt;&gt;J553,(-O554*'inputs and tables'!$K$22-'inputs and tables'!$K$21)-O554*'inputs and tables'!$K$22,0)*('inputs and tables'!$K$15+'inputs and tables'!$K$16)))*(IF(AND(J554=0,'inputs and tables'!$K$16=1),data!C554/data!C555,1)*IF(AND(J554=1,'inputs and tables'!$K$15=1),data!C555/data!C554,1))</f>
        <v>1931.4873450409045</v>
      </c>
      <c r="P555" s="10">
        <f ca="1">(P554+(IF(K554&lt;&gt;K553,(-P554*'inputs and tables'!$K$22-'inputs and tables'!$K$21)-P554*'inputs and tables'!$K$22,0)*('inputs and tables'!$K$15+'inputs and tables'!$K$16)))*(IF(AND(K554=0,'inputs and tables'!$K$16=1),data!C554/data!C555,1)*IF(AND(K554=1,'inputs and tables'!$K$15=1),data!C555/data!C554,1))</f>
        <v>648.46272070498401</v>
      </c>
    </row>
    <row r="556" spans="1:16" x14ac:dyDescent="0.4">
      <c r="A556" s="17">
        <f t="shared" si="23"/>
        <v>554</v>
      </c>
      <c r="B556">
        <v>1550707200</v>
      </c>
      <c r="C556">
        <v>3937.31</v>
      </c>
      <c r="D556" s="14">
        <f t="shared" si="25"/>
        <v>43517</v>
      </c>
      <c r="F556">
        <f ca="1">IF(A556&lt;$F$2,"",AVERAGE(INDIRECT("C"&amp;A556-$F$2+3):C556))</f>
        <v>4266.1840833333335</v>
      </c>
      <c r="G556" s="2">
        <f ca="1">IF(A556&lt;$G$2,"",IF(A556=$G$2,AVERAGE(INDIRECT("C"&amp;A556-$G$2+3):C556),G555+(2/($G$2+3))*(C556-G555)))</f>
        <v>4189.8784172919195</v>
      </c>
      <c r="J556">
        <f ca="1">IF(F556="","",IF(C556&lt;(F556*(1-'inputs and tables'!$K$14)),0,IF(C556&gt;(F556*(1+'inputs and tables'!$K$14)),1,J555)))</f>
        <v>0</v>
      </c>
      <c r="K556">
        <f ca="1">IF(G556="","",IF(C556&lt;(G556*(1-'inputs and tables'!$K$14)),0,IF(C556&gt;(G556*(1+'inputs and tables'!$K$14)),1,K555)))</f>
        <v>0</v>
      </c>
      <c r="N556" s="13">
        <f t="shared" si="24"/>
        <v>341.92878853669168</v>
      </c>
      <c r="O556" s="10">
        <f ca="1">(O555+(IF(J555&lt;&gt;J554,(-O555*'inputs and tables'!$K$22-'inputs and tables'!$K$21)-O555*'inputs and tables'!$K$22,0)*('inputs and tables'!$K$15+'inputs and tables'!$K$16)))*(IF(AND(J555=0,'inputs and tables'!$K$16=1),data!C555/data!C556,1)*IF(AND(J555=1,'inputs and tables'!$K$15=1),data!C556/data!C555,1))</f>
        <v>1947.3962103828962</v>
      </c>
      <c r="P556" s="10">
        <f ca="1">(P555+(IF(K555&lt;&gt;K554,(-P555*'inputs and tables'!$K$22-'inputs and tables'!$K$21)-P555*'inputs and tables'!$K$22,0)*('inputs and tables'!$K$15+'inputs and tables'!$K$16)))*(IF(AND(K555=0,'inputs and tables'!$K$16=1),data!C555/data!C556,1)*IF(AND(K555=1,'inputs and tables'!$K$15=1),data!C556/data!C555,1))</f>
        <v>653.80384091966425</v>
      </c>
    </row>
    <row r="557" spans="1:16" x14ac:dyDescent="0.4">
      <c r="A557" s="17">
        <f t="shared" si="23"/>
        <v>555</v>
      </c>
      <c r="B557">
        <v>1550793600</v>
      </c>
      <c r="C557">
        <v>3962</v>
      </c>
      <c r="D557" s="14">
        <f t="shared" si="25"/>
        <v>43518</v>
      </c>
      <c r="F557">
        <f ca="1">IF(A557&lt;$F$2,"",AVERAGE(INDIRECT("C"&amp;A557-$F$2+3):C557))</f>
        <v>4244.8</v>
      </c>
      <c r="G557" s="2">
        <f ca="1">IF(A557&lt;$G$2,"",IF(A557=$G$2,AVERAGE(INDIRECT("C"&amp;A557-$G$2+3):C557),G556+(2/($G$2+3))*(C557-G556)))</f>
        <v>4185.809159840278</v>
      </c>
      <c r="J557">
        <f ca="1">IF(F557="","",IF(C557&lt;(F557*(1-'inputs and tables'!$K$14)),0,IF(C557&gt;(F557*(1+'inputs and tables'!$K$14)),1,J556)))</f>
        <v>0</v>
      </c>
      <c r="K557">
        <f ca="1">IF(G557="","",IF(C557&lt;(G557*(1-'inputs and tables'!$K$14)),0,IF(C557&gt;(G557*(1+'inputs and tables'!$K$14)),1,K556)))</f>
        <v>0</v>
      </c>
      <c r="N557" s="13">
        <f t="shared" si="24"/>
        <v>344.0729483282679</v>
      </c>
      <c r="O557" s="10">
        <f ca="1">(O556+(IF(J556&lt;&gt;J555,(-O556*'inputs and tables'!$K$22-'inputs and tables'!$K$21)-O556*'inputs and tables'!$K$22,0)*('inputs and tables'!$K$15+'inputs and tables'!$K$16)))*(IF(AND(J556=0,'inputs and tables'!$K$16=1),data!C556/data!C557,1)*IF(AND(J556=1,'inputs and tables'!$K$15=1),data!C557/data!C556,1))</f>
        <v>1935.2606191576681</v>
      </c>
      <c r="P557" s="10">
        <f ca="1">(P556+(IF(K556&lt;&gt;K555,(-P556*'inputs and tables'!$K$22-'inputs and tables'!$K$21)-P556*'inputs and tables'!$K$22,0)*('inputs and tables'!$K$15+'inputs and tables'!$K$16)))*(IF(AND(K556=0,'inputs and tables'!$K$16=1),data!C556/data!C557,1)*IF(AND(K556=1,'inputs and tables'!$K$15=1),data!C557/data!C556,1))</f>
        <v>649.72953076511942</v>
      </c>
    </row>
    <row r="558" spans="1:16" x14ac:dyDescent="0.4">
      <c r="A558" s="17">
        <f t="shared" si="23"/>
        <v>556</v>
      </c>
      <c r="B558">
        <v>1550880000</v>
      </c>
      <c r="C558">
        <v>4117.76</v>
      </c>
      <c r="D558" s="14">
        <f t="shared" si="25"/>
        <v>43519</v>
      </c>
      <c r="F558">
        <f ca="1">IF(A558&lt;$F$2,"",AVERAGE(INDIRECT("C"&amp;A558-$F$2+3):C558))</f>
        <v>4224.6260833333336</v>
      </c>
      <c r="G558" s="2">
        <f ca="1">IF(A558&lt;$G$2,"",IF(A558=$G$2,AVERAGE(INDIRECT("C"&amp;A558-$G$2+3):C558),G557+(2/($G$2+3))*(C558-G557)))</f>
        <v>4184.5939962717011</v>
      </c>
      <c r="J558">
        <f ca="1">IF(F558="","",IF(C558&lt;(F558*(1-'inputs and tables'!$K$14)),0,IF(C558&gt;(F558*(1+'inputs and tables'!$K$14)),1,J557)))</f>
        <v>0</v>
      </c>
      <c r="K558">
        <f ca="1">IF(G558="","",IF(C558&lt;(G558*(1-'inputs and tables'!$K$14)),0,IF(C558&gt;(G558*(1+'inputs and tables'!$K$14)),1,K557)))</f>
        <v>0</v>
      </c>
      <c r="N558" s="13">
        <f t="shared" si="24"/>
        <v>357.59965262700871</v>
      </c>
      <c r="O558" s="10">
        <f ca="1">(O557+(IF(J557&lt;&gt;J556,(-O557*'inputs and tables'!$K$22-'inputs and tables'!$K$21)-O557*'inputs and tables'!$K$22,0)*('inputs and tables'!$K$15+'inputs and tables'!$K$16)))*(IF(AND(J557=0,'inputs and tables'!$K$16=1),data!C557/data!C558,1)*IF(AND(J557=1,'inputs and tables'!$K$15=1),data!C558/data!C557,1))</f>
        <v>1862.0566941984673</v>
      </c>
      <c r="P558" s="10">
        <f ca="1">(P557+(IF(K557&lt;&gt;K556,(-P557*'inputs and tables'!$K$22-'inputs and tables'!$K$21)-P557*'inputs and tables'!$K$22,0)*('inputs and tables'!$K$15+'inputs and tables'!$K$16)))*(IF(AND(K557=0,'inputs and tables'!$K$16=1),data!C557/data!C558,1)*IF(AND(K557=1,'inputs and tables'!$K$15=1),data!C558/data!C557,1))</f>
        <v>625.15260745925036</v>
      </c>
    </row>
    <row r="559" spans="1:16" x14ac:dyDescent="0.4">
      <c r="A559" s="17">
        <f t="shared" si="23"/>
        <v>557</v>
      </c>
      <c r="B559">
        <v>1550966400</v>
      </c>
      <c r="C559">
        <v>3743.56</v>
      </c>
      <c r="D559" s="14">
        <f t="shared" si="25"/>
        <v>43520</v>
      </c>
      <c r="F559">
        <f ca="1">IF(A559&lt;$F$2,"",AVERAGE(INDIRECT("C"&amp;A559-$F$2+3):C559))</f>
        <v>4201.6090833333337</v>
      </c>
      <c r="G559" s="2">
        <f ca="1">IF(A559&lt;$G$2,"",IF(A559=$G$2,AVERAGE(INDIRECT("C"&amp;A559-$G$2+3):C559),G558+(2/($G$2+3))*(C559-G558)))</f>
        <v>4176.718389195421</v>
      </c>
      <c r="J559">
        <f ca="1">IF(F559="","",IF(C559&lt;(F559*(1-'inputs and tables'!$K$14)),0,IF(C559&gt;(F559*(1+'inputs and tables'!$K$14)),1,J558)))</f>
        <v>0</v>
      </c>
      <c r="K559">
        <f ca="1">IF(G559="","",IF(C559&lt;(G559*(1-'inputs and tables'!$K$14)),0,IF(C559&gt;(G559*(1+'inputs and tables'!$K$14)),1,K558)))</f>
        <v>0</v>
      </c>
      <c r="N559" s="13">
        <f t="shared" si="24"/>
        <v>325.10290924880627</v>
      </c>
      <c r="O559" s="10">
        <f ca="1">(O558+(IF(J558&lt;&gt;J557,(-O558*'inputs and tables'!$K$22-'inputs and tables'!$K$21)-O558*'inputs and tables'!$K$22,0)*('inputs and tables'!$K$15+'inputs and tables'!$K$16)))*(IF(AND(J558=0,'inputs and tables'!$K$16=1),data!C558/data!C559,1)*IF(AND(J558=1,'inputs and tables'!$K$15=1),data!C559/data!C558,1))</f>
        <v>2048.1847688036737</v>
      </c>
      <c r="P559" s="10">
        <f ca="1">(P558+(IF(K558&lt;&gt;K557,(-P558*'inputs and tables'!$K$22-'inputs and tables'!$K$21)-P558*'inputs and tables'!$K$22,0)*('inputs and tables'!$K$15+'inputs and tables'!$K$16)))*(IF(AND(K558=0,'inputs and tables'!$K$16=1),data!C558/data!C559,1)*IF(AND(K558=1,'inputs and tables'!$K$15=1),data!C559/data!C558,1))</f>
        <v>687.6418171183052</v>
      </c>
    </row>
    <row r="560" spans="1:16" x14ac:dyDescent="0.4">
      <c r="A560" s="17">
        <f t="shared" si="23"/>
        <v>558</v>
      </c>
      <c r="B560">
        <v>1551052800</v>
      </c>
      <c r="C560">
        <v>3827.92</v>
      </c>
      <c r="D560" s="14">
        <f t="shared" si="25"/>
        <v>43521</v>
      </c>
      <c r="F560">
        <f ca="1">IF(A560&lt;$F$2,"",AVERAGE(INDIRECT("C"&amp;A560-$F$2+3):C560))</f>
        <v>4179.425666666667</v>
      </c>
      <c r="G560" s="2">
        <f ca="1">IF(A560&lt;$G$2,"",IF(A560=$G$2,AVERAGE(INDIRECT("C"&amp;A560-$G$2+3):C560),G559+(2/($G$2+3))*(C560-G559)))</f>
        <v>4170.4898465312172</v>
      </c>
      <c r="J560">
        <f ca="1">IF(F560="","",IF(C560&lt;(F560*(1-'inputs and tables'!$K$14)),0,IF(C560&gt;(F560*(1+'inputs and tables'!$K$14)),1,J559)))</f>
        <v>0</v>
      </c>
      <c r="K560">
        <f ca="1">IF(G560="","",IF(C560&lt;(G560*(1-'inputs and tables'!$K$14)),0,IF(C560&gt;(G560*(1+'inputs and tables'!$K$14)),1,K559)))</f>
        <v>0</v>
      </c>
      <c r="N560" s="13">
        <f t="shared" si="24"/>
        <v>332.42900564481147</v>
      </c>
      <c r="O560" s="10">
        <f ca="1">(O559+(IF(J559&lt;&gt;J558,(-O559*'inputs and tables'!$K$22-'inputs and tables'!$K$21)-O559*'inputs and tables'!$K$22,0)*('inputs and tables'!$K$15+'inputs and tables'!$K$16)))*(IF(AND(J559=0,'inputs and tables'!$K$16=1),data!C559/data!C560,1)*IF(AND(J559=1,'inputs and tables'!$K$15=1),data!C560/data!C559,1))</f>
        <v>2003.046712863038</v>
      </c>
      <c r="P560" s="10">
        <f ca="1">(P559+(IF(K559&lt;&gt;K558,(-P559*'inputs and tables'!$K$22-'inputs and tables'!$K$21)-P559*'inputs and tables'!$K$22,0)*('inputs and tables'!$K$15+'inputs and tables'!$K$16)))*(IF(AND(K559=0,'inputs and tables'!$K$16=1),data!C559/data!C560,1)*IF(AND(K559=1,'inputs and tables'!$K$15=1),data!C560/data!C559,1))</f>
        <v>672.48751303355414</v>
      </c>
    </row>
    <row r="561" spans="1:16" x14ac:dyDescent="0.4">
      <c r="A561" s="17">
        <f t="shared" si="23"/>
        <v>559</v>
      </c>
      <c r="B561">
        <v>1551139200</v>
      </c>
      <c r="C561">
        <v>3809.23</v>
      </c>
      <c r="D561" s="14">
        <f t="shared" si="25"/>
        <v>43522</v>
      </c>
      <c r="F561">
        <f ca="1">IF(A561&lt;$F$2,"",AVERAGE(INDIRECT("C"&amp;A561-$F$2+3):C561))</f>
        <v>4158.2984166666674</v>
      </c>
      <c r="G561" s="2">
        <f ca="1">IF(A561&lt;$G$2,"",IF(A561=$G$2,AVERAGE(INDIRECT("C"&amp;A561-$G$2+3):C561),G560+(2/($G$2+3))*(C561-G560)))</f>
        <v>4164.0387778431596</v>
      </c>
      <c r="J561">
        <f ca="1">IF(F561="","",IF(C561&lt;(F561*(1-'inputs and tables'!$K$14)),0,IF(C561&gt;(F561*(1+'inputs and tables'!$K$14)),1,J560)))</f>
        <v>0</v>
      </c>
      <c r="K561">
        <f ca="1">IF(G561="","",IF(C561&lt;(G561*(1-'inputs and tables'!$K$14)),0,IF(C561&gt;(G561*(1+'inputs and tables'!$K$14)),1,K560)))</f>
        <v>0</v>
      </c>
      <c r="N561" s="13">
        <f t="shared" si="24"/>
        <v>330.80590534086008</v>
      </c>
      <c r="O561" s="10">
        <f ca="1">(O560+(IF(J560&lt;&gt;J559,(-O560*'inputs and tables'!$K$22-'inputs and tables'!$K$21)-O560*'inputs and tables'!$K$22,0)*('inputs and tables'!$K$15+'inputs and tables'!$K$16)))*(IF(AND(J560=0,'inputs and tables'!$K$16=1),data!C560/data!C561,1)*IF(AND(J560=1,'inputs and tables'!$K$15=1),data!C561/data!C560,1))</f>
        <v>2012.8746683982538</v>
      </c>
      <c r="P561" s="10">
        <f ca="1">(P560+(IF(K560&lt;&gt;K559,(-P560*'inputs and tables'!$K$22-'inputs and tables'!$K$21)-P560*'inputs and tables'!$K$22,0)*('inputs and tables'!$K$15+'inputs and tables'!$K$16)))*(IF(AND(K560=0,'inputs and tables'!$K$16=1),data!C560/data!C561,1)*IF(AND(K560=1,'inputs and tables'!$K$15=1),data!C561/data!C560,1))</f>
        <v>675.78707531217663</v>
      </c>
    </row>
    <row r="562" spans="1:16" x14ac:dyDescent="0.4">
      <c r="A562" s="17">
        <f t="shared" si="23"/>
        <v>560</v>
      </c>
      <c r="B562">
        <v>1551225600</v>
      </c>
      <c r="C562">
        <v>3818.07</v>
      </c>
      <c r="D562" s="14">
        <f t="shared" si="25"/>
        <v>43523</v>
      </c>
      <c r="F562">
        <f ca="1">IF(A562&lt;$F$2,"",AVERAGE(INDIRECT("C"&amp;A562-$F$2+3):C562))</f>
        <v>4137.3584166666678</v>
      </c>
      <c r="G562" s="2">
        <f ca="1">IF(A562&lt;$G$2,"",IF(A562=$G$2,AVERAGE(INDIRECT("C"&amp;A562-$G$2+3):C562),G561+(2/($G$2+3))*(C562-G561)))</f>
        <v>4157.8607639531028</v>
      </c>
      <c r="J562">
        <f ca="1">IF(F562="","",IF(C562&lt;(F562*(1-'inputs and tables'!$K$14)),0,IF(C562&gt;(F562*(1+'inputs and tables'!$K$14)),1,J561)))</f>
        <v>0</v>
      </c>
      <c r="K562">
        <f ca="1">IF(G562="","",IF(C562&lt;(G562*(1-'inputs and tables'!$K$14)),0,IF(C562&gt;(G562*(1+'inputs and tables'!$K$14)),1,K561)))</f>
        <v>0</v>
      </c>
      <c r="N562" s="13">
        <f t="shared" si="24"/>
        <v>331.57359965262737</v>
      </c>
      <c r="O562" s="10">
        <f ca="1">(O561+(IF(J561&lt;&gt;J560,(-O561*'inputs and tables'!$K$22-'inputs and tables'!$K$21)-O561*'inputs and tables'!$K$22,0)*('inputs and tables'!$K$15+'inputs and tables'!$K$16)))*(IF(AND(J561=0,'inputs and tables'!$K$16=1),data!C561/data!C562,1)*IF(AND(J561=1,'inputs and tables'!$K$15=1),data!C562/data!C561,1))</f>
        <v>2008.2142478012922</v>
      </c>
      <c r="P562" s="10">
        <f ca="1">(P561+(IF(K561&lt;&gt;K560,(-P561*'inputs and tables'!$K$22-'inputs and tables'!$K$21)-P561*'inputs and tables'!$K$22,0)*('inputs and tables'!$K$15+'inputs and tables'!$K$16)))*(IF(AND(K561=0,'inputs and tables'!$K$16=1),data!C561/data!C562,1)*IF(AND(K561=1,'inputs and tables'!$K$15=1),data!C562/data!C561,1))</f>
        <v>674.22242150914008</v>
      </c>
    </row>
    <row r="563" spans="1:16" x14ac:dyDescent="0.4">
      <c r="A563" s="17">
        <f t="shared" si="23"/>
        <v>561</v>
      </c>
      <c r="B563">
        <v>1551312000</v>
      </c>
      <c r="C563">
        <v>3813.69</v>
      </c>
      <c r="D563" s="14">
        <f t="shared" si="25"/>
        <v>43524</v>
      </c>
      <c r="F563">
        <f ca="1">IF(A563&lt;$F$2,"",AVERAGE(INDIRECT("C"&amp;A563-$F$2+3):C563))</f>
        <v>4116.0397500000008</v>
      </c>
      <c r="G563" s="2">
        <f ca="1">IF(A563&lt;$G$2,"",IF(A563=$G$2,AVERAGE(INDIRECT("C"&amp;A563-$G$2+3):C563),G562+(2/($G$2+3))*(C563-G562)))</f>
        <v>4151.7148574539406</v>
      </c>
      <c r="J563">
        <f ca="1">IF(F563="","",IF(C563&lt;(F563*(1-'inputs and tables'!$K$14)),0,IF(C563&gt;(F563*(1+'inputs and tables'!$K$14)),1,J562)))</f>
        <v>0</v>
      </c>
      <c r="K563">
        <f ca="1">IF(G563="","",IF(C563&lt;(G563*(1-'inputs and tables'!$K$14)),0,IF(C563&gt;(G563*(1+'inputs and tables'!$K$14)),1,K562)))</f>
        <v>0</v>
      </c>
      <c r="N563" s="13">
        <f t="shared" si="24"/>
        <v>331.19322622666124</v>
      </c>
      <c r="O563" s="10">
        <f ca="1">(O562+(IF(J562&lt;&gt;J561,(-O562*'inputs and tables'!$K$22-'inputs and tables'!$K$21)-O562*'inputs and tables'!$K$22,0)*('inputs and tables'!$K$15+'inputs and tables'!$K$16)))*(IF(AND(J562=0,'inputs and tables'!$K$16=1),data!C562/data!C563,1)*IF(AND(J562=1,'inputs and tables'!$K$15=1),data!C563/data!C562,1))</f>
        <v>2010.5206697719743</v>
      </c>
      <c r="P563" s="10">
        <f ca="1">(P562+(IF(K562&lt;&gt;K561,(-P562*'inputs and tables'!$K$22-'inputs and tables'!$K$21)-P562*'inputs and tables'!$K$22,0)*('inputs and tables'!$K$15+'inputs and tables'!$K$16)))*(IF(AND(K562=0,'inputs and tables'!$K$16=1),data!C562/data!C563,1)*IF(AND(K562=1,'inputs and tables'!$K$15=1),data!C563/data!C562,1))</f>
        <v>674.99676190026003</v>
      </c>
    </row>
    <row r="564" spans="1:16" x14ac:dyDescent="0.4">
      <c r="A564" s="17">
        <f t="shared" si="23"/>
        <v>562</v>
      </c>
      <c r="B564">
        <v>1551398400</v>
      </c>
      <c r="C564">
        <v>3823</v>
      </c>
      <c r="D564" s="14">
        <f t="shared" si="25"/>
        <v>43525</v>
      </c>
      <c r="F564">
        <f ca="1">IF(A564&lt;$F$2,"",AVERAGE(INDIRECT("C"&amp;A564-$F$2+3):C564))</f>
        <v>4094.4814166666679</v>
      </c>
      <c r="G564" s="2">
        <f ca="1">IF(A564&lt;$G$2,"",IF(A564=$G$2,AVERAGE(INDIRECT("C"&amp;A564-$G$2+3):C564),G563+(2/($G$2+3))*(C564-G563)))</f>
        <v>4145.8449492851205</v>
      </c>
      <c r="J564">
        <f ca="1">IF(F564="","",IF(C564&lt;(F564*(1-'inputs and tables'!$K$14)),0,IF(C564&gt;(F564*(1+'inputs and tables'!$K$14)),1,J563)))</f>
        <v>0</v>
      </c>
      <c r="K564">
        <f ca="1">IF(G564="","",IF(C564&lt;(G564*(1-'inputs and tables'!$K$14)),0,IF(C564&gt;(G564*(1+'inputs and tables'!$K$14)),1,K563)))</f>
        <v>0</v>
      </c>
      <c r="N564" s="13">
        <f t="shared" si="24"/>
        <v>332.00173686495907</v>
      </c>
      <c r="O564" s="10">
        <f ca="1">(O563+(IF(J563&lt;&gt;J562,(-O563*'inputs and tables'!$K$22-'inputs and tables'!$K$21)-O563*'inputs and tables'!$K$22,0)*('inputs and tables'!$K$15+'inputs and tables'!$K$16)))*(IF(AND(J563=0,'inputs and tables'!$K$16=1),data!C563/data!C564,1)*IF(AND(J563=1,'inputs and tables'!$K$15=1),data!C564/data!C563,1))</f>
        <v>2005.6245286692861</v>
      </c>
      <c r="P564" s="10">
        <f ca="1">(P563+(IF(K563&lt;&gt;K562,(-P563*'inputs and tables'!$K$22-'inputs and tables'!$K$21)-P563*'inputs and tables'!$K$22,0)*('inputs and tables'!$K$15+'inputs and tables'!$K$16)))*(IF(AND(K563=0,'inputs and tables'!$K$16=1),data!C563/data!C564,1)*IF(AND(K563=1,'inputs and tables'!$K$15=1),data!C564/data!C563,1))</f>
        <v>673.35296910578154</v>
      </c>
    </row>
    <row r="565" spans="1:16" x14ac:dyDescent="0.4">
      <c r="A565" s="17">
        <f t="shared" si="23"/>
        <v>563</v>
      </c>
      <c r="B565">
        <v>1551484800</v>
      </c>
      <c r="C565">
        <v>3819.93</v>
      </c>
      <c r="D565" s="14">
        <f t="shared" si="25"/>
        <v>43526</v>
      </c>
      <c r="F565">
        <f ca="1">IF(A565&lt;$F$2,"",AVERAGE(INDIRECT("C"&amp;A565-$F$2+3):C565))</f>
        <v>4072.6976666666678</v>
      </c>
      <c r="G565" s="2">
        <f ca="1">IF(A565&lt;$G$2,"",IF(A565=$G$2,AVERAGE(INDIRECT("C"&amp;A565-$G$2+3):C565),G564+(2/($G$2+3))*(C565-G564)))</f>
        <v>4140.025039476458</v>
      </c>
      <c r="J565">
        <f ca="1">IF(F565="","",IF(C565&lt;(F565*(1-'inputs and tables'!$K$14)),0,IF(C565&gt;(F565*(1+'inputs and tables'!$K$14)),1,J564)))</f>
        <v>0</v>
      </c>
      <c r="K565">
        <f ca="1">IF(G565="","",IF(C565&lt;(G565*(1-'inputs and tables'!$K$14)),0,IF(C565&gt;(G565*(1+'inputs and tables'!$K$14)),1,K564)))</f>
        <v>0</v>
      </c>
      <c r="N565" s="13">
        <f t="shared" si="24"/>
        <v>331.73512809379105</v>
      </c>
      <c r="O565" s="10">
        <f ca="1">(O564+(IF(J564&lt;&gt;J563,(-O564*'inputs and tables'!$K$22-'inputs and tables'!$K$21)-O564*'inputs and tables'!$K$22,0)*('inputs and tables'!$K$15+'inputs and tables'!$K$16)))*(IF(AND(J564=0,'inputs and tables'!$K$16=1),data!C564/data!C565,1)*IF(AND(J564=1,'inputs and tables'!$K$15=1),data!C565/data!C564,1))</f>
        <v>2007.2364082856704</v>
      </c>
      <c r="P565" s="10">
        <f ca="1">(P564+(IF(K564&lt;&gt;K563,(-P564*'inputs and tables'!$K$22-'inputs and tables'!$K$21)-P564*'inputs and tables'!$K$22,0)*('inputs and tables'!$K$15+'inputs and tables'!$K$16)))*(IF(AND(K564=0,'inputs and tables'!$K$16=1),data!C564/data!C565,1)*IF(AND(K564=1,'inputs and tables'!$K$15=1),data!C565/data!C564,1))</f>
        <v>673.89412918336279</v>
      </c>
    </row>
    <row r="566" spans="1:16" x14ac:dyDescent="0.4">
      <c r="A566" s="17">
        <f t="shared" si="23"/>
        <v>564</v>
      </c>
      <c r="B566">
        <v>1551571200</v>
      </c>
      <c r="C566">
        <v>3807.75</v>
      </c>
      <c r="D566" s="14">
        <f t="shared" si="25"/>
        <v>43527</v>
      </c>
      <c r="F566">
        <f ca="1">IF(A566&lt;$F$2,"",AVERAGE(INDIRECT("C"&amp;A566-$F$2+3):C566))</f>
        <v>4051.2031666666676</v>
      </c>
      <c r="G566" s="2">
        <f ca="1">IF(A566&lt;$G$2,"",IF(A566=$G$2,AVERAGE(INDIRECT("C"&amp;A566-$G$2+3):C566),G565+(2/($G$2+3))*(C566-G565)))</f>
        <v>4134.091556628664</v>
      </c>
      <c r="J566">
        <f ca="1">IF(F566="","",IF(C566&lt;(F566*(1-'inputs and tables'!$K$14)),0,IF(C566&gt;(F566*(1+'inputs and tables'!$K$14)),1,J565)))</f>
        <v>0</v>
      </c>
      <c r="K566">
        <f ca="1">IF(G566="","",IF(C566&lt;(G566*(1-'inputs and tables'!$K$14)),0,IF(C566&gt;(G566*(1+'inputs and tables'!$K$14)),1,K565)))</f>
        <v>0</v>
      </c>
      <c r="N566" s="13">
        <f t="shared" si="24"/>
        <v>330.67737733391266</v>
      </c>
      <c r="O566" s="10">
        <f ca="1">(O565+(IF(J565&lt;&gt;J564,(-O565*'inputs and tables'!$K$22-'inputs and tables'!$K$21)-O565*'inputs and tables'!$K$22,0)*('inputs and tables'!$K$15+'inputs and tables'!$K$16)))*(IF(AND(J565=0,'inputs and tables'!$K$16=1),data!C565/data!C566,1)*IF(AND(J565=1,'inputs and tables'!$K$15=1),data!C566/data!C565,1))</f>
        <v>2013.6570344961408</v>
      </c>
      <c r="P566" s="10">
        <f ca="1">(P565+(IF(K565&lt;&gt;K564,(-P565*'inputs and tables'!$K$22-'inputs and tables'!$K$21)-P565*'inputs and tables'!$K$22,0)*('inputs and tables'!$K$15+'inputs and tables'!$K$16)))*(IF(AND(K565=0,'inputs and tables'!$K$16=1),data!C565/data!C566,1)*IF(AND(K565=1,'inputs and tables'!$K$15=1),data!C566/data!C565,1))</f>
        <v>676.04974089459722</v>
      </c>
    </row>
    <row r="567" spans="1:16" x14ac:dyDescent="0.4">
      <c r="A567" s="17">
        <f t="shared" si="23"/>
        <v>565</v>
      </c>
      <c r="B567">
        <v>1551657600</v>
      </c>
      <c r="C567">
        <v>3715.3</v>
      </c>
      <c r="D567" s="14">
        <f t="shared" si="25"/>
        <v>43528</v>
      </c>
      <c r="F567">
        <f ca="1">IF(A567&lt;$F$2,"",AVERAGE(INDIRECT("C"&amp;A567-$F$2+3):C567))</f>
        <v>4028.1152500000012</v>
      </c>
      <c r="G567" s="2">
        <f ca="1">IF(A567&lt;$G$2,"",IF(A567=$G$2,AVERAGE(INDIRECT("C"&amp;A567-$G$2+3):C567),G566+(2/($G$2+3))*(C567-G566)))</f>
        <v>4126.6131359745805</v>
      </c>
      <c r="J567">
        <f ca="1">IF(F567="","",IF(C567&lt;(F567*(1-'inputs and tables'!$K$14)),0,IF(C567&gt;(F567*(1+'inputs and tables'!$K$14)),1,J566)))</f>
        <v>0</v>
      </c>
      <c r="K567">
        <f ca="1">IF(G567="","",IF(C567&lt;(G567*(1-'inputs and tables'!$K$14)),0,IF(C567&gt;(G567*(1+'inputs and tables'!$K$14)),1,K566)))</f>
        <v>0</v>
      </c>
      <c r="N567" s="13">
        <f t="shared" si="24"/>
        <v>322.64871906209333</v>
      </c>
      <c r="O567" s="10">
        <f ca="1">(O566+(IF(J566&lt;&gt;J565,(-O566*'inputs and tables'!$K$22-'inputs and tables'!$K$21)-O566*'inputs and tables'!$K$22,0)*('inputs and tables'!$K$15+'inputs and tables'!$K$16)))*(IF(AND(J566=0,'inputs and tables'!$K$16=1),data!C566/data!C567,1)*IF(AND(J566=1,'inputs and tables'!$K$15=1),data!C567/data!C566,1))</f>
        <v>2063.7640494987431</v>
      </c>
      <c r="P567" s="10">
        <f ca="1">(P566+(IF(K566&lt;&gt;K565,(-P566*'inputs and tables'!$K$22-'inputs and tables'!$K$21)-P566*'inputs and tables'!$K$22,0)*('inputs and tables'!$K$15+'inputs and tables'!$K$16)))*(IF(AND(K566=0,'inputs and tables'!$K$16=1),data!C566/data!C567,1)*IF(AND(K566=1,'inputs and tables'!$K$15=1),data!C567/data!C566,1))</f>
        <v>692.87228511598062</v>
      </c>
    </row>
    <row r="568" spans="1:16" x14ac:dyDescent="0.4">
      <c r="A568" s="17">
        <f t="shared" si="23"/>
        <v>566</v>
      </c>
      <c r="B568">
        <v>1551744000</v>
      </c>
      <c r="C568">
        <v>3857.73</v>
      </c>
      <c r="D568" s="14">
        <f t="shared" si="25"/>
        <v>43529</v>
      </c>
      <c r="F568">
        <f ca="1">IF(A568&lt;$F$2,"",AVERAGE(INDIRECT("C"&amp;A568-$F$2+3):C568))</f>
        <v>4006.3547500000004</v>
      </c>
      <c r="G568" s="2">
        <f ca="1">IF(A568&lt;$G$2,"",IF(A568=$G$2,AVERAGE(INDIRECT("C"&amp;A568-$G$2+3):C568),G567+(2/($G$2+3))*(C568-G567)))</f>
        <v>4121.8116514036055</v>
      </c>
      <c r="J568">
        <f ca="1">IF(F568="","",IF(C568&lt;(F568*(1-'inputs and tables'!$K$14)),0,IF(C568&gt;(F568*(1+'inputs and tables'!$K$14)),1,J567)))</f>
        <v>0</v>
      </c>
      <c r="K568">
        <f ca="1">IF(G568="","",IF(C568&lt;(G568*(1-'inputs and tables'!$K$14)),0,IF(C568&gt;(G568*(1+'inputs and tables'!$K$14)),1,K567)))</f>
        <v>0</v>
      </c>
      <c r="N568" s="13">
        <f t="shared" si="24"/>
        <v>335.0178028658276</v>
      </c>
      <c r="O568" s="10">
        <f ca="1">(O567+(IF(J567&lt;&gt;J566,(-O567*'inputs and tables'!$K$22-'inputs and tables'!$K$21)-O567*'inputs and tables'!$K$22,0)*('inputs and tables'!$K$15+'inputs and tables'!$K$16)))*(IF(AND(J567=0,'inputs and tables'!$K$16=1),data!C567/data!C568,1)*IF(AND(J567=1,'inputs and tables'!$K$15=1),data!C568/data!C567,1))</f>
        <v>1987.5684853794021</v>
      </c>
      <c r="P568" s="10">
        <f ca="1">(P567+(IF(K567&lt;&gt;K566,(-P567*'inputs and tables'!$K$22-'inputs and tables'!$K$21)-P567*'inputs and tables'!$K$22,0)*('inputs and tables'!$K$15+'inputs and tables'!$K$16)))*(IF(AND(K567=0,'inputs and tables'!$K$16=1),data!C567/data!C568,1)*IF(AND(K567=1,'inputs and tables'!$K$15=1),data!C568/data!C567,1))</f>
        <v>667.29097186464651</v>
      </c>
    </row>
    <row r="569" spans="1:16" x14ac:dyDescent="0.4">
      <c r="A569" s="17">
        <f t="shared" si="23"/>
        <v>567</v>
      </c>
      <c r="B569">
        <v>1551830400</v>
      </c>
      <c r="C569">
        <v>3861.84</v>
      </c>
      <c r="D569" s="14">
        <f t="shared" si="25"/>
        <v>43530</v>
      </c>
      <c r="F569">
        <f ca="1">IF(A569&lt;$F$2,"",AVERAGE(INDIRECT("C"&amp;A569-$F$2+3):C569))</f>
        <v>3984.210833333334</v>
      </c>
      <c r="G569" s="2">
        <f ca="1">IF(A569&lt;$G$2,"",IF(A569=$G$2,AVERAGE(INDIRECT("C"&amp;A569-$G$2+3):C569),G568+(2/($G$2+3))*(C569-G568)))</f>
        <v>4117.1693004856843</v>
      </c>
      <c r="J569">
        <f ca="1">IF(F569="","",IF(C569&lt;(F569*(1-'inputs and tables'!$K$14)),0,IF(C569&gt;(F569*(1+'inputs and tables'!$K$14)),1,J568)))</f>
        <v>0</v>
      </c>
      <c r="K569">
        <f ca="1">IF(G569="","",IF(C569&lt;(G569*(1-'inputs and tables'!$K$14)),0,IF(C569&gt;(G569*(1+'inputs and tables'!$K$14)),1,K568)))</f>
        <v>0</v>
      </c>
      <c r="N569" s="13">
        <f t="shared" si="24"/>
        <v>335.37472861485065</v>
      </c>
      <c r="O569" s="10">
        <f ca="1">(O568+(IF(J568&lt;&gt;J567,(-O568*'inputs and tables'!$K$22-'inputs and tables'!$K$21)-O568*'inputs and tables'!$K$22,0)*('inputs and tables'!$K$15+'inputs and tables'!$K$16)))*(IF(AND(J568=0,'inputs and tables'!$K$16=1),data!C568/data!C569,1)*IF(AND(J568=1,'inputs and tables'!$K$15=1),data!C569/data!C568,1))</f>
        <v>1985.4531966893194</v>
      </c>
      <c r="P569" s="10">
        <f ca="1">(P568+(IF(K568&lt;&gt;K567,(-P568*'inputs and tables'!$K$22-'inputs and tables'!$K$21)-P568*'inputs and tables'!$K$22,0)*('inputs and tables'!$K$15+'inputs and tables'!$K$16)))*(IF(AND(K568=0,'inputs and tables'!$K$16=1),data!C568/data!C569,1)*IF(AND(K568=1,'inputs and tables'!$K$15=1),data!C569/data!C568,1))</f>
        <v>666.58080109258867</v>
      </c>
    </row>
    <row r="570" spans="1:16" x14ac:dyDescent="0.4">
      <c r="A570" s="17">
        <f t="shared" si="23"/>
        <v>568</v>
      </c>
      <c r="B570">
        <v>1551916800</v>
      </c>
      <c r="C570">
        <v>3873.64</v>
      </c>
      <c r="D570" s="14">
        <f t="shared" si="25"/>
        <v>43531</v>
      </c>
      <c r="F570">
        <f ca="1">IF(A570&lt;$F$2,"",AVERAGE(INDIRECT("C"&amp;A570-$F$2+3):C570))</f>
        <v>3961.6706666666673</v>
      </c>
      <c r="G570" s="2">
        <f ca="1">IF(A570&lt;$G$2,"",IF(A570=$G$2,AVERAGE(INDIRECT("C"&amp;A570-$G$2+3):C570),G569+(2/($G$2+3))*(C570-G569)))</f>
        <v>4112.8205629770109</v>
      </c>
      <c r="J570">
        <f ca="1">IF(F570="","",IF(C570&lt;(F570*(1-'inputs and tables'!$K$14)),0,IF(C570&gt;(F570*(1+'inputs and tables'!$K$14)),1,J569)))</f>
        <v>0</v>
      </c>
      <c r="K570">
        <f ca="1">IF(G570="","",IF(C570&lt;(G570*(1-'inputs and tables'!$K$14)),0,IF(C570&gt;(G570*(1+'inputs and tables'!$K$14)),1,K569)))</f>
        <v>0</v>
      </c>
      <c r="N570" s="13">
        <f t="shared" si="24"/>
        <v>336.39947894051278</v>
      </c>
      <c r="O570" s="10">
        <f ca="1">(O569+(IF(J569&lt;&gt;J568,(-O569*'inputs and tables'!$K$22-'inputs and tables'!$K$21)-O569*'inputs and tables'!$K$22,0)*('inputs and tables'!$K$15+'inputs and tables'!$K$16)))*(IF(AND(J569=0,'inputs and tables'!$K$16=1),data!C569/data!C570,1)*IF(AND(J569=1,'inputs and tables'!$K$15=1),data!C570/data!C569,1))</f>
        <v>1979.4050487661946</v>
      </c>
      <c r="P570" s="10">
        <f ca="1">(P569+(IF(K569&lt;&gt;K568,(-P569*'inputs and tables'!$K$22-'inputs and tables'!$K$21)-P569*'inputs and tables'!$K$22,0)*('inputs and tables'!$K$15+'inputs and tables'!$K$16)))*(IF(AND(K569=0,'inputs and tables'!$K$16=1),data!C569/data!C570,1)*IF(AND(K569=1,'inputs and tables'!$K$15=1),data!C570/data!C569,1))</f>
        <v>664.550242379623</v>
      </c>
    </row>
    <row r="571" spans="1:16" x14ac:dyDescent="0.4">
      <c r="A571" s="17">
        <f t="shared" si="23"/>
        <v>569</v>
      </c>
      <c r="B571">
        <v>1552003200</v>
      </c>
      <c r="C571">
        <v>3864.89</v>
      </c>
      <c r="D571" s="14">
        <f t="shared" si="25"/>
        <v>43532</v>
      </c>
      <c r="F571">
        <f ca="1">IF(A571&lt;$F$2,"",AVERAGE(INDIRECT("C"&amp;A571-$F$2+3):C571))</f>
        <v>3939.8794166666676</v>
      </c>
      <c r="G571" s="2">
        <f ca="1">IF(A571&lt;$G$2,"",IF(A571=$G$2,AVERAGE(INDIRECT("C"&amp;A571-$G$2+3):C571),G570+(2/($G$2+3))*(C571-G570)))</f>
        <v>4108.393231495279</v>
      </c>
      <c r="J571">
        <f ca="1">IF(F571="","",IF(C571&lt;(F571*(1-'inputs and tables'!$K$14)),0,IF(C571&gt;(F571*(1+'inputs and tables'!$K$14)),1,J570)))</f>
        <v>0</v>
      </c>
      <c r="K571">
        <f ca="1">IF(G571="","",IF(C571&lt;(G571*(1-'inputs and tables'!$K$14)),0,IF(C571&gt;(G571*(1+'inputs and tables'!$K$14)),1,K570)))</f>
        <v>0</v>
      </c>
      <c r="N571" s="13">
        <f t="shared" si="24"/>
        <v>335.63960052105989</v>
      </c>
      <c r="O571" s="10">
        <f ca="1">(O570+(IF(J570&lt;&gt;J569,(-O570*'inputs and tables'!$K$22-'inputs and tables'!$K$21)-O570*'inputs and tables'!$K$22,0)*('inputs and tables'!$K$15+'inputs and tables'!$K$16)))*(IF(AND(J570=0,'inputs and tables'!$K$16=1),data!C570/data!C571,1)*IF(AND(J570=1,'inputs and tables'!$K$15=1),data!C571/data!C570,1))</f>
        <v>1983.8863649683901</v>
      </c>
      <c r="P571" s="10">
        <f ca="1">(P570+(IF(K570&lt;&gt;K569,(-P570*'inputs and tables'!$K$22-'inputs and tables'!$K$21)-P570*'inputs and tables'!$K$22,0)*('inputs and tables'!$K$15+'inputs and tables'!$K$16)))*(IF(AND(K570=0,'inputs and tables'!$K$16=1),data!C570/data!C571,1)*IF(AND(K570=1,'inputs and tables'!$K$15=1),data!C571/data!C570,1))</f>
        <v>666.05476504930357</v>
      </c>
    </row>
    <row r="572" spans="1:16" x14ac:dyDescent="0.4">
      <c r="A572" s="17">
        <f t="shared" si="23"/>
        <v>570</v>
      </c>
      <c r="B572">
        <v>1552089600</v>
      </c>
      <c r="C572">
        <v>3943.04</v>
      </c>
      <c r="D572" s="14">
        <f t="shared" si="25"/>
        <v>43533</v>
      </c>
      <c r="F572">
        <f ca="1">IF(A572&lt;$F$2,"",AVERAGE(INDIRECT("C"&amp;A572-$F$2+3):C572))</f>
        <v>3919.2381666666674</v>
      </c>
      <c r="G572" s="2">
        <f ca="1">IF(A572&lt;$G$2,"",IF(A572=$G$2,AVERAGE(INDIRECT("C"&amp;A572-$G$2+3):C572),G571+(2/($G$2+3))*(C572-G571)))</f>
        <v>4105.4404952185778</v>
      </c>
      <c r="J572">
        <f ca="1">IF(F572="","",IF(C572&lt;(F572*(1-'inputs and tables'!$K$14)),0,IF(C572&gt;(F572*(1+'inputs and tables'!$K$14)),1,J571)))</f>
        <v>1</v>
      </c>
      <c r="K572">
        <f ca="1">IF(G572="","",IF(C572&lt;(G572*(1-'inputs and tables'!$K$14)),0,IF(C572&gt;(G572*(1+'inputs and tables'!$K$14)),1,K571)))</f>
        <v>0</v>
      </c>
      <c r="N572" s="13">
        <f t="shared" si="24"/>
        <v>342.42640034737343</v>
      </c>
      <c r="O572" s="10">
        <f ca="1">(O571+(IF(J571&lt;&gt;J570,(-O571*'inputs and tables'!$K$22-'inputs and tables'!$K$21)-O571*'inputs and tables'!$K$22,0)*('inputs and tables'!$K$15+'inputs and tables'!$K$16)))*(IF(AND(J571=0,'inputs and tables'!$K$16=1),data!C571/data!C572,1)*IF(AND(J571=1,'inputs and tables'!$K$15=1),data!C572/data!C571,1))</f>
        <v>1944.5662669165622</v>
      </c>
      <c r="P572" s="10">
        <f ca="1">(P571+(IF(K571&lt;&gt;K570,(-P571*'inputs and tables'!$K$22-'inputs and tables'!$K$21)-P571*'inputs and tables'!$K$22,0)*('inputs and tables'!$K$15+'inputs and tables'!$K$16)))*(IF(AND(K571=0,'inputs and tables'!$K$16=1),data!C571/data!C572,1)*IF(AND(K571=1,'inputs and tables'!$K$15=1),data!C572/data!C571,1))</f>
        <v>652.85373744405399</v>
      </c>
    </row>
    <row r="573" spans="1:16" x14ac:dyDescent="0.4">
      <c r="A573" s="17">
        <f t="shared" si="23"/>
        <v>571</v>
      </c>
      <c r="B573">
        <v>1552176000</v>
      </c>
      <c r="C573">
        <v>3916.82</v>
      </c>
      <c r="D573" s="14">
        <f t="shared" si="25"/>
        <v>43534</v>
      </c>
      <c r="F573">
        <f ca="1">IF(A573&lt;$F$2,"",AVERAGE(INDIRECT("C"&amp;A573-$F$2+3):C573))</f>
        <v>3898.2695833333341</v>
      </c>
      <c r="G573" s="2">
        <f ca="1">IF(A573&lt;$G$2,"",IF(A573=$G$2,AVERAGE(INDIRECT("C"&amp;A573-$G$2+3):C573),G572+(2/($G$2+3))*(C573-G572)))</f>
        <v>4102.0722720896747</v>
      </c>
      <c r="J573">
        <f ca="1">IF(F573="","",IF(C573&lt;(F573*(1-'inputs and tables'!$K$14)),0,IF(C573&gt;(F573*(1+'inputs and tables'!$K$14)),1,J572)))</f>
        <v>1</v>
      </c>
      <c r="K573">
        <f ca="1">IF(G573="","",IF(C573&lt;(G573*(1-'inputs and tables'!$K$14)),0,IF(C573&gt;(G573*(1+'inputs and tables'!$K$14)),1,K572)))</f>
        <v>0</v>
      </c>
      <c r="N573" s="13">
        <f t="shared" si="24"/>
        <v>340.14937038645292</v>
      </c>
      <c r="O573" s="10">
        <f ca="1">(O572+(IF(J572&lt;&gt;J571,(-O572*'inputs and tables'!$K$22-'inputs and tables'!$K$21)-O572*'inputs and tables'!$K$22,0)*('inputs and tables'!$K$15+'inputs and tables'!$K$16)))*(IF(AND(J572=0,'inputs and tables'!$K$16=1),data!C572/data!C573,1)*IF(AND(J572=1,'inputs and tables'!$K$15=1),data!C573/data!C572,1))</f>
        <v>1916.1824169218312</v>
      </c>
      <c r="P573" s="10">
        <f ca="1">(P572+(IF(K572&lt;&gt;K571,(-P572*'inputs and tables'!$K$22-'inputs and tables'!$K$21)-P572*'inputs and tables'!$K$22,0)*('inputs and tables'!$K$15+'inputs and tables'!$K$16)))*(IF(AND(K572=0,'inputs and tables'!$K$16=1),data!C572/data!C573,1)*IF(AND(K572=1,'inputs and tables'!$K$15=1),data!C573/data!C572,1))</f>
        <v>657.22407485955512</v>
      </c>
    </row>
    <row r="574" spans="1:16" x14ac:dyDescent="0.4">
      <c r="A574" s="17">
        <f t="shared" si="23"/>
        <v>572</v>
      </c>
      <c r="B574">
        <v>1552262400</v>
      </c>
      <c r="C574">
        <v>3871.61</v>
      </c>
      <c r="D574" s="14">
        <f t="shared" si="25"/>
        <v>43535</v>
      </c>
      <c r="F574">
        <f ca="1">IF(A574&lt;$F$2,"",AVERAGE(INDIRECT("C"&amp;A574-$F$2+3):C574))</f>
        <v>3876.7845833333336</v>
      </c>
      <c r="G574" s="2">
        <f ca="1">IF(A574&lt;$G$2,"",IF(A574=$G$2,AVERAGE(INDIRECT("C"&amp;A574-$G$2+3):C574),G573+(2/($G$2+3))*(C574-G573)))</f>
        <v>4097.9568743737873</v>
      </c>
      <c r="J574">
        <f ca="1">IF(F574="","",IF(C574&lt;(F574*(1-'inputs and tables'!$K$14)),0,IF(C574&gt;(F574*(1+'inputs and tables'!$K$14)),1,J573)))</f>
        <v>0</v>
      </c>
      <c r="K574">
        <f ca="1">IF(G574="","",IF(C574&lt;(G574*(1-'inputs and tables'!$K$14)),0,IF(C574&gt;(G574*(1+'inputs and tables'!$K$14)),1,K573)))</f>
        <v>0</v>
      </c>
      <c r="N574" s="13">
        <f t="shared" si="24"/>
        <v>336.22318714719978</v>
      </c>
      <c r="O574" s="10">
        <f ca="1">(O573+(IF(J573&lt;&gt;J572,(-O573*'inputs and tables'!$K$22-'inputs and tables'!$K$21)-O573*'inputs and tables'!$K$22,0)*('inputs and tables'!$K$15+'inputs and tables'!$K$16)))*(IF(AND(J573=0,'inputs and tables'!$K$16=1),data!C573/data!C574,1)*IF(AND(J573=1,'inputs and tables'!$K$15=1),data!C574/data!C573,1))</f>
        <v>1894.0648299331424</v>
      </c>
      <c r="P574" s="10">
        <f ca="1">(P573+(IF(K573&lt;&gt;K572,(-P573*'inputs and tables'!$K$22-'inputs and tables'!$K$21)-P573*'inputs and tables'!$K$22,0)*('inputs and tables'!$K$15+'inputs and tables'!$K$16)))*(IF(AND(K573=0,'inputs and tables'!$K$16=1),data!C573/data!C574,1)*IF(AND(K573=1,'inputs and tables'!$K$15=1),data!C574/data!C573,1))</f>
        <v>664.89868578999494</v>
      </c>
    </row>
    <row r="575" spans="1:16" x14ac:dyDescent="0.4">
      <c r="A575" s="17">
        <f t="shared" si="23"/>
        <v>573</v>
      </c>
      <c r="B575">
        <v>1552348800</v>
      </c>
      <c r="C575">
        <v>3882.73</v>
      </c>
      <c r="D575" s="14">
        <f t="shared" si="25"/>
        <v>43536</v>
      </c>
      <c r="F575">
        <f ca="1">IF(A575&lt;$F$2,"",AVERAGE(INDIRECT("C"&amp;A575-$F$2+3):C575))</f>
        <v>3855.3650833333331</v>
      </c>
      <c r="G575" s="2">
        <f ca="1">IF(A575&lt;$G$2,"",IF(A575=$G$2,AVERAGE(INDIRECT("C"&amp;A575-$G$2+3):C575),G574+(2/($G$2+3))*(C575-G574)))</f>
        <v>4094.1135373313982</v>
      </c>
      <c r="J575">
        <f ca="1">IF(F575="","",IF(C575&lt;(F575*(1-'inputs and tables'!$K$14)),0,IF(C575&gt;(F575*(1+'inputs and tables'!$K$14)),1,J574)))</f>
        <v>1</v>
      </c>
      <c r="K575">
        <f ca="1">IF(G575="","",IF(C575&lt;(G575*(1-'inputs and tables'!$K$14)),0,IF(C575&gt;(G575*(1+'inputs and tables'!$K$14)),1,K574)))</f>
        <v>0</v>
      </c>
      <c r="N575" s="13">
        <f t="shared" si="24"/>
        <v>337.18888406426447</v>
      </c>
      <c r="O575" s="10">
        <f ca="1">(O574+(IF(J574&lt;&gt;J573,(-O574*'inputs and tables'!$K$22-'inputs and tables'!$K$21)-O574*'inputs and tables'!$K$22,0)*('inputs and tables'!$K$15+'inputs and tables'!$K$16)))*(IF(AND(J574=0,'inputs and tables'!$K$16=1),data!C574/data!C575,1)*IF(AND(J574=1,'inputs and tables'!$K$15=1),data!C575/data!C574,1))</f>
        <v>1873.5311735628577</v>
      </c>
      <c r="P575" s="10">
        <f ca="1">(P574+(IF(K574&lt;&gt;K573,(-P574*'inputs and tables'!$K$22-'inputs and tables'!$K$21)-P574*'inputs and tables'!$K$22,0)*('inputs and tables'!$K$15+'inputs and tables'!$K$16)))*(IF(AND(K574=0,'inputs and tables'!$K$16=1),data!C574/data!C575,1)*IF(AND(K574=1,'inputs and tables'!$K$15=1),data!C575/data!C574,1))</f>
        <v>662.99443970901984</v>
      </c>
    </row>
    <row r="576" spans="1:16" x14ac:dyDescent="0.4">
      <c r="A576" s="17">
        <f t="shared" si="23"/>
        <v>574</v>
      </c>
      <c r="B576">
        <v>1552435200</v>
      </c>
      <c r="C576">
        <v>3866</v>
      </c>
      <c r="D576" s="14">
        <f t="shared" si="25"/>
        <v>43537</v>
      </c>
      <c r="F576">
        <f ca="1">IF(A576&lt;$F$2,"",AVERAGE(INDIRECT("C"&amp;A576-$F$2+3):C576))</f>
        <v>3833.7679166666662</v>
      </c>
      <c r="G576" s="2">
        <f ca="1">IF(A576&lt;$G$2,"",IF(A576=$G$2,AVERAGE(INDIRECT("C"&amp;A576-$G$2+3):C576),G575+(2/($G$2+3))*(C576-G575)))</f>
        <v>4090.040081307623</v>
      </c>
      <c r="J576">
        <f ca="1">IF(F576="","",IF(C576&lt;(F576*(1-'inputs and tables'!$K$14)),0,IF(C576&gt;(F576*(1+'inputs and tables'!$K$14)),1,J575)))</f>
        <v>1</v>
      </c>
      <c r="K576">
        <f ca="1">IF(G576="","",IF(C576&lt;(G576*(1-'inputs and tables'!$K$14)),0,IF(C576&gt;(G576*(1+'inputs and tables'!$K$14)),1,K575)))</f>
        <v>0</v>
      </c>
      <c r="N576" s="13">
        <f t="shared" si="24"/>
        <v>335.73599652627058</v>
      </c>
      <c r="O576" s="10">
        <f ca="1">(O575+(IF(J575&lt;&gt;J574,(-O575*'inputs and tables'!$K$22-'inputs and tables'!$K$21)-O575*'inputs and tables'!$K$22,0)*('inputs and tables'!$K$15+'inputs and tables'!$K$16)))*(IF(AND(J575=0,'inputs and tables'!$K$16=1),data!C575/data!C576,1)*IF(AND(J575=1,'inputs and tables'!$K$15=1),data!C576/data!C575,1))</f>
        <v>1850.534789917933</v>
      </c>
      <c r="P576" s="10">
        <f ca="1">(P575+(IF(K575&lt;&gt;K574,(-P575*'inputs and tables'!$K$22-'inputs and tables'!$K$21)-P575*'inputs and tables'!$K$22,0)*('inputs and tables'!$K$15+'inputs and tables'!$K$16)))*(IF(AND(K575=0,'inputs and tables'!$K$16=1),data!C575/data!C576,1)*IF(AND(K575=1,'inputs and tables'!$K$15=1),data!C576/data!C575,1))</f>
        <v>665.8635284250912</v>
      </c>
    </row>
    <row r="577" spans="1:16" x14ac:dyDescent="0.4">
      <c r="A577" s="17">
        <f t="shared" si="23"/>
        <v>575</v>
      </c>
      <c r="B577">
        <v>1552521600</v>
      </c>
      <c r="C577">
        <v>3877.12</v>
      </c>
      <c r="D577" s="14">
        <f t="shared" si="25"/>
        <v>43538</v>
      </c>
      <c r="F577">
        <f ca="1">IF(A577&lt;$F$2,"",AVERAGE(INDIRECT("C"&amp;A577-$F$2+3):C577))</f>
        <v>3816.7238333333321</v>
      </c>
      <c r="G577" s="2">
        <f ca="1">IF(A577&lt;$G$2,"",IF(A577=$G$2,AVERAGE(INDIRECT("C"&amp;A577-$G$2+3):C577),G576+(2/($G$2+3))*(C577-G576)))</f>
        <v>4086.2379369985583</v>
      </c>
      <c r="J577">
        <f ca="1">IF(F577="","",IF(C577&lt;(F577*(1-'inputs and tables'!$K$14)),0,IF(C577&gt;(F577*(1+'inputs and tables'!$K$14)),1,J576)))</f>
        <v>1</v>
      </c>
      <c r="K577">
        <f ca="1">IF(G577="","",IF(C577&lt;(G577*(1-'inputs and tables'!$K$14)),0,IF(C577&gt;(G577*(1+'inputs and tables'!$K$14)),1,K576)))</f>
        <v>0</v>
      </c>
      <c r="N577" s="13">
        <f t="shared" si="24"/>
        <v>336.70169344333527</v>
      </c>
      <c r="O577" s="10">
        <f ca="1">(O576+(IF(J576&lt;&gt;J575,(-O576*'inputs and tables'!$K$22-'inputs and tables'!$K$21)-O576*'inputs and tables'!$K$22,0)*('inputs and tables'!$K$15+'inputs and tables'!$K$16)))*(IF(AND(J576=0,'inputs and tables'!$K$16=1),data!C576/data!C577,1)*IF(AND(J576=1,'inputs and tables'!$K$15=1),data!C577/data!C576,1))</f>
        <v>1855.8575904517891</v>
      </c>
      <c r="P577" s="10">
        <f ca="1">(P576+(IF(K576&lt;&gt;K575,(-P576*'inputs and tables'!$K$22-'inputs and tables'!$K$21)-P576*'inputs and tables'!$K$22,0)*('inputs and tables'!$K$15+'inputs and tables'!$K$16)))*(IF(AND(K576=0,'inputs and tables'!$K$16=1),data!C576/data!C577,1)*IF(AND(K576=1,'inputs and tables'!$K$15=1),data!C577/data!C576,1))</f>
        <v>663.95375972149498</v>
      </c>
    </row>
    <row r="578" spans="1:16" x14ac:dyDescent="0.4">
      <c r="A578" s="17">
        <f t="shared" si="23"/>
        <v>576</v>
      </c>
      <c r="B578">
        <v>1552608000</v>
      </c>
      <c r="C578">
        <v>3923.76</v>
      </c>
      <c r="D578" s="14">
        <f t="shared" si="25"/>
        <v>43539</v>
      </c>
      <c r="F578">
        <f ca="1">IF(A578&lt;$F$2,"",AVERAGE(INDIRECT("C"&amp;A578-$F$2+3):C578))</f>
        <v>3801.4768333333323</v>
      </c>
      <c r="G578" s="2">
        <f ca="1">IF(A578&lt;$G$2,"",IF(A578=$G$2,AVERAGE(INDIRECT("C"&amp;A578-$G$2+3):C578),G577+(2/($G$2+3))*(C578-G577)))</f>
        <v>4083.3365452664411</v>
      </c>
      <c r="J578">
        <f ca="1">IF(F578="","",IF(C578&lt;(F578*(1-'inputs and tables'!$K$14)),0,IF(C578&gt;(F578*(1+'inputs and tables'!$K$14)),1,J577)))</f>
        <v>1</v>
      </c>
      <c r="K578">
        <f ca="1">IF(G578="","",IF(C578&lt;(G578*(1-'inputs and tables'!$K$14)),0,IF(C578&gt;(G578*(1+'inputs and tables'!$K$14)),1,K577)))</f>
        <v>0</v>
      </c>
      <c r="N578" s="13">
        <f t="shared" si="24"/>
        <v>340.75206252713906</v>
      </c>
      <c r="O578" s="10">
        <f ca="1">(O577+(IF(J577&lt;&gt;J576,(-O577*'inputs and tables'!$K$22-'inputs and tables'!$K$21)-O577*'inputs and tables'!$K$22,0)*('inputs and tables'!$K$15+'inputs and tables'!$K$16)))*(IF(AND(J577=0,'inputs and tables'!$K$16=1),data!C577/data!C578,1)*IF(AND(J577=1,'inputs and tables'!$K$15=1),data!C578/data!C577,1))</f>
        <v>1878.1827178707681</v>
      </c>
      <c r="P578" s="10">
        <f ca="1">(P577+(IF(K577&lt;&gt;K576,(-P577*'inputs and tables'!$K$22-'inputs and tables'!$K$21)-P577*'inputs and tables'!$K$22,0)*('inputs and tables'!$K$15+'inputs and tables'!$K$16)))*(IF(AND(K577=0,'inputs and tables'!$K$16=1),data!C577/data!C578,1)*IF(AND(K577=1,'inputs and tables'!$K$15=1),data!C578/data!C577,1))</f>
        <v>656.06163498567764</v>
      </c>
    </row>
    <row r="579" spans="1:16" x14ac:dyDescent="0.4">
      <c r="A579" s="17">
        <f t="shared" si="23"/>
        <v>577</v>
      </c>
      <c r="B579">
        <v>1552694400</v>
      </c>
      <c r="C579">
        <v>4005.98</v>
      </c>
      <c r="D579" s="14">
        <f t="shared" si="25"/>
        <v>43540</v>
      </c>
      <c r="F579">
        <f ca="1">IF(A579&lt;$F$2,"",AVERAGE(INDIRECT("C"&amp;A579-$F$2+3):C579))</f>
        <v>3787.7271666666652</v>
      </c>
      <c r="G579" s="2">
        <f ca="1">IF(A579&lt;$G$2,"",IF(A579=$G$2,AVERAGE(INDIRECT("C"&amp;A579-$G$2+3):C579),G578+(2/($G$2+3))*(C579-G578)))</f>
        <v>4081.9551783866832</v>
      </c>
      <c r="J579">
        <f ca="1">IF(F579="","",IF(C579&lt;(F579*(1-'inputs and tables'!$K$14)),0,IF(C579&gt;(F579*(1+'inputs and tables'!$K$14)),1,J578)))</f>
        <v>1</v>
      </c>
      <c r="K579">
        <f ca="1">IF(G579="","",IF(C579&lt;(G579*(1-'inputs and tables'!$K$14)),0,IF(C579&gt;(G579*(1+'inputs and tables'!$K$14)),1,K578)))</f>
        <v>0</v>
      </c>
      <c r="N579" s="13">
        <f t="shared" si="24"/>
        <v>347.89231437255808</v>
      </c>
      <c r="O579" s="10">
        <f ca="1">(O578+(IF(J578&lt;&gt;J577,(-O578*'inputs and tables'!$K$22-'inputs and tables'!$K$21)-O578*'inputs and tables'!$K$22,0)*('inputs and tables'!$K$15+'inputs and tables'!$K$16)))*(IF(AND(J578=0,'inputs and tables'!$K$16=1),data!C578/data!C579,1)*IF(AND(J578=1,'inputs and tables'!$K$15=1),data!C579/data!C578,1))</f>
        <v>1917.5388923216353</v>
      </c>
      <c r="P579" s="10">
        <f ca="1">(P578+(IF(K578&lt;&gt;K577,(-P578*'inputs and tables'!$K$22-'inputs and tables'!$K$21)-P578*'inputs and tables'!$K$22,0)*('inputs and tables'!$K$15+'inputs and tables'!$K$16)))*(IF(AND(K578=0,'inputs and tables'!$K$16=1),data!C578/data!C579,1)*IF(AND(K578=1,'inputs and tables'!$K$15=1),data!C579/data!C578,1))</f>
        <v>642.596418577078</v>
      </c>
    </row>
    <row r="580" spans="1:16" x14ac:dyDescent="0.4">
      <c r="A580" s="17">
        <f t="shared" si="23"/>
        <v>578</v>
      </c>
      <c r="B580">
        <v>1552780800</v>
      </c>
      <c r="C580">
        <v>3981.14</v>
      </c>
      <c r="D580" s="14">
        <f t="shared" si="25"/>
        <v>43541</v>
      </c>
      <c r="F580">
        <f ca="1">IF(A580&lt;$F$2,"",AVERAGE(INDIRECT("C"&amp;A580-$F$2+3):C580))</f>
        <v>3774.0009166666655</v>
      </c>
      <c r="G580" s="2">
        <f ca="1">IF(A580&lt;$G$2,"",IF(A580=$G$2,AVERAGE(INDIRECT("C"&amp;A580-$G$2+3):C580),G579+(2/($G$2+3))*(C580-G579)))</f>
        <v>4080.1549073440638</v>
      </c>
      <c r="J580">
        <f ca="1">IF(F580="","",IF(C580&lt;(F580*(1-'inputs and tables'!$K$14)),0,IF(C580&gt;(F580*(1+'inputs and tables'!$K$14)),1,J579)))</f>
        <v>1</v>
      </c>
      <c r="K580">
        <f ca="1">IF(G580="","",IF(C580&lt;(G580*(1-'inputs and tables'!$K$14)),0,IF(C580&gt;(G580*(1+'inputs and tables'!$K$14)),1,K579)))</f>
        <v>0</v>
      </c>
      <c r="N580" s="13">
        <f t="shared" si="24"/>
        <v>345.73512809379122</v>
      </c>
      <c r="O580" s="10">
        <f ca="1">(O579+(IF(J579&lt;&gt;J578,(-O579*'inputs and tables'!$K$22-'inputs and tables'!$K$21)-O579*'inputs and tables'!$K$22,0)*('inputs and tables'!$K$15+'inputs and tables'!$K$16)))*(IF(AND(J579=0,'inputs and tables'!$K$16=1),data!C579/data!C580,1)*IF(AND(J579=1,'inputs and tables'!$K$15=1),data!C580/data!C579,1))</f>
        <v>1905.6487515607555</v>
      </c>
      <c r="P580" s="10">
        <f ca="1">(P579+(IF(K579&lt;&gt;K578,(-P579*'inputs and tables'!$K$22-'inputs and tables'!$K$21)-P579*'inputs and tables'!$K$22,0)*('inputs and tables'!$K$15+'inputs and tables'!$K$16)))*(IF(AND(K579=0,'inputs and tables'!$K$16=1),data!C579/data!C580,1)*IF(AND(K579=1,'inputs and tables'!$K$15=1),data!C580/data!C579,1))</f>
        <v>646.60584679046781</v>
      </c>
    </row>
    <row r="581" spans="1:16" x14ac:dyDescent="0.4">
      <c r="A581" s="17">
        <f t="shared" ref="A581:A644" si="26">A580+1</f>
        <v>579</v>
      </c>
      <c r="B581">
        <v>1552867200</v>
      </c>
      <c r="C581">
        <v>3987.81</v>
      </c>
      <c r="D581" s="14">
        <f t="shared" si="25"/>
        <v>43542</v>
      </c>
      <c r="F581">
        <f ca="1">IF(A581&lt;$F$2,"",AVERAGE(INDIRECT("C"&amp;A581-$F$2+3):C581))</f>
        <v>3760.049333333332</v>
      </c>
      <c r="G581" s="2">
        <f ca="1">IF(A581&lt;$G$2,"",IF(A581=$G$2,AVERAGE(INDIRECT("C"&amp;A581-$G$2+3):C581),G580+(2/($G$2+3))*(C581-G580)))</f>
        <v>4078.5058911414912</v>
      </c>
      <c r="J581">
        <f ca="1">IF(F581="","",IF(C581&lt;(F581*(1-'inputs and tables'!$K$14)),0,IF(C581&gt;(F581*(1+'inputs and tables'!$K$14)),1,J580)))</f>
        <v>1</v>
      </c>
      <c r="K581">
        <f ca="1">IF(G581="","",IF(C581&lt;(G581*(1-'inputs and tables'!$K$14)),0,IF(C581&gt;(G581*(1+'inputs and tables'!$K$14)),1,K580)))</f>
        <v>0</v>
      </c>
      <c r="N581" s="13">
        <f t="shared" si="24"/>
        <v>346.31437255753423</v>
      </c>
      <c r="O581" s="10">
        <f ca="1">(O580+(IF(J580&lt;&gt;J579,(-O580*'inputs and tables'!$K$22-'inputs and tables'!$K$21)-O580*'inputs and tables'!$K$22,0)*('inputs and tables'!$K$15+'inputs and tables'!$K$16)))*(IF(AND(J580=0,'inputs and tables'!$K$16=1),data!C580/data!C581,1)*IF(AND(J580=1,'inputs and tables'!$K$15=1),data!C581/data!C580,1))</f>
        <v>1908.8414745428438</v>
      </c>
      <c r="P581" s="10">
        <f ca="1">(P580+(IF(K580&lt;&gt;K579,(-P580*'inputs and tables'!$K$22-'inputs and tables'!$K$21)-P580*'inputs and tables'!$K$22,0)*('inputs and tables'!$K$15+'inputs and tables'!$K$16)))*(IF(AND(K580=0,'inputs and tables'!$K$16=1),data!C580/data!C581,1)*IF(AND(K580=1,'inputs and tables'!$K$15=1),data!C581/data!C580,1))</f>
        <v>645.5243356357006</v>
      </c>
    </row>
    <row r="582" spans="1:16" x14ac:dyDescent="0.4">
      <c r="A582" s="17">
        <f t="shared" si="26"/>
        <v>580</v>
      </c>
      <c r="B582">
        <v>1552953600</v>
      </c>
      <c r="C582">
        <v>4015.53</v>
      </c>
      <c r="D582" s="14">
        <f t="shared" si="25"/>
        <v>43543</v>
      </c>
      <c r="F582">
        <f ca="1">IF(A582&lt;$F$2,"",AVERAGE(INDIRECT("C"&amp;A582-$F$2+3):C582))</f>
        <v>3752.5951666666656</v>
      </c>
      <c r="G582" s="2">
        <f ca="1">IF(A582&lt;$G$2,"",IF(A582=$G$2,AVERAGE(INDIRECT("C"&amp;A582-$G$2+3):C582),G581+(2/($G$2+3))*(C582-G581)))</f>
        <v>4077.3813216568219</v>
      </c>
      <c r="J582">
        <f ca="1">IF(F582="","",IF(C582&lt;(F582*(1-'inputs and tables'!$K$14)),0,IF(C582&gt;(F582*(1+'inputs and tables'!$K$14)),1,J581)))</f>
        <v>1</v>
      </c>
      <c r="K582">
        <f ca="1">IF(G582="","",IF(C582&lt;(G582*(1-'inputs and tables'!$K$14)),0,IF(C582&gt;(G582*(1+'inputs and tables'!$K$14)),1,K581)))</f>
        <v>0</v>
      </c>
      <c r="N582" s="13">
        <f t="shared" si="24"/>
        <v>348.72166739036095</v>
      </c>
      <c r="O582" s="10">
        <f ca="1">(O581+(IF(J581&lt;&gt;J580,(-O581*'inputs and tables'!$K$22-'inputs and tables'!$K$21)-O581*'inputs and tables'!$K$22,0)*('inputs and tables'!$K$15+'inputs and tables'!$K$16)))*(IF(AND(J581=0,'inputs and tables'!$K$16=1),data!C581/data!C582,1)*IF(AND(J581=1,'inputs and tables'!$K$15=1),data!C582/data!C581,1))</f>
        <v>1922.1101823484632</v>
      </c>
      <c r="P582" s="10">
        <f ca="1">(P581+(IF(K581&lt;&gt;K580,(-P581*'inputs and tables'!$K$22-'inputs and tables'!$K$21)-P581*'inputs and tables'!$K$22,0)*('inputs and tables'!$K$15+'inputs and tables'!$K$16)))*(IF(AND(K581=0,'inputs and tables'!$K$16=1),data!C581/data!C582,1)*IF(AND(K581=1,'inputs and tables'!$K$15=1),data!C582/data!C581,1))</f>
        <v>641.06815311836874</v>
      </c>
    </row>
    <row r="583" spans="1:16" x14ac:dyDescent="0.4">
      <c r="A583" s="17">
        <f t="shared" si="26"/>
        <v>581</v>
      </c>
      <c r="B583">
        <v>1553040000</v>
      </c>
      <c r="C583">
        <v>4043.04</v>
      </c>
      <c r="D583" s="14">
        <f t="shared" si="25"/>
        <v>43544</v>
      </c>
      <c r="F583">
        <f ca="1">IF(A583&lt;$F$2,"",AVERAGE(INDIRECT("C"&amp;A583-$F$2+3):C583))</f>
        <v>3748.2966666666657</v>
      </c>
      <c r="G583" s="2">
        <f ca="1">IF(A583&lt;$G$2,"",IF(A583=$G$2,AVERAGE(INDIRECT("C"&amp;A583-$G$2+3):C583),G582+(2/($G$2+3))*(C583-G582)))</f>
        <v>4076.7680837700927</v>
      </c>
      <c r="J583">
        <f ca="1">IF(F583="","",IF(C583&lt;(F583*(1-'inputs and tables'!$K$14)),0,IF(C583&gt;(F583*(1+'inputs and tables'!$K$14)),1,J582)))</f>
        <v>1</v>
      </c>
      <c r="K583">
        <f ca="1">IF(G583="","",IF(C583&lt;(G583*(1-'inputs and tables'!$K$14)),0,IF(C583&gt;(G583*(1+'inputs and tables'!$K$14)),1,K582)))</f>
        <v>0</v>
      </c>
      <c r="N583" s="13">
        <f t="shared" si="24"/>
        <v>351.11072514112078</v>
      </c>
      <c r="O583" s="10">
        <f ca="1">(O582+(IF(J582&lt;&gt;J581,(-O582*'inputs and tables'!$K$22-'inputs and tables'!$K$21)-O582*'inputs and tables'!$K$22,0)*('inputs and tables'!$K$15+'inputs and tables'!$K$16)))*(IF(AND(J582=0,'inputs and tables'!$K$16=1),data!C582/data!C583,1)*IF(AND(J582=1,'inputs and tables'!$K$15=1),data!C583/data!C582,1))</f>
        <v>1935.2783696404038</v>
      </c>
      <c r="P583" s="10">
        <f ca="1">(P582+(IF(K582&lt;&gt;K581,(-P582*'inputs and tables'!$K$22-'inputs and tables'!$K$21)-P582*'inputs and tables'!$K$22,0)*('inputs and tables'!$K$15+'inputs and tables'!$K$16)))*(IF(AND(K582=0,'inputs and tables'!$K$16=1),data!C582/data!C583,1)*IF(AND(K582=1,'inputs and tables'!$K$15=1),data!C583/data!C582,1))</f>
        <v>636.7061421334945</v>
      </c>
    </row>
    <row r="584" spans="1:16" x14ac:dyDescent="0.4">
      <c r="A584" s="17">
        <f t="shared" si="26"/>
        <v>582</v>
      </c>
      <c r="B584">
        <v>1553126400</v>
      </c>
      <c r="C584">
        <v>3980.64</v>
      </c>
      <c r="D584" s="14">
        <f t="shared" si="25"/>
        <v>43545</v>
      </c>
      <c r="F584">
        <f ca="1">IF(A584&lt;$F$2,"",AVERAGE(INDIRECT("C"&amp;A584-$F$2+3):C584))</f>
        <v>3742.6264166666656</v>
      </c>
      <c r="G584" s="2">
        <f ca="1">IF(A584&lt;$G$2,"",IF(A584=$G$2,AVERAGE(INDIRECT("C"&amp;A584-$G$2+3):C584),G583+(2/($G$2+3))*(C584-G583)))</f>
        <v>4075.0515108456266</v>
      </c>
      <c r="J584">
        <f ca="1">IF(F584="","",IF(C584&lt;(F584*(1-'inputs and tables'!$K$14)),0,IF(C584&gt;(F584*(1+'inputs and tables'!$K$14)),1,J583)))</f>
        <v>1</v>
      </c>
      <c r="K584">
        <f ca="1">IF(G584="","",IF(C584&lt;(G584*(1-'inputs and tables'!$K$14)),0,IF(C584&gt;(G584*(1+'inputs and tables'!$K$14)),1,K583)))</f>
        <v>0</v>
      </c>
      <c r="N584" s="13">
        <f t="shared" si="24"/>
        <v>345.69170646982246</v>
      </c>
      <c r="O584" s="10">
        <f ca="1">(O583+(IF(J583&lt;&gt;J582,(-O583*'inputs and tables'!$K$22-'inputs and tables'!$K$21)-O583*'inputs and tables'!$K$22,0)*('inputs and tables'!$K$15+'inputs and tables'!$K$16)))*(IF(AND(J583=0,'inputs and tables'!$K$16=1),data!C583/data!C584,1)*IF(AND(J583=1,'inputs and tables'!$K$15=1),data!C584/data!C583,1))</f>
        <v>1905.409417004377</v>
      </c>
      <c r="P584" s="10">
        <f ca="1">(P583+(IF(K583&lt;&gt;K582,(-P583*'inputs and tables'!$K$22-'inputs and tables'!$K$21)-P583*'inputs and tables'!$K$22,0)*('inputs and tables'!$K$15+'inputs and tables'!$K$16)))*(IF(AND(K583=0,'inputs and tables'!$K$16=1),data!C583/data!C584,1)*IF(AND(K583=1,'inputs and tables'!$K$15=1),data!C584/data!C583,1))</f>
        <v>646.68706562045395</v>
      </c>
    </row>
    <row r="585" spans="1:16" x14ac:dyDescent="0.4">
      <c r="A585" s="17">
        <f t="shared" si="26"/>
        <v>583</v>
      </c>
      <c r="B585">
        <v>1553212800</v>
      </c>
      <c r="C585">
        <v>3986.93</v>
      </c>
      <c r="D585" s="14">
        <f t="shared" si="25"/>
        <v>43546</v>
      </c>
      <c r="F585">
        <f ca="1">IF(A585&lt;$F$2,"",AVERAGE(INDIRECT("C"&amp;A585-$F$2+3):C585))</f>
        <v>3739.434166666666</v>
      </c>
      <c r="G585" s="2">
        <f ca="1">IF(A585&lt;$G$2,"",IF(A585=$G$2,AVERAGE(INDIRECT("C"&amp;A585-$G$2+3):C585),G584+(2/($G$2+3))*(C585-G584)))</f>
        <v>4073.4779124376691</v>
      </c>
      <c r="J585">
        <f ca="1">IF(F585="","",IF(C585&lt;(F585*(1-'inputs and tables'!$K$14)),0,IF(C585&gt;(F585*(1+'inputs and tables'!$K$14)),1,J584)))</f>
        <v>1</v>
      </c>
      <c r="K585">
        <f ca="1">IF(G585="","",IF(C585&lt;(G585*(1-'inputs and tables'!$K$14)),0,IF(C585&gt;(G585*(1+'inputs and tables'!$K$14)),1,K584)))</f>
        <v>0</v>
      </c>
      <c r="N585" s="13">
        <f t="shared" si="24"/>
        <v>346.23795049934915</v>
      </c>
      <c r="O585" s="10">
        <f ca="1">(O584+(IF(J584&lt;&gt;J583,(-O584*'inputs and tables'!$K$22-'inputs and tables'!$K$21)-O584*'inputs and tables'!$K$22,0)*('inputs and tables'!$K$15+'inputs and tables'!$K$16)))*(IF(AND(J584=0,'inputs and tables'!$K$16=1),data!C584/data!C585,1)*IF(AND(J584=1,'inputs and tables'!$K$15=1),data!C585/data!C584,1))</f>
        <v>1908.4202457236174</v>
      </c>
      <c r="P585" s="10">
        <f ca="1">(P584+(IF(K584&lt;&gt;K583,(-P584*'inputs and tables'!$K$22-'inputs and tables'!$K$21)-P584*'inputs and tables'!$K$22,0)*('inputs and tables'!$K$15+'inputs and tables'!$K$16)))*(IF(AND(K584=0,'inputs and tables'!$K$16=1),data!C584/data!C585,1)*IF(AND(K584=1,'inputs and tables'!$K$15=1),data!C585/data!C584,1))</f>
        <v>645.66681654591468</v>
      </c>
    </row>
    <row r="586" spans="1:16" x14ac:dyDescent="0.4">
      <c r="A586" s="17">
        <f t="shared" si="26"/>
        <v>584</v>
      </c>
      <c r="B586">
        <v>1553299200</v>
      </c>
      <c r="C586">
        <v>4006.01</v>
      </c>
      <c r="D586" s="14">
        <f t="shared" si="25"/>
        <v>43547</v>
      </c>
      <c r="F586">
        <f ca="1">IF(A586&lt;$F$2,"",AVERAGE(INDIRECT("C"&amp;A586-$F$2+3):C586))</f>
        <v>3735.9791666666656</v>
      </c>
      <c r="G586" s="2">
        <f ca="1">IF(A586&lt;$G$2,"",IF(A586=$G$2,AVERAGE(INDIRECT("C"&amp;A586-$G$2+3):C586),G585+(2/($G$2+3))*(C586-G585)))</f>
        <v>4072.2731282869963</v>
      </c>
      <c r="J586">
        <f ca="1">IF(F586="","",IF(C586&lt;(F586*(1-'inputs and tables'!$K$14)),0,IF(C586&gt;(F586*(1+'inputs and tables'!$K$14)),1,J585)))</f>
        <v>1</v>
      </c>
      <c r="K586">
        <f ca="1">IF(G586="","",IF(C586&lt;(G586*(1-'inputs and tables'!$K$14)),0,IF(C586&gt;(G586*(1+'inputs and tables'!$K$14)),1,K585)))</f>
        <v>0</v>
      </c>
      <c r="N586" s="13">
        <f t="shared" si="24"/>
        <v>347.89491966999617</v>
      </c>
      <c r="O586" s="10">
        <f ca="1">(O585+(IF(J585&lt;&gt;J584,(-O585*'inputs and tables'!$K$22-'inputs and tables'!$K$21)-O585*'inputs and tables'!$K$22,0)*('inputs and tables'!$K$15+'inputs and tables'!$K$16)))*(IF(AND(J585=0,'inputs and tables'!$K$16=1),data!C585/data!C586,1)*IF(AND(J585=1,'inputs and tables'!$K$15=1),data!C586/data!C585,1))</f>
        <v>1917.553252395018</v>
      </c>
      <c r="P586" s="10">
        <f ca="1">(P585+(IF(K585&lt;&gt;K584,(-P585*'inputs and tables'!$K$22-'inputs and tables'!$K$21)-P585*'inputs and tables'!$K$22,0)*('inputs and tables'!$K$15+'inputs and tables'!$K$16)))*(IF(AND(K585=0,'inputs and tables'!$K$16=1),data!C585/data!C586,1)*IF(AND(K585=1,'inputs and tables'!$K$15=1),data!C586/data!C585,1))</f>
        <v>642.59160633433351</v>
      </c>
    </row>
    <row r="587" spans="1:16" x14ac:dyDescent="0.4">
      <c r="A587" s="17">
        <f t="shared" si="26"/>
        <v>585</v>
      </c>
      <c r="B587">
        <v>1553385600</v>
      </c>
      <c r="C587">
        <v>3992.18</v>
      </c>
      <c r="D587" s="14">
        <f t="shared" si="25"/>
        <v>43548</v>
      </c>
      <c r="F587">
        <f ca="1">IF(A587&lt;$F$2,"",AVERAGE(INDIRECT("C"&amp;A587-$F$2+3):C587))</f>
        <v>3736.476999999999</v>
      </c>
      <c r="G587" s="2">
        <f ca="1">IF(A587&lt;$G$2,"",IF(A587=$G$2,AVERAGE(INDIRECT("C"&amp;A587-$G$2+3):C587),G586+(2/($G$2+3))*(C587-G586)))</f>
        <v>4070.8428938532998</v>
      </c>
      <c r="J587">
        <f ca="1">IF(F587="","",IF(C587&lt;(F587*(1-'inputs and tables'!$K$14)),0,IF(C587&gt;(F587*(1+'inputs and tables'!$K$14)),1,J586)))</f>
        <v>1</v>
      </c>
      <c r="K587">
        <f ca="1">IF(G587="","",IF(C587&lt;(G587*(1-'inputs and tables'!$K$14)),0,IF(C587&gt;(G587*(1+'inputs and tables'!$K$14)),1,K586)))</f>
        <v>0</v>
      </c>
      <c r="N587" s="13">
        <f t="shared" ref="N587:N650" si="27">(C587/C586)*N586</f>
        <v>346.69387755102088</v>
      </c>
      <c r="O587" s="10">
        <f ca="1">(O586+(IF(J586&lt;&gt;J585,(-O586*'inputs and tables'!$K$22-'inputs and tables'!$K$21)-O586*'inputs and tables'!$K$22,0)*('inputs and tables'!$K$15+'inputs and tables'!$K$16)))*(IF(AND(J586=0,'inputs and tables'!$K$16=1),data!C586/data!C587,1)*IF(AND(J586=1,'inputs and tables'!$K$15=1),data!C587/data!C586,1))</f>
        <v>1910.9332585655909</v>
      </c>
      <c r="P587" s="10">
        <f ca="1">(P586+(IF(K586&lt;&gt;K585,(-P586*'inputs and tables'!$K$22-'inputs and tables'!$K$21)-P586*'inputs and tables'!$K$22,0)*('inputs and tables'!$K$15+'inputs and tables'!$K$16)))*(IF(AND(K586=0,'inputs and tables'!$K$16=1),data!C586/data!C587,1)*IF(AND(K586=1,'inputs and tables'!$K$15=1),data!C587/data!C586,1))</f>
        <v>644.81771886322849</v>
      </c>
    </row>
    <row r="588" spans="1:16" x14ac:dyDescent="0.4">
      <c r="A588" s="17">
        <f t="shared" si="26"/>
        <v>586</v>
      </c>
      <c r="B588">
        <v>1553472000</v>
      </c>
      <c r="C588">
        <v>3936.12</v>
      </c>
      <c r="D588" s="14">
        <f t="shared" si="25"/>
        <v>43549</v>
      </c>
      <c r="F588">
        <f ca="1">IF(A588&lt;$F$2,"",AVERAGE(INDIRECT("C"&amp;A588-$F$2+3):C588))</f>
        <v>3735.2298333333324</v>
      </c>
      <c r="G588" s="2">
        <f ca="1">IF(A588&lt;$G$2,"",IF(A588=$G$2,AVERAGE(INDIRECT("C"&amp;A588-$G$2+3):C588),G587+(2/($G$2+3))*(C588-G587)))</f>
        <v>4068.4371278916337</v>
      </c>
      <c r="J588">
        <f ca="1">IF(F588="","",IF(C588&lt;(F588*(1-'inputs and tables'!$K$14)),0,IF(C588&gt;(F588*(1+'inputs and tables'!$K$14)),1,J587)))</f>
        <v>1</v>
      </c>
      <c r="K588">
        <f ca="1">IF(G588="","",IF(C588&lt;(G588*(1-'inputs and tables'!$K$14)),0,IF(C588&gt;(G588*(1+'inputs and tables'!$K$14)),1,K587)))</f>
        <v>0</v>
      </c>
      <c r="N588" s="13">
        <f t="shared" si="27"/>
        <v>341.82544507164619</v>
      </c>
      <c r="O588" s="10">
        <f ca="1">(O587+(IF(J587&lt;&gt;J586,(-O587*'inputs and tables'!$K$22-'inputs and tables'!$K$21)-O587*'inputs and tables'!$K$22,0)*('inputs and tables'!$K$15+'inputs and tables'!$K$16)))*(IF(AND(J587=0,'inputs and tables'!$K$16=1),data!C587/data!C588,1)*IF(AND(J587=1,'inputs and tables'!$K$15=1),data!C588/data!C587,1))</f>
        <v>1884.0990681044427</v>
      </c>
      <c r="P588" s="10">
        <f ca="1">(P587+(IF(K587&lt;&gt;K586,(-P587*'inputs and tables'!$K$22-'inputs and tables'!$K$21)-P587*'inputs and tables'!$K$22,0)*('inputs and tables'!$K$15+'inputs and tables'!$K$16)))*(IF(AND(K587=0,'inputs and tables'!$K$16=1),data!C587/data!C588,1)*IF(AND(K587=1,'inputs and tables'!$K$15=1),data!C588/data!C587,1))</f>
        <v>654.00150424565402</v>
      </c>
    </row>
    <row r="589" spans="1:16" x14ac:dyDescent="0.4">
      <c r="A589" s="17">
        <f t="shared" si="26"/>
        <v>587</v>
      </c>
      <c r="B589">
        <v>1553558400</v>
      </c>
      <c r="C589">
        <v>3948.55</v>
      </c>
      <c r="D589" s="14">
        <f t="shared" si="25"/>
        <v>43550</v>
      </c>
      <c r="F589">
        <f ca="1">IF(A589&lt;$F$2,"",AVERAGE(INDIRECT("C"&amp;A589-$F$2+3):C589))</f>
        <v>3735.9494166666655</v>
      </c>
      <c r="G589" s="2">
        <f ca="1">IF(A589&lt;$G$2,"",IF(A589=$G$2,AVERAGE(INDIRECT("C"&amp;A589-$G$2+3):C589),G588+(2/($G$2+3))*(C589-G588)))</f>
        <v>4066.2962863221401</v>
      </c>
      <c r="J589">
        <f ca="1">IF(F589="","",IF(C589&lt;(F589*(1-'inputs and tables'!$K$14)),0,IF(C589&gt;(F589*(1+'inputs and tables'!$K$14)),1,J588)))</f>
        <v>1</v>
      </c>
      <c r="K589">
        <f ca="1">IF(G589="","",IF(C589&lt;(G589*(1-'inputs and tables'!$K$14)),0,IF(C589&gt;(G589*(1+'inputs and tables'!$K$14)),1,K588)))</f>
        <v>0</v>
      </c>
      <c r="N589" s="13">
        <f t="shared" si="27"/>
        <v>342.90490664350904</v>
      </c>
      <c r="O589" s="10">
        <f ca="1">(O588+(IF(J588&lt;&gt;J587,(-O588*'inputs and tables'!$K$22-'inputs and tables'!$K$21)-O588*'inputs and tables'!$K$22,0)*('inputs and tables'!$K$15+'inputs and tables'!$K$16)))*(IF(AND(J588=0,'inputs and tables'!$K$16=1),data!C588/data!C589,1)*IF(AND(J588=1,'inputs and tables'!$K$15=1),data!C589/data!C588,1))</f>
        <v>1890.0489251760105</v>
      </c>
      <c r="P589" s="10">
        <f ca="1">(P588+(IF(K588&lt;&gt;K587,(-P588*'inputs and tables'!$K$22-'inputs and tables'!$K$21)-P588*'inputs and tables'!$K$22,0)*('inputs and tables'!$K$15+'inputs and tables'!$K$16)))*(IF(AND(K588=0,'inputs and tables'!$K$16=1),data!C588/data!C589,1)*IF(AND(K588=1,'inputs and tables'!$K$15=1),data!C589/data!C588,1))</f>
        <v>651.94271337361909</v>
      </c>
    </row>
    <row r="590" spans="1:16" x14ac:dyDescent="0.4">
      <c r="A590" s="17">
        <f t="shared" si="26"/>
        <v>588</v>
      </c>
      <c r="B590">
        <v>1553644800</v>
      </c>
      <c r="C590">
        <v>4038.05</v>
      </c>
      <c r="D590" s="14">
        <f t="shared" si="25"/>
        <v>43551</v>
      </c>
      <c r="F590">
        <f ca="1">IF(A590&lt;$F$2,"",AVERAGE(INDIRECT("C"&amp;A590-$F$2+3):C590))</f>
        <v>3737.306416666665</v>
      </c>
      <c r="G590" s="2">
        <f ca="1">IF(A590&lt;$G$2,"",IF(A590=$G$2,AVERAGE(INDIRECT("C"&amp;A590-$G$2+3):C590),G589+(2/($G$2+3))*(C590-G589)))</f>
        <v>4065.791888352102</v>
      </c>
      <c r="J590">
        <f ca="1">IF(F590="","",IF(C590&lt;(F590*(1-'inputs and tables'!$K$14)),0,IF(C590&gt;(F590*(1+'inputs and tables'!$K$14)),1,J589)))</f>
        <v>1</v>
      </c>
      <c r="K590">
        <f ca="1">IF(G590="","",IF(C590&lt;(G590*(1-'inputs and tables'!$K$14)),0,IF(C590&gt;(G590*(1+'inputs and tables'!$K$14)),1,K589)))</f>
        <v>0</v>
      </c>
      <c r="N590" s="13">
        <f t="shared" si="27"/>
        <v>350.67737733391283</v>
      </c>
      <c r="O590" s="10">
        <f ca="1">(O589+(IF(J589&lt;&gt;J588,(-O589*'inputs and tables'!$K$22-'inputs and tables'!$K$21)-O589*'inputs and tables'!$K$22,0)*('inputs and tables'!$K$15+'inputs and tables'!$K$16)))*(IF(AND(J589=0,'inputs and tables'!$K$16=1),data!C589/data!C590,1)*IF(AND(J589=1,'inputs and tables'!$K$15=1),data!C590/data!C589,1))</f>
        <v>1932.8898107677473</v>
      </c>
      <c r="P590" s="10">
        <f ca="1">(P589+(IF(K589&lt;&gt;K588,(-P589*'inputs and tables'!$K$22-'inputs and tables'!$K$21)-P589*'inputs and tables'!$K$22,0)*('inputs and tables'!$K$15+'inputs and tables'!$K$16)))*(IF(AND(K589=0,'inputs and tables'!$K$16=1),data!C589/data!C590,1)*IF(AND(K589=1,'inputs and tables'!$K$15=1),data!C590/data!C589,1))</f>
        <v>637.4929485497712</v>
      </c>
    </row>
    <row r="591" spans="1:16" x14ac:dyDescent="0.4">
      <c r="A591" s="17">
        <f t="shared" si="26"/>
        <v>589</v>
      </c>
      <c r="B591">
        <v>1553731200</v>
      </c>
      <c r="C591">
        <v>4027.81</v>
      </c>
      <c r="D591" s="14">
        <f t="shared" si="25"/>
        <v>43552</v>
      </c>
      <c r="F591">
        <f ca="1">IF(A591&lt;$F$2,"",AVERAGE(INDIRECT("C"&amp;A591-$F$2+3):C591))</f>
        <v>3735.3310833333317</v>
      </c>
      <c r="G591" s="2">
        <f ca="1">IF(A591&lt;$G$2,"",IF(A591=$G$2,AVERAGE(INDIRECT("C"&amp;A591-$G$2+3):C591),G590+(2/($G$2+3))*(C591-G590)))</f>
        <v>4065.1136403458145</v>
      </c>
      <c r="J591">
        <f ca="1">IF(F591="","",IF(C591&lt;(F591*(1-'inputs and tables'!$K$14)),0,IF(C591&gt;(F591*(1+'inputs and tables'!$K$14)),1,J590)))</f>
        <v>1</v>
      </c>
      <c r="K591">
        <f ca="1">IF(G591="","",IF(C591&lt;(G591*(1-'inputs and tables'!$K$14)),0,IF(C591&gt;(G591*(1+'inputs and tables'!$K$14)),1,K590)))</f>
        <v>0</v>
      </c>
      <c r="N591" s="13">
        <f t="shared" si="27"/>
        <v>349.7881024750331</v>
      </c>
      <c r="O591" s="10">
        <f ca="1">(O590+(IF(J590&lt;&gt;J589,(-O590*'inputs and tables'!$K$22-'inputs and tables'!$K$21)-O590*'inputs and tables'!$K$22,0)*('inputs and tables'!$K$15+'inputs and tables'!$K$16)))*(IF(AND(J590=0,'inputs and tables'!$K$16=1),data!C590/data!C591,1)*IF(AND(J590=1,'inputs and tables'!$K$15=1),data!C591/data!C590,1))</f>
        <v>1927.9882390531172</v>
      </c>
      <c r="P591" s="10">
        <f ca="1">(P590+(IF(K590&lt;&gt;K589,(-P590*'inputs and tables'!$K$22-'inputs and tables'!$K$21)-P590*'inputs and tables'!$K$22,0)*('inputs and tables'!$K$15+'inputs and tables'!$K$16)))*(IF(AND(K590=0,'inputs and tables'!$K$16=1),data!C590/data!C591,1)*IF(AND(K590=1,'inputs and tables'!$K$15=1),data!C591/data!C590,1))</f>
        <v>639.113662484428</v>
      </c>
    </row>
    <row r="592" spans="1:16" x14ac:dyDescent="0.4">
      <c r="A592" s="17">
        <f t="shared" si="26"/>
        <v>590</v>
      </c>
      <c r="B592">
        <v>1553817600</v>
      </c>
      <c r="C592">
        <v>4103.25</v>
      </c>
      <c r="D592" s="14">
        <f t="shared" si="25"/>
        <v>43553</v>
      </c>
      <c r="F592">
        <f ca="1">IF(A592&lt;$F$2,"",AVERAGE(INDIRECT("C"&amp;A592-$F$2+3):C592))</f>
        <v>3733.7261666666654</v>
      </c>
      <c r="G592" s="2">
        <f ca="1">IF(A592&lt;$G$2,"",IF(A592=$G$2,AVERAGE(INDIRECT("C"&amp;A592-$G$2+3):C592),G591+(2/($G$2+3))*(C592-G591)))</f>
        <v>4065.7946467682104</v>
      </c>
      <c r="J592">
        <f ca="1">IF(F592="","",IF(C592&lt;(F592*(1-'inputs and tables'!$K$14)),0,IF(C592&gt;(F592*(1+'inputs and tables'!$K$14)),1,J591)))</f>
        <v>1</v>
      </c>
      <c r="K592">
        <f ca="1">IF(G592="","",IF(C592&lt;(G592*(1-'inputs and tables'!$K$14)),0,IF(C592&gt;(G592*(1+'inputs and tables'!$K$14)),1,K591)))</f>
        <v>1</v>
      </c>
      <c r="N592" s="13">
        <f t="shared" si="27"/>
        <v>356.33955709943609</v>
      </c>
      <c r="O592" s="10">
        <f ca="1">(O591+(IF(J591&lt;&gt;J590,(-O591*'inputs and tables'!$K$22-'inputs and tables'!$K$21)-O591*'inputs and tables'!$K$22,0)*('inputs and tables'!$K$15+'inputs and tables'!$K$16)))*(IF(AND(J591=0,'inputs and tables'!$K$16=1),data!C591/data!C592,1)*IF(AND(J591=1,'inputs and tables'!$K$15=1),data!C592/data!C591,1))</f>
        <v>1964.0990369194931</v>
      </c>
      <c r="P592" s="10">
        <f ca="1">(P591+(IF(K591&lt;&gt;K590,(-P591*'inputs and tables'!$K$22-'inputs and tables'!$K$21)-P591*'inputs and tables'!$K$22,0)*('inputs and tables'!$K$15+'inputs and tables'!$K$16)))*(IF(AND(K591=0,'inputs and tables'!$K$16=1),data!C591/data!C592,1)*IF(AND(K591=1,'inputs and tables'!$K$15=1),data!C592/data!C591,1))</f>
        <v>627.3632854179989</v>
      </c>
    </row>
    <row r="593" spans="1:16" x14ac:dyDescent="0.4">
      <c r="A593" s="17">
        <f t="shared" si="26"/>
        <v>591</v>
      </c>
      <c r="B593">
        <v>1553904000</v>
      </c>
      <c r="C593">
        <v>4106.97</v>
      </c>
      <c r="D593" s="14">
        <f t="shared" si="25"/>
        <v>43554</v>
      </c>
      <c r="F593">
        <f ca="1">IF(A593&lt;$F$2,"",AVERAGE(INDIRECT("C"&amp;A593-$F$2+3):C593))</f>
        <v>3734.2732499999984</v>
      </c>
      <c r="G593" s="2">
        <f ca="1">IF(A593&lt;$G$2,"",IF(A593=$G$2,AVERAGE(INDIRECT("C"&amp;A593-$G$2+3):C593),G592+(2/($G$2+3))*(C593-G592)))</f>
        <v>4066.5299209330637</v>
      </c>
      <c r="J593">
        <f ca="1">IF(F593="","",IF(C593&lt;(F593*(1-'inputs and tables'!$K$14)),0,IF(C593&gt;(F593*(1+'inputs and tables'!$K$14)),1,J592)))</f>
        <v>1</v>
      </c>
      <c r="K593">
        <f ca="1">IF(G593="","",IF(C593&lt;(G593*(1-'inputs and tables'!$K$14)),0,IF(C593&gt;(G593*(1+'inputs and tables'!$K$14)),1,K592)))</f>
        <v>1</v>
      </c>
      <c r="N593" s="13">
        <f t="shared" si="27"/>
        <v>356.66261398176351</v>
      </c>
      <c r="O593" s="10">
        <f ca="1">(O592+(IF(J592&lt;&gt;J591,(-O592*'inputs and tables'!$K$22-'inputs and tables'!$K$21)-O592*'inputs and tables'!$K$22,0)*('inputs and tables'!$K$15+'inputs and tables'!$K$16)))*(IF(AND(J592=0,'inputs and tables'!$K$16=1),data!C592/data!C593,1)*IF(AND(J592=1,'inputs and tables'!$K$15=1),data!C593/data!C592,1))</f>
        <v>1965.8796860189486</v>
      </c>
      <c r="P593" s="10">
        <f ca="1">(P592+(IF(K592&lt;&gt;K591,(-P592*'inputs and tables'!$K$22-'inputs and tables'!$K$21)-P592*'inputs and tables'!$K$22,0)*('inputs and tables'!$K$15+'inputs and tables'!$K$16)))*(IF(AND(K592=0,'inputs and tables'!$K$16=1),data!C592/data!C593,1)*IF(AND(K592=1,'inputs and tables'!$K$15=1),data!C593/data!C592,1))</f>
        <v>622.90859557049998</v>
      </c>
    </row>
    <row r="594" spans="1:16" x14ac:dyDescent="0.4">
      <c r="A594" s="17">
        <f t="shared" si="26"/>
        <v>592</v>
      </c>
      <c r="B594">
        <v>1553990400</v>
      </c>
      <c r="C594">
        <v>4103.95</v>
      </c>
      <c r="D594" s="14">
        <f t="shared" si="25"/>
        <v>43555</v>
      </c>
      <c r="F594">
        <f ca="1">IF(A594&lt;$F$2,"",AVERAGE(INDIRECT("C"&amp;A594-$F$2+3):C594))</f>
        <v>3733.5559999999982</v>
      </c>
      <c r="G594" s="2">
        <f ca="1">IF(A594&lt;$G$2,"",IF(A594=$G$2,AVERAGE(INDIRECT("C"&amp;A594-$G$2+3):C594),G593+(2/($G$2+3))*(C594-G593)))</f>
        <v>4067.1981366306877</v>
      </c>
      <c r="J594">
        <f ca="1">IF(F594="","",IF(C594&lt;(F594*(1-'inputs and tables'!$K$14)),0,IF(C594&gt;(F594*(1+'inputs and tables'!$K$14)),1,J593)))</f>
        <v>1</v>
      </c>
      <c r="K594">
        <f ca="1">IF(G594="","",IF(C594&lt;(G594*(1-'inputs and tables'!$K$14)),0,IF(C594&gt;(G594*(1+'inputs and tables'!$K$14)),1,K593)))</f>
        <v>1</v>
      </c>
      <c r="N594" s="13">
        <f t="shared" si="27"/>
        <v>356.40034737299231</v>
      </c>
      <c r="O594" s="10">
        <f ca="1">(O593+(IF(J593&lt;&gt;J592,(-O593*'inputs and tables'!$K$22-'inputs and tables'!$K$21)-O593*'inputs and tables'!$K$22,0)*('inputs and tables'!$K$15+'inputs and tables'!$K$16)))*(IF(AND(J593=0,'inputs and tables'!$K$16=1),data!C593/data!C594,1)*IF(AND(J593=1,'inputs and tables'!$K$15=1),data!C594/data!C593,1))</f>
        <v>1964.4341052984228</v>
      </c>
      <c r="P594" s="10">
        <f ca="1">(P593+(IF(K593&lt;&gt;K592,(-P593*'inputs and tables'!$K$22-'inputs and tables'!$K$21)-P593*'inputs and tables'!$K$22,0)*('inputs and tables'!$K$15+'inputs and tables'!$K$16)))*(IF(AND(K593=0,'inputs and tables'!$K$16=1),data!C593/data!C594,1)*IF(AND(K593=1,'inputs and tables'!$K$15=1),data!C594/data!C593,1))</f>
        <v>622.45054889408812</v>
      </c>
    </row>
    <row r="595" spans="1:16" x14ac:dyDescent="0.4">
      <c r="A595" s="17">
        <f t="shared" si="26"/>
        <v>593</v>
      </c>
      <c r="B595">
        <v>1554076800</v>
      </c>
      <c r="C595">
        <v>4144.5600000000004</v>
      </c>
      <c r="D595" s="14">
        <f t="shared" si="25"/>
        <v>43556</v>
      </c>
      <c r="F595">
        <f ca="1">IF(A595&lt;$F$2,"",AVERAGE(INDIRECT("C"&amp;A595-$F$2+3):C595))</f>
        <v>3733.4189166666647</v>
      </c>
      <c r="G595" s="2">
        <f ca="1">IF(A595&lt;$G$2,"",IF(A595=$G$2,AVERAGE(INDIRECT("C"&amp;A595-$G$2+3):C595),G594+(2/($G$2+3))*(C595-G594)))</f>
        <v>4068.5795984765682</v>
      </c>
      <c r="J595">
        <f ca="1">IF(F595="","",IF(C595&lt;(F595*(1-'inputs and tables'!$K$14)),0,IF(C595&gt;(F595*(1+'inputs and tables'!$K$14)),1,J594)))</f>
        <v>1</v>
      </c>
      <c r="K595">
        <f ca="1">IF(G595="","",IF(C595&lt;(G595*(1-'inputs and tables'!$K$14)),0,IF(C595&gt;(G595*(1+'inputs and tables'!$K$14)),1,K594)))</f>
        <v>1</v>
      </c>
      <c r="N595" s="13">
        <f t="shared" si="27"/>
        <v>359.92705167173318</v>
      </c>
      <c r="O595" s="10">
        <f ca="1">(O594+(IF(J594&lt;&gt;J593,(-O594*'inputs and tables'!$K$22-'inputs and tables'!$K$21)-O594*'inputs and tables'!$K$22,0)*('inputs and tables'!$K$15+'inputs and tables'!$K$16)))*(IF(AND(J594=0,'inputs and tables'!$K$16=1),data!C594/data!C595,1)*IF(AND(J594=1,'inputs and tables'!$K$15=1),data!C595/data!C594,1))</f>
        <v>1983.8728579674785</v>
      </c>
      <c r="P595" s="10">
        <f ca="1">(P594+(IF(K594&lt;&gt;K593,(-P594*'inputs and tables'!$K$22-'inputs and tables'!$K$21)-P594*'inputs and tables'!$K$22,0)*('inputs and tables'!$K$15+'inputs and tables'!$K$16)))*(IF(AND(K594=0,'inputs and tables'!$K$16=1),data!C594/data!C595,1)*IF(AND(K594=1,'inputs and tables'!$K$15=1),data!C595/data!C594,1))</f>
        <v>628.60991165206258</v>
      </c>
    </row>
    <row r="596" spans="1:16" x14ac:dyDescent="0.4">
      <c r="A596" s="17">
        <f t="shared" si="26"/>
        <v>594</v>
      </c>
      <c r="B596">
        <v>1554163200</v>
      </c>
      <c r="C596">
        <v>4857.29</v>
      </c>
      <c r="D596" s="14">
        <f t="shared" si="25"/>
        <v>43557</v>
      </c>
      <c r="F596">
        <f ca="1">IF(A596&lt;$F$2,"",AVERAGE(INDIRECT("C"&amp;A596-$F$2+3):C596))</f>
        <v>3741.5295833333307</v>
      </c>
      <c r="G596" s="2">
        <f ca="1">IF(A596&lt;$G$2,"",IF(A596=$G$2,AVERAGE(INDIRECT("C"&amp;A596-$G$2+3):C596),G595+(2/($G$2+3))*(C596-G595)))</f>
        <v>4082.6637127894865</v>
      </c>
      <c r="J596">
        <f ca="1">IF(F596="","",IF(C596&lt;(F596*(1-'inputs and tables'!$K$14)),0,IF(C596&gt;(F596*(1+'inputs and tables'!$K$14)),1,J595)))</f>
        <v>1</v>
      </c>
      <c r="K596">
        <f ca="1">IF(G596="","",IF(C596&lt;(G596*(1-'inputs and tables'!$K$14)),0,IF(C596&gt;(G596*(1+'inputs and tables'!$K$14)),1,K595)))</f>
        <v>1</v>
      </c>
      <c r="N596" s="13">
        <f t="shared" si="27"/>
        <v>421.82283977420826</v>
      </c>
      <c r="O596" s="10">
        <f ca="1">(O595+(IF(J595&lt;&gt;J594,(-O595*'inputs and tables'!$K$22-'inputs and tables'!$K$21)-O595*'inputs and tables'!$K$22,0)*('inputs and tables'!$K$15+'inputs and tables'!$K$16)))*(IF(AND(J595=0,'inputs and tables'!$K$16=1),data!C595/data!C596,1)*IF(AND(J595=1,'inputs and tables'!$K$15=1),data!C596/data!C595,1))</f>
        <v>2325.0346947026587</v>
      </c>
      <c r="P596" s="10">
        <f ca="1">(P595+(IF(K595&lt;&gt;K594,(-P595*'inputs and tables'!$K$22-'inputs and tables'!$K$21)-P595*'inputs and tables'!$K$22,0)*('inputs and tables'!$K$15+'inputs and tables'!$K$16)))*(IF(AND(K595=0,'inputs and tables'!$K$16=1),data!C595/data!C596,1)*IF(AND(K595=1,'inputs and tables'!$K$15=1),data!C596/data!C595,1))</f>
        <v>736.71044399609286</v>
      </c>
    </row>
    <row r="597" spans="1:16" x14ac:dyDescent="0.4">
      <c r="A597" s="17">
        <f t="shared" si="26"/>
        <v>595</v>
      </c>
      <c r="B597">
        <v>1554249600</v>
      </c>
      <c r="C597">
        <v>4932.6000000000004</v>
      </c>
      <c r="D597" s="14">
        <f t="shared" si="25"/>
        <v>43558</v>
      </c>
      <c r="F597">
        <f ca="1">IF(A597&lt;$F$2,"",AVERAGE(INDIRECT("C"&amp;A597-$F$2+3):C597))</f>
        <v>3749.7042499999975</v>
      </c>
      <c r="G597" s="2">
        <f ca="1">IF(A597&lt;$G$2,"",IF(A597=$G$2,AVERAGE(INDIRECT("C"&amp;A597-$G$2+3):C597),G596+(2/($G$2+3))*(C597-G596)))</f>
        <v>4097.8411464896744</v>
      </c>
      <c r="J597">
        <f ca="1">IF(F597="","",IF(C597&lt;(F597*(1-'inputs and tables'!$K$14)),0,IF(C597&gt;(F597*(1+'inputs and tables'!$K$14)),1,J596)))</f>
        <v>1</v>
      </c>
      <c r="K597">
        <f ca="1">IF(G597="","",IF(C597&lt;(G597*(1-'inputs and tables'!$K$14)),0,IF(C597&gt;(G597*(1+'inputs and tables'!$K$14)),1,K596)))</f>
        <v>1</v>
      </c>
      <c r="N597" s="13">
        <f t="shared" si="27"/>
        <v>428.3630047763794</v>
      </c>
      <c r="O597" s="10">
        <f ca="1">(O596+(IF(J596&lt;&gt;J595,(-O596*'inputs and tables'!$K$22-'inputs and tables'!$K$21)-O596*'inputs and tables'!$K$22,0)*('inputs and tables'!$K$15+'inputs and tables'!$K$16)))*(IF(AND(J596=0,'inputs and tables'!$K$16=1),data!C596/data!C597,1)*IF(AND(J596=1,'inputs and tables'!$K$15=1),data!C597/data!C596,1))</f>
        <v>2361.083265584376</v>
      </c>
      <c r="P597" s="10">
        <f ca="1">(P596+(IF(K596&lt;&gt;K595,(-P596*'inputs and tables'!$K$22-'inputs and tables'!$K$21)-P596*'inputs and tables'!$K$22,0)*('inputs and tables'!$K$15+'inputs and tables'!$K$16)))*(IF(AND(K596=0,'inputs and tables'!$K$16=1),data!C596/data!C597,1)*IF(AND(K596=1,'inputs and tables'!$K$15=1),data!C597/data!C596,1))</f>
        <v>748.13279340025565</v>
      </c>
    </row>
    <row r="598" spans="1:16" x14ac:dyDescent="0.4">
      <c r="A598" s="17">
        <f t="shared" si="26"/>
        <v>596</v>
      </c>
      <c r="B598">
        <v>1554336000</v>
      </c>
      <c r="C598">
        <v>4898.66</v>
      </c>
      <c r="D598" s="14">
        <f t="shared" si="25"/>
        <v>43559</v>
      </c>
      <c r="F598">
        <f ca="1">IF(A598&lt;$F$2,"",AVERAGE(INDIRECT("C"&amp;A598-$F$2+3):C598))</f>
        <v>3759.111083333331</v>
      </c>
      <c r="G598" s="2">
        <f ca="1">IF(A598&lt;$G$2,"",IF(A598=$G$2,AVERAGE(INDIRECT("C"&amp;A598-$G$2+3):C598),G597+(2/($G$2+3))*(C598-G597)))</f>
        <v>4112.1414831595021</v>
      </c>
      <c r="J598">
        <f ca="1">IF(F598="","",IF(C598&lt;(F598*(1-'inputs and tables'!$K$14)),0,IF(C598&gt;(F598*(1+'inputs and tables'!$K$14)),1,J597)))</f>
        <v>1</v>
      </c>
      <c r="K598">
        <f ca="1">IF(G598="","",IF(C598&lt;(G598*(1-'inputs and tables'!$K$14)),0,IF(C598&gt;(G598*(1+'inputs and tables'!$K$14)),1,K597)))</f>
        <v>1</v>
      </c>
      <c r="N598" s="13">
        <f t="shared" si="27"/>
        <v>425.41554494138154</v>
      </c>
      <c r="O598" s="10">
        <f ca="1">(O597+(IF(J597&lt;&gt;J596,(-O597*'inputs and tables'!$K$22-'inputs and tables'!$K$21)-O597*'inputs and tables'!$K$22,0)*('inputs and tables'!$K$15+'inputs and tables'!$K$16)))*(IF(AND(J597=0,'inputs and tables'!$K$16=1),data!C597/data!C598,1)*IF(AND(J597=1,'inputs and tables'!$K$15=1),data!C598/data!C597,1))</f>
        <v>2344.8372358974088</v>
      </c>
      <c r="P598" s="10">
        <f ca="1">(P597+(IF(K597&lt;&gt;K596,(-P597*'inputs and tables'!$K$22-'inputs and tables'!$K$21)-P597*'inputs and tables'!$K$22,0)*('inputs and tables'!$K$15+'inputs and tables'!$K$16)))*(IF(AND(K597=0,'inputs and tables'!$K$16=1),data!C597/data!C598,1)*IF(AND(K597=1,'inputs and tables'!$K$15=1),data!C598/data!C597,1))</f>
        <v>742.9850767785947</v>
      </c>
    </row>
    <row r="599" spans="1:16" x14ac:dyDescent="0.4">
      <c r="A599" s="17">
        <f t="shared" si="26"/>
        <v>597</v>
      </c>
      <c r="B599">
        <v>1554422400</v>
      </c>
      <c r="C599">
        <v>5004.95</v>
      </c>
      <c r="D599" s="14">
        <f t="shared" si="25"/>
        <v>43560</v>
      </c>
      <c r="F599">
        <f ca="1">IF(A599&lt;$F$2,"",AVERAGE(INDIRECT("C"&amp;A599-$F$2+3):C599))</f>
        <v>3771.5794166666647</v>
      </c>
      <c r="G599" s="2">
        <f ca="1">IF(A599&lt;$G$2,"",IF(A599=$G$2,AVERAGE(INDIRECT("C"&amp;A599-$G$2+3):C599),G598+(2/($G$2+3))*(C599-G598)))</f>
        <v>4128.0844923887962</v>
      </c>
      <c r="J599">
        <f ca="1">IF(F599="","",IF(C599&lt;(F599*(1-'inputs and tables'!$K$14)),0,IF(C599&gt;(F599*(1+'inputs and tables'!$K$14)),1,J598)))</f>
        <v>1</v>
      </c>
      <c r="K599">
        <f ca="1">IF(G599="","",IF(C599&lt;(G599*(1-'inputs and tables'!$K$14)),0,IF(C599&gt;(G599*(1+'inputs and tables'!$K$14)),1,K598)))</f>
        <v>1</v>
      </c>
      <c r="N599" s="13">
        <f t="shared" si="27"/>
        <v>434.64611376465558</v>
      </c>
      <c r="O599" s="10">
        <f ca="1">(O598+(IF(J598&lt;&gt;J597,(-O598*'inputs and tables'!$K$22-'inputs and tables'!$K$21)-O598*'inputs and tables'!$K$22,0)*('inputs and tables'!$K$15+'inputs and tables'!$K$16)))*(IF(AND(J598=0,'inputs and tables'!$K$16=1),data!C598/data!C599,1)*IF(AND(J598=1,'inputs and tables'!$K$15=1),data!C599/data!C598,1))</f>
        <v>2395.7149758923333</v>
      </c>
      <c r="P599" s="10">
        <f ca="1">(P598+(IF(K598&lt;&gt;K597,(-P598*'inputs and tables'!$K$22-'inputs and tables'!$K$21)-P598*'inputs and tables'!$K$22,0)*('inputs and tables'!$K$15+'inputs and tables'!$K$16)))*(IF(AND(K598=0,'inputs and tables'!$K$16=1),data!C598/data!C599,1)*IF(AND(K598=1,'inputs and tables'!$K$15=1),data!C599/data!C598,1))</f>
        <v>759.10619639310096</v>
      </c>
    </row>
    <row r="600" spans="1:16" x14ac:dyDescent="0.4">
      <c r="A600" s="17">
        <f t="shared" si="26"/>
        <v>598</v>
      </c>
      <c r="B600">
        <v>1554508800</v>
      </c>
      <c r="C600">
        <v>5043.8900000000003</v>
      </c>
      <c r="D600" s="14">
        <f t="shared" si="25"/>
        <v>43561</v>
      </c>
      <c r="F600">
        <f ca="1">IF(A600&lt;$F$2,"",AVERAGE(INDIRECT("C"&amp;A600-$F$2+3):C600))</f>
        <v>3785.2489166666646</v>
      </c>
      <c r="G600" s="2">
        <f ca="1">IF(A600&lt;$G$2,"",IF(A600=$G$2,AVERAGE(INDIRECT("C"&amp;A600-$G$2+3):C600),G599+(2/($G$2+3))*(C600-G599)))</f>
        <v>4144.4381621675675</v>
      </c>
      <c r="J600">
        <f ca="1">IF(F600="","",IF(C600&lt;(F600*(1-'inputs and tables'!$K$14)),0,IF(C600&gt;(F600*(1+'inputs and tables'!$K$14)),1,J599)))</f>
        <v>1</v>
      </c>
      <c r="K600">
        <f ca="1">IF(G600="","",IF(C600&lt;(G600*(1-'inputs and tables'!$K$14)),0,IF(C600&gt;(G600*(1+'inputs and tables'!$K$14)),1,K599)))</f>
        <v>1</v>
      </c>
      <c r="N600" s="13">
        <f t="shared" si="27"/>
        <v>438.02778983934081</v>
      </c>
      <c r="O600" s="10">
        <f ca="1">(O599+(IF(J599&lt;&gt;J598,(-O599*'inputs and tables'!$K$22-'inputs and tables'!$K$21)-O599*'inputs and tables'!$K$22,0)*('inputs and tables'!$K$15+'inputs and tables'!$K$16)))*(IF(AND(J599=0,'inputs and tables'!$K$16=1),data!C599/data!C600,1)*IF(AND(J599=1,'inputs and tables'!$K$15=1),data!C600/data!C599,1))</f>
        <v>2414.3543511430848</v>
      </c>
      <c r="P600" s="10">
        <f ca="1">(P599+(IF(K599&lt;&gt;K598,(-P599*'inputs and tables'!$K$22-'inputs and tables'!$K$21)-P599*'inputs and tables'!$K$22,0)*('inputs and tables'!$K$15+'inputs and tables'!$K$16)))*(IF(AND(K599=0,'inputs and tables'!$K$16=1),data!C599/data!C600,1)*IF(AND(K599=1,'inputs and tables'!$K$15=1),data!C600/data!C599,1))</f>
        <v>765.01226843928475</v>
      </c>
    </row>
    <row r="601" spans="1:16" x14ac:dyDescent="0.4">
      <c r="A601" s="17">
        <f t="shared" si="26"/>
        <v>599</v>
      </c>
      <c r="B601">
        <v>1554595200</v>
      </c>
      <c r="C601">
        <v>5170.2700000000004</v>
      </c>
      <c r="D601" s="14">
        <f t="shared" si="25"/>
        <v>43562</v>
      </c>
      <c r="F601">
        <f ca="1">IF(A601&lt;$F$2,"",AVERAGE(INDIRECT("C"&amp;A601-$F$2+3):C601))</f>
        <v>3799.9100833333314</v>
      </c>
      <c r="G601" s="2">
        <f ca="1">IF(A601&lt;$G$2,"",IF(A601=$G$2,AVERAGE(INDIRECT("C"&amp;A601-$G$2+3):C601),G600+(2/($G$2+3))*(C601-G600)))</f>
        <v>4162.7565878431469</v>
      </c>
      <c r="J601">
        <f ca="1">IF(F601="","",IF(C601&lt;(F601*(1-'inputs and tables'!$K$14)),0,IF(C601&gt;(F601*(1+'inputs and tables'!$K$14)),1,J600)))</f>
        <v>1</v>
      </c>
      <c r="K601">
        <f ca="1">IF(G601="","",IF(C601&lt;(G601*(1-'inputs and tables'!$K$14)),0,IF(C601&gt;(G601*(1+'inputs and tables'!$K$14)),1,K600)))</f>
        <v>1</v>
      </c>
      <c r="N601" s="13">
        <f t="shared" si="27"/>
        <v>449.00303951367863</v>
      </c>
      <c r="O601" s="10">
        <f ca="1">(O600+(IF(J600&lt;&gt;J599,(-O600*'inputs and tables'!$K$22-'inputs and tables'!$K$21)-O600*'inputs and tables'!$K$22,0)*('inputs and tables'!$K$15+'inputs and tables'!$K$16)))*(IF(AND(J600=0,'inputs and tables'!$K$16=1),data!C600/data!C601,1)*IF(AND(J600=1,'inputs and tables'!$K$15=1),data!C601/data!C600,1))</f>
        <v>2474.8485536132939</v>
      </c>
      <c r="P601" s="10">
        <f ca="1">(P600+(IF(K600&lt;&gt;K599,(-P600*'inputs and tables'!$K$22-'inputs and tables'!$K$21)-P600*'inputs and tables'!$K$22,0)*('inputs and tables'!$K$15+'inputs and tables'!$K$16)))*(IF(AND(K600=0,'inputs and tables'!$K$16=1),data!C600/data!C601,1)*IF(AND(K600=1,'inputs and tables'!$K$15=1),data!C601/data!C600,1))</f>
        <v>784.18046014952358</v>
      </c>
    </row>
    <row r="602" spans="1:16" x14ac:dyDescent="0.4">
      <c r="A602" s="17">
        <f t="shared" si="26"/>
        <v>600</v>
      </c>
      <c r="B602">
        <v>1554681600</v>
      </c>
      <c r="C602">
        <v>5236.8999999999996</v>
      </c>
      <c r="D602" s="14">
        <f t="shared" si="25"/>
        <v>43563</v>
      </c>
      <c r="F602">
        <f ca="1">IF(A602&lt;$F$2,"",AVERAGE(INDIRECT("C"&amp;A602-$F$2+3):C602))</f>
        <v>3814.0061666666652</v>
      </c>
      <c r="G602" s="2">
        <f ca="1">IF(A602&lt;$G$2,"",IF(A602=$G$2,AVERAGE(INDIRECT("C"&amp;A602-$G$2+3):C602),G601+(2/($G$2+3))*(C602-G601)))</f>
        <v>4181.937720203091</v>
      </c>
      <c r="J602">
        <f ca="1">IF(F602="","",IF(C602&lt;(F602*(1-'inputs and tables'!$K$14)),0,IF(C602&gt;(F602*(1+'inputs and tables'!$K$14)),1,J601)))</f>
        <v>1</v>
      </c>
      <c r="K602">
        <f ca="1">IF(G602="","",IF(C602&lt;(G602*(1-'inputs and tables'!$K$14)),0,IF(C602&gt;(G602*(1+'inputs and tables'!$K$14)),1,K601)))</f>
        <v>1</v>
      </c>
      <c r="N602" s="13">
        <f t="shared" si="27"/>
        <v>454.78940512375237</v>
      </c>
      <c r="O602" s="10">
        <f ca="1">(O601+(IF(J601&lt;&gt;J600,(-O601*'inputs and tables'!$K$22-'inputs and tables'!$K$21)-O601*'inputs and tables'!$K$22,0)*('inputs and tables'!$K$15+'inputs and tables'!$K$16)))*(IF(AND(J601=0,'inputs and tables'!$K$16=1),data!C601/data!C602,1)*IF(AND(J601=1,'inputs and tables'!$K$15=1),data!C602/data!C601,1))</f>
        <v>2506.7422765962815</v>
      </c>
      <c r="P602" s="10">
        <f ca="1">(P601+(IF(K601&lt;&gt;K600,(-P601*'inputs and tables'!$K$22-'inputs and tables'!$K$21)-P601*'inputs and tables'!$K$22,0)*('inputs and tables'!$K$15+'inputs and tables'!$K$16)))*(IF(AND(K601=0,'inputs and tables'!$K$16=1),data!C601/data!C602,1)*IF(AND(K601=1,'inputs and tables'!$K$15=1),data!C602/data!C601,1))</f>
        <v>794.28630453671462</v>
      </c>
    </row>
    <row r="603" spans="1:16" x14ac:dyDescent="0.4">
      <c r="A603" s="17">
        <f t="shared" si="26"/>
        <v>601</v>
      </c>
      <c r="B603">
        <v>1554768000</v>
      </c>
      <c r="C603">
        <v>5150</v>
      </c>
      <c r="D603" s="14">
        <f t="shared" si="25"/>
        <v>43564</v>
      </c>
      <c r="F603">
        <f ca="1">IF(A603&lt;$F$2,"",AVERAGE(INDIRECT("C"&amp;A603-$F$2+3):C603))</f>
        <v>3828.3154999999988</v>
      </c>
      <c r="G603" s="2">
        <f ca="1">IF(A603&lt;$G$2,"",IF(A603=$G$2,AVERAGE(INDIRECT("C"&amp;A603-$G$2+3):C603),G602+(2/($G$2+3))*(C603-G602)))</f>
        <v>4199.2245466280356</v>
      </c>
      <c r="J603">
        <f ca="1">IF(F603="","",IF(C603&lt;(F603*(1-'inputs and tables'!$K$14)),0,IF(C603&gt;(F603*(1+'inputs and tables'!$K$14)),1,J602)))</f>
        <v>1</v>
      </c>
      <c r="K603">
        <f ca="1">IF(G603="","",IF(C603&lt;(G603*(1-'inputs and tables'!$K$14)),0,IF(C603&gt;(G603*(1+'inputs and tables'!$K$14)),1,K602)))</f>
        <v>1</v>
      </c>
      <c r="N603" s="13">
        <f t="shared" si="27"/>
        <v>447.242726877986</v>
      </c>
      <c r="O603" s="10">
        <f ca="1">(O602+(IF(J602&lt;&gt;J601,(-O602*'inputs and tables'!$K$22-'inputs and tables'!$K$21)-O602*'inputs and tables'!$K$22,0)*('inputs and tables'!$K$15+'inputs and tables'!$K$16)))*(IF(AND(J602=0,'inputs and tables'!$K$16=1),data!C602/data!C603,1)*IF(AND(J602=1,'inputs and tables'!$K$15=1),data!C603/data!C602,1))</f>
        <v>2465.1459306977126</v>
      </c>
      <c r="P603" s="10">
        <f ca="1">(P602+(IF(K602&lt;&gt;K601,(-P602*'inputs and tables'!$K$22-'inputs and tables'!$K$21)-P602*'inputs and tables'!$K$22,0)*('inputs and tables'!$K$15+'inputs and tables'!$K$16)))*(IF(AND(K602=0,'inputs and tables'!$K$16=1),data!C602/data!C603,1)*IF(AND(K602=1,'inputs and tables'!$K$15=1),data!C603/data!C602,1))</f>
        <v>781.10608725850807</v>
      </c>
    </row>
    <row r="604" spans="1:16" x14ac:dyDescent="0.4">
      <c r="A604" s="17">
        <f t="shared" si="26"/>
        <v>602</v>
      </c>
      <c r="B604">
        <v>1554854400</v>
      </c>
      <c r="C604">
        <v>5308.25</v>
      </c>
      <c r="D604" s="14">
        <f t="shared" si="25"/>
        <v>43565</v>
      </c>
      <c r="F604">
        <f ca="1">IF(A604&lt;$F$2,"",AVERAGE(INDIRECT("C"&amp;A604-$F$2+3):C604))</f>
        <v>3844.3809999999989</v>
      </c>
      <c r="G604" s="2">
        <f ca="1">IF(A604&lt;$G$2,"",IF(A604=$G$2,AVERAGE(INDIRECT("C"&amp;A604-$G$2+3):C604),G603+(2/($G$2+3))*(C604-G603)))</f>
        <v>4219.0285725811063</v>
      </c>
      <c r="J604">
        <f ca="1">IF(F604="","",IF(C604&lt;(F604*(1-'inputs and tables'!$K$14)),0,IF(C604&gt;(F604*(1+'inputs and tables'!$K$14)),1,J603)))</f>
        <v>1</v>
      </c>
      <c r="K604">
        <f ca="1">IF(G604="","",IF(C604&lt;(G604*(1-'inputs and tables'!$K$14)),0,IF(C604&gt;(G604*(1+'inputs and tables'!$K$14)),1,K603)))</f>
        <v>1</v>
      </c>
      <c r="N604" s="13">
        <f t="shared" si="27"/>
        <v>460.98567086409111</v>
      </c>
      <c r="O604" s="10">
        <f ca="1">(O603+(IF(J603&lt;&gt;J602,(-O603*'inputs and tables'!$K$22-'inputs and tables'!$K$21)-O603*'inputs and tables'!$K$22,0)*('inputs and tables'!$K$15+'inputs and tables'!$K$16)))*(IF(AND(J603=0,'inputs and tables'!$K$16=1),data!C603/data!C604,1)*IF(AND(J603=1,'inputs and tables'!$K$15=1),data!C604/data!C603,1))</f>
        <v>2540.8953177914818</v>
      </c>
      <c r="P604" s="10">
        <f ca="1">(P603+(IF(K603&lt;&gt;K602,(-P603*'inputs and tables'!$K$22-'inputs and tables'!$K$21)-P603*'inputs and tables'!$K$22,0)*('inputs and tables'!$K$15+'inputs and tables'!$K$16)))*(IF(AND(K603=0,'inputs and tables'!$K$16=1),data!C603/data!C604,1)*IF(AND(K603=1,'inputs and tables'!$K$15=1),data!C604/data!C603,1))</f>
        <v>805.10803644465534</v>
      </c>
    </row>
    <row r="605" spans="1:16" x14ac:dyDescent="0.4">
      <c r="A605" s="17">
        <f t="shared" si="26"/>
        <v>603</v>
      </c>
      <c r="B605">
        <v>1554940800</v>
      </c>
      <c r="C605">
        <v>5017.37</v>
      </c>
      <c r="D605" s="14">
        <f t="shared" si="25"/>
        <v>43566</v>
      </c>
      <c r="F605">
        <f ca="1">IF(A605&lt;$F$2,"",AVERAGE(INDIRECT("C"&amp;A605-$F$2+3):C605))</f>
        <v>3857.4840833333315</v>
      </c>
      <c r="G605" s="2">
        <f ca="1">IF(A605&lt;$G$2,"",IF(A605=$G$2,AVERAGE(INDIRECT("C"&amp;A605-$G$2+3):C605),G604+(2/($G$2+3))*(C605-G604)))</f>
        <v>4233.2846694993004</v>
      </c>
      <c r="J605">
        <f ca="1">IF(F605="","",IF(C605&lt;(F605*(1-'inputs and tables'!$K$14)),0,IF(C605&gt;(F605*(1+'inputs and tables'!$K$14)),1,J604)))</f>
        <v>1</v>
      </c>
      <c r="K605">
        <f ca="1">IF(G605="","",IF(C605&lt;(G605*(1-'inputs and tables'!$K$14)),0,IF(C605&gt;(G605*(1+'inputs and tables'!$K$14)),1,K604)))</f>
        <v>1</v>
      </c>
      <c r="N605" s="13">
        <f t="shared" si="27"/>
        <v>435.72470690403895</v>
      </c>
      <c r="O605" s="10">
        <f ca="1">(O604+(IF(J604&lt;&gt;J603,(-O604*'inputs and tables'!$K$22-'inputs and tables'!$K$21)-O604*'inputs and tables'!$K$22,0)*('inputs and tables'!$K$15+'inputs and tables'!$K$16)))*(IF(AND(J604=0,'inputs and tables'!$K$16=1),data!C604/data!C605,1)*IF(AND(J604=1,'inputs and tables'!$K$15=1),data!C605/data!C604,1))</f>
        <v>2401.6600462727729</v>
      </c>
      <c r="P605" s="10">
        <f ca="1">(P604+(IF(K604&lt;&gt;K603,(-P604*'inputs and tables'!$K$22-'inputs and tables'!$K$21)-P604*'inputs and tables'!$K$22,0)*('inputs and tables'!$K$15+'inputs and tables'!$K$16)))*(IF(AND(K604=0,'inputs and tables'!$K$16=1),data!C604/data!C605,1)*IF(AND(K604=1,'inputs and tables'!$K$15=1),data!C605/data!C604,1))</f>
        <v>760.98995126761554</v>
      </c>
    </row>
    <row r="606" spans="1:16" x14ac:dyDescent="0.4">
      <c r="A606" s="17">
        <f t="shared" si="26"/>
        <v>604</v>
      </c>
      <c r="B606">
        <v>1555027200</v>
      </c>
      <c r="C606">
        <v>5048.01</v>
      </c>
      <c r="D606" s="14">
        <f t="shared" si="25"/>
        <v>43567</v>
      </c>
      <c r="F606">
        <f ca="1">IF(A606&lt;$F$2,"",AVERAGE(INDIRECT("C"&amp;A606-$F$2+3):C606))</f>
        <v>3872.0336666666649</v>
      </c>
      <c r="G606" s="2">
        <f ca="1">IF(A606&lt;$G$2,"",IF(A606=$G$2,AVERAGE(INDIRECT("C"&amp;A606-$G$2+3):C606),G605+(2/($G$2+3))*(C606-G605)))</f>
        <v>4247.8333361153846</v>
      </c>
      <c r="J606">
        <f ca="1">IF(F606="","",IF(C606&lt;(F606*(1-'inputs and tables'!$K$14)),0,IF(C606&gt;(F606*(1+'inputs and tables'!$K$14)),1,J605)))</f>
        <v>1</v>
      </c>
      <c r="K606">
        <f ca="1">IF(G606="","",IF(C606&lt;(G606*(1-'inputs and tables'!$K$14)),0,IF(C606&gt;(G606*(1+'inputs and tables'!$K$14)),1,K605)))</f>
        <v>1</v>
      </c>
      <c r="N606" s="13">
        <f t="shared" si="27"/>
        <v>438.38558402084311</v>
      </c>
      <c r="O606" s="10">
        <f ca="1">(O605+(IF(J605&lt;&gt;J604,(-O605*'inputs and tables'!$K$22-'inputs and tables'!$K$21)-O605*'inputs and tables'!$K$22,0)*('inputs and tables'!$K$15+'inputs and tables'!$K$16)))*(IF(AND(J605=0,'inputs and tables'!$K$16=1),data!C605/data!C606,1)*IF(AND(J605=1,'inputs and tables'!$K$15=1),data!C606/data!C605,1))</f>
        <v>2416.3264678876421</v>
      </c>
      <c r="P606" s="10">
        <f ca="1">(P605+(IF(K605&lt;&gt;K604,(-P605*'inputs and tables'!$K$22-'inputs and tables'!$K$21)-P605*'inputs and tables'!$K$22,0)*('inputs and tables'!$K$15+'inputs and tables'!$K$16)))*(IF(AND(K605=0,'inputs and tables'!$K$16=1),data!C605/data!C606,1)*IF(AND(K605=1,'inputs and tables'!$K$15=1),data!C606/data!C605,1))</f>
        <v>765.63715330909145</v>
      </c>
    </row>
    <row r="607" spans="1:16" x14ac:dyDescent="0.4">
      <c r="A607" s="17">
        <f t="shared" si="26"/>
        <v>605</v>
      </c>
      <c r="B607">
        <v>1555113600</v>
      </c>
      <c r="C607">
        <v>5045.22</v>
      </c>
      <c r="D607" s="14">
        <f t="shared" si="25"/>
        <v>43568</v>
      </c>
      <c r="F607">
        <f ca="1">IF(A607&lt;$F$2,"",AVERAGE(INDIRECT("C"&amp;A607-$F$2+3):C607))</f>
        <v>3887.2090833333323</v>
      </c>
      <c r="G607" s="2">
        <f ca="1">IF(A607&lt;$G$2,"",IF(A607=$G$2,AVERAGE(INDIRECT("C"&amp;A607-$G$2+3):C607),G606+(2/($G$2+3))*(C607-G606)))</f>
        <v>4262.0723836847528</v>
      </c>
      <c r="J607">
        <f ca="1">IF(F607="","",IF(C607&lt;(F607*(1-'inputs and tables'!$K$14)),0,IF(C607&gt;(F607*(1+'inputs and tables'!$K$14)),1,J606)))</f>
        <v>1</v>
      </c>
      <c r="K607">
        <f ca="1">IF(G607="","",IF(C607&lt;(G607*(1-'inputs and tables'!$K$14)),0,IF(C607&gt;(G607*(1+'inputs and tables'!$K$14)),1,K606)))</f>
        <v>1</v>
      </c>
      <c r="N607" s="13">
        <f t="shared" si="27"/>
        <v>438.14329135909753</v>
      </c>
      <c r="O607" s="10">
        <f ca="1">(O606+(IF(J606&lt;&gt;J605,(-O606*'inputs and tables'!$K$22-'inputs and tables'!$K$21)-O606*'inputs and tables'!$K$22,0)*('inputs and tables'!$K$15+'inputs and tables'!$K$16)))*(IF(AND(J606=0,'inputs and tables'!$K$16=1),data!C606/data!C607,1)*IF(AND(J606=1,'inputs and tables'!$K$15=1),data!C607/data!C606,1))</f>
        <v>2414.9909810630506</v>
      </c>
      <c r="P607" s="10">
        <f ca="1">(P606+(IF(K606&lt;&gt;K605,(-P606*'inputs and tables'!$K$22-'inputs and tables'!$K$21)-P606*'inputs and tables'!$K$22,0)*('inputs and tables'!$K$15+'inputs and tables'!$K$16)))*(IF(AND(K606=0,'inputs and tables'!$K$16=1),data!C606/data!C607,1)*IF(AND(K606=1,'inputs and tables'!$K$15=1),data!C607/data!C606,1))</f>
        <v>765.21399098220763</v>
      </c>
    </row>
    <row r="608" spans="1:16" x14ac:dyDescent="0.4">
      <c r="A608" s="17">
        <f t="shared" si="26"/>
        <v>606</v>
      </c>
      <c r="B608">
        <v>1555200000</v>
      </c>
      <c r="C608">
        <v>5131.3</v>
      </c>
      <c r="D608" s="14">
        <f t="shared" si="25"/>
        <v>43569</v>
      </c>
      <c r="F608">
        <f ca="1">IF(A608&lt;$F$2,"",AVERAGE(INDIRECT("C"&amp;A608-$F$2+3):C608))</f>
        <v>3903.205583333332</v>
      </c>
      <c r="G608" s="2">
        <f ca="1">IF(A608&lt;$G$2,"",IF(A608=$G$2,AVERAGE(INDIRECT("C"&amp;A608-$G$2+3):C608),G607+(2/($G$2+3))*(C608-G607)))</f>
        <v>4277.5943054046684</v>
      </c>
      <c r="J608">
        <f ca="1">IF(F608="","",IF(C608&lt;(F608*(1-'inputs and tables'!$K$14)),0,IF(C608&gt;(F608*(1+'inputs and tables'!$K$14)),1,J607)))</f>
        <v>1</v>
      </c>
      <c r="K608">
        <f ca="1">IF(G608="","",IF(C608&lt;(G608*(1-'inputs and tables'!$K$14)),0,IF(C608&gt;(G608*(1+'inputs and tables'!$K$14)),1,K607)))</f>
        <v>1</v>
      </c>
      <c r="N608" s="13">
        <f t="shared" si="27"/>
        <v>445.61875814155513</v>
      </c>
      <c r="O608" s="10">
        <f ca="1">(O607+(IF(J607&lt;&gt;J606,(-O607*'inputs and tables'!$K$22-'inputs and tables'!$K$21)-O607*'inputs and tables'!$K$22,0)*('inputs and tables'!$K$15+'inputs and tables'!$K$16)))*(IF(AND(J607=0,'inputs and tables'!$K$16=1),data!C607/data!C608,1)*IF(AND(J607=1,'inputs and tables'!$K$15=1),data!C608/data!C607,1))</f>
        <v>2456.1948182891588</v>
      </c>
      <c r="P608" s="10">
        <f ca="1">(P607+(IF(K607&lt;&gt;K606,(-P607*'inputs and tables'!$K$22-'inputs and tables'!$K$21)-P607*'inputs and tables'!$K$22,0)*('inputs and tables'!$K$15+'inputs and tables'!$K$16)))*(IF(AND(K607=0,'inputs and tables'!$K$16=1),data!C607/data!C608,1)*IF(AND(K607=1,'inputs and tables'!$K$15=1),data!C608/data!C607,1))</f>
        <v>778.26983797079242</v>
      </c>
    </row>
    <row r="609" spans="1:16" x14ac:dyDescent="0.4">
      <c r="A609" s="17">
        <f t="shared" si="26"/>
        <v>607</v>
      </c>
      <c r="B609">
        <v>1555286400</v>
      </c>
      <c r="C609">
        <v>5024.95</v>
      </c>
      <c r="D609" s="14">
        <f t="shared" si="25"/>
        <v>43570</v>
      </c>
      <c r="F609">
        <f ca="1">IF(A609&lt;$F$2,"",AVERAGE(INDIRECT("C"&amp;A609-$F$2+3):C609))</f>
        <v>3918.1745833333325</v>
      </c>
      <c r="G609" s="2">
        <f ca="1">IF(A609&lt;$G$2,"",IF(A609=$G$2,AVERAGE(INDIRECT("C"&amp;A609-$G$2+3):C609),G608+(2/($G$2+3))*(C609-G608)))</f>
        <v>4290.939942808156</v>
      </c>
      <c r="J609">
        <f ca="1">IF(F609="","",IF(C609&lt;(F609*(1-'inputs and tables'!$K$14)),0,IF(C609&gt;(F609*(1+'inputs and tables'!$K$14)),1,J608)))</f>
        <v>1</v>
      </c>
      <c r="K609">
        <f ca="1">IF(G609="","",IF(C609&lt;(G609*(1-'inputs and tables'!$K$14)),0,IF(C609&gt;(G609*(1+'inputs and tables'!$K$14)),1,K608)))</f>
        <v>1</v>
      </c>
      <c r="N609" s="13">
        <f t="shared" si="27"/>
        <v>436.38297872340485</v>
      </c>
      <c r="O609" s="10">
        <f ca="1">(O608+(IF(J608&lt;&gt;J607,(-O608*'inputs and tables'!$K$22-'inputs and tables'!$K$21)-O608*'inputs and tables'!$K$22,0)*('inputs and tables'!$K$15+'inputs and tables'!$K$16)))*(IF(AND(J608=0,'inputs and tables'!$K$16=1),data!C608/data!C609,1)*IF(AND(J608=1,'inputs and tables'!$K$15=1),data!C609/data!C608,1))</f>
        <v>2405.2883581474689</v>
      </c>
      <c r="P609" s="10">
        <f ca="1">(P608+(IF(K608&lt;&gt;K607,(-P608*'inputs and tables'!$K$22-'inputs and tables'!$K$21)-P608*'inputs and tables'!$K$22,0)*('inputs and tables'!$K$15+'inputs and tables'!$K$16)))*(IF(AND(K608=0,'inputs and tables'!$K$16=1),data!C608/data!C609,1)*IF(AND(K608=1,'inputs and tables'!$K$15=1),data!C609/data!C608,1))</f>
        <v>762.13961809119189</v>
      </c>
    </row>
    <row r="610" spans="1:16" x14ac:dyDescent="0.4">
      <c r="A610" s="17">
        <f t="shared" si="26"/>
        <v>608</v>
      </c>
      <c r="B610">
        <v>1555372800</v>
      </c>
      <c r="C610">
        <v>5173.72</v>
      </c>
      <c r="D610" s="14">
        <f t="shared" si="25"/>
        <v>43571</v>
      </c>
      <c r="F610">
        <f ca="1">IF(A610&lt;$F$2,"",AVERAGE(INDIRECT("C"&amp;A610-$F$2+3):C610))</f>
        <v>3932.0465833333319</v>
      </c>
      <c r="G610" s="2">
        <f ca="1">IF(A610&lt;$G$2,"",IF(A610=$G$2,AVERAGE(INDIRECT("C"&amp;A610-$G$2+3):C610),G609+(2/($G$2+3))*(C610-G609)))</f>
        <v>4306.7038724008671</v>
      </c>
      <c r="J610">
        <f ca="1">IF(F610="","",IF(C610&lt;(F610*(1-'inputs and tables'!$K$14)),0,IF(C610&gt;(F610*(1+'inputs and tables'!$K$14)),1,J609)))</f>
        <v>1</v>
      </c>
      <c r="K610">
        <f ca="1">IF(G610="","",IF(C610&lt;(G610*(1-'inputs and tables'!$K$14)),0,IF(C610&gt;(G610*(1+'inputs and tables'!$K$14)),1,K609)))</f>
        <v>1</v>
      </c>
      <c r="N610" s="13">
        <f t="shared" si="27"/>
        <v>449.30264871906274</v>
      </c>
      <c r="O610" s="10">
        <f ca="1">(O609+(IF(J609&lt;&gt;J608,(-O609*'inputs and tables'!$K$22-'inputs and tables'!$K$21)-O609*'inputs and tables'!$K$22,0)*('inputs and tables'!$K$15+'inputs and tables'!$K$16)))*(IF(AND(J609=0,'inputs and tables'!$K$16=1),data!C609/data!C610,1)*IF(AND(J609=1,'inputs and tables'!$K$15=1),data!C610/data!C609,1))</f>
        <v>2476.499962052304</v>
      </c>
      <c r="P610" s="10">
        <f ca="1">(P609+(IF(K609&lt;&gt;K608,(-P609*'inputs and tables'!$K$22-'inputs and tables'!$K$21)-P609*'inputs and tables'!$K$22,0)*('inputs and tables'!$K$15+'inputs and tables'!$K$16)))*(IF(AND(K609=0,'inputs and tables'!$K$16=1),data!C609/data!C610,1)*IF(AND(K609=1,'inputs and tables'!$K$15=1),data!C610/data!C609,1))</f>
        <v>784.70372539244408</v>
      </c>
    </row>
    <row r="611" spans="1:16" x14ac:dyDescent="0.4">
      <c r="A611" s="17">
        <f t="shared" si="26"/>
        <v>609</v>
      </c>
      <c r="B611">
        <v>1555459200</v>
      </c>
      <c r="C611">
        <v>5202.82</v>
      </c>
      <c r="D611" s="14">
        <f t="shared" si="25"/>
        <v>43572</v>
      </c>
      <c r="F611">
        <f ca="1">IF(A611&lt;$F$2,"",AVERAGE(INDIRECT("C"&amp;A611-$F$2+3):C611))</f>
        <v>3944.9619166666653</v>
      </c>
      <c r="G611" s="2">
        <f ca="1">IF(A611&lt;$G$2,"",IF(A611=$G$2,AVERAGE(INDIRECT("C"&amp;A611-$G$2+3):C611),G610+(2/($G$2+3))*(C611-G610)))</f>
        <v>4322.7059461079944</v>
      </c>
      <c r="J611">
        <f ca="1">IF(F611="","",IF(C611&lt;(F611*(1-'inputs and tables'!$K$14)),0,IF(C611&gt;(F611*(1+'inputs and tables'!$K$14)),1,J610)))</f>
        <v>1</v>
      </c>
      <c r="K611">
        <f ca="1">IF(G611="","",IF(C611&lt;(G611*(1-'inputs and tables'!$K$14)),0,IF(C611&gt;(G611*(1+'inputs and tables'!$K$14)),1,K610)))</f>
        <v>1</v>
      </c>
      <c r="N611" s="13">
        <f t="shared" si="27"/>
        <v>451.82978723404318</v>
      </c>
      <c r="O611" s="10">
        <f ca="1">(O610+(IF(J610&lt;&gt;J609,(-O610*'inputs and tables'!$K$22-'inputs and tables'!$K$21)-O610*'inputs and tables'!$K$22,0)*('inputs and tables'!$K$15+'inputs and tables'!$K$16)))*(IF(AND(J610=0,'inputs and tables'!$K$16=1),data!C610/data!C611,1)*IF(AND(J610=1,'inputs and tables'!$K$15=1),data!C611/data!C610,1))</f>
        <v>2490.4292332335276</v>
      </c>
      <c r="P611" s="10">
        <f ca="1">(P610+(IF(K610&lt;&gt;K609,(-P610*'inputs and tables'!$K$22-'inputs and tables'!$K$21)-P610*'inputs and tables'!$K$22,0)*('inputs and tables'!$K$15+'inputs and tables'!$K$16)))*(IF(AND(K610=0,'inputs and tables'!$K$16=1),data!C610/data!C611,1)*IF(AND(K610=1,'inputs and tables'!$K$15=1),data!C611/data!C610,1))</f>
        <v>789.11735396316681</v>
      </c>
    </row>
    <row r="612" spans="1:16" x14ac:dyDescent="0.4">
      <c r="A612" s="17">
        <f t="shared" si="26"/>
        <v>610</v>
      </c>
      <c r="B612">
        <v>1555545600</v>
      </c>
      <c r="C612">
        <v>5258.44</v>
      </c>
      <c r="D612" s="14">
        <f t="shared" si="25"/>
        <v>43573</v>
      </c>
      <c r="F612">
        <f ca="1">IF(A612&lt;$F$2,"",AVERAGE(INDIRECT("C"&amp;A612-$F$2+3):C612))</f>
        <v>3958.2637499999987</v>
      </c>
      <c r="G612" s="2">
        <f ca="1">IF(A612&lt;$G$2,"",IF(A612=$G$2,AVERAGE(INDIRECT("C"&amp;A612-$G$2+3):C612),G611+(2/($G$2+3))*(C612-G611)))</f>
        <v>4339.4154827846369</v>
      </c>
      <c r="J612">
        <f ca="1">IF(F612="","",IF(C612&lt;(F612*(1-'inputs and tables'!$K$14)),0,IF(C612&gt;(F612*(1+'inputs and tables'!$K$14)),1,J611)))</f>
        <v>1</v>
      </c>
      <c r="K612">
        <f ca="1">IF(G612="","",IF(C612&lt;(G612*(1-'inputs and tables'!$K$14)),0,IF(C612&gt;(G612*(1+'inputs and tables'!$K$14)),1,K611)))</f>
        <v>1</v>
      </c>
      <c r="N612" s="13">
        <f t="shared" si="27"/>
        <v>456.66000868432548</v>
      </c>
      <c r="O612" s="10">
        <f ca="1">(O611+(IF(J611&lt;&gt;J610,(-O611*'inputs and tables'!$K$22-'inputs and tables'!$K$21)-O611*'inputs and tables'!$K$22,0)*('inputs and tables'!$K$15+'inputs and tables'!$K$16)))*(IF(AND(J611=0,'inputs and tables'!$K$16=1),data!C611/data!C612,1)*IF(AND(J611=1,'inputs and tables'!$K$15=1),data!C612/data!C611,1))</f>
        <v>2517.0528092850632</v>
      </c>
      <c r="P612" s="10">
        <f ca="1">(P611+(IF(K611&lt;&gt;K610,(-P611*'inputs and tables'!$K$22-'inputs and tables'!$K$21)-P611*'inputs and tables'!$K$22,0)*('inputs and tables'!$K$15+'inputs and tables'!$K$16)))*(IF(AND(K611=0,'inputs and tables'!$K$16=1),data!C611/data!C612,1)*IF(AND(K611=1,'inputs and tables'!$K$15=1),data!C612/data!C611,1))</f>
        <v>797.55329970555874</v>
      </c>
    </row>
    <row r="613" spans="1:16" x14ac:dyDescent="0.4">
      <c r="A613" s="17">
        <f t="shared" si="26"/>
        <v>611</v>
      </c>
      <c r="B613">
        <v>1555632000</v>
      </c>
      <c r="C613">
        <v>5258.68</v>
      </c>
      <c r="D613" s="14">
        <f t="shared" ref="D613:D676" si="28">(B613/86400)+DATE(1970,1,1)</f>
        <v>43574</v>
      </c>
      <c r="F613">
        <f ca="1">IF(A613&lt;$F$2,"",AVERAGE(INDIRECT("C"&amp;A613-$F$2+3):C613))</f>
        <v>3968.3392499999986</v>
      </c>
      <c r="G613" s="2">
        <f ca="1">IF(A613&lt;$G$2,"",IF(A613=$G$2,AVERAGE(INDIRECT("C"&amp;A613-$G$2+3):C613),G612+(2/($G$2+3))*(C613-G612)))</f>
        <v>4355.8309205920541</v>
      </c>
      <c r="J613">
        <f ca="1">IF(F613="","",IF(C613&lt;(F613*(1-'inputs and tables'!$K$14)),0,IF(C613&gt;(F613*(1+'inputs and tables'!$K$14)),1,J612)))</f>
        <v>1</v>
      </c>
      <c r="K613">
        <f ca="1">IF(G613="","",IF(C613&lt;(G613*(1-'inputs and tables'!$K$14)),0,IF(C613&gt;(G613*(1+'inputs and tables'!$K$14)),1,K612)))</f>
        <v>1</v>
      </c>
      <c r="N613" s="13">
        <f t="shared" si="27"/>
        <v>456.68085106383052</v>
      </c>
      <c r="O613" s="10">
        <f ca="1">(O612+(IF(J612&lt;&gt;J611,(-O612*'inputs and tables'!$K$22-'inputs and tables'!$K$21)-O612*'inputs and tables'!$K$22,0)*('inputs and tables'!$K$15+'inputs and tables'!$K$16)))*(IF(AND(J612=0,'inputs and tables'!$K$16=1),data!C612/data!C613,1)*IF(AND(J612=1,'inputs and tables'!$K$15=1),data!C613/data!C612,1))</f>
        <v>2517.1676898721248</v>
      </c>
      <c r="P613" s="10">
        <f ca="1">(P612+(IF(K612&lt;&gt;K611,(-P612*'inputs and tables'!$K$22-'inputs and tables'!$K$21)-P612*'inputs and tables'!$K$22,0)*('inputs and tables'!$K$15+'inputs and tables'!$K$16)))*(IF(AND(K612=0,'inputs and tables'!$K$16=1),data!C612/data!C613,1)*IF(AND(K612=1,'inputs and tables'!$K$15=1),data!C613/data!C612,1))</f>
        <v>797.58970076593585</v>
      </c>
    </row>
    <row r="614" spans="1:16" x14ac:dyDescent="0.4">
      <c r="A614" s="17">
        <f t="shared" si="26"/>
        <v>612</v>
      </c>
      <c r="B614">
        <v>1555718400</v>
      </c>
      <c r="C614">
        <v>5291.73</v>
      </c>
      <c r="D614" s="14">
        <f t="shared" si="28"/>
        <v>43575</v>
      </c>
      <c r="F614">
        <f ca="1">IF(A614&lt;$F$2,"",AVERAGE(INDIRECT("C"&amp;A614-$F$2+3):C614))</f>
        <v>3980.4481666666647</v>
      </c>
      <c r="G614" s="2">
        <f ca="1">IF(A614&lt;$G$2,"",IF(A614=$G$2,AVERAGE(INDIRECT("C"&amp;A614-$G$2+3):C614),G613+(2/($G$2+3))*(C614-G613)))</f>
        <v>4372.5434041529106</v>
      </c>
      <c r="J614">
        <f ca="1">IF(F614="","",IF(C614&lt;(F614*(1-'inputs and tables'!$K$14)),0,IF(C614&gt;(F614*(1+'inputs and tables'!$K$14)),1,J613)))</f>
        <v>1</v>
      </c>
      <c r="K614">
        <f ca="1">IF(G614="","",IF(C614&lt;(G614*(1-'inputs and tables'!$K$14)),0,IF(C614&gt;(G614*(1+'inputs and tables'!$K$14)),1,K613)))</f>
        <v>1</v>
      </c>
      <c r="N614" s="13">
        <f t="shared" si="27"/>
        <v>459.55102040816394</v>
      </c>
      <c r="O614" s="10">
        <f ca="1">(O613+(IF(J613&lt;&gt;J612,(-O613*'inputs and tables'!$K$22-'inputs and tables'!$K$21)-O613*'inputs and tables'!$K$22,0)*('inputs and tables'!$K$15+'inputs and tables'!$K$16)))*(IF(AND(J613=0,'inputs and tables'!$K$16=1),data!C613/data!C614,1)*IF(AND(J613=1,'inputs and tables'!$K$15=1),data!C614/data!C613,1))</f>
        <v>2532.9877040487377</v>
      </c>
      <c r="P614" s="10">
        <f ca="1">(P613+(IF(K613&lt;&gt;K612,(-P613*'inputs and tables'!$K$22-'inputs and tables'!$K$21)-P613*'inputs and tables'!$K$22,0)*('inputs and tables'!$K$15+'inputs and tables'!$K$16)))*(IF(AND(K613=0,'inputs and tables'!$K$16=1),data!C613/data!C614,1)*IF(AND(K613=1,'inputs and tables'!$K$15=1),data!C614/data!C613,1))</f>
        <v>802.60243012203159</v>
      </c>
    </row>
    <row r="615" spans="1:16" x14ac:dyDescent="0.4">
      <c r="A615" s="17">
        <f t="shared" si="26"/>
        <v>613</v>
      </c>
      <c r="B615">
        <v>1555804800</v>
      </c>
      <c r="C615">
        <v>5256.14</v>
      </c>
      <c r="D615" s="14">
        <f t="shared" si="28"/>
        <v>43576</v>
      </c>
      <c r="F615">
        <f ca="1">IF(A615&lt;$F$2,"",AVERAGE(INDIRECT("C"&amp;A615-$F$2+3):C615))</f>
        <v>3991.3417499999987</v>
      </c>
      <c r="G615" s="2">
        <f ca="1">IF(A615&lt;$G$2,"",IF(A615=$G$2,AVERAGE(INDIRECT("C"&amp;A615-$G$2+3):C615),G614+(2/($G$2+3))*(C615-G614)))</f>
        <v>4388.3219147930376</v>
      </c>
      <c r="J615">
        <f ca="1">IF(F615="","",IF(C615&lt;(F615*(1-'inputs and tables'!$K$14)),0,IF(C615&gt;(F615*(1+'inputs and tables'!$K$14)),1,J614)))</f>
        <v>1</v>
      </c>
      <c r="K615">
        <f ca="1">IF(G615="","",IF(C615&lt;(G615*(1-'inputs and tables'!$K$14)),0,IF(C615&gt;(G615*(1+'inputs and tables'!$K$14)),1,K614)))</f>
        <v>1</v>
      </c>
      <c r="N615" s="13">
        <f t="shared" si="27"/>
        <v>456.46026921406934</v>
      </c>
      <c r="O615" s="10">
        <f ca="1">(O614+(IF(J614&lt;&gt;J613,(-O614*'inputs and tables'!$K$22-'inputs and tables'!$K$21)-O614*'inputs and tables'!$K$22,0)*('inputs and tables'!$K$15+'inputs and tables'!$K$16)))*(IF(AND(J614=0,'inputs and tables'!$K$16=1),data!C614/data!C615,1)*IF(AND(J614=1,'inputs and tables'!$K$15=1),data!C615/data!C614,1))</f>
        <v>2515.9518703257222</v>
      </c>
      <c r="P615" s="10">
        <f ca="1">(P614+(IF(K614&lt;&gt;K613,(-P614*'inputs and tables'!$K$22-'inputs and tables'!$K$21)-P614*'inputs and tables'!$K$22,0)*('inputs and tables'!$K$15+'inputs and tables'!$K$16)))*(IF(AND(K614=0,'inputs and tables'!$K$16=1),data!C614/data!C615,1)*IF(AND(K614=1,'inputs and tables'!$K$15=1),data!C615/data!C614,1))</f>
        <v>797.20445621027829</v>
      </c>
    </row>
    <row r="616" spans="1:16" x14ac:dyDescent="0.4">
      <c r="A616" s="17">
        <f t="shared" si="26"/>
        <v>614</v>
      </c>
      <c r="B616">
        <v>1555891200</v>
      </c>
      <c r="C616">
        <v>5357.14</v>
      </c>
      <c r="D616" s="14">
        <f t="shared" si="28"/>
        <v>43577</v>
      </c>
      <c r="F616">
        <f ca="1">IF(A616&lt;$F$2,"",AVERAGE(INDIRECT("C"&amp;A616-$F$2+3):C616))</f>
        <v>4003.2369999999992</v>
      </c>
      <c r="G616" s="2">
        <f ca="1">IF(A616&lt;$G$2,"",IF(A616=$G$2,AVERAGE(INDIRECT("C"&amp;A616-$G$2+3):C616),G615+(2/($G$2+3))*(C616-G615)))</f>
        <v>4405.6222377431623</v>
      </c>
      <c r="J616">
        <f ca="1">IF(F616="","",IF(C616&lt;(F616*(1-'inputs and tables'!$K$14)),0,IF(C616&gt;(F616*(1+'inputs and tables'!$K$14)),1,J615)))</f>
        <v>1</v>
      </c>
      <c r="K616">
        <f ca="1">IF(G616="","",IF(C616&lt;(G616*(1-'inputs and tables'!$K$14)),0,IF(C616&gt;(G616*(1+'inputs and tables'!$K$14)),1,K615)))</f>
        <v>1</v>
      </c>
      <c r="N616" s="13">
        <f t="shared" si="27"/>
        <v>465.23143725575414</v>
      </c>
      <c r="O616" s="10">
        <f ca="1">(O615+(IF(J615&lt;&gt;J614,(-O615*'inputs and tables'!$K$22-'inputs and tables'!$K$21)-O615*'inputs and tables'!$K$22,0)*('inputs and tables'!$K$15+'inputs and tables'!$K$16)))*(IF(AND(J615=0,'inputs and tables'!$K$16=1),data!C615/data!C616,1)*IF(AND(J615=1,'inputs and tables'!$K$15=1),data!C616/data!C615,1))</f>
        <v>2564.297450714163</v>
      </c>
      <c r="P616" s="10">
        <f ca="1">(P615+(IF(K615&lt;&gt;K614,(-P615*'inputs and tables'!$K$22-'inputs and tables'!$K$21)-P615*'inputs and tables'!$K$22,0)*('inputs and tables'!$K$15+'inputs and tables'!$K$16)))*(IF(AND(K615=0,'inputs and tables'!$K$16=1),data!C615/data!C616,1)*IF(AND(K615=1,'inputs and tables'!$K$15=1),data!C616/data!C615,1))</f>
        <v>812.52323578563937</v>
      </c>
    </row>
    <row r="617" spans="1:16" x14ac:dyDescent="0.4">
      <c r="A617" s="17">
        <f t="shared" si="26"/>
        <v>615</v>
      </c>
      <c r="B617">
        <v>1555977600</v>
      </c>
      <c r="C617">
        <v>5493.31</v>
      </c>
      <c r="D617" s="14">
        <f t="shared" si="28"/>
        <v>43578</v>
      </c>
      <c r="F617">
        <f ca="1">IF(A617&lt;$F$2,"",AVERAGE(INDIRECT("C"&amp;A617-$F$2+3):C617))</f>
        <v>4015.6144999999983</v>
      </c>
      <c r="G617" s="2">
        <f ca="1">IF(A617&lt;$G$2,"",IF(A617=$G$2,AVERAGE(INDIRECT("C"&amp;A617-$G$2+3):C617),G616+(2/($G$2+3))*(C617-G616)))</f>
        <v>4425.045233497749</v>
      </c>
      <c r="J617">
        <f ca="1">IF(F617="","",IF(C617&lt;(F617*(1-'inputs and tables'!$K$14)),0,IF(C617&gt;(F617*(1+'inputs and tables'!$K$14)),1,J616)))</f>
        <v>1</v>
      </c>
      <c r="K617">
        <f ca="1">IF(G617="","",IF(C617&lt;(G617*(1-'inputs and tables'!$K$14)),0,IF(C617&gt;(G617*(1+'inputs and tables'!$K$14)),1,K616)))</f>
        <v>1</v>
      </c>
      <c r="N617" s="13">
        <f t="shared" si="27"/>
        <v>477.05688232739982</v>
      </c>
      <c r="O617" s="10">
        <f ca="1">(O616+(IF(J616&lt;&gt;J615,(-O616*'inputs and tables'!$K$22-'inputs and tables'!$K$21)-O616*'inputs and tables'!$K$22,0)*('inputs and tables'!$K$15+'inputs and tables'!$K$16)))*(IF(AND(J616=0,'inputs and tables'!$K$16=1),data!C616/data!C617,1)*IF(AND(J616=1,'inputs and tables'!$K$15=1),data!C617/data!C616,1))</f>
        <v>2629.4778237982614</v>
      </c>
      <c r="P617" s="10">
        <f ca="1">(P616+(IF(K616&lt;&gt;K615,(-P616*'inputs and tables'!$K$22-'inputs and tables'!$K$21)-P616*'inputs and tables'!$K$22,0)*('inputs and tables'!$K$15+'inputs and tables'!$K$16)))*(IF(AND(K616=0,'inputs and tables'!$K$16=1),data!C616/data!C617,1)*IF(AND(K616=1,'inputs and tables'!$K$15=1),data!C617/data!C616,1))</f>
        <v>833.17628741709393</v>
      </c>
    </row>
    <row r="618" spans="1:16" x14ac:dyDescent="0.4">
      <c r="A618" s="17">
        <f t="shared" si="26"/>
        <v>616</v>
      </c>
      <c r="B618">
        <v>1556064000</v>
      </c>
      <c r="C618">
        <v>5415</v>
      </c>
      <c r="D618" s="14">
        <f t="shared" si="28"/>
        <v>43579</v>
      </c>
      <c r="F618">
        <f ca="1">IF(A618&lt;$F$2,"",AVERAGE(INDIRECT("C"&amp;A618-$F$2+3):C618))</f>
        <v>4029.524583333332</v>
      </c>
      <c r="G618" s="2">
        <f ca="1">IF(A618&lt;$G$2,"",IF(A618=$G$2,AVERAGE(INDIRECT("C"&amp;A618-$G$2+3):C618),G617+(2/($G$2+3))*(C618-G617)))</f>
        <v>4442.7229971852894</v>
      </c>
      <c r="J618">
        <f ca="1">IF(F618="","",IF(C618&lt;(F618*(1-'inputs and tables'!$K$14)),0,IF(C618&gt;(F618*(1+'inputs and tables'!$K$14)),1,J617)))</f>
        <v>1</v>
      </c>
      <c r="K618">
        <f ca="1">IF(G618="","",IF(C618&lt;(G618*(1-'inputs and tables'!$K$14)),0,IF(C618&gt;(G618*(1+'inputs and tables'!$K$14)),1,K617)))</f>
        <v>1</v>
      </c>
      <c r="N618" s="13">
        <f t="shared" si="27"/>
        <v>470.25618758141627</v>
      </c>
      <c r="O618" s="10">
        <f ca="1">(O617+(IF(J617&lt;&gt;J616,(-O617*'inputs and tables'!$K$22-'inputs and tables'!$K$21)-O617*'inputs and tables'!$K$22,0)*('inputs and tables'!$K$15+'inputs and tables'!$K$16)))*(IF(AND(J617=0,'inputs and tables'!$K$16=1),data!C617/data!C618,1)*IF(AND(J617=1,'inputs and tables'!$K$15=1),data!C618/data!C617,1))</f>
        <v>2591.9932455782732</v>
      </c>
      <c r="P618" s="10">
        <f ca="1">(P617+(IF(K617&lt;&gt;K616,(-P617*'inputs and tables'!$K$22-'inputs and tables'!$K$21)-P617*'inputs and tables'!$K$22,0)*('inputs and tables'!$K$15+'inputs and tables'!$K$16)))*(IF(AND(K617=0,'inputs and tables'!$K$16=1),data!C617/data!C618,1)*IF(AND(K617=1,'inputs and tables'!$K$15=1),data!C618/data!C617,1))</f>
        <v>821.29892475821748</v>
      </c>
    </row>
    <row r="619" spans="1:16" x14ac:dyDescent="0.4">
      <c r="A619" s="17">
        <f t="shared" si="26"/>
        <v>617</v>
      </c>
      <c r="B619">
        <v>1556150400</v>
      </c>
      <c r="C619">
        <v>5219.8999999999996</v>
      </c>
      <c r="D619" s="14">
        <f t="shared" si="28"/>
        <v>43580</v>
      </c>
      <c r="F619">
        <f ca="1">IF(A619&lt;$F$2,"",AVERAGE(INDIRECT("C"&amp;A619-$F$2+3):C619))</f>
        <v>4041.5425833333315</v>
      </c>
      <c r="G619" s="2">
        <f ca="1">IF(A619&lt;$G$2,"",IF(A619=$G$2,AVERAGE(INDIRECT("C"&amp;A619-$G$2+3):C619),G618+(2/($G$2+3))*(C619-G618)))</f>
        <v>4456.6011579498381</v>
      </c>
      <c r="J619">
        <f ca="1">IF(F619="","",IF(C619&lt;(F619*(1-'inputs and tables'!$K$14)),0,IF(C619&gt;(F619*(1+'inputs and tables'!$K$14)),1,J618)))</f>
        <v>1</v>
      </c>
      <c r="K619">
        <f ca="1">IF(G619="","",IF(C619&lt;(G619*(1-'inputs and tables'!$K$14)),0,IF(C619&gt;(G619*(1+'inputs and tables'!$K$14)),1,K618)))</f>
        <v>1</v>
      </c>
      <c r="N619" s="13">
        <f t="shared" si="27"/>
        <v>453.31306990881529</v>
      </c>
      <c r="O619" s="10">
        <f ca="1">(O618+(IF(J618&lt;&gt;J617,(-O618*'inputs and tables'!$K$22-'inputs and tables'!$K$21)-O618*'inputs and tables'!$K$22,0)*('inputs and tables'!$K$15+'inputs and tables'!$K$16)))*(IF(AND(J618=0,'inputs and tables'!$K$16=1),data!C618/data!C619,1)*IF(AND(J618=1,'inputs and tables'!$K$15=1),data!C619/data!C618,1))</f>
        <v>2498.6049016794141</v>
      </c>
      <c r="P619" s="10">
        <f ca="1">(P618+(IF(K618&lt;&gt;K617,(-P618*'inputs and tables'!$K$22-'inputs and tables'!$K$21)-P618*'inputs and tables'!$K$22,0)*('inputs and tables'!$K$15+'inputs and tables'!$K$16)))*(IF(AND(K618=0,'inputs and tables'!$K$16=1),data!C618/data!C619,1)*IF(AND(K618=1,'inputs and tables'!$K$15=1),data!C619/data!C618,1))</f>
        <v>791.7078960933369</v>
      </c>
    </row>
    <row r="620" spans="1:16" x14ac:dyDescent="0.4">
      <c r="A620" s="17">
        <f t="shared" si="26"/>
        <v>618</v>
      </c>
      <c r="B620">
        <v>1556236800</v>
      </c>
      <c r="C620">
        <v>5314.1</v>
      </c>
      <c r="D620" s="14">
        <f t="shared" si="28"/>
        <v>43581</v>
      </c>
      <c r="F620">
        <f ca="1">IF(A620&lt;$F$2,"",AVERAGE(INDIRECT("C"&amp;A620-$F$2+3):C620))</f>
        <v>4056.0941666666649</v>
      </c>
      <c r="G620" s="2">
        <f ca="1">IF(A620&lt;$G$2,"",IF(A620=$G$2,AVERAGE(INDIRECT("C"&amp;A620-$G$2+3):C620),G619+(2/($G$2+3))*(C620-G619)))</f>
        <v>4471.9136372721623</v>
      </c>
      <c r="J620">
        <f ca="1">IF(F620="","",IF(C620&lt;(F620*(1-'inputs and tables'!$K$14)),0,IF(C620&gt;(F620*(1+'inputs and tables'!$K$14)),1,J619)))</f>
        <v>1</v>
      </c>
      <c r="K620">
        <f ca="1">IF(G620="","",IF(C620&lt;(G620*(1-'inputs and tables'!$K$14)),0,IF(C620&gt;(G620*(1+'inputs and tables'!$K$14)),1,K619)))</f>
        <v>1</v>
      </c>
      <c r="N620" s="13">
        <f t="shared" si="27"/>
        <v>461.49370386452529</v>
      </c>
      <c r="O620" s="10">
        <f ca="1">(O619+(IF(J619&lt;&gt;J618,(-O619*'inputs and tables'!$K$22-'inputs and tables'!$K$21)-O619*'inputs and tables'!$K$22,0)*('inputs and tables'!$K$15+'inputs and tables'!$K$16)))*(IF(AND(J619=0,'inputs and tables'!$K$16=1),data!C619/data!C620,1)*IF(AND(J619=1,'inputs and tables'!$K$15=1),data!C620/data!C619,1))</f>
        <v>2543.6955321011083</v>
      </c>
      <c r="P620" s="10">
        <f ca="1">(P619+(IF(K619&lt;&gt;K618,(-P619*'inputs and tables'!$K$22-'inputs and tables'!$K$21)-P619*'inputs and tables'!$K$22,0)*('inputs and tables'!$K$15+'inputs and tables'!$K$16)))*(IF(AND(K619=0,'inputs and tables'!$K$16=1),data!C619/data!C620,1)*IF(AND(K619=1,'inputs and tables'!$K$15=1),data!C620/data!C619,1))</f>
        <v>805.99531229134698</v>
      </c>
    </row>
    <row r="621" spans="1:16" x14ac:dyDescent="0.4">
      <c r="A621" s="17">
        <f t="shared" si="26"/>
        <v>619</v>
      </c>
      <c r="B621">
        <v>1556323200</v>
      </c>
      <c r="C621">
        <v>5295.69</v>
      </c>
      <c r="D621" s="14">
        <f t="shared" si="28"/>
        <v>43582</v>
      </c>
      <c r="F621">
        <f ca="1">IF(A621&lt;$F$2,"",AVERAGE(INDIRECT("C"&amp;A621-$F$2+3):C621))</f>
        <v>4068.2310833333318</v>
      </c>
      <c r="G621" s="2">
        <f ca="1">IF(A621&lt;$G$2,"",IF(A621=$G$2,AVERAGE(INDIRECT("C"&amp;A621-$G$2+3):C621),G620+(2/($G$2+3))*(C621-G620)))</f>
        <v>4486.6239294637307</v>
      </c>
      <c r="J621">
        <f ca="1">IF(F621="","",IF(C621&lt;(F621*(1-'inputs and tables'!$K$14)),0,IF(C621&gt;(F621*(1+'inputs and tables'!$K$14)),1,J620)))</f>
        <v>1</v>
      </c>
      <c r="K621">
        <f ca="1">IF(G621="","",IF(C621&lt;(G621*(1-'inputs and tables'!$K$14)),0,IF(C621&gt;(G621*(1+'inputs and tables'!$K$14)),1,K620)))</f>
        <v>1</v>
      </c>
      <c r="N621" s="13">
        <f t="shared" si="27"/>
        <v>459.89491966999634</v>
      </c>
      <c r="O621" s="10">
        <f ca="1">(O620+(IF(J620&lt;&gt;J619,(-O620*'inputs and tables'!$K$22-'inputs and tables'!$K$21)-O620*'inputs and tables'!$K$22,0)*('inputs and tables'!$K$15+'inputs and tables'!$K$16)))*(IF(AND(J620=0,'inputs and tables'!$K$16=1),data!C620/data!C621,1)*IF(AND(J620=1,'inputs and tables'!$K$15=1),data!C621/data!C620,1))</f>
        <v>2534.8832337352546</v>
      </c>
      <c r="P621" s="10">
        <f ca="1">(P620+(IF(K620&lt;&gt;K619,(-P620*'inputs and tables'!$K$22-'inputs and tables'!$K$21)-P620*'inputs and tables'!$K$22,0)*('inputs and tables'!$K$15+'inputs and tables'!$K$16)))*(IF(AND(K620=0,'inputs and tables'!$K$16=1),data!C620/data!C621,1)*IF(AND(K620=1,'inputs and tables'!$K$15=1),data!C621/data!C620,1))</f>
        <v>803.20304761825378</v>
      </c>
    </row>
    <row r="622" spans="1:16" x14ac:dyDescent="0.4">
      <c r="A622" s="17">
        <f t="shared" si="26"/>
        <v>620</v>
      </c>
      <c r="B622">
        <v>1556409600</v>
      </c>
      <c r="C622">
        <v>5307.52</v>
      </c>
      <c r="D622" s="14">
        <f t="shared" si="28"/>
        <v>43583</v>
      </c>
      <c r="F622">
        <f ca="1">IF(A622&lt;$F$2,"",AVERAGE(INDIRECT("C"&amp;A622-$F$2+3):C622))</f>
        <v>4081.6660833333322</v>
      </c>
      <c r="G622" s="2">
        <f ca="1">IF(A622&lt;$G$2,"",IF(A622=$G$2,AVERAGE(INDIRECT("C"&amp;A622-$G$2+3):C622),G621+(2/($G$2+3))*(C622-G621)))</f>
        <v>4501.2827878661637</v>
      </c>
      <c r="J622">
        <f ca="1">IF(F622="","",IF(C622&lt;(F622*(1-'inputs and tables'!$K$14)),0,IF(C622&gt;(F622*(1+'inputs and tables'!$K$14)),1,J621)))</f>
        <v>1</v>
      </c>
      <c r="K622">
        <f ca="1">IF(G622="","",IF(C622&lt;(G622*(1-'inputs and tables'!$K$14)),0,IF(C622&gt;(G622*(1+'inputs and tables'!$K$14)),1,K621)))</f>
        <v>1</v>
      </c>
      <c r="N622" s="13">
        <f t="shared" si="27"/>
        <v>460.92227529309667</v>
      </c>
      <c r="O622" s="10">
        <f ca="1">(O621+(IF(J621&lt;&gt;J620,(-O621*'inputs and tables'!$K$22-'inputs and tables'!$K$21)-O621*'inputs and tables'!$K$22,0)*('inputs and tables'!$K$15+'inputs and tables'!$K$16)))*(IF(AND(J621=0,'inputs and tables'!$K$16=1),data!C621/data!C622,1)*IF(AND(J621=1,'inputs and tables'!$K$15=1),data!C622/data!C621,1))</f>
        <v>2540.5458893391683</v>
      </c>
      <c r="P622" s="10">
        <f ca="1">(P621+(IF(K621&lt;&gt;K620,(-P621*'inputs and tables'!$K$22-'inputs and tables'!$K$21)-P621*'inputs and tables'!$K$22,0)*('inputs and tables'!$K$15+'inputs and tables'!$K$16)))*(IF(AND(K621=0,'inputs and tables'!$K$16=1),data!C621/data!C622,1)*IF(AND(K621=1,'inputs and tables'!$K$15=1),data!C622/data!C621,1))</f>
        <v>804.99731655267487</v>
      </c>
    </row>
    <row r="623" spans="1:16" x14ac:dyDescent="0.4">
      <c r="A623" s="17">
        <f t="shared" si="26"/>
        <v>621</v>
      </c>
      <c r="B623">
        <v>1556496000</v>
      </c>
      <c r="C623">
        <v>5238.1400000000003</v>
      </c>
      <c r="D623" s="14">
        <f t="shared" si="28"/>
        <v>43584</v>
      </c>
      <c r="F623">
        <f ca="1">IF(A623&lt;$F$2,"",AVERAGE(INDIRECT("C"&amp;A623-$F$2+3):C623))</f>
        <v>4093.6346666666659</v>
      </c>
      <c r="G623" s="2">
        <f ca="1">IF(A623&lt;$G$2,"",IF(A623=$G$2,AVERAGE(INDIRECT("C"&amp;A623-$G$2+3):C623),G622+(2/($G$2+3))*(C623-G622)))</f>
        <v>4514.4409523685536</v>
      </c>
      <c r="J623">
        <f ca="1">IF(F623="","",IF(C623&lt;(F623*(1-'inputs and tables'!$K$14)),0,IF(C623&gt;(F623*(1+'inputs and tables'!$K$14)),1,J622)))</f>
        <v>1</v>
      </c>
      <c r="K623">
        <f ca="1">IF(G623="","",IF(C623&lt;(G623*(1-'inputs and tables'!$K$14)),0,IF(C623&gt;(G623*(1+'inputs and tables'!$K$14)),1,K622)))</f>
        <v>1</v>
      </c>
      <c r="N623" s="13">
        <f t="shared" si="27"/>
        <v>454.89709075119475</v>
      </c>
      <c r="O623" s="10">
        <f ca="1">(O622+(IF(J622&lt;&gt;J621,(-O622*'inputs and tables'!$K$22-'inputs and tables'!$K$21)-O622*'inputs and tables'!$K$22,0)*('inputs and tables'!$K$15+'inputs and tables'!$K$16)))*(IF(AND(J622=0,'inputs and tables'!$K$16=1),data!C622/data!C623,1)*IF(AND(J622=1,'inputs and tables'!$K$15=1),data!C623/data!C622,1))</f>
        <v>2507.3358262960987</v>
      </c>
      <c r="P623" s="10">
        <f ca="1">(P622+(IF(K622&lt;&gt;K621,(-P622*'inputs and tables'!$K$22-'inputs and tables'!$K$21)-P622*'inputs and tables'!$K$22,0)*('inputs and tables'!$K$15+'inputs and tables'!$K$16)))*(IF(AND(K622=0,'inputs and tables'!$K$16=1),data!C622/data!C623,1)*IF(AND(K622=1,'inputs and tables'!$K$15=1),data!C623/data!C622,1))</f>
        <v>794.47437668199609</v>
      </c>
    </row>
    <row r="624" spans="1:16" x14ac:dyDescent="0.4">
      <c r="A624" s="17">
        <f t="shared" si="26"/>
        <v>622</v>
      </c>
      <c r="B624">
        <v>1556582400</v>
      </c>
      <c r="C624">
        <v>5320.81</v>
      </c>
      <c r="D624" s="14">
        <f t="shared" si="28"/>
        <v>43585</v>
      </c>
      <c r="F624">
        <f ca="1">IF(A624&lt;$F$2,"",AVERAGE(INDIRECT("C"&amp;A624-$F$2+3):C624))</f>
        <v>4107.1172499999993</v>
      </c>
      <c r="G624" s="2">
        <f ca="1">IF(A624&lt;$G$2,"",IF(A624=$G$2,AVERAGE(INDIRECT("C"&amp;A624-$G$2+3):C624),G623+(2/($G$2+3))*(C624-G623)))</f>
        <v>4528.8403996476864</v>
      </c>
      <c r="J624">
        <f ca="1">IF(F624="","",IF(C624&lt;(F624*(1-'inputs and tables'!$K$14)),0,IF(C624&gt;(F624*(1+'inputs and tables'!$K$14)),1,J623)))</f>
        <v>1</v>
      </c>
      <c r="K624">
        <f ca="1">IF(G624="","",IF(C624&lt;(G624*(1-'inputs and tables'!$K$14)),0,IF(C624&gt;(G624*(1+'inputs and tables'!$K$14)),1,K623)))</f>
        <v>1</v>
      </c>
      <c r="N624" s="13">
        <f t="shared" si="27"/>
        <v>462.07642205818564</v>
      </c>
      <c r="O624" s="10">
        <f ca="1">(O623+(IF(J623&lt;&gt;J622,(-O623*'inputs and tables'!$K$22-'inputs and tables'!$K$21)-O623*'inputs and tables'!$K$22,0)*('inputs and tables'!$K$15+'inputs and tables'!$K$16)))*(IF(AND(J623=0,'inputs and tables'!$K$16=1),data!C623/data!C624,1)*IF(AND(J623=1,'inputs and tables'!$K$15=1),data!C624/data!C623,1))</f>
        <v>2546.9074018477063</v>
      </c>
      <c r="P624" s="10">
        <f ca="1">(P623+(IF(K623&lt;&gt;K622,(-P623*'inputs and tables'!$K$22-'inputs and tables'!$K$21)-P623*'inputs and tables'!$K$22,0)*('inputs and tables'!$K$15+'inputs and tables'!$K$16)))*(IF(AND(K623=0,'inputs and tables'!$K$16=1),data!C623/data!C624,1)*IF(AND(K623=1,'inputs and tables'!$K$15=1),data!C624/data!C623,1))</f>
        <v>807.01302527105645</v>
      </c>
    </row>
    <row r="625" spans="1:16" x14ac:dyDescent="0.4">
      <c r="A625" s="17">
        <f t="shared" si="26"/>
        <v>623</v>
      </c>
      <c r="B625">
        <v>1556668800</v>
      </c>
      <c r="C625">
        <v>5383.2</v>
      </c>
      <c r="D625" s="14">
        <f t="shared" si="28"/>
        <v>43586</v>
      </c>
      <c r="F625">
        <f ca="1">IF(A625&lt;$F$2,"",AVERAGE(INDIRECT("C"&amp;A625-$F$2+3):C625))</f>
        <v>4120.3344166666666</v>
      </c>
      <c r="G625" s="2">
        <f ca="1">IF(A625&lt;$G$2,"",IF(A625=$G$2,AVERAGE(INDIRECT("C"&amp;A625-$G$2+3):C625),G624+(2/($G$2+3))*(C625-G624)))</f>
        <v>4544.0968210825495</v>
      </c>
      <c r="J625">
        <f ca="1">IF(F625="","",IF(C625&lt;(F625*(1-'inputs and tables'!$K$14)),0,IF(C625&gt;(F625*(1+'inputs and tables'!$K$14)),1,J624)))</f>
        <v>1</v>
      </c>
      <c r="K625">
        <f ca="1">IF(G625="","",IF(C625&lt;(G625*(1-'inputs and tables'!$K$14)),0,IF(C625&gt;(G625*(1+'inputs and tables'!$K$14)),1,K624)))</f>
        <v>1</v>
      </c>
      <c r="N625" s="13">
        <f t="shared" si="27"/>
        <v>467.49457229700454</v>
      </c>
      <c r="O625" s="10">
        <f ca="1">(O624+(IF(J624&lt;&gt;J623,(-O624*'inputs and tables'!$K$22-'inputs and tables'!$K$21)-O624*'inputs and tables'!$K$22,0)*('inputs and tables'!$K$15+'inputs and tables'!$K$16)))*(IF(AND(J624=0,'inputs and tables'!$K$16=1),data!C624/data!C625,1)*IF(AND(J624=1,'inputs and tables'!$K$15=1),data!C625/data!C624,1))</f>
        <v>2576.7715677926053</v>
      </c>
      <c r="P625" s="10">
        <f ca="1">(P624+(IF(K624&lt;&gt;K623,(-P624*'inputs and tables'!$K$22-'inputs and tables'!$K$21)-P624*'inputs and tables'!$K$22,0)*('inputs and tables'!$K$15+'inputs and tables'!$K$16)))*(IF(AND(K624=0,'inputs and tables'!$K$16=1),data!C624/data!C625,1)*IF(AND(K624=1,'inputs and tables'!$K$15=1),data!C625/data!C624,1))</f>
        <v>816.47578425825225</v>
      </c>
    </row>
    <row r="626" spans="1:16" x14ac:dyDescent="0.4">
      <c r="A626" s="17">
        <f t="shared" si="26"/>
        <v>624</v>
      </c>
      <c r="B626">
        <v>1556755200</v>
      </c>
      <c r="C626">
        <v>5492.87</v>
      </c>
      <c r="D626" s="14">
        <f t="shared" si="28"/>
        <v>43587</v>
      </c>
      <c r="F626">
        <f ca="1">IF(A626&lt;$F$2,"",AVERAGE(INDIRECT("C"&amp;A626-$F$2+3):C626))</f>
        <v>4133.9536666666663</v>
      </c>
      <c r="G626" s="2">
        <f ca="1">IF(A626&lt;$G$2,"",IF(A626=$G$2,AVERAGE(INDIRECT("C"&amp;A626-$G$2+3):C626),G625+(2/($G$2+3))*(C626-G625)))</f>
        <v>4561.0391992775039</v>
      </c>
      <c r="J626">
        <f ca="1">IF(F626="","",IF(C626&lt;(F626*(1-'inputs and tables'!$K$14)),0,IF(C626&gt;(F626*(1+'inputs and tables'!$K$14)),1,J625)))</f>
        <v>1</v>
      </c>
      <c r="K626">
        <f ca="1">IF(G626="","",IF(C626&lt;(G626*(1-'inputs and tables'!$K$14)),0,IF(C626&gt;(G626*(1+'inputs and tables'!$K$14)),1,K625)))</f>
        <v>1</v>
      </c>
      <c r="N626" s="13">
        <f t="shared" si="27"/>
        <v>477.0186712983072</v>
      </c>
      <c r="O626" s="10">
        <f ca="1">(O625+(IF(J625&lt;&gt;J624,(-O625*'inputs and tables'!$K$22-'inputs and tables'!$K$21)-O625*'inputs and tables'!$K$22,0)*('inputs and tables'!$K$15+'inputs and tables'!$K$16)))*(IF(AND(J625=0,'inputs and tables'!$K$16=1),data!C625/data!C626,1)*IF(AND(J625=1,'inputs and tables'!$K$15=1),data!C626/data!C625,1))</f>
        <v>2629.2672093886476</v>
      </c>
      <c r="P626" s="10">
        <f ca="1">(P625+(IF(K625&lt;&gt;K624,(-P625*'inputs and tables'!$K$22-'inputs and tables'!$K$21)-P625*'inputs and tables'!$K$22,0)*('inputs and tables'!$K$15+'inputs and tables'!$K$16)))*(IF(AND(K625=0,'inputs and tables'!$K$16=1),data!C625/data!C626,1)*IF(AND(K625=1,'inputs and tables'!$K$15=1),data!C626/data!C625,1))</f>
        <v>833.1095521397358</v>
      </c>
    </row>
    <row r="627" spans="1:16" x14ac:dyDescent="0.4">
      <c r="A627" s="17">
        <f t="shared" si="26"/>
        <v>625</v>
      </c>
      <c r="B627">
        <v>1556841600</v>
      </c>
      <c r="C627">
        <v>5772.69</v>
      </c>
      <c r="D627" s="14">
        <f t="shared" si="28"/>
        <v>43588</v>
      </c>
      <c r="F627">
        <f ca="1">IF(A627&lt;$F$2,"",AVERAGE(INDIRECT("C"&amp;A627-$F$2+3):C627))</f>
        <v>4150.6695833333324</v>
      </c>
      <c r="G627" s="2">
        <f ca="1">IF(A627&lt;$G$2,"",IF(A627=$G$2,AVERAGE(INDIRECT("C"&amp;A627-$G$2+3):C627),G626+(2/($G$2+3))*(C627-G626)))</f>
        <v>4582.6758207189769</v>
      </c>
      <c r="J627">
        <f ca="1">IF(F627="","",IF(C627&lt;(F627*(1-'inputs and tables'!$K$14)),0,IF(C627&gt;(F627*(1+'inputs and tables'!$K$14)),1,J626)))</f>
        <v>1</v>
      </c>
      <c r="K627">
        <f ca="1">IF(G627="","",IF(C627&lt;(G627*(1-'inputs and tables'!$K$14)),0,IF(C627&gt;(G627*(1+'inputs and tables'!$K$14)),1,K626)))</f>
        <v>1</v>
      </c>
      <c r="N627" s="13">
        <f t="shared" si="27"/>
        <v>501.3191489361709</v>
      </c>
      <c r="O627" s="10">
        <f ca="1">(O626+(IF(J626&lt;&gt;J625,(-O626*'inputs and tables'!$K$22-'inputs and tables'!$K$21)-O626*'inputs and tables'!$K$22,0)*('inputs and tables'!$K$15+'inputs and tables'!$K$16)))*(IF(AND(J626=0,'inputs and tables'!$K$16=1),data!C626/data!C627,1)*IF(AND(J626=1,'inputs and tables'!$K$15=1),data!C627/data!C626,1))</f>
        <v>2763.208400520266</v>
      </c>
      <c r="P627" s="10">
        <f ca="1">(P626+(IF(K626&lt;&gt;K625,(-P626*'inputs and tables'!$K$22-'inputs and tables'!$K$21)-P626*'inputs and tables'!$K$22,0)*('inputs and tables'!$K$15+'inputs and tables'!$K$16)))*(IF(AND(K626=0,'inputs and tables'!$K$16=1),data!C626/data!C627,1)*IF(AND(K626=1,'inputs and tables'!$K$15=1),data!C627/data!C626,1))</f>
        <v>875.55015511773115</v>
      </c>
    </row>
    <row r="628" spans="1:16" x14ac:dyDescent="0.4">
      <c r="A628" s="17">
        <f t="shared" si="26"/>
        <v>626</v>
      </c>
      <c r="B628">
        <v>1556928000</v>
      </c>
      <c r="C628">
        <v>5829.45</v>
      </c>
      <c r="D628" s="14">
        <f t="shared" si="28"/>
        <v>43589</v>
      </c>
      <c r="F628">
        <f ca="1">IF(A628&lt;$F$2,"",AVERAGE(INDIRECT("C"&amp;A628-$F$2+3):C628))</f>
        <v>4167.6482500000002</v>
      </c>
      <c r="G628" s="2">
        <f ca="1">IF(A628&lt;$G$2,"",IF(A628=$G$2,AVERAGE(INDIRECT("C"&amp;A628-$G$2+3):C628),G627+(2/($G$2+3))*(C628-G627)))</f>
        <v>4604.9396453489953</v>
      </c>
      <c r="J628">
        <f ca="1">IF(F628="","",IF(C628&lt;(F628*(1-'inputs and tables'!$K$14)),0,IF(C628&gt;(F628*(1+'inputs and tables'!$K$14)),1,J627)))</f>
        <v>1</v>
      </c>
      <c r="K628">
        <f ca="1">IF(G628="","",IF(C628&lt;(G628*(1-'inputs and tables'!$K$14)),0,IF(C628&gt;(G628*(1+'inputs and tables'!$K$14)),1,K627)))</f>
        <v>1</v>
      </c>
      <c r="N628" s="13">
        <f t="shared" si="27"/>
        <v>506.24837168910187</v>
      </c>
      <c r="O628" s="10">
        <f ca="1">(O627+(IF(J627&lt;&gt;J626,(-O627*'inputs and tables'!$K$22-'inputs and tables'!$K$21)-O627*'inputs and tables'!$K$22,0)*('inputs and tables'!$K$15+'inputs and tables'!$K$16)))*(IF(AND(J627=0,'inputs and tables'!$K$16=1),data!C627/data!C628,1)*IF(AND(J627=1,'inputs and tables'!$K$15=1),data!C628/data!C627,1))</f>
        <v>2790.3776593603438</v>
      </c>
      <c r="P628" s="10">
        <f ca="1">(P627+(IF(K627&lt;&gt;K626,(-P627*'inputs and tables'!$K$22-'inputs and tables'!$K$21)-P627*'inputs and tables'!$K$22,0)*('inputs and tables'!$K$15+'inputs and tables'!$K$16)))*(IF(AND(K627=0,'inputs and tables'!$K$16=1),data!C627/data!C628,1)*IF(AND(K627=1,'inputs and tables'!$K$15=1),data!C628/data!C627,1))</f>
        <v>884.15900589691421</v>
      </c>
    </row>
    <row r="629" spans="1:16" x14ac:dyDescent="0.4">
      <c r="A629" s="17">
        <f t="shared" si="26"/>
        <v>627</v>
      </c>
      <c r="B629">
        <v>1557014400</v>
      </c>
      <c r="C629">
        <v>5775.62</v>
      </c>
      <c r="D629" s="14">
        <f t="shared" si="28"/>
        <v>43590</v>
      </c>
      <c r="F629">
        <f ca="1">IF(A629&lt;$F$2,"",AVERAGE(INDIRECT("C"&amp;A629-$F$2+3):C629))</f>
        <v>4184.3537500000002</v>
      </c>
      <c r="G629" s="2">
        <f ca="1">IF(A629&lt;$G$2,"",IF(A629=$G$2,AVERAGE(INDIRECT("C"&amp;A629-$G$2+3):C629),G628+(2/($G$2+3))*(C629-G628)))</f>
        <v>4625.8446516820486</v>
      </c>
      <c r="J629">
        <f ca="1">IF(F629="","",IF(C629&lt;(F629*(1-'inputs and tables'!$K$14)),0,IF(C629&gt;(F629*(1+'inputs and tables'!$K$14)),1,J628)))</f>
        <v>1</v>
      </c>
      <c r="K629">
        <f ca="1">IF(G629="","",IF(C629&lt;(G629*(1-'inputs and tables'!$K$14)),0,IF(C629&gt;(G629*(1+'inputs and tables'!$K$14)),1,K628)))</f>
        <v>1</v>
      </c>
      <c r="N629" s="13">
        <f t="shared" si="27"/>
        <v>501.57359965262771</v>
      </c>
      <c r="O629" s="10">
        <f ca="1">(O628+(IF(J628&lt;&gt;J627,(-O628*'inputs and tables'!$K$22-'inputs and tables'!$K$21)-O628*'inputs and tables'!$K$22,0)*('inputs and tables'!$K$15+'inputs and tables'!$K$16)))*(IF(AND(J628=0,'inputs and tables'!$K$16=1),data!C628/data!C629,1)*IF(AND(J628=1,'inputs and tables'!$K$15=1),data!C629/data!C628,1))</f>
        <v>2764.6109010206433</v>
      </c>
      <c r="P629" s="10">
        <f ca="1">(P628+(IF(K628&lt;&gt;K627,(-P628*'inputs and tables'!$K$22-'inputs and tables'!$K$21)-P628*'inputs and tables'!$K$22,0)*('inputs and tables'!$K$15+'inputs and tables'!$K$16)))*(IF(AND(K628=0,'inputs and tables'!$K$16=1),data!C628/data!C629,1)*IF(AND(K628=1,'inputs and tables'!$K$15=1),data!C629/data!C628,1))</f>
        <v>875.99455139650149</v>
      </c>
    </row>
    <row r="630" spans="1:16" x14ac:dyDescent="0.4">
      <c r="A630" s="17">
        <f t="shared" si="26"/>
        <v>628</v>
      </c>
      <c r="B630">
        <v>1557100800</v>
      </c>
      <c r="C630">
        <v>5747.79</v>
      </c>
      <c r="D630" s="14">
        <f t="shared" si="28"/>
        <v>43591</v>
      </c>
      <c r="F630">
        <f ca="1">IF(A630&lt;$F$2,"",AVERAGE(INDIRECT("C"&amp;A630-$F$2+3):C630))</f>
        <v>4199.0219999999999</v>
      </c>
      <c r="G630" s="2">
        <f ca="1">IF(A630&lt;$G$2,"",IF(A630=$G$2,AVERAGE(INDIRECT("C"&amp;A630-$G$2+3):C630),G629+(2/($G$2+3))*(C630-G629)))</f>
        <v>4645.8793900448691</v>
      </c>
      <c r="J630">
        <f ca="1">IF(F630="","",IF(C630&lt;(F630*(1-'inputs and tables'!$K$14)),0,IF(C630&gt;(F630*(1+'inputs and tables'!$K$14)),1,J629)))</f>
        <v>1</v>
      </c>
      <c r="K630">
        <f ca="1">IF(G630="","",IF(C630&lt;(G630*(1-'inputs and tables'!$K$14)),0,IF(C630&gt;(G630*(1+'inputs and tables'!$K$14)),1,K629)))</f>
        <v>1</v>
      </c>
      <c r="N630" s="13">
        <f t="shared" si="27"/>
        <v>499.15675206252786</v>
      </c>
      <c r="O630" s="10">
        <f ca="1">(O629+(IF(J629&lt;&gt;J628,(-O629*'inputs and tables'!$K$22-'inputs and tables'!$K$21)-O629*'inputs and tables'!$K$22,0)*('inputs and tables'!$K$15+'inputs and tables'!$K$16)))*(IF(AND(J629=0,'inputs and tables'!$K$16=1),data!C629/data!C630,1)*IF(AND(J629=1,'inputs and tables'!$K$15=1),data!C630/data!C629,1))</f>
        <v>2751.2895396126205</v>
      </c>
      <c r="P630" s="10">
        <f ca="1">(P629+(IF(K629&lt;&gt;K628,(-P629*'inputs and tables'!$K$22-'inputs and tables'!$K$21)-P629*'inputs and tables'!$K$22,0)*('inputs and tables'!$K$15+'inputs and tables'!$K$16)))*(IF(AND(K629=0,'inputs and tables'!$K$16=1),data!C629/data!C630,1)*IF(AND(K629=1,'inputs and tables'!$K$15=1),data!C630/data!C629,1))</f>
        <v>871.77354510360749</v>
      </c>
    </row>
    <row r="631" spans="1:16" x14ac:dyDescent="0.4">
      <c r="A631" s="17">
        <f t="shared" si="26"/>
        <v>629</v>
      </c>
      <c r="B631">
        <v>1557187200</v>
      </c>
      <c r="C631">
        <v>5846.34</v>
      </c>
      <c r="D631" s="14">
        <f t="shared" si="28"/>
        <v>43592</v>
      </c>
      <c r="F631">
        <f ca="1">IF(A631&lt;$F$2,"",AVERAGE(INDIRECT("C"&amp;A631-$F$2+3):C631))</f>
        <v>4214.6127500000002</v>
      </c>
      <c r="G631" s="2">
        <f ca="1">IF(A631&lt;$G$2,"",IF(A631=$G$2,AVERAGE(INDIRECT("C"&amp;A631-$G$2+3):C631),G630+(2/($G$2+3))*(C631-G630)))</f>
        <v>4667.316186651211</v>
      </c>
      <c r="J631">
        <f ca="1">IF(F631="","",IF(C631&lt;(F631*(1-'inputs and tables'!$K$14)),0,IF(C631&gt;(F631*(1+'inputs and tables'!$K$14)),1,J630)))</f>
        <v>1</v>
      </c>
      <c r="K631">
        <f ca="1">IF(G631="","",IF(C631&lt;(G631*(1-'inputs and tables'!$K$14)),0,IF(C631&gt;(G631*(1+'inputs and tables'!$K$14)),1,K630)))</f>
        <v>1</v>
      </c>
      <c r="N631" s="13">
        <f t="shared" si="27"/>
        <v>507.71515414676577</v>
      </c>
      <c r="O631" s="10">
        <f ca="1">(O630+(IF(J630&lt;&gt;J629,(-O630*'inputs and tables'!$K$22-'inputs and tables'!$K$21)-O630*'inputs and tables'!$K$22,0)*('inputs and tables'!$K$15+'inputs and tables'!$K$16)))*(IF(AND(J630=0,'inputs and tables'!$K$16=1),data!C630/data!C631,1)*IF(AND(J630=1,'inputs and tables'!$K$15=1),data!C631/data!C630,1))</f>
        <v>2798.4623806748068</v>
      </c>
      <c r="P631" s="10">
        <f ca="1">(P630+(IF(K630&lt;&gt;K629,(-P630*'inputs and tables'!$K$22-'inputs and tables'!$K$21)-P630*'inputs and tables'!$K$22,0)*('inputs and tables'!$K$15+'inputs and tables'!$K$16)))*(IF(AND(K630=0,'inputs and tables'!$K$16=1),data!C630/data!C631,1)*IF(AND(K630=1,'inputs and tables'!$K$15=1),data!C631/data!C630,1))</f>
        <v>886.72073052095232</v>
      </c>
    </row>
    <row r="632" spans="1:16" x14ac:dyDescent="0.4">
      <c r="A632" s="17">
        <f t="shared" si="26"/>
        <v>630</v>
      </c>
      <c r="B632">
        <v>1557273600</v>
      </c>
      <c r="C632">
        <v>5987.29</v>
      </c>
      <c r="D632" s="14">
        <f t="shared" si="28"/>
        <v>43593</v>
      </c>
      <c r="F632">
        <f ca="1">IF(A632&lt;$F$2,"",AVERAGE(INDIRECT("C"&amp;A632-$F$2+3):C632))</f>
        <v>4231.5474166666663</v>
      </c>
      <c r="G632" s="2">
        <f ca="1">IF(A632&lt;$G$2,"",IF(A632=$G$2,AVERAGE(INDIRECT("C"&amp;A632-$G$2+3):C632),G631+(2/($G$2+3))*(C632-G631)))</f>
        <v>4690.8871476038676</v>
      </c>
      <c r="J632">
        <f ca="1">IF(F632="","",IF(C632&lt;(F632*(1-'inputs and tables'!$K$14)),0,IF(C632&gt;(F632*(1+'inputs and tables'!$K$14)),1,J631)))</f>
        <v>1</v>
      </c>
      <c r="K632">
        <f ca="1">IF(G632="","",IF(C632&lt;(G632*(1-'inputs and tables'!$K$14)),0,IF(C632&gt;(G632*(1+'inputs and tables'!$K$14)),1,K631)))</f>
        <v>1</v>
      </c>
      <c r="N632" s="13">
        <f t="shared" si="27"/>
        <v>519.95570994355251</v>
      </c>
      <c r="O632" s="10">
        <f ca="1">(O631+(IF(J631&lt;&gt;J630,(-O631*'inputs and tables'!$K$22-'inputs and tables'!$K$21)-O631*'inputs and tables'!$K$22,0)*('inputs and tables'!$K$15+'inputs and tables'!$K$16)))*(IF(AND(J631=0,'inputs and tables'!$K$16=1),data!C631/data!C632,1)*IF(AND(J631=1,'inputs and tables'!$K$15=1),data!C632/data!C631,1))</f>
        <v>2865.9307921178824</v>
      </c>
      <c r="P632" s="10">
        <f ca="1">(P631+(IF(K631&lt;&gt;K630,(-P631*'inputs and tables'!$K$22-'inputs and tables'!$K$21)-P631*'inputs and tables'!$K$22,0)*('inputs and tables'!$K$15+'inputs and tables'!$K$16)))*(IF(AND(K631=0,'inputs and tables'!$K$16=1),data!C631/data!C632,1)*IF(AND(K631=1,'inputs and tables'!$K$15=1),data!C632/data!C631,1))</f>
        <v>908.0987699382506</v>
      </c>
    </row>
    <row r="633" spans="1:16" x14ac:dyDescent="0.4">
      <c r="A633" s="17">
        <f t="shared" si="26"/>
        <v>631</v>
      </c>
      <c r="B633">
        <v>1557360000</v>
      </c>
      <c r="C633">
        <v>6209.18</v>
      </c>
      <c r="D633" s="14">
        <f t="shared" si="28"/>
        <v>43594</v>
      </c>
      <c r="F633">
        <f ca="1">IF(A633&lt;$F$2,"",AVERAGE(INDIRECT("C"&amp;A633-$F$2+3):C633))</f>
        <v>4250.2351666666664</v>
      </c>
      <c r="G633" s="2">
        <f ca="1">IF(A633&lt;$G$2,"",IF(A633=$G$2,AVERAGE(INDIRECT("C"&amp;A633-$G$2+3):C633),G632+(2/($G$2+3))*(C633-G632)))</f>
        <v>4717.9995199680843</v>
      </c>
      <c r="J633">
        <f ca="1">IF(F633="","",IF(C633&lt;(F633*(1-'inputs and tables'!$K$14)),0,IF(C633&gt;(F633*(1+'inputs and tables'!$K$14)),1,J632)))</f>
        <v>1</v>
      </c>
      <c r="K633">
        <f ca="1">IF(G633="","",IF(C633&lt;(G633*(1-'inputs and tables'!$K$14)),0,IF(C633&gt;(G633*(1+'inputs and tables'!$K$14)),1,K632)))</f>
        <v>1</v>
      </c>
      <c r="N633" s="13">
        <f t="shared" si="27"/>
        <v>539.22535822839848</v>
      </c>
      <c r="O633" s="10">
        <f ca="1">(O632+(IF(J632&lt;&gt;J631,(-O632*'inputs and tables'!$K$22-'inputs and tables'!$K$21)-O632*'inputs and tables'!$K$22,0)*('inputs and tables'!$K$15+'inputs and tables'!$K$16)))*(IF(AND(J632=0,'inputs and tables'!$K$16=1),data!C632/data!C633,1)*IF(AND(J632=1,'inputs and tables'!$K$15=1),data!C633/data!C632,1))</f>
        <v>2972.1426815474974</v>
      </c>
      <c r="P633" s="10">
        <f ca="1">(P632+(IF(K632&lt;&gt;K631,(-P632*'inputs and tables'!$K$22-'inputs and tables'!$K$21)-P632*'inputs and tables'!$K$22,0)*('inputs and tables'!$K$15+'inputs and tables'!$K$16)))*(IF(AND(K632=0,'inputs and tables'!$K$16=1),data!C632/data!C633,1)*IF(AND(K632=1,'inputs and tables'!$K$15=1),data!C633/data!C632,1))</f>
        <v>941.75306696772452</v>
      </c>
    </row>
    <row r="634" spans="1:16" x14ac:dyDescent="0.4">
      <c r="A634" s="17">
        <f t="shared" si="26"/>
        <v>632</v>
      </c>
      <c r="B634">
        <v>1557446400</v>
      </c>
      <c r="C634">
        <v>6373.33</v>
      </c>
      <c r="D634" s="14">
        <f t="shared" si="28"/>
        <v>43595</v>
      </c>
      <c r="F634">
        <f ca="1">IF(A634&lt;$F$2,"",AVERAGE(INDIRECT("C"&amp;A634-$F$2+3):C634))</f>
        <v>4273.4639166666666</v>
      </c>
      <c r="G634" s="2">
        <f ca="1">IF(A634&lt;$G$2,"",IF(A634=$G$2,AVERAGE(INDIRECT("C"&amp;A634-$G$2+3):C634),G633+(2/($G$2+3))*(C634-G633)))</f>
        <v>4747.5589928257968</v>
      </c>
      <c r="J634">
        <f ca="1">IF(F634="","",IF(C634&lt;(F634*(1-'inputs and tables'!$K$14)),0,IF(C634&gt;(F634*(1+'inputs and tables'!$K$14)),1,J633)))</f>
        <v>1</v>
      </c>
      <c r="K634">
        <f ca="1">IF(G634="","",IF(C634&lt;(G634*(1-'inputs and tables'!$K$14)),0,IF(C634&gt;(G634*(1+'inputs and tables'!$K$14)),1,K633)))</f>
        <v>1</v>
      </c>
      <c r="N634" s="13">
        <f t="shared" si="27"/>
        <v>553.4806773773347</v>
      </c>
      <c r="O634" s="10">
        <f ca="1">(O633+(IF(J633&lt;&gt;J632,(-O633*'inputs and tables'!$K$22-'inputs and tables'!$K$21)-O633*'inputs and tables'!$K$22,0)*('inputs and tables'!$K$15+'inputs and tables'!$K$16)))*(IF(AND(J633=0,'inputs and tables'!$K$16=1),data!C633/data!C634,1)*IF(AND(J633=1,'inputs and tables'!$K$15=1),data!C634/data!C633,1))</f>
        <v>3050.7162164065321</v>
      </c>
      <c r="P634" s="10">
        <f ca="1">(P633+(IF(K633&lt;&gt;K632,(-P633*'inputs and tables'!$K$22-'inputs and tables'!$K$21)-P633*'inputs and tables'!$K$22,0)*('inputs and tables'!$K$15+'inputs and tables'!$K$16)))*(IF(AND(K633=0,'inputs and tables'!$K$16=1),data!C633/data!C634,1)*IF(AND(K633=1,'inputs and tables'!$K$15=1),data!C634/data!C633,1))</f>
        <v>966.64987555480877</v>
      </c>
    </row>
    <row r="635" spans="1:16" x14ac:dyDescent="0.4">
      <c r="A635" s="17">
        <f t="shared" si="26"/>
        <v>633</v>
      </c>
      <c r="B635">
        <v>1557532800</v>
      </c>
      <c r="C635">
        <v>7076.22</v>
      </c>
      <c r="D635" s="14">
        <f t="shared" si="28"/>
        <v>43596</v>
      </c>
      <c r="F635">
        <f ca="1">IF(A635&lt;$F$2,"",AVERAGE(INDIRECT("C"&amp;A635-$F$2+3):C635))</f>
        <v>4302.4215000000004</v>
      </c>
      <c r="G635" s="2">
        <f ca="1">IF(A635&lt;$G$2,"",IF(A635=$G$2,AVERAGE(INDIRECT("C"&amp;A635-$G$2+3):C635),G634+(2/($G$2+3))*(C635-G634)))</f>
        <v>4789.1422250967644</v>
      </c>
      <c r="J635">
        <f ca="1">IF(F635="","",IF(C635&lt;(F635*(1-'inputs and tables'!$K$14)),0,IF(C635&gt;(F635*(1+'inputs and tables'!$K$14)),1,J634)))</f>
        <v>1</v>
      </c>
      <c r="K635">
        <f ca="1">IF(G635="","",IF(C635&lt;(G635*(1-'inputs and tables'!$K$14)),0,IF(C635&gt;(G635*(1+'inputs and tables'!$K$14)),1,K634)))</f>
        <v>1</v>
      </c>
      <c r="N635" s="13">
        <f t="shared" si="27"/>
        <v>614.5219279201051</v>
      </c>
      <c r="O635" s="10">
        <f ca="1">(O634+(IF(J634&lt;&gt;J633,(-O634*'inputs and tables'!$K$22-'inputs and tables'!$K$21)-O634*'inputs and tables'!$K$22,0)*('inputs and tables'!$K$15+'inputs and tables'!$K$16)))*(IF(AND(J634=0,'inputs and tables'!$K$16=1),data!C634/data!C635,1)*IF(AND(J634=1,'inputs and tables'!$K$15=1),data!C635/data!C634,1))</f>
        <v>3387.1679490721854</v>
      </c>
      <c r="P635" s="10">
        <f ca="1">(P634+(IF(K634&lt;&gt;K633,(-P634*'inputs and tables'!$K$22-'inputs and tables'!$K$21)-P634*'inputs and tables'!$K$22,0)*('inputs and tables'!$K$15+'inputs and tables'!$K$16)))*(IF(AND(K634=0,'inputs and tables'!$K$16=1),data!C634/data!C635,1)*IF(AND(K634=1,'inputs and tables'!$K$15=1),data!C635/data!C634,1))</f>
        <v>1073.2579644233783</v>
      </c>
    </row>
    <row r="636" spans="1:16" x14ac:dyDescent="0.4">
      <c r="A636" s="17">
        <f t="shared" si="26"/>
        <v>634</v>
      </c>
      <c r="B636">
        <v>1557619200</v>
      </c>
      <c r="C636">
        <v>6967.31</v>
      </c>
      <c r="D636" s="14">
        <f t="shared" si="28"/>
        <v>43597</v>
      </c>
      <c r="F636">
        <f ca="1">IF(A636&lt;$F$2,"",AVERAGE(INDIRECT("C"&amp;A636-$F$2+3):C636))</f>
        <v>4330.6230000000005</v>
      </c>
      <c r="G636" s="2">
        <f ca="1">IF(A636&lt;$G$2,"",IF(A636=$G$2,AVERAGE(INDIRECT("C"&amp;A636-$G$2+3):C636),G635+(2/($G$2+3))*(C636-G635)))</f>
        <v>4828.0380782200364</v>
      </c>
      <c r="J636">
        <f ca="1">IF(F636="","",IF(C636&lt;(F636*(1-'inputs and tables'!$K$14)),0,IF(C636&gt;(F636*(1+'inputs and tables'!$K$14)),1,J635)))</f>
        <v>1</v>
      </c>
      <c r="K636">
        <f ca="1">IF(G636="","",IF(C636&lt;(G636*(1-'inputs and tables'!$K$14)),0,IF(C636&gt;(G636*(1+'inputs and tables'!$K$14)),1,K635)))</f>
        <v>1</v>
      </c>
      <c r="N636" s="13">
        <f t="shared" si="27"/>
        <v>605.06382978723491</v>
      </c>
      <c r="O636" s="10">
        <f ca="1">(O635+(IF(J635&lt;&gt;J634,(-O635*'inputs and tables'!$K$22-'inputs and tables'!$K$21)-O635*'inputs and tables'!$K$22,0)*('inputs and tables'!$K$15+'inputs and tables'!$K$16)))*(IF(AND(J635=0,'inputs and tables'!$K$16=1),data!C635/data!C636,1)*IF(AND(J635=1,'inputs and tables'!$K$15=1),data!C636/data!C635,1))</f>
        <v>3335.0360960018384</v>
      </c>
      <c r="P636" s="10">
        <f ca="1">(P635+(IF(K635&lt;&gt;K634,(-P635*'inputs and tables'!$K$22-'inputs and tables'!$K$21)-P635*'inputs and tables'!$K$22,0)*('inputs and tables'!$K$15+'inputs and tables'!$K$16)))*(IF(AND(K635=0,'inputs and tables'!$K$16=1),data!C635/data!C636,1)*IF(AND(K635=1,'inputs and tables'!$K$15=1),data!C636/data!C635,1))</f>
        <v>1056.7394665664222</v>
      </c>
    </row>
    <row r="637" spans="1:16" x14ac:dyDescent="0.4">
      <c r="A637" s="17">
        <f t="shared" si="26"/>
        <v>635</v>
      </c>
      <c r="B637">
        <v>1557705600</v>
      </c>
      <c r="C637">
        <v>7790.71</v>
      </c>
      <c r="D637" s="14">
        <f t="shared" si="28"/>
        <v>43598</v>
      </c>
      <c r="F637">
        <f ca="1">IF(A637&lt;$F$2,"",AVERAGE(INDIRECT("C"&amp;A637-$F$2+3):C637))</f>
        <v>4366.5721666666668</v>
      </c>
      <c r="G637" s="2">
        <f ca="1">IF(A637&lt;$G$2,"",IF(A637=$G$2,AVERAGE(INDIRECT("C"&amp;A637-$G$2+3):C637),G636+(2/($G$2+3))*(C637-G636)))</f>
        <v>4880.9429339661074</v>
      </c>
      <c r="J637">
        <f ca="1">IF(F637="","",IF(C637&lt;(F637*(1-'inputs and tables'!$K$14)),0,IF(C637&gt;(F637*(1+'inputs and tables'!$K$14)),1,J636)))</f>
        <v>1</v>
      </c>
      <c r="K637">
        <f ca="1">IF(G637="","",IF(C637&lt;(G637*(1-'inputs and tables'!$K$14)),0,IF(C637&gt;(G637*(1+'inputs and tables'!$K$14)),1,K636)))</f>
        <v>1</v>
      </c>
      <c r="N637" s="13">
        <f t="shared" si="27"/>
        <v>676.5705601389501</v>
      </c>
      <c r="O637" s="10">
        <f ca="1">(O636+(IF(J636&lt;&gt;J635,(-O636*'inputs and tables'!$K$22-'inputs and tables'!$K$21)-O636*'inputs and tables'!$K$22,0)*('inputs and tables'!$K$15+'inputs and tables'!$K$16)))*(IF(AND(J636=0,'inputs and tables'!$K$16=1),data!C636/data!C637,1)*IF(AND(J636=1,'inputs and tables'!$K$15=1),data!C637/data!C636,1))</f>
        <v>3729.1722434458175</v>
      </c>
      <c r="P637" s="10">
        <f ca="1">(P636+(IF(K636&lt;&gt;K635,(-P636*'inputs and tables'!$K$22-'inputs and tables'!$K$21)-P636*'inputs and tables'!$K$22,0)*('inputs and tables'!$K$15+'inputs and tables'!$K$16)))*(IF(AND(K636=0,'inputs and tables'!$K$16=1),data!C636/data!C637,1)*IF(AND(K636=1,'inputs and tables'!$K$15=1),data!C637/data!C636,1))</f>
        <v>1181.6254378768406</v>
      </c>
    </row>
    <row r="638" spans="1:16" x14ac:dyDescent="0.4">
      <c r="A638" s="17">
        <f t="shared" si="26"/>
        <v>636</v>
      </c>
      <c r="B638">
        <v>1557792000</v>
      </c>
      <c r="C638">
        <v>7947.56</v>
      </c>
      <c r="D638" s="14">
        <f t="shared" si="28"/>
        <v>43599</v>
      </c>
      <c r="F638">
        <f ca="1">IF(A638&lt;$F$2,"",AVERAGE(INDIRECT("C"&amp;A638-$F$2+3):C638))</f>
        <v>4402.5844166666675</v>
      </c>
      <c r="G638" s="2">
        <f ca="1">IF(A638&lt;$G$2,"",IF(A638=$G$2,AVERAGE(INDIRECT("C"&amp;A638-$G$2+3):C638),G637+(2/($G$2+3))*(C638-G637)))</f>
        <v>4935.7039530024267</v>
      </c>
      <c r="J638">
        <f ca="1">IF(F638="","",IF(C638&lt;(F638*(1-'inputs and tables'!$K$14)),0,IF(C638&gt;(F638*(1+'inputs and tables'!$K$14)),1,J637)))</f>
        <v>1</v>
      </c>
      <c r="K638">
        <f ca="1">IF(G638="","",IF(C638&lt;(G638*(1-'inputs and tables'!$K$14)),0,IF(C638&gt;(G638*(1+'inputs and tables'!$K$14)),1,K637)))</f>
        <v>1</v>
      </c>
      <c r="N638" s="13">
        <f t="shared" si="27"/>
        <v>690.1919235779427</v>
      </c>
      <c r="O638" s="10">
        <f ca="1">(O637+(IF(J637&lt;&gt;J636,(-O637*'inputs and tables'!$K$22-'inputs and tables'!$K$21)-O637*'inputs and tables'!$K$22,0)*('inputs and tables'!$K$15+'inputs and tables'!$K$16)))*(IF(AND(J637=0,'inputs and tables'!$K$16=1),data!C637/data!C638,1)*IF(AND(J637=1,'inputs and tables'!$K$15=1),data!C638/data!C637,1))</f>
        <v>3804.2514937817273</v>
      </c>
      <c r="P638" s="10">
        <f ca="1">(P637+(IF(K637&lt;&gt;K636,(-P637*'inputs and tables'!$K$22-'inputs and tables'!$K$21)-P637*'inputs and tables'!$K$22,0)*('inputs and tables'!$K$15+'inputs and tables'!$K$16)))*(IF(AND(K637=0,'inputs and tables'!$K$16=1),data!C637/data!C638,1)*IF(AND(K637=1,'inputs and tables'!$K$15=1),data!C638/data!C637,1))</f>
        <v>1205.4150475441215</v>
      </c>
    </row>
    <row r="639" spans="1:16" x14ac:dyDescent="0.4">
      <c r="A639" s="17">
        <f t="shared" si="26"/>
        <v>637</v>
      </c>
      <c r="B639">
        <v>1557878400</v>
      </c>
      <c r="C639">
        <v>8169.87</v>
      </c>
      <c r="D639" s="14">
        <f t="shared" si="28"/>
        <v>43600</v>
      </c>
      <c r="F639">
        <f ca="1">IF(A639&lt;$F$2,"",AVERAGE(INDIRECT("C"&amp;A639-$F$2+3):C639))</f>
        <v>4441.0578333333342</v>
      </c>
      <c r="G639" s="2">
        <f ca="1">IF(A639&lt;$G$2,"",IF(A639=$G$2,AVERAGE(INDIRECT("C"&amp;A639-$G$2+3):C639),G638+(2/($G$2+3))*(C639-G638)))</f>
        <v>4993.4569181273837</v>
      </c>
      <c r="J639">
        <f ca="1">IF(F639="","",IF(C639&lt;(F639*(1-'inputs and tables'!$K$14)),0,IF(C639&gt;(F639*(1+'inputs and tables'!$K$14)),1,J638)))</f>
        <v>1</v>
      </c>
      <c r="K639">
        <f ca="1">IF(G639="","",IF(C639&lt;(G639*(1-'inputs and tables'!$K$14)),0,IF(C639&gt;(G639*(1+'inputs and tables'!$K$14)),1,K638)))</f>
        <v>1</v>
      </c>
      <c r="N639" s="13">
        <f t="shared" si="27"/>
        <v>709.49804602692222</v>
      </c>
      <c r="O639" s="10">
        <f ca="1">(O638+(IF(J638&lt;&gt;J637,(-O638*'inputs and tables'!$K$22-'inputs and tables'!$K$21)-O638*'inputs and tables'!$K$22,0)*('inputs and tables'!$K$15+'inputs and tables'!$K$16)))*(IF(AND(J638=0,'inputs and tables'!$K$16=1),data!C638/data!C639,1)*IF(AND(J638=1,'inputs and tables'!$K$15=1),data!C639/data!C638,1))</f>
        <v>3910.6644242386992</v>
      </c>
      <c r="P639" s="10">
        <f ca="1">(P638+(IF(K638&lt;&gt;K637,(-P638*'inputs and tables'!$K$22-'inputs and tables'!$K$21)-P638*'inputs and tables'!$K$22,0)*('inputs and tables'!$K$15+'inputs and tables'!$K$16)))*(IF(AND(K638=0,'inputs and tables'!$K$16=1),data!C638/data!C639,1)*IF(AND(K638=1,'inputs and tables'!$K$15=1),data!C639/data!C638,1))</f>
        <v>1239.133046429255</v>
      </c>
    </row>
    <row r="640" spans="1:16" x14ac:dyDescent="0.4">
      <c r="A640" s="17">
        <f t="shared" si="26"/>
        <v>638</v>
      </c>
      <c r="B640">
        <v>1557964800</v>
      </c>
      <c r="C640">
        <v>7866.59</v>
      </c>
      <c r="D640" s="14">
        <f t="shared" si="28"/>
        <v>43601</v>
      </c>
      <c r="F640">
        <f ca="1">IF(A640&lt;$F$2,"",AVERAGE(INDIRECT("C"&amp;A640-$F$2+3):C640))</f>
        <v>4476.6807500000004</v>
      </c>
      <c r="G640" s="2">
        <f ca="1">IF(A640&lt;$G$2,"",IF(A640=$G$2,AVERAGE(INDIRECT("C"&amp;A640-$G$2+3):C640),G639+(2/($G$2+3))*(C640-G639)))</f>
        <v>5044.7628660179662</v>
      </c>
      <c r="J640">
        <f ca="1">IF(F640="","",IF(C640&lt;(F640*(1-'inputs and tables'!$K$14)),0,IF(C640&gt;(F640*(1+'inputs and tables'!$K$14)),1,J639)))</f>
        <v>1</v>
      </c>
      <c r="K640">
        <f ca="1">IF(G640="","",IF(C640&lt;(G640*(1-'inputs and tables'!$K$14)),0,IF(C640&gt;(G640*(1+'inputs and tables'!$K$14)),1,K639)))</f>
        <v>1</v>
      </c>
      <c r="N640" s="13">
        <f t="shared" si="27"/>
        <v>683.16022579244543</v>
      </c>
      <c r="O640" s="10">
        <f ca="1">(O639+(IF(J639&lt;&gt;J638,(-O639*'inputs and tables'!$K$22-'inputs and tables'!$K$21)-O639*'inputs and tables'!$K$22,0)*('inputs and tables'!$K$15+'inputs and tables'!$K$16)))*(IF(AND(J639=0,'inputs and tables'!$K$16=1),data!C639/data!C640,1)*IF(AND(J639=1,'inputs and tables'!$K$15=1),data!C640/data!C639,1))</f>
        <v>3765.4936557218061</v>
      </c>
      <c r="P640" s="10">
        <f ca="1">(P639+(IF(K639&lt;&gt;K638,(-P639*'inputs and tables'!$K$22-'inputs and tables'!$K$21)-P639*'inputs and tables'!$K$22,0)*('inputs and tables'!$K$15+'inputs and tables'!$K$16)))*(IF(AND(K639=0,'inputs and tables'!$K$16=1),data!C639/data!C640,1)*IF(AND(K639=1,'inputs and tables'!$K$15=1),data!C640/data!C639,1))</f>
        <v>1193.1342397993988</v>
      </c>
    </row>
    <row r="641" spans="1:16" x14ac:dyDescent="0.4">
      <c r="A641" s="17">
        <f t="shared" si="26"/>
        <v>639</v>
      </c>
      <c r="B641">
        <v>1558051200</v>
      </c>
      <c r="C641">
        <v>7355.26</v>
      </c>
      <c r="D641" s="14">
        <f t="shared" si="28"/>
        <v>43602</v>
      </c>
      <c r="F641">
        <f ca="1">IF(A641&lt;$F$2,"",AVERAGE(INDIRECT("C"&amp;A641-$F$2+3):C641))</f>
        <v>4507.8395</v>
      </c>
      <c r="G641" s="2">
        <f ca="1">IF(A641&lt;$G$2,"",IF(A641=$G$2,AVERAGE(INDIRECT("C"&amp;A641-$G$2+3):C641),G640+(2/($G$2+3))*(C641-G640)))</f>
        <v>5086.0217434105025</v>
      </c>
      <c r="J641">
        <f ca="1">IF(F641="","",IF(C641&lt;(F641*(1-'inputs and tables'!$K$14)),0,IF(C641&gt;(F641*(1+'inputs and tables'!$K$14)),1,J640)))</f>
        <v>1</v>
      </c>
      <c r="K641">
        <f ca="1">IF(G641="","",IF(C641&lt;(G641*(1-'inputs and tables'!$K$14)),0,IF(C641&gt;(G641*(1+'inputs and tables'!$K$14)),1,K640)))</f>
        <v>1</v>
      </c>
      <c r="N641" s="13">
        <f t="shared" si="27"/>
        <v>638.75466782457738</v>
      </c>
      <c r="O641" s="10">
        <f ca="1">(O640+(IF(J640&lt;&gt;J639,(-O640*'inputs and tables'!$K$22-'inputs and tables'!$K$21)-O640*'inputs and tables'!$K$22,0)*('inputs and tables'!$K$15+'inputs and tables'!$K$16)))*(IF(AND(J640=0,'inputs and tables'!$K$16=1),data!C640/data!C641,1)*IF(AND(J640=1,'inputs and tables'!$K$15=1),data!C641/data!C640,1))</f>
        <v>3520.7357782958529</v>
      </c>
      <c r="P641" s="10">
        <f ca="1">(P640+(IF(K640&lt;&gt;K639,(-P640*'inputs and tables'!$K$22-'inputs and tables'!$K$21)-P640*'inputs and tables'!$K$22,0)*('inputs and tables'!$K$15+'inputs and tables'!$K$16)))*(IF(AND(K640=0,'inputs and tables'!$K$16=1),data!C640/data!C641,1)*IF(AND(K640=1,'inputs and tables'!$K$15=1),data!C641/data!C640,1))</f>
        <v>1115.5802639551478</v>
      </c>
    </row>
    <row r="642" spans="1:16" x14ac:dyDescent="0.4">
      <c r="A642" s="17">
        <f t="shared" si="26"/>
        <v>640</v>
      </c>
      <c r="B642">
        <v>1558137600</v>
      </c>
      <c r="C642">
        <v>7257.45</v>
      </c>
      <c r="D642" s="14">
        <f t="shared" si="28"/>
        <v>43603</v>
      </c>
      <c r="F642">
        <f ca="1">IF(A642&lt;$F$2,"",AVERAGE(INDIRECT("C"&amp;A642-$F$2+3):C642))</f>
        <v>4538.3609999999999</v>
      </c>
      <c r="G642" s="2">
        <f ca="1">IF(A642&lt;$G$2,"",IF(A642=$G$2,AVERAGE(INDIRECT("C"&amp;A642-$G$2+3):C642),G641+(2/($G$2+3))*(C642-G641)))</f>
        <v>5124.7972479924574</v>
      </c>
      <c r="J642">
        <f ca="1">IF(F642="","",IF(C642&lt;(F642*(1-'inputs and tables'!$K$14)),0,IF(C642&gt;(F642*(1+'inputs and tables'!$K$14)),1,J641)))</f>
        <v>1</v>
      </c>
      <c r="K642">
        <f ca="1">IF(G642="","",IF(C642&lt;(G642*(1-'inputs and tables'!$K$14)),0,IF(C642&gt;(G642*(1+'inputs and tables'!$K$14)),1,K641)))</f>
        <v>1</v>
      </c>
      <c r="N642" s="13">
        <f t="shared" si="27"/>
        <v>630.26052974381309</v>
      </c>
      <c r="O642" s="10">
        <f ca="1">(O641+(IF(J641&lt;&gt;J640,(-O641*'inputs and tables'!$K$22-'inputs and tables'!$K$21)-O641*'inputs and tables'!$K$22,0)*('inputs and tables'!$K$15+'inputs and tables'!$K$16)))*(IF(AND(J641=0,'inputs and tables'!$K$16=1),data!C641/data!C642,1)*IF(AND(J641=1,'inputs and tables'!$K$15=1),data!C642/data!C641,1))</f>
        <v>3473.9171523771065</v>
      </c>
      <c r="P642" s="10">
        <f ca="1">(P641+(IF(K641&lt;&gt;K640,(-P641*'inputs and tables'!$K$22-'inputs and tables'!$K$21)-P641*'inputs and tables'!$K$22,0)*('inputs and tables'!$K$15+'inputs and tables'!$K$16)))*(IF(AND(K641=0,'inputs and tables'!$K$16=1),data!C641/data!C642,1)*IF(AND(K641=1,'inputs and tables'!$K$15=1),data!C642/data!C641,1))</f>
        <v>1100.7453151406321</v>
      </c>
    </row>
    <row r="643" spans="1:16" x14ac:dyDescent="0.4">
      <c r="A643" s="17">
        <f t="shared" si="26"/>
        <v>641</v>
      </c>
      <c r="B643">
        <v>1558224000</v>
      </c>
      <c r="C643">
        <v>8148.48</v>
      </c>
      <c r="D643" s="14">
        <f t="shared" si="28"/>
        <v>43604</v>
      </c>
      <c r="F643">
        <f ca="1">IF(A643&lt;$F$2,"",AVERAGE(INDIRECT("C"&amp;A643-$F$2+3):C643))</f>
        <v>4575.7208333333338</v>
      </c>
      <c r="G643" s="2">
        <f ca="1">IF(A643&lt;$G$2,"",IF(A643=$G$2,AVERAGE(INDIRECT("C"&amp;A643-$G$2+3):C643),G642+(2/($G$2+3))*(C643-G642)))</f>
        <v>5178.7915828497353</v>
      </c>
      <c r="J643">
        <f ca="1">IF(F643="","",IF(C643&lt;(F643*(1-'inputs and tables'!$K$14)),0,IF(C643&gt;(F643*(1+'inputs and tables'!$K$14)),1,J642)))</f>
        <v>1</v>
      </c>
      <c r="K643">
        <f ca="1">IF(G643="","",IF(C643&lt;(G643*(1-'inputs and tables'!$K$14)),0,IF(C643&gt;(G643*(1+'inputs and tables'!$K$14)),1,K642)))</f>
        <v>1</v>
      </c>
      <c r="N643" s="13">
        <f t="shared" si="27"/>
        <v>707.64046895353954</v>
      </c>
      <c r="O643" s="10">
        <f ca="1">(O642+(IF(J642&lt;&gt;J641,(-O642*'inputs and tables'!$K$22-'inputs and tables'!$K$21)-O642*'inputs and tables'!$K$22,0)*('inputs and tables'!$K$15+'inputs and tables'!$K$16)))*(IF(AND(J642=0,'inputs and tables'!$K$16=1),data!C642/data!C643,1)*IF(AND(J642=1,'inputs and tables'!$K$15=1),data!C643/data!C642,1))</f>
        <v>3900.4256919168306</v>
      </c>
      <c r="P643" s="10">
        <f ca="1">(P642+(IF(K642&lt;&gt;K641,(-P642*'inputs and tables'!$K$22-'inputs and tables'!$K$21)-P642*'inputs and tables'!$K$22,0)*('inputs and tables'!$K$15+'inputs and tables'!$K$16)))*(IF(AND(K642=0,'inputs and tables'!$K$16=1),data!C642/data!C643,1)*IF(AND(K642=1,'inputs and tables'!$K$15=1),data!C643/data!C642,1))</f>
        <v>1235.8888019231463</v>
      </c>
    </row>
    <row r="644" spans="1:16" x14ac:dyDescent="0.4">
      <c r="A644" s="17">
        <f t="shared" si="26"/>
        <v>642</v>
      </c>
      <c r="B644">
        <v>1558310400</v>
      </c>
      <c r="C644">
        <v>7938.15</v>
      </c>
      <c r="D644" s="14">
        <f t="shared" si="28"/>
        <v>43605</v>
      </c>
      <c r="F644">
        <f ca="1">IF(A644&lt;$F$2,"",AVERAGE(INDIRECT("C"&amp;A644-$F$2+3):C644))</f>
        <v>4612.3780833333331</v>
      </c>
      <c r="G644" s="2">
        <f ca="1">IF(A644&lt;$G$2,"",IF(A644=$G$2,AVERAGE(INDIRECT("C"&amp;A644-$G$2+3):C644),G643+(2/($G$2+3))*(C644-G643)))</f>
        <v>5228.0658402988474</v>
      </c>
      <c r="J644">
        <f ca="1">IF(F644="","",IF(C644&lt;(F644*(1-'inputs and tables'!$K$14)),0,IF(C644&gt;(F644*(1+'inputs and tables'!$K$14)),1,J643)))</f>
        <v>1</v>
      </c>
      <c r="K644">
        <f ca="1">IF(G644="","",IF(C644&lt;(G644*(1-'inputs and tables'!$K$14)),0,IF(C644&gt;(G644*(1+'inputs and tables'!$K$14)),1,K643)))</f>
        <v>1</v>
      </c>
      <c r="N644" s="13">
        <f t="shared" si="27"/>
        <v>689.37472861485082</v>
      </c>
      <c r="O644" s="10">
        <f ca="1">(O643+(IF(J643&lt;&gt;J642,(-O643*'inputs and tables'!$K$22-'inputs and tables'!$K$21)-O643*'inputs and tables'!$K$22,0)*('inputs and tables'!$K$15+'inputs and tables'!$K$16)))*(IF(AND(J643=0,'inputs and tables'!$K$16=1),data!C643/data!C644,1)*IF(AND(J643=1,'inputs and tables'!$K$15=1),data!C644/data!C643,1))</f>
        <v>3799.7472174306854</v>
      </c>
      <c r="P644" s="10">
        <f ca="1">(P643+(IF(K643&lt;&gt;K642,(-P643*'inputs and tables'!$K$22-'inputs and tables'!$K$21)-P643*'inputs and tables'!$K$22,0)*('inputs and tables'!$K$15+'inputs and tables'!$K$16)))*(IF(AND(K643=0,'inputs and tables'!$K$16=1),data!C643/data!C644,1)*IF(AND(K643=1,'inputs and tables'!$K$15=1),data!C644/data!C643,1))</f>
        <v>1203.9878226351693</v>
      </c>
    </row>
    <row r="645" spans="1:16" x14ac:dyDescent="0.4">
      <c r="A645" s="17">
        <f t="shared" ref="A645:A708" si="29">A644+1</f>
        <v>643</v>
      </c>
      <c r="B645">
        <v>1558396800</v>
      </c>
      <c r="C645">
        <v>7904.87</v>
      </c>
      <c r="D645" s="14">
        <f t="shared" si="28"/>
        <v>43606</v>
      </c>
      <c r="F645">
        <f ca="1">IF(A645&lt;$F$2,"",AVERAGE(INDIRECT("C"&amp;A645-$F$2+3):C645))</f>
        <v>4648.8611666666666</v>
      </c>
      <c r="G645" s="2">
        <f ca="1">IF(A645&lt;$G$2,"",IF(A645=$G$2,AVERAGE(INDIRECT("C"&amp;A645-$G$2+3):C645),G644+(2/($G$2+3))*(C645-G644)))</f>
        <v>5275.8659145792253</v>
      </c>
      <c r="J645">
        <f ca="1">IF(F645="","",IF(C645&lt;(F645*(1-'inputs and tables'!$K$14)),0,IF(C645&gt;(F645*(1+'inputs and tables'!$K$14)),1,J644)))</f>
        <v>1</v>
      </c>
      <c r="K645">
        <f ca="1">IF(G645="","",IF(C645&lt;(G645*(1-'inputs and tables'!$K$14)),0,IF(C645&gt;(G645*(1+'inputs and tables'!$K$14)),1,K644)))</f>
        <v>1</v>
      </c>
      <c r="N645" s="13">
        <f t="shared" si="27"/>
        <v>686.48458532349173</v>
      </c>
      <c r="O645" s="10">
        <f ca="1">(O644+(IF(J644&lt;&gt;J643,(-O644*'inputs and tables'!$K$22-'inputs and tables'!$K$21)-O644*'inputs and tables'!$K$22,0)*('inputs and tables'!$K$15+'inputs and tables'!$K$16)))*(IF(AND(J644=0,'inputs and tables'!$K$16=1),data!C644/data!C645,1)*IF(AND(J644=1,'inputs and tables'!$K$15=1),data!C645/data!C644,1))</f>
        <v>3783.8171093581377</v>
      </c>
      <c r="P645" s="10">
        <f ca="1">(P644+(IF(K644&lt;&gt;K643,(-P644*'inputs and tables'!$K$22-'inputs and tables'!$K$21)-P644*'inputs and tables'!$K$22,0)*('inputs and tables'!$K$15+'inputs and tables'!$K$16)))*(IF(AND(K644=0,'inputs and tables'!$K$16=1),data!C644/data!C645,1)*IF(AND(K644=1,'inputs and tables'!$K$15=1),data!C645/data!C644,1))</f>
        <v>1198.9402089295454</v>
      </c>
    </row>
    <row r="646" spans="1:16" x14ac:dyDescent="0.4">
      <c r="A646" s="17">
        <f t="shared" si="29"/>
        <v>644</v>
      </c>
      <c r="B646">
        <v>1558483200</v>
      </c>
      <c r="C646">
        <v>7628.43</v>
      </c>
      <c r="D646" s="14">
        <f t="shared" si="28"/>
        <v>43607</v>
      </c>
      <c r="F646">
        <f ca="1">IF(A646&lt;$F$2,"",AVERAGE(INDIRECT("C"&amp;A646-$F$2+3):C646))</f>
        <v>4682.6736666666675</v>
      </c>
      <c r="G646" s="2">
        <f ca="1">IF(A646&lt;$G$2,"",IF(A646=$G$2,AVERAGE(INDIRECT("C"&amp;A646-$G$2+3):C646),G645+(2/($G$2+3))*(C646-G645)))</f>
        <v>5317.875987533168</v>
      </c>
      <c r="J646">
        <f ca="1">IF(F646="","",IF(C646&lt;(F646*(1-'inputs and tables'!$K$14)),0,IF(C646&gt;(F646*(1+'inputs and tables'!$K$14)),1,J645)))</f>
        <v>1</v>
      </c>
      <c r="K646">
        <f ca="1">IF(G646="","",IF(C646&lt;(G646*(1-'inputs and tables'!$K$14)),0,IF(C646&gt;(G646*(1+'inputs and tables'!$K$14)),1,K645)))</f>
        <v>1</v>
      </c>
      <c r="N646" s="13">
        <f t="shared" si="27"/>
        <v>662.47763786365681</v>
      </c>
      <c r="O646" s="10">
        <f ca="1">(O645+(IF(J645&lt;&gt;J644,(-O645*'inputs and tables'!$K$22-'inputs and tables'!$K$21)-O645*'inputs and tables'!$K$22,0)*('inputs and tables'!$K$15+'inputs and tables'!$K$16)))*(IF(AND(J645=0,'inputs and tables'!$K$16=1),data!C645/data!C646,1)*IF(AND(J645=1,'inputs and tables'!$K$15=1),data!C646/data!C645,1))</f>
        <v>3651.4938198276382</v>
      </c>
      <c r="P646" s="10">
        <f ca="1">(P645+(IF(K645&lt;&gt;K644,(-P645*'inputs and tables'!$K$22-'inputs and tables'!$K$21)-P645*'inputs and tables'!$K$22,0)*('inputs and tables'!$K$15+'inputs and tables'!$K$16)))*(IF(AND(K645=0,'inputs and tables'!$K$16=1),data!C645/data!C646,1)*IF(AND(K645=1,'inputs and tables'!$K$15=1),data!C646/data!C645,1))</f>
        <v>1157.0122542185277</v>
      </c>
    </row>
    <row r="647" spans="1:16" x14ac:dyDescent="0.4">
      <c r="A647" s="17">
        <f t="shared" si="29"/>
        <v>645</v>
      </c>
      <c r="B647">
        <v>1558569600</v>
      </c>
      <c r="C647">
        <v>7851.51</v>
      </c>
      <c r="D647" s="14">
        <f t="shared" si="28"/>
        <v>43608</v>
      </c>
      <c r="F647">
        <f ca="1">IF(A647&lt;$F$2,"",AVERAGE(INDIRECT("C"&amp;A647-$F$2+3):C647))</f>
        <v>4718.4960833333344</v>
      </c>
      <c r="G647" s="2">
        <f ca="1">IF(A647&lt;$G$2,"",IF(A647=$G$2,AVERAGE(INDIRECT("C"&amp;A647-$G$2+3):C647),G646+(2/($G$2+3))*(C647-G646)))</f>
        <v>5363.1194520415047</v>
      </c>
      <c r="J647">
        <f ca="1">IF(F647="","",IF(C647&lt;(F647*(1-'inputs and tables'!$K$14)),0,IF(C647&gt;(F647*(1+'inputs and tables'!$K$14)),1,J646)))</f>
        <v>1</v>
      </c>
      <c r="K647">
        <f ca="1">IF(G647="","",IF(C647&lt;(G647*(1-'inputs and tables'!$K$14)),0,IF(C647&gt;(G647*(1+'inputs and tables'!$K$14)),1,K646)))</f>
        <v>1</v>
      </c>
      <c r="N647" s="13">
        <f t="shared" si="27"/>
        <v>681.85062961354834</v>
      </c>
      <c r="O647" s="10">
        <f ca="1">(O646+(IF(J646&lt;&gt;J645,(-O646*'inputs and tables'!$K$22-'inputs and tables'!$K$21)-O646*'inputs and tables'!$K$22,0)*('inputs and tables'!$K$15+'inputs and tables'!$K$16)))*(IF(AND(J646=0,'inputs and tables'!$K$16=1),data!C646/data!C647,1)*IF(AND(J646=1,'inputs and tables'!$K$15=1),data!C647/data!C646,1))</f>
        <v>3758.2753255014336</v>
      </c>
      <c r="P647" s="10">
        <f ca="1">(P646+(IF(K646&lt;&gt;K645,(-P646*'inputs and tables'!$K$22-'inputs and tables'!$K$21)-P646*'inputs and tables'!$K$22,0)*('inputs and tables'!$K$15+'inputs and tables'!$K$16)))*(IF(AND(K646=0,'inputs and tables'!$K$16=1),data!C646/data!C647,1)*IF(AND(K646=1,'inputs and tables'!$K$15=1),data!C647/data!C646,1))</f>
        <v>1190.847039839038</v>
      </c>
    </row>
    <row r="648" spans="1:16" x14ac:dyDescent="0.4">
      <c r="A648" s="17">
        <f t="shared" si="29"/>
        <v>646</v>
      </c>
      <c r="B648">
        <v>1558656000</v>
      </c>
      <c r="C648">
        <v>7964.87</v>
      </c>
      <c r="D648" s="14">
        <f t="shared" si="28"/>
        <v>43609</v>
      </c>
      <c r="F648">
        <f ca="1">IF(A648&lt;$F$2,"",AVERAGE(INDIRECT("C"&amp;A648-$F$2+3):C648))</f>
        <v>4755.123166666669</v>
      </c>
      <c r="G648" s="2">
        <f ca="1">IF(A648&lt;$G$2,"",IF(A648=$G$2,AVERAGE(INDIRECT("C"&amp;A648-$G$2+3):C648),G647+(2/($G$2+3))*(C648-G647)))</f>
        <v>5409.5792832550496</v>
      </c>
      <c r="J648">
        <f ca="1">IF(F648="","",IF(C648&lt;(F648*(1-'inputs and tables'!$K$14)),0,IF(C648&gt;(F648*(1+'inputs and tables'!$K$14)),1,J647)))</f>
        <v>1</v>
      </c>
      <c r="K648">
        <f ca="1">IF(G648="","",IF(C648&lt;(G648*(1-'inputs and tables'!$K$14)),0,IF(C648&gt;(G648*(1+'inputs and tables'!$K$14)),1,K647)))</f>
        <v>1</v>
      </c>
      <c r="N648" s="13">
        <f t="shared" si="27"/>
        <v>691.69518019974021</v>
      </c>
      <c r="O648" s="10">
        <f ca="1">(O647+(IF(J647&lt;&gt;J646,(-O647*'inputs and tables'!$K$22-'inputs and tables'!$K$21)-O647*'inputs and tables'!$K$22,0)*('inputs and tables'!$K$15+'inputs and tables'!$K$16)))*(IF(AND(J647=0,'inputs and tables'!$K$16=1),data!C647/data!C648,1)*IF(AND(J647=1,'inputs and tables'!$K$15=1),data!C648/data!C647,1))</f>
        <v>3812.5372561235481</v>
      </c>
      <c r="P648" s="10">
        <f ca="1">(P647+(IF(K647&lt;&gt;K646,(-P647*'inputs and tables'!$K$22-'inputs and tables'!$K$21)-P647*'inputs and tables'!$K$22,0)*('inputs and tables'!$K$15+'inputs and tables'!$K$16)))*(IF(AND(K647=0,'inputs and tables'!$K$16=1),data!C647/data!C648,1)*IF(AND(K647=1,'inputs and tables'!$K$15=1),data!C648/data!C647,1))</f>
        <v>1208.0404740238193</v>
      </c>
    </row>
    <row r="649" spans="1:16" x14ac:dyDescent="0.4">
      <c r="A649" s="17">
        <f t="shared" si="29"/>
        <v>647</v>
      </c>
      <c r="B649">
        <v>1558742400</v>
      </c>
      <c r="C649">
        <v>8025.41</v>
      </c>
      <c r="D649" s="14">
        <f t="shared" si="28"/>
        <v>43610</v>
      </c>
      <c r="F649">
        <f ca="1">IF(A649&lt;$F$2,"",AVERAGE(INDIRECT("C"&amp;A649-$F$2+3):C649))</f>
        <v>4792.2908333333353</v>
      </c>
      <c r="G649" s="2">
        <f ca="1">IF(A649&lt;$G$2,"",IF(A649=$G$2,AVERAGE(INDIRECT("C"&amp;A649-$G$2+3):C649),G648+(2/($G$2+3))*(C649-G648)))</f>
        <v>5456.2905460540669</v>
      </c>
      <c r="J649">
        <f ca="1">IF(F649="","",IF(C649&lt;(F649*(1-'inputs and tables'!$K$14)),0,IF(C649&gt;(F649*(1+'inputs and tables'!$K$14)),1,J648)))</f>
        <v>1</v>
      </c>
      <c r="K649">
        <f ca="1">IF(G649="","",IF(C649&lt;(G649*(1-'inputs and tables'!$K$14)),0,IF(C649&gt;(G649*(1+'inputs and tables'!$K$14)),1,K648)))</f>
        <v>1</v>
      </c>
      <c r="N649" s="13">
        <f t="shared" si="27"/>
        <v>696.95267042987484</v>
      </c>
      <c r="O649" s="10">
        <f ca="1">(O648+(IF(J648&lt;&gt;J647,(-O648*'inputs and tables'!$K$22-'inputs and tables'!$K$21)-O648*'inputs and tables'!$K$22,0)*('inputs and tables'!$K$15+'inputs and tables'!$K$16)))*(IF(AND(J648=0,'inputs and tables'!$K$16=1),data!C648/data!C649,1)*IF(AND(J648=1,'inputs and tables'!$K$15=1),data!C649/data!C648,1))</f>
        <v>3841.5158842098472</v>
      </c>
      <c r="P649" s="10">
        <f ca="1">(P648+(IF(K648&lt;&gt;K647,(-P648*'inputs and tables'!$K$22-'inputs and tables'!$K$21)-P648*'inputs and tables'!$K$22,0)*('inputs and tables'!$K$15+'inputs and tables'!$K$16)))*(IF(AND(K648=0,'inputs and tables'!$K$16=1),data!C648/data!C649,1)*IF(AND(K648=1,'inputs and tables'!$K$15=1),data!C649/data!C648,1))</f>
        <v>1217.2226415039418</v>
      </c>
    </row>
    <row r="650" spans="1:16" x14ac:dyDescent="0.4">
      <c r="A650" s="17">
        <f t="shared" si="29"/>
        <v>648</v>
      </c>
      <c r="B650">
        <v>1558828800</v>
      </c>
      <c r="C650">
        <v>8614.43</v>
      </c>
      <c r="D650" s="14">
        <f t="shared" si="28"/>
        <v>43611</v>
      </c>
      <c r="F650">
        <f ca="1">IF(A650&lt;$F$2,"",AVERAGE(INDIRECT("C"&amp;A650-$F$2+3):C650))</f>
        <v>4834.3673333333363</v>
      </c>
      <c r="G650" s="2">
        <f ca="1">IF(A650&lt;$G$2,"",IF(A650=$G$2,AVERAGE(INDIRECT("C"&amp;A650-$G$2+3):C650),G649+(2/($G$2+3))*(C650-G649)))</f>
        <v>5512.6858934459588</v>
      </c>
      <c r="J650">
        <f ca="1">IF(F650="","",IF(C650&lt;(F650*(1-'inputs and tables'!$K$14)),0,IF(C650&gt;(F650*(1+'inputs and tables'!$K$14)),1,J649)))</f>
        <v>1</v>
      </c>
      <c r="K650">
        <f ca="1">IF(G650="","",IF(C650&lt;(G650*(1-'inputs and tables'!$K$14)),0,IF(C650&gt;(G650*(1+'inputs and tables'!$K$14)),1,K649)))</f>
        <v>1</v>
      </c>
      <c r="N650" s="13">
        <f t="shared" si="27"/>
        <v>748.10508033000519</v>
      </c>
      <c r="O650" s="10">
        <f ca="1">(O649+(IF(J649&lt;&gt;J648,(-O649*'inputs and tables'!$K$22-'inputs and tables'!$K$21)-O649*'inputs and tables'!$K$22,0)*('inputs and tables'!$K$15+'inputs and tables'!$K$16)))*(IF(AND(J649=0,'inputs and tables'!$K$16=1),data!C649/data!C650,1)*IF(AND(J649=1,'inputs and tables'!$K$15=1),data!C650/data!C649,1))</f>
        <v>4123.4615650058795</v>
      </c>
      <c r="P650" s="10">
        <f ca="1">(P649+(IF(K649&lt;&gt;K648,(-P649*'inputs and tables'!$K$22-'inputs and tables'!$K$21)-P649*'inputs and tables'!$K$22,0)*('inputs and tables'!$K$15+'inputs and tables'!$K$16)))*(IF(AND(K649=0,'inputs and tables'!$K$16=1),data!C649/data!C650,1)*IF(AND(K649=1,'inputs and tables'!$K$15=1),data!C650/data!C649,1))</f>
        <v>1306.5599439344285</v>
      </c>
    </row>
    <row r="651" spans="1:16" x14ac:dyDescent="0.4">
      <c r="A651" s="17">
        <f t="shared" si="29"/>
        <v>649</v>
      </c>
      <c r="B651">
        <v>1558915200</v>
      </c>
      <c r="C651">
        <v>8756.32</v>
      </c>
      <c r="D651" s="14">
        <f t="shared" si="28"/>
        <v>43612</v>
      </c>
      <c r="F651">
        <f ca="1">IF(A651&lt;$F$2,"",AVERAGE(INDIRECT("C"&amp;A651-$F$2+3):C651))</f>
        <v>4877.7463333333344</v>
      </c>
      <c r="G651" s="2">
        <f ca="1">IF(A651&lt;$G$2,"",IF(A651=$G$2,AVERAGE(INDIRECT("C"&amp;A651-$G$2+3):C651),G650+(2/($G$2+3))*(C651-G650)))</f>
        <v>5570.6079310629948</v>
      </c>
      <c r="J651">
        <f ca="1">IF(F651="","",IF(C651&lt;(F651*(1-'inputs and tables'!$K$14)),0,IF(C651&gt;(F651*(1+'inputs and tables'!$K$14)),1,J650)))</f>
        <v>1</v>
      </c>
      <c r="K651">
        <f ca="1">IF(G651="","",IF(C651&lt;(G651*(1-'inputs and tables'!$K$14)),0,IF(C651&gt;(G651*(1+'inputs and tables'!$K$14)),1,K650)))</f>
        <v>1</v>
      </c>
      <c r="N651" s="13">
        <f t="shared" ref="N651:N714" si="30">(C651/C650)*N650</f>
        <v>760.42726877985319</v>
      </c>
      <c r="O651" s="10">
        <f ca="1">(O650+(IF(J650&lt;&gt;J649,(-O650*'inputs and tables'!$K$22-'inputs and tables'!$K$21)-O650*'inputs and tables'!$K$22,0)*('inputs and tables'!$K$15+'inputs and tables'!$K$16)))*(IF(AND(J650=0,'inputs and tables'!$K$16=1),data!C650/data!C651,1)*IF(AND(J650=1,'inputs and tables'!$K$15=1),data!C651/data!C650,1))</f>
        <v>4191.3799254149462</v>
      </c>
      <c r="P651" s="10">
        <f ca="1">(P650+(IF(K650&lt;&gt;K649,(-P650*'inputs and tables'!$K$22-'inputs and tables'!$K$21)-P650*'inputs and tables'!$K$22,0)*('inputs and tables'!$K$15+'inputs and tables'!$K$16)))*(IF(AND(K650=0,'inputs and tables'!$K$16=1),data!C650/data!C651,1)*IF(AND(K650=1,'inputs and tables'!$K$15=1),data!C651/data!C650,1))</f>
        <v>1328.080554171537</v>
      </c>
    </row>
    <row r="652" spans="1:16" x14ac:dyDescent="0.4">
      <c r="A652" s="17">
        <f t="shared" si="29"/>
        <v>650</v>
      </c>
      <c r="B652">
        <v>1559001600</v>
      </c>
      <c r="C652">
        <v>8715.64</v>
      </c>
      <c r="D652" s="14">
        <f t="shared" si="28"/>
        <v>43613</v>
      </c>
      <c r="F652">
        <f ca="1">IF(A652&lt;$F$2,"",AVERAGE(INDIRECT("C"&amp;A652-$F$2+3):C652))</f>
        <v>4921.7587500000027</v>
      </c>
      <c r="G652" s="2">
        <f ca="1">IF(A652&lt;$G$2,"",IF(A652=$G$2,AVERAGE(INDIRECT("C"&amp;A652-$G$2+3):C652),G651+(2/($G$2+3))*(C652-G651)))</f>
        <v>5626.7692180082986</v>
      </c>
      <c r="J652">
        <f ca="1">IF(F652="","",IF(C652&lt;(F652*(1-'inputs and tables'!$K$14)),0,IF(C652&gt;(F652*(1+'inputs and tables'!$K$14)),1,J651)))</f>
        <v>1</v>
      </c>
      <c r="K652">
        <f ca="1">IF(G652="","",IF(C652&lt;(G652*(1-'inputs and tables'!$K$14)),0,IF(C652&gt;(G652*(1+'inputs and tables'!$K$14)),1,K651)))</f>
        <v>1</v>
      </c>
      <c r="N652" s="13">
        <f t="shared" si="30"/>
        <v>756.89448545375672</v>
      </c>
      <c r="O652" s="10">
        <f ca="1">(O651+(IF(J651&lt;&gt;J650,(-O651*'inputs and tables'!$K$22-'inputs and tables'!$K$21)-O651*'inputs and tables'!$K$22,0)*('inputs and tables'!$K$15+'inputs and tables'!$K$16)))*(IF(AND(J651=0,'inputs and tables'!$K$16=1),data!C651/data!C652,1)*IF(AND(J651=1,'inputs and tables'!$K$15=1),data!C652/data!C651,1))</f>
        <v>4171.9076659079974</v>
      </c>
      <c r="P652" s="10">
        <f ca="1">(P651+(IF(K651&lt;&gt;K650,(-P651*'inputs and tables'!$K$22-'inputs and tables'!$K$21)-P651*'inputs and tables'!$K$22,0)*('inputs and tables'!$K$15+'inputs and tables'!$K$16)))*(IF(AND(K651=0,'inputs and tables'!$K$16=1),data!C651/data!C652,1)*IF(AND(K651=1,'inputs and tables'!$K$15=1),data!C652/data!C651,1))</f>
        <v>1321.9105744376191</v>
      </c>
    </row>
    <row r="653" spans="1:16" x14ac:dyDescent="0.4">
      <c r="A653" s="17">
        <f t="shared" si="29"/>
        <v>651</v>
      </c>
      <c r="B653">
        <v>1559088000</v>
      </c>
      <c r="C653">
        <v>8645.68</v>
      </c>
      <c r="D653" s="14">
        <f t="shared" si="28"/>
        <v>43614</v>
      </c>
      <c r="F653">
        <f ca="1">IF(A653&lt;$F$2,"",AVERAGE(INDIRECT("C"&amp;A653-$F$2+3):C653))</f>
        <v>4965.3807500000021</v>
      </c>
      <c r="G653" s="2">
        <f ca="1">IF(A653&lt;$G$2,"",IF(A653=$G$2,AVERAGE(INDIRECT("C"&amp;A653-$G$2+3):C653),G652+(2/($G$2+3))*(C653-G652)))</f>
        <v>5680.6783391152931</v>
      </c>
      <c r="J653">
        <f ca="1">IF(F653="","",IF(C653&lt;(F653*(1-'inputs and tables'!$K$14)),0,IF(C653&gt;(F653*(1+'inputs and tables'!$K$14)),1,J652)))</f>
        <v>1</v>
      </c>
      <c r="K653">
        <f ca="1">IF(G653="","",IF(C653&lt;(G653*(1-'inputs and tables'!$K$14)),0,IF(C653&gt;(G653*(1+'inputs and tables'!$K$14)),1,K652)))</f>
        <v>1</v>
      </c>
      <c r="N653" s="13">
        <f t="shared" si="30"/>
        <v>750.81893182805118</v>
      </c>
      <c r="O653" s="10">
        <f ca="1">(O652+(IF(J652&lt;&gt;J651,(-O652*'inputs and tables'!$K$22-'inputs and tables'!$K$21)-O652*'inputs and tables'!$K$22,0)*('inputs and tables'!$K$15+'inputs and tables'!$K$16)))*(IF(AND(J652=0,'inputs and tables'!$K$16=1),data!C652/data!C653,1)*IF(AND(J652=1,'inputs and tables'!$K$15=1),data!C653/data!C652,1))</f>
        <v>4138.4199747795301</v>
      </c>
      <c r="P653" s="10">
        <f ca="1">(P652+(IF(K652&lt;&gt;K651,(-P652*'inputs and tables'!$K$22-'inputs and tables'!$K$21)-P652*'inputs and tables'!$K$22,0)*('inputs and tables'!$K$15+'inputs and tables'!$K$16)))*(IF(AND(K652=0,'inputs and tables'!$K$16=1),data!C652/data!C653,1)*IF(AND(K652=1,'inputs and tables'!$K$15=1),data!C653/data!C652,1))</f>
        <v>1311.2996653376958</v>
      </c>
    </row>
    <row r="654" spans="1:16" x14ac:dyDescent="0.4">
      <c r="A654" s="17">
        <f t="shared" si="29"/>
        <v>652</v>
      </c>
      <c r="B654">
        <v>1559174400</v>
      </c>
      <c r="C654">
        <v>8269.5400000000009</v>
      </c>
      <c r="D654" s="14">
        <f t="shared" si="28"/>
        <v>43615</v>
      </c>
      <c r="F654">
        <f ca="1">IF(A654&lt;$F$2,"",AVERAGE(INDIRECT("C"&amp;A654-$F$2+3):C654))</f>
        <v>5005.4754166666698</v>
      </c>
      <c r="G654" s="2">
        <f ca="1">IF(A654&lt;$G$2,"",IF(A654=$G$2,AVERAGE(INDIRECT("C"&amp;A654-$G$2+3):C654),G653+(2/($G$2+3))*(C654-G653)))</f>
        <v>5726.9080116310915</v>
      </c>
      <c r="J654">
        <f ca="1">IF(F654="","",IF(C654&lt;(F654*(1-'inputs and tables'!$K$14)),0,IF(C654&gt;(F654*(1+'inputs and tables'!$K$14)),1,J653)))</f>
        <v>1</v>
      </c>
      <c r="K654">
        <f ca="1">IF(G654="","",IF(C654&lt;(G654*(1-'inputs and tables'!$K$14)),0,IF(C654&gt;(G654*(1+'inputs and tables'!$K$14)),1,K653)))</f>
        <v>1</v>
      </c>
      <c r="N654" s="13">
        <f t="shared" si="30"/>
        <v>718.15371254885019</v>
      </c>
      <c r="O654" s="10">
        <f ca="1">(O653+(IF(J653&lt;&gt;J652,(-O653*'inputs and tables'!$K$22-'inputs and tables'!$K$21)-O653*'inputs and tables'!$K$22,0)*('inputs and tables'!$K$15+'inputs and tables'!$K$16)))*(IF(AND(J653=0,'inputs and tables'!$K$16=1),data!C653/data!C654,1)*IF(AND(J653=1,'inputs and tables'!$K$15=1),data!C654/data!C653,1))</f>
        <v>3958.3733747071738</v>
      </c>
      <c r="P654" s="10">
        <f ca="1">(P653+(IF(K653&lt;&gt;K652,(-P653*'inputs and tables'!$K$22-'inputs and tables'!$K$21)-P653*'inputs and tables'!$K$22,0)*('inputs and tables'!$K$15+'inputs and tables'!$K$16)))*(IF(AND(K653=0,'inputs and tables'!$K$16=1),data!C653/data!C654,1)*IF(AND(K653=1,'inputs and tables'!$K$15=1),data!C654/data!C653,1))</f>
        <v>1254.250103461693</v>
      </c>
    </row>
    <row r="655" spans="1:16" x14ac:dyDescent="0.4">
      <c r="A655" s="17">
        <f t="shared" si="29"/>
        <v>653</v>
      </c>
      <c r="B655">
        <v>1559260800</v>
      </c>
      <c r="C655">
        <v>8555</v>
      </c>
      <c r="D655" s="14">
        <f t="shared" si="28"/>
        <v>43616</v>
      </c>
      <c r="F655">
        <f ca="1">IF(A655&lt;$F$2,"",AVERAGE(INDIRECT("C"&amp;A655-$F$2+3):C655))</f>
        <v>5048.1495833333356</v>
      </c>
      <c r="G655" s="2">
        <f ca="1">IF(A655&lt;$G$2,"",IF(A655=$G$2,AVERAGE(INDIRECT("C"&amp;A655-$G$2+3):C655),G654+(2/($G$2+3))*(C655-G654)))</f>
        <v>5777.4096542805364</v>
      </c>
      <c r="J655">
        <f ca="1">IF(F655="","",IF(C655&lt;(F655*(1-'inputs and tables'!$K$14)),0,IF(C655&gt;(F655*(1+'inputs and tables'!$K$14)),1,J654)))</f>
        <v>1</v>
      </c>
      <c r="K655">
        <f ca="1">IF(G655="","",IF(C655&lt;(G655*(1-'inputs and tables'!$K$14)),0,IF(C655&gt;(G655*(1+'inputs and tables'!$K$14)),1,K654)))</f>
        <v>1</v>
      </c>
      <c r="N655" s="13">
        <f t="shared" si="30"/>
        <v>742.94398610508108</v>
      </c>
      <c r="O655" s="10">
        <f ca="1">(O654+(IF(J654&lt;&gt;J653,(-O654*'inputs and tables'!$K$22-'inputs and tables'!$K$21)-O654*'inputs and tables'!$K$22,0)*('inputs and tables'!$K$15+'inputs and tables'!$K$16)))*(IF(AND(J654=0,'inputs and tables'!$K$16=1),data!C654/data!C655,1)*IF(AND(J654=1,'inputs and tables'!$K$15=1),data!C655/data!C654,1))</f>
        <v>4095.01425963474</v>
      </c>
      <c r="P655" s="10">
        <f ca="1">(P654+(IF(K654&lt;&gt;K653,(-P654*'inputs and tables'!$K$22-'inputs and tables'!$K$21)-P654*'inputs and tables'!$K$22,0)*('inputs and tables'!$K$15+'inputs and tables'!$K$16)))*(IF(AND(K654=0,'inputs and tables'!$K$16=1),data!C654/data!C655,1)*IF(AND(K654=1,'inputs and tables'!$K$15=1),data!C655/data!C654,1))</f>
        <v>1297.5461313585499</v>
      </c>
    </row>
    <row r="656" spans="1:16" x14ac:dyDescent="0.4">
      <c r="A656" s="17">
        <f t="shared" si="29"/>
        <v>654</v>
      </c>
      <c r="B656">
        <v>1559347200</v>
      </c>
      <c r="C656">
        <v>8544.07</v>
      </c>
      <c r="D656" s="14">
        <f t="shared" si="28"/>
        <v>43617</v>
      </c>
      <c r="F656">
        <f ca="1">IF(A656&lt;$F$2,"",AVERAGE(INDIRECT("C"&amp;A656-$F$2+3):C656))</f>
        <v>5090.4995833333351</v>
      </c>
      <c r="G656" s="2">
        <f ca="1">IF(A656&lt;$G$2,"",IF(A656=$G$2,AVERAGE(INDIRECT("C"&amp;A656-$G$2+3):C656),G655+(2/($G$2+3))*(C656-G655)))</f>
        <v>5826.814303311241</v>
      </c>
      <c r="J656">
        <f ca="1">IF(F656="","",IF(C656&lt;(F656*(1-'inputs and tables'!$K$14)),0,IF(C656&gt;(F656*(1+'inputs and tables'!$K$14)),1,J655)))</f>
        <v>1</v>
      </c>
      <c r="K656">
        <f ca="1">IF(G656="","",IF(C656&lt;(G656*(1-'inputs and tables'!$K$14)),0,IF(C656&gt;(G656*(1+'inputs and tables'!$K$14)),1,K655)))</f>
        <v>1</v>
      </c>
      <c r="N656" s="13">
        <f t="shared" si="30"/>
        <v>741.99478940512449</v>
      </c>
      <c r="O656" s="10">
        <f ca="1">(O655+(IF(J655&lt;&gt;J654,(-O655*'inputs and tables'!$K$22-'inputs and tables'!$K$21)-O655*'inputs and tables'!$K$22,0)*('inputs and tables'!$K$15+'inputs and tables'!$K$16)))*(IF(AND(J655=0,'inputs and tables'!$K$16=1),data!C655/data!C656,1)*IF(AND(J655=1,'inputs and tables'!$K$15=1),data!C656/data!C655,1))</f>
        <v>4089.7824062323075</v>
      </c>
      <c r="P656" s="10">
        <f ca="1">(P655+(IF(K655&lt;&gt;K654,(-P655*'inputs and tables'!$K$22-'inputs and tables'!$K$21)-P655*'inputs and tables'!$K$22,0)*('inputs and tables'!$K$15+'inputs and tables'!$K$16)))*(IF(AND(K655=0,'inputs and tables'!$K$16=1),data!C655/data!C656,1)*IF(AND(K655=1,'inputs and tables'!$K$15=1),data!C656/data!C655,1))</f>
        <v>1295.888366400543</v>
      </c>
    </row>
    <row r="657" spans="1:16" x14ac:dyDescent="0.4">
      <c r="A657" s="17">
        <f t="shared" si="29"/>
        <v>655</v>
      </c>
      <c r="B657">
        <v>1559433600</v>
      </c>
      <c r="C657">
        <v>8725.98</v>
      </c>
      <c r="D657" s="14">
        <f t="shared" si="28"/>
        <v>43618</v>
      </c>
      <c r="F657">
        <f ca="1">IF(A657&lt;$F$2,"",AVERAGE(INDIRECT("C"&amp;A657-$F$2+3):C657))</f>
        <v>5134.0096666666677</v>
      </c>
      <c r="G657" s="2">
        <f ca="1">IF(A657&lt;$G$2,"",IF(A657=$G$2,AVERAGE(INDIRECT("C"&amp;A657-$G$2+3):C657),G656+(2/($G$2+3))*(C657-G656)))</f>
        <v>5878.5851193235403</v>
      </c>
      <c r="J657">
        <f ca="1">IF(F657="","",IF(C657&lt;(F657*(1-'inputs and tables'!$K$14)),0,IF(C657&gt;(F657*(1+'inputs and tables'!$K$14)),1,J656)))</f>
        <v>1</v>
      </c>
      <c r="K657">
        <f ca="1">IF(G657="","",IF(C657&lt;(G657*(1-'inputs and tables'!$K$14)),0,IF(C657&gt;(G657*(1+'inputs and tables'!$K$14)),1,K656)))</f>
        <v>1</v>
      </c>
      <c r="N657" s="13">
        <f t="shared" si="30"/>
        <v>757.79244463743032</v>
      </c>
      <c r="O657" s="10">
        <f ca="1">(O656+(IF(J656&lt;&gt;J655,(-O656*'inputs and tables'!$K$22-'inputs and tables'!$K$21)-O656*'inputs and tables'!$K$22,0)*('inputs and tables'!$K$15+'inputs and tables'!$K$16)))*(IF(AND(J656=0,'inputs and tables'!$K$16=1),data!C656/data!C657,1)*IF(AND(J656=1,'inputs and tables'!$K$15=1),data!C657/data!C656,1))</f>
        <v>4176.857104533904</v>
      </c>
      <c r="P657" s="10">
        <f ca="1">(P656+(IF(K656&lt;&gt;K655,(-P656*'inputs and tables'!$K$22-'inputs and tables'!$K$21)-P656*'inputs and tables'!$K$22,0)*('inputs and tables'!$K$15+'inputs and tables'!$K$16)))*(IF(AND(K656=0,'inputs and tables'!$K$16=1),data!C656/data!C657,1)*IF(AND(K656=1,'inputs and tables'!$K$15=1),data!C657/data!C656,1))</f>
        <v>1323.4788534555323</v>
      </c>
    </row>
    <row r="658" spans="1:16" x14ac:dyDescent="0.4">
      <c r="A658" s="17">
        <f t="shared" si="29"/>
        <v>656</v>
      </c>
      <c r="B658">
        <v>1559520000</v>
      </c>
      <c r="C658">
        <v>8115.82</v>
      </c>
      <c r="D658" s="14">
        <f t="shared" si="28"/>
        <v>43619</v>
      </c>
      <c r="F658">
        <f ca="1">IF(A658&lt;$F$2,"",AVERAGE(INDIRECT("C"&amp;A658-$F$2+3):C658))</f>
        <v>5172.8239166666663</v>
      </c>
      <c r="G658" s="2">
        <f ca="1">IF(A658&lt;$G$2,"",IF(A658=$G$2,AVERAGE(INDIRECT("C"&amp;A658-$G$2+3):C658),G657+(2/($G$2+3))*(C658-G657)))</f>
        <v>5918.5357421927629</v>
      </c>
      <c r="J658">
        <f ca="1">IF(F658="","",IF(C658&lt;(F658*(1-'inputs and tables'!$K$14)),0,IF(C658&gt;(F658*(1+'inputs and tables'!$K$14)),1,J657)))</f>
        <v>1</v>
      </c>
      <c r="K658">
        <f ca="1">IF(G658="","",IF(C658&lt;(G658*(1-'inputs and tables'!$K$14)),0,IF(C658&gt;(G658*(1+'inputs and tables'!$K$14)),1,K657)))</f>
        <v>1</v>
      </c>
      <c r="N658" s="13">
        <f t="shared" si="30"/>
        <v>704.80416847590175</v>
      </c>
      <c r="O658" s="10">
        <f ca="1">(O657+(IF(J657&lt;&gt;J656,(-O657*'inputs and tables'!$K$22-'inputs and tables'!$K$21)-O657*'inputs and tables'!$K$22,0)*('inputs and tables'!$K$15+'inputs and tables'!$K$16)))*(IF(AND(J657=0,'inputs and tables'!$K$16=1),data!C657/data!C658,1)*IF(AND(J657=1,'inputs and tables'!$K$15=1),data!C658/data!C657,1))</f>
        <v>3884.7923586941924</v>
      </c>
      <c r="P658" s="10">
        <f ca="1">(P657+(IF(K657&lt;&gt;K656,(-P657*'inputs and tables'!$K$22-'inputs and tables'!$K$21)-P657*'inputs and tables'!$K$22,0)*('inputs and tables'!$K$15+'inputs and tables'!$K$16)))*(IF(AND(K657=0,'inputs and tables'!$K$16=1),data!C657/data!C658,1)*IF(AND(K657=1,'inputs and tables'!$K$15=1),data!C658/data!C657,1))</f>
        <v>1230.9352242901632</v>
      </c>
    </row>
    <row r="659" spans="1:16" x14ac:dyDescent="0.4">
      <c r="A659" s="17">
        <f t="shared" si="29"/>
        <v>657</v>
      </c>
      <c r="B659">
        <v>1559606400</v>
      </c>
      <c r="C659">
        <v>7687.03</v>
      </c>
      <c r="D659" s="14">
        <f t="shared" si="28"/>
        <v>43620</v>
      </c>
      <c r="F659">
        <f ca="1">IF(A659&lt;$F$2,"",AVERAGE(INDIRECT("C"&amp;A659-$F$2+3):C659))</f>
        <v>5208.0223333333333</v>
      </c>
      <c r="G659" s="2">
        <f ca="1">IF(A659&lt;$G$2,"",IF(A659=$G$2,AVERAGE(INDIRECT("C"&amp;A659-$G$2+3):C659),G658+(2/($G$2+3))*(C659-G658)))</f>
        <v>5950.1159967964632</v>
      </c>
      <c r="J659">
        <f ca="1">IF(F659="","",IF(C659&lt;(F659*(1-'inputs and tables'!$K$14)),0,IF(C659&gt;(F659*(1+'inputs and tables'!$K$14)),1,J658)))</f>
        <v>1</v>
      </c>
      <c r="K659">
        <f ca="1">IF(G659="","",IF(C659&lt;(G659*(1-'inputs and tables'!$K$14)),0,IF(C659&gt;(G659*(1+'inputs and tables'!$K$14)),1,K658)))</f>
        <v>1</v>
      </c>
      <c r="N659" s="13">
        <f t="shared" si="30"/>
        <v>667.56665219279273</v>
      </c>
      <c r="O659" s="10">
        <f ca="1">(O658+(IF(J658&lt;&gt;J657,(-O658*'inputs and tables'!$K$22-'inputs and tables'!$K$21)-O658*'inputs and tables'!$K$22,0)*('inputs and tables'!$K$15+'inputs and tables'!$K$16)))*(IF(AND(J658=0,'inputs and tables'!$K$16=1),data!C658/data!C659,1)*IF(AND(J658=1,'inputs and tables'!$K$15=1),data!C659/data!C658,1))</f>
        <v>3679.5438298351887</v>
      </c>
      <c r="P659" s="10">
        <f ca="1">(P658+(IF(K658&lt;&gt;K657,(-P658*'inputs and tables'!$K$22-'inputs and tables'!$K$21)-P658*'inputs and tables'!$K$22,0)*('inputs and tables'!$K$15+'inputs and tables'!$K$16)))*(IF(AND(K658=0,'inputs and tables'!$K$16=1),data!C658/data!C659,1)*IF(AND(K658=1,'inputs and tables'!$K$15=1),data!C659/data!C658,1))</f>
        <v>1165.900179793935</v>
      </c>
    </row>
    <row r="660" spans="1:16" x14ac:dyDescent="0.4">
      <c r="A660" s="17">
        <f t="shared" si="29"/>
        <v>658</v>
      </c>
      <c r="B660">
        <v>1559692800</v>
      </c>
      <c r="C660">
        <v>7776.5</v>
      </c>
      <c r="D660" s="14">
        <f t="shared" si="28"/>
        <v>43621</v>
      </c>
      <c r="F660">
        <f ca="1">IF(A660&lt;$F$2,"",AVERAGE(INDIRECT("C"&amp;A660-$F$2+3):C660))</f>
        <v>5243.896583333335</v>
      </c>
      <c r="G660" s="2">
        <f ca="1">IF(A660&lt;$G$2,"",IF(A660=$G$2,AVERAGE(INDIRECT("C"&amp;A660-$G$2+3):C660),G659+(2/($G$2+3))*(C660-G659)))</f>
        <v>5982.729996853669</v>
      </c>
      <c r="J660">
        <f ca="1">IF(F660="","",IF(C660&lt;(F660*(1-'inputs and tables'!$K$14)),0,IF(C660&gt;(F660*(1+'inputs and tables'!$K$14)),1,J659)))</f>
        <v>1</v>
      </c>
      <c r="K660">
        <f ca="1">IF(G660="","",IF(C660&lt;(G660*(1-'inputs and tables'!$K$14)),0,IF(C660&gt;(G660*(1+'inputs and tables'!$K$14)),1,K659)))</f>
        <v>1</v>
      </c>
      <c r="N660" s="13">
        <f t="shared" si="30"/>
        <v>675.33651758575854</v>
      </c>
      <c r="O660" s="10">
        <f ca="1">(O659+(IF(J659&lt;&gt;J658,(-O659*'inputs and tables'!$K$22-'inputs and tables'!$K$21)-O659*'inputs and tables'!$K$22,0)*('inputs and tables'!$K$15+'inputs and tables'!$K$16)))*(IF(AND(J659=0,'inputs and tables'!$K$16=1),data!C659/data!C660,1)*IF(AND(J659=1,'inputs and tables'!$K$15=1),data!C660/data!C659,1))</f>
        <v>3722.3703553535433</v>
      </c>
      <c r="P660" s="10">
        <f ca="1">(P659+(IF(K659&lt;&gt;K658,(-P659*'inputs and tables'!$K$22-'inputs and tables'!$K$21)-P659*'inputs and tables'!$K$22,0)*('inputs and tables'!$K$15+'inputs and tables'!$K$16)))*(IF(AND(K659=0,'inputs and tables'!$K$16=1),data!C659/data!C660,1)*IF(AND(K659=1,'inputs and tables'!$K$15=1),data!C660/data!C659,1))</f>
        <v>1179.4701917603466</v>
      </c>
    </row>
    <row r="661" spans="1:16" x14ac:dyDescent="0.4">
      <c r="A661" s="17">
        <f t="shared" si="29"/>
        <v>659</v>
      </c>
      <c r="B661">
        <v>1559779200</v>
      </c>
      <c r="C661">
        <v>7786.7</v>
      </c>
      <c r="D661" s="14">
        <f t="shared" si="28"/>
        <v>43622</v>
      </c>
      <c r="F661">
        <f ca="1">IF(A661&lt;$F$2,"",AVERAGE(INDIRECT("C"&amp;A661-$F$2+3):C661))</f>
        <v>5280.407666666667</v>
      </c>
      <c r="G661" s="2">
        <f ca="1">IF(A661&lt;$G$2,"",IF(A661=$G$2,AVERAGE(INDIRECT("C"&amp;A661-$G$2+3):C661),G660+(2/($G$2+3))*(C661-G660)))</f>
        <v>6014.9437469098539</v>
      </c>
      <c r="J661">
        <f ca="1">IF(F661="","",IF(C661&lt;(F661*(1-'inputs and tables'!$K$14)),0,IF(C661&gt;(F661*(1+'inputs and tables'!$K$14)),1,J660)))</f>
        <v>1</v>
      </c>
      <c r="K661">
        <f ca="1">IF(G661="","",IF(C661&lt;(G661*(1-'inputs and tables'!$K$14)),0,IF(C661&gt;(G661*(1+'inputs and tables'!$K$14)),1,K660)))</f>
        <v>1</v>
      </c>
      <c r="N661" s="13">
        <f t="shared" si="30"/>
        <v>676.22231871472081</v>
      </c>
      <c r="O661" s="10">
        <f ca="1">(O660+(IF(J660&lt;&gt;J659,(-O660*'inputs and tables'!$K$22-'inputs and tables'!$K$21)-O660*'inputs and tables'!$K$22,0)*('inputs and tables'!$K$15+'inputs and tables'!$K$16)))*(IF(AND(J660=0,'inputs and tables'!$K$16=1),data!C660/data!C661,1)*IF(AND(J660=1,'inputs and tables'!$K$15=1),data!C661/data!C660,1))</f>
        <v>3727.2527803036633</v>
      </c>
      <c r="P661" s="10">
        <f ca="1">(P660+(IF(K660&lt;&gt;K659,(-P660*'inputs and tables'!$K$22-'inputs and tables'!$K$21)-P660*'inputs and tables'!$K$22,0)*('inputs and tables'!$K$15+'inputs and tables'!$K$16)))*(IF(AND(K660=0,'inputs and tables'!$K$16=1),data!C660/data!C661,1)*IF(AND(K660=1,'inputs and tables'!$K$15=1),data!C661/data!C660,1))</f>
        <v>1181.0172368263732</v>
      </c>
    </row>
    <row r="662" spans="1:16" x14ac:dyDescent="0.4">
      <c r="A662" s="17">
        <f t="shared" si="29"/>
        <v>660</v>
      </c>
      <c r="B662">
        <v>1559865600</v>
      </c>
      <c r="C662">
        <v>7980.53</v>
      </c>
      <c r="D662" s="14">
        <f t="shared" si="28"/>
        <v>43623</v>
      </c>
      <c r="F662">
        <f ca="1">IF(A662&lt;$F$2,"",AVERAGE(INDIRECT("C"&amp;A662-$F$2+3):C662))</f>
        <v>5318.5920833333339</v>
      </c>
      <c r="G662" s="2">
        <f ca="1">IF(A662&lt;$G$2,"",IF(A662=$G$2,AVERAGE(INDIRECT("C"&amp;A662-$G$2+3):C662),G661+(2/($G$2+3))*(C662-G661)))</f>
        <v>6050.0435014293207</v>
      </c>
      <c r="J662">
        <f ca="1">IF(F662="","",IF(C662&lt;(F662*(1-'inputs and tables'!$K$14)),0,IF(C662&gt;(F662*(1+'inputs and tables'!$K$14)),1,J661)))</f>
        <v>1</v>
      </c>
      <c r="K662">
        <f ca="1">IF(G662="","",IF(C662&lt;(G662*(1-'inputs and tables'!$K$14)),0,IF(C662&gt;(G662*(1+'inputs and tables'!$K$14)),1,K661)))</f>
        <v>1</v>
      </c>
      <c r="N662" s="13">
        <f t="shared" si="30"/>
        <v>693.05514546244115</v>
      </c>
      <c r="O662" s="10">
        <f ca="1">(O661+(IF(J661&lt;&gt;J660,(-O661*'inputs and tables'!$K$22-'inputs and tables'!$K$21)-O661*'inputs and tables'!$K$22,0)*('inputs and tables'!$K$15+'inputs and tables'!$K$16)))*(IF(AND(J661=0,'inputs and tables'!$K$16=1),data!C661/data!C662,1)*IF(AND(J661=1,'inputs and tables'!$K$15=1),data!C662/data!C661,1))</f>
        <v>3820.0332144293207</v>
      </c>
      <c r="P662" s="10">
        <f ca="1">(P661+(IF(K661&lt;&gt;K660,(-P661*'inputs and tables'!$K$22-'inputs and tables'!$K$21)-P661*'inputs and tables'!$K$22,0)*('inputs and tables'!$K$15+'inputs and tables'!$K$16)))*(IF(AND(K661=0,'inputs and tables'!$K$16=1),data!C661/data!C662,1)*IF(AND(K661=1,'inputs and tables'!$K$15=1),data!C662/data!C661,1))</f>
        <v>1210.4156432134248</v>
      </c>
    </row>
    <row r="663" spans="1:16" x14ac:dyDescent="0.4">
      <c r="A663" s="17">
        <f t="shared" si="29"/>
        <v>661</v>
      </c>
      <c r="B663">
        <v>1559952000</v>
      </c>
      <c r="C663">
        <v>7893.62</v>
      </c>
      <c r="D663" s="14">
        <f t="shared" si="28"/>
        <v>43624</v>
      </c>
      <c r="F663">
        <f ca="1">IF(A663&lt;$F$2,"",AVERAGE(INDIRECT("C"&amp;A663-$F$2+3):C663))</f>
        <v>5353.8802500000011</v>
      </c>
      <c r="G663" s="2">
        <f ca="1">IF(A663&lt;$G$2,"",IF(A663=$G$2,AVERAGE(INDIRECT("C"&amp;A663-$G$2+3):C663),G662+(2/($G$2+3))*(C663-G662)))</f>
        <v>6082.9645103323683</v>
      </c>
      <c r="J663">
        <f ca="1">IF(F663="","",IF(C663&lt;(F663*(1-'inputs and tables'!$K$14)),0,IF(C663&gt;(F663*(1+'inputs and tables'!$K$14)),1,J662)))</f>
        <v>1</v>
      </c>
      <c r="K663">
        <f ca="1">IF(G663="","",IF(C663&lt;(G663*(1-'inputs and tables'!$K$14)),0,IF(C663&gt;(G663*(1+'inputs and tables'!$K$14)),1,K662)))</f>
        <v>1</v>
      </c>
      <c r="N663" s="13">
        <f t="shared" si="30"/>
        <v>685.50759878419535</v>
      </c>
      <c r="O663" s="10">
        <f ca="1">(O662+(IF(J662&lt;&gt;J661,(-O662*'inputs and tables'!$K$22-'inputs and tables'!$K$21)-O662*'inputs and tables'!$K$22,0)*('inputs and tables'!$K$15+'inputs and tables'!$K$16)))*(IF(AND(J662=0,'inputs and tables'!$K$16=1),data!C662/data!C663,1)*IF(AND(J662=1,'inputs and tables'!$K$15=1),data!C663/data!C662,1))</f>
        <v>3778.4320818396241</v>
      </c>
      <c r="P663" s="10">
        <f ca="1">(P662+(IF(K662&lt;&gt;K661,(-P662*'inputs and tables'!$K$22-'inputs and tables'!$K$21)-P662*'inputs and tables'!$K$22,0)*('inputs and tables'!$K$15+'inputs and tables'!$K$16)))*(IF(AND(K662=0,'inputs and tables'!$K$16=1),data!C662/data!C663,1)*IF(AND(K662=1,'inputs and tables'!$K$15=1),data!C663/data!C662,1))</f>
        <v>1197.2339092243692</v>
      </c>
    </row>
    <row r="664" spans="1:16" x14ac:dyDescent="0.4">
      <c r="A664" s="17">
        <f t="shared" si="29"/>
        <v>662</v>
      </c>
      <c r="B664">
        <v>1560038400</v>
      </c>
      <c r="C664">
        <v>7628.13</v>
      </c>
      <c r="D664" s="14">
        <f t="shared" si="28"/>
        <v>43625</v>
      </c>
      <c r="F664">
        <f ca="1">IF(A664&lt;$F$2,"",AVERAGE(INDIRECT("C"&amp;A664-$F$2+3):C664))</f>
        <v>5386.904833333334</v>
      </c>
      <c r="G664" s="2">
        <f ca="1">IF(A664&lt;$G$2,"",IF(A664=$G$2,AVERAGE(INDIRECT("C"&amp;A664-$G$2+3):C664),G663+(2/($G$2+3))*(C664-G663)))</f>
        <v>6110.5567512192902</v>
      </c>
      <c r="J664">
        <f ca="1">IF(F664="","",IF(C664&lt;(F664*(1-'inputs and tables'!$K$14)),0,IF(C664&gt;(F664*(1+'inputs and tables'!$K$14)),1,J663)))</f>
        <v>1</v>
      </c>
      <c r="K664">
        <f ca="1">IF(G664="","",IF(C664&lt;(G664*(1-'inputs and tables'!$K$14)),0,IF(C664&gt;(G664*(1+'inputs and tables'!$K$14)),1,K663)))</f>
        <v>1</v>
      </c>
      <c r="N664" s="13">
        <f t="shared" si="30"/>
        <v>662.45158488927564</v>
      </c>
      <c r="O664" s="10">
        <f ca="1">(O663+(IF(J663&lt;&gt;J662,(-O663*'inputs and tables'!$K$22-'inputs and tables'!$K$21)-O663*'inputs and tables'!$K$22,0)*('inputs and tables'!$K$15+'inputs and tables'!$K$16)))*(IF(AND(J663=0,'inputs and tables'!$K$16=1),data!C663/data!C664,1)*IF(AND(J663=1,'inputs and tables'!$K$15=1),data!C664/data!C663,1))</f>
        <v>3651.3502190938116</v>
      </c>
      <c r="P664" s="10">
        <f ca="1">(P663+(IF(K663&lt;&gt;K662,(-P663*'inputs and tables'!$K$22-'inputs and tables'!$K$21)-P663*'inputs and tables'!$K$22,0)*('inputs and tables'!$K$15+'inputs and tables'!$K$16)))*(IF(AND(K663=0,'inputs and tables'!$K$16=1),data!C663/data!C664,1)*IF(AND(K663=1,'inputs and tables'!$K$15=1),data!C664/data!C663,1))</f>
        <v>1156.9667528930563</v>
      </c>
    </row>
    <row r="665" spans="1:16" x14ac:dyDescent="0.4">
      <c r="A665" s="17">
        <f t="shared" si="29"/>
        <v>663</v>
      </c>
      <c r="B665">
        <v>1560124800</v>
      </c>
      <c r="C665">
        <v>7982.75</v>
      </c>
      <c r="D665" s="14">
        <f t="shared" si="28"/>
        <v>43626</v>
      </c>
      <c r="F665">
        <f ca="1">IF(A665&lt;$F$2,"",AVERAGE(INDIRECT("C"&amp;A665-$F$2+3):C665))</f>
        <v>5422.7605833333337</v>
      </c>
      <c r="G665" s="2">
        <f ca="1">IF(A665&lt;$G$2,"",IF(A665=$G$2,AVERAGE(INDIRECT("C"&amp;A665-$G$2+3):C665),G664+(2/($G$2+3))*(C665-G664)))</f>
        <v>6143.9887735189459</v>
      </c>
      <c r="J665">
        <f ca="1">IF(F665="","",IF(C665&lt;(F665*(1-'inputs and tables'!$K$14)),0,IF(C665&gt;(F665*(1+'inputs and tables'!$K$14)),1,J664)))</f>
        <v>1</v>
      </c>
      <c r="K665">
        <f ca="1">IF(G665="","",IF(C665&lt;(G665*(1-'inputs and tables'!$K$14)),0,IF(C665&gt;(G665*(1+'inputs and tables'!$K$14)),1,K664)))</f>
        <v>1</v>
      </c>
      <c r="N665" s="13">
        <f t="shared" si="30"/>
        <v>693.2479374728623</v>
      </c>
      <c r="O665" s="10">
        <f ca="1">(O664+(IF(J664&lt;&gt;J663,(-O664*'inputs and tables'!$K$22-'inputs and tables'!$K$21)-O664*'inputs and tables'!$K$22,0)*('inputs and tables'!$K$15+'inputs and tables'!$K$16)))*(IF(AND(J664=0,'inputs and tables'!$K$16=1),data!C664/data!C665,1)*IF(AND(J664=1,'inputs and tables'!$K$15=1),data!C665/data!C664,1))</f>
        <v>3821.0958598596412</v>
      </c>
      <c r="P665" s="10">
        <f ca="1">(P664+(IF(K664&lt;&gt;K663,(-P664*'inputs and tables'!$K$22-'inputs and tables'!$K$21)-P664*'inputs and tables'!$K$22,0)*('inputs and tables'!$K$15+'inputs and tables'!$K$16)))*(IF(AND(K664=0,'inputs and tables'!$K$16=1),data!C664/data!C665,1)*IF(AND(K664=1,'inputs and tables'!$K$15=1),data!C665/data!C664,1))</f>
        <v>1210.752353021913</v>
      </c>
    </row>
    <row r="666" spans="1:16" x14ac:dyDescent="0.4">
      <c r="A666" s="17">
        <f t="shared" si="29"/>
        <v>664</v>
      </c>
      <c r="B666">
        <v>1560211200</v>
      </c>
      <c r="C666">
        <v>7884.9</v>
      </c>
      <c r="D666" s="14">
        <f t="shared" si="28"/>
        <v>43627</v>
      </c>
      <c r="F666">
        <f ca="1">IF(A666&lt;$F$2,"",AVERAGE(INDIRECT("C"&amp;A666-$F$2+3):C666))</f>
        <v>5458.2093333333332</v>
      </c>
      <c r="G666" s="2">
        <f ca="1">IF(A666&lt;$G$2,"",IF(A666=$G$2,AVERAGE(INDIRECT("C"&amp;A666-$G$2+3):C666),G665+(2/($G$2+3))*(C666-G665)))</f>
        <v>6175.0764739918222</v>
      </c>
      <c r="J666">
        <f ca="1">IF(F666="","",IF(C666&lt;(F666*(1-'inputs and tables'!$K$14)),0,IF(C666&gt;(F666*(1+'inputs and tables'!$K$14)),1,J665)))</f>
        <v>1</v>
      </c>
      <c r="K666">
        <f ca="1">IF(G666="","",IF(C666&lt;(G666*(1-'inputs and tables'!$K$14)),0,IF(C666&gt;(G666*(1+'inputs and tables'!$K$14)),1,K665)))</f>
        <v>1</v>
      </c>
      <c r="N666" s="13">
        <f t="shared" si="30"/>
        <v>684.75032566218056</v>
      </c>
      <c r="O666" s="10">
        <f ca="1">(O665+(IF(J665&lt;&gt;J664,(-O665*'inputs and tables'!$K$22-'inputs and tables'!$K$21)-O665*'inputs and tables'!$K$22,0)*('inputs and tables'!$K$15+'inputs and tables'!$K$16)))*(IF(AND(J665=0,'inputs and tables'!$K$16=1),data!C665/data!C666,1)*IF(AND(J665=1,'inputs and tables'!$K$15=1),data!C666/data!C665,1))</f>
        <v>3774.2580871763844</v>
      </c>
      <c r="P666" s="10">
        <f ca="1">(P665+(IF(K665&lt;&gt;K664,(-P665*'inputs and tables'!$K$22-'inputs and tables'!$K$21)-P665*'inputs and tables'!$K$22,0)*('inputs and tables'!$K$15+'inputs and tables'!$K$16)))*(IF(AND(K665=0,'inputs and tables'!$K$16=1),data!C665/data!C666,1)*IF(AND(K665=1,'inputs and tables'!$K$15=1),data!C666/data!C665,1))</f>
        <v>1195.9113373640012</v>
      </c>
    </row>
    <row r="667" spans="1:16" x14ac:dyDescent="0.4">
      <c r="A667" s="17">
        <f t="shared" si="29"/>
        <v>665</v>
      </c>
      <c r="B667">
        <v>1560297600</v>
      </c>
      <c r="C667">
        <v>8127.64</v>
      </c>
      <c r="D667" s="14">
        <f t="shared" si="28"/>
        <v>43628</v>
      </c>
      <c r="F667">
        <f ca="1">IF(A667&lt;$F$2,"",AVERAGE(INDIRECT("C"&amp;A667-$F$2+3):C667))</f>
        <v>5495.6775000000007</v>
      </c>
      <c r="G667" s="2">
        <f ca="1">IF(A667&lt;$G$2,"",IF(A667=$G$2,AVERAGE(INDIRECT("C"&amp;A667-$G$2+3):C667),G666+(2/($G$2+3))*(C667-G666)))</f>
        <v>6209.9436798133966</v>
      </c>
      <c r="J667">
        <f ca="1">IF(F667="","",IF(C667&lt;(F667*(1-'inputs and tables'!$K$14)),0,IF(C667&gt;(F667*(1+'inputs and tables'!$K$14)),1,J666)))</f>
        <v>1</v>
      </c>
      <c r="K667">
        <f ca="1">IF(G667="","",IF(C667&lt;(G667*(1-'inputs and tables'!$K$14)),0,IF(C667&gt;(G667*(1+'inputs and tables'!$K$14)),1,K666)))</f>
        <v>1</v>
      </c>
      <c r="N667" s="13">
        <f t="shared" si="30"/>
        <v>705.83065566652272</v>
      </c>
      <c r="O667" s="10">
        <f ca="1">(O666+(IF(J666&lt;&gt;J665,(-O666*'inputs and tables'!$K$22-'inputs and tables'!$K$21)-O666*'inputs and tables'!$K$22,0)*('inputs and tables'!$K$15+'inputs and tables'!$K$16)))*(IF(AND(J666=0,'inputs and tables'!$K$16=1),data!C666/data!C667,1)*IF(AND(J666=1,'inputs and tables'!$K$15=1),data!C667/data!C666,1))</f>
        <v>3890.4502276069788</v>
      </c>
      <c r="P667" s="10">
        <f ca="1">(P666+(IF(K666&lt;&gt;K665,(-P666*'inputs and tables'!$K$22-'inputs and tables'!$K$21)-P666*'inputs and tables'!$K$22,0)*('inputs and tables'!$K$15+'inputs and tables'!$K$16)))*(IF(AND(K666=0,'inputs and tables'!$K$16=1),data!C666/data!C667,1)*IF(AND(K666=1,'inputs and tables'!$K$15=1),data!C667/data!C666,1))</f>
        <v>1232.727976513735</v>
      </c>
    </row>
    <row r="668" spans="1:16" x14ac:dyDescent="0.4">
      <c r="A668" s="17">
        <f t="shared" si="29"/>
        <v>666</v>
      </c>
      <c r="B668">
        <v>1560384000</v>
      </c>
      <c r="C668">
        <v>8218.5400000000009</v>
      </c>
      <c r="D668" s="14">
        <f t="shared" si="28"/>
        <v>43629</v>
      </c>
      <c r="F668">
        <f ca="1">IF(A668&lt;$F$2,"",AVERAGE(INDIRECT("C"&amp;A668-$F$2+3):C668))</f>
        <v>5534.0870000000004</v>
      </c>
      <c r="G668" s="2">
        <f ca="1">IF(A668&lt;$G$2,"",IF(A668=$G$2,AVERAGE(INDIRECT("C"&amp;A668-$G$2+3):C668),G667+(2/($G$2+3))*(C668-G667)))</f>
        <v>6245.8114712452998</v>
      </c>
      <c r="J668">
        <f ca="1">IF(F668="","",IF(C668&lt;(F668*(1-'inputs and tables'!$K$14)),0,IF(C668&gt;(F668*(1+'inputs and tables'!$K$14)),1,J667)))</f>
        <v>1</v>
      </c>
      <c r="K668">
        <f ca="1">IF(G668="","",IF(C668&lt;(G668*(1-'inputs and tables'!$K$14)),0,IF(C668&gt;(G668*(1+'inputs and tables'!$K$14)),1,K667)))</f>
        <v>1</v>
      </c>
      <c r="N668" s="13">
        <f t="shared" si="30"/>
        <v>713.72470690403895</v>
      </c>
      <c r="O668" s="10">
        <f ca="1">(O667+(IF(J667&lt;&gt;J666,(-O667*'inputs and tables'!$K$22-'inputs and tables'!$K$21)-O667*'inputs and tables'!$K$22,0)*('inputs and tables'!$K$15+'inputs and tables'!$K$16)))*(IF(AND(J667=0,'inputs and tables'!$K$16=1),data!C667/data!C668,1)*IF(AND(J667=1,'inputs and tables'!$K$15=1),data!C668/data!C667,1))</f>
        <v>3933.9612499565751</v>
      </c>
      <c r="P668" s="10">
        <f ca="1">(P667+(IF(K667&lt;&gt;K666,(-P667*'inputs and tables'!$K$22-'inputs and tables'!$K$21)-P667*'inputs and tables'!$K$22,0)*('inputs and tables'!$K$15+'inputs and tables'!$K$16)))*(IF(AND(K667=0,'inputs and tables'!$K$16=1),data!C667/data!C668,1)*IF(AND(K667=1,'inputs and tables'!$K$15=1),data!C668/data!C667,1))</f>
        <v>1246.51487813156</v>
      </c>
    </row>
    <row r="669" spans="1:16" x14ac:dyDescent="0.4">
      <c r="A669" s="17">
        <f t="shared" si="29"/>
        <v>667</v>
      </c>
      <c r="B669">
        <v>1560470400</v>
      </c>
      <c r="C669">
        <v>8650</v>
      </c>
      <c r="D669" s="14">
        <f t="shared" si="28"/>
        <v>43630</v>
      </c>
      <c r="F669">
        <f ca="1">IF(A669&lt;$F$2,"",AVERAGE(INDIRECT("C"&amp;A669-$F$2+3):C669))</f>
        <v>5576.2490000000007</v>
      </c>
      <c r="G669" s="2">
        <f ca="1">IF(A669&lt;$G$2,"",IF(A669=$G$2,AVERAGE(INDIRECT("C"&amp;A669-$G$2+3):C669),G668+(2/($G$2+3))*(C669-G668)))</f>
        <v>6288.7434092587764</v>
      </c>
      <c r="J669">
        <f ca="1">IF(F669="","",IF(C669&lt;(F669*(1-'inputs and tables'!$K$14)),0,IF(C669&gt;(F669*(1+'inputs and tables'!$K$14)),1,J668)))</f>
        <v>1</v>
      </c>
      <c r="K669">
        <f ca="1">IF(G669="","",IF(C669&lt;(G669*(1-'inputs and tables'!$K$14)),0,IF(C669&gt;(G669*(1+'inputs and tables'!$K$14)),1,K668)))</f>
        <v>1</v>
      </c>
      <c r="N669" s="13">
        <f t="shared" si="30"/>
        <v>751.194094659141</v>
      </c>
      <c r="O669" s="10">
        <f ca="1">(O668+(IF(J668&lt;&gt;J667,(-O668*'inputs and tables'!$K$22-'inputs and tables'!$K$21)-O668*'inputs and tables'!$K$22,0)*('inputs and tables'!$K$15+'inputs and tables'!$K$16)))*(IF(AND(J668=0,'inputs and tables'!$K$16=1),data!C668/data!C669,1)*IF(AND(J668=1,'inputs and tables'!$K$15=1),data!C669/data!C668,1))</f>
        <v>4140.4878253466395</v>
      </c>
      <c r="P669" s="10">
        <f ca="1">(P668+(IF(K668&lt;&gt;K667,(-P668*'inputs and tables'!$K$22-'inputs and tables'!$K$21)-P668*'inputs and tables'!$K$22,0)*('inputs and tables'!$K$15+'inputs and tables'!$K$16)))*(IF(AND(K668=0,'inputs and tables'!$K$16=1),data!C668/data!C669,1)*IF(AND(K668=1,'inputs and tables'!$K$15=1),data!C669/data!C668,1))</f>
        <v>1311.9548844244832</v>
      </c>
    </row>
    <row r="670" spans="1:16" x14ac:dyDescent="0.4">
      <c r="A670" s="17">
        <f t="shared" si="29"/>
        <v>668</v>
      </c>
      <c r="B670">
        <v>1560556800</v>
      </c>
      <c r="C670">
        <v>8808.7000000000007</v>
      </c>
      <c r="D670" s="14">
        <f t="shared" si="28"/>
        <v>43631</v>
      </c>
      <c r="F670">
        <f ca="1">IF(A670&lt;$F$2,"",AVERAGE(INDIRECT("C"&amp;A670-$F$2+3):C670))</f>
        <v>5619.6342500000001</v>
      </c>
      <c r="G670" s="2">
        <f ca="1">IF(A670&lt;$G$2,"",IF(A670=$G$2,AVERAGE(INDIRECT("C"&amp;A670-$G$2+3):C670),G669+(2/($G$2+3))*(C670-G669)))</f>
        <v>6333.7426340934408</v>
      </c>
      <c r="J670">
        <f ca="1">IF(F670="","",IF(C670&lt;(F670*(1-'inputs and tables'!$K$14)),0,IF(C670&gt;(F670*(1+'inputs and tables'!$K$14)),1,J669)))</f>
        <v>1</v>
      </c>
      <c r="K670">
        <f ca="1">IF(G670="","",IF(C670&lt;(G670*(1-'inputs and tables'!$K$14)),0,IF(C670&gt;(G670*(1+'inputs and tables'!$K$14)),1,K669)))</f>
        <v>1</v>
      </c>
      <c r="N670" s="13">
        <f t="shared" si="30"/>
        <v>764.97611810681792</v>
      </c>
      <c r="O670" s="10">
        <f ca="1">(O669+(IF(J669&lt;&gt;J668,(-O669*'inputs and tables'!$K$22-'inputs and tables'!$K$21)-O669*'inputs and tables'!$K$22,0)*('inputs and tables'!$K$15+'inputs and tables'!$K$16)))*(IF(AND(J669=0,'inputs and tables'!$K$16=1),data!C669/data!C670,1)*IF(AND(J669=1,'inputs and tables'!$K$15=1),data!C670/data!C669,1))</f>
        <v>4216.4526135411497</v>
      </c>
      <c r="P670" s="10">
        <f ca="1">(P669+(IF(K669&lt;&gt;K668,(-P669*'inputs and tables'!$K$22-'inputs and tables'!$K$21)-P669*'inputs and tables'!$K$22,0)*('inputs and tables'!$K$15+'inputs and tables'!$K$16)))*(IF(AND(K669=0,'inputs and tables'!$K$16=1),data!C669/data!C670,1)*IF(AND(K669=1,'inputs and tables'!$K$15=1),data!C670/data!C669,1))</f>
        <v>1336.0250855988377</v>
      </c>
    </row>
    <row r="671" spans="1:16" x14ac:dyDescent="0.4">
      <c r="A671" s="17">
        <f t="shared" si="29"/>
        <v>669</v>
      </c>
      <c r="B671">
        <v>1560643200</v>
      </c>
      <c r="C671">
        <v>8953.33</v>
      </c>
      <c r="D671" s="14">
        <f t="shared" si="28"/>
        <v>43632</v>
      </c>
      <c r="F671">
        <f ca="1">IF(A671&lt;$F$2,"",AVERAGE(INDIRECT("C"&amp;A671-$F$2+3):C671))</f>
        <v>5664.0919166666672</v>
      </c>
      <c r="G671" s="2">
        <f ca="1">IF(A671&lt;$G$2,"",IF(A671=$G$2,AVERAGE(INDIRECT("C"&amp;A671-$G$2+3):C671),G670+(2/($G$2+3))*(C671-G670)))</f>
        <v>6380.5209799132008</v>
      </c>
      <c r="J671">
        <f ca="1">IF(F671="","",IF(C671&lt;(F671*(1-'inputs and tables'!$K$14)),0,IF(C671&gt;(F671*(1+'inputs and tables'!$K$14)),1,J670)))</f>
        <v>1</v>
      </c>
      <c r="K671">
        <f ca="1">IF(G671="","",IF(C671&lt;(G671*(1-'inputs and tables'!$K$14)),0,IF(C671&gt;(G671*(1+'inputs and tables'!$K$14)),1,K670)))</f>
        <v>1</v>
      </c>
      <c r="N671" s="13">
        <f t="shared" si="30"/>
        <v>777.53625705601451</v>
      </c>
      <c r="O671" s="10">
        <f ca="1">(O670+(IF(J670&lt;&gt;J669,(-O670*'inputs and tables'!$K$22-'inputs and tables'!$K$21)-O670*'inputs and tables'!$K$22,0)*('inputs and tables'!$K$15+'inputs and tables'!$K$16)))*(IF(AND(J670=0,'inputs and tables'!$K$16=1),data!C670/data!C671,1)*IF(AND(J670=1,'inputs and tables'!$K$15=1),data!C671/data!C670,1))</f>
        <v>4285.6825273191707</v>
      </c>
      <c r="P671" s="10">
        <f ca="1">(P670+(IF(K670&lt;&gt;K669,(-P670*'inputs and tables'!$K$22-'inputs and tables'!$K$21)-P670*'inputs and tables'!$K$22,0)*('inputs and tables'!$K$15+'inputs and tables'!$K$16)))*(IF(AND(K670=0,'inputs and tables'!$K$16=1),data!C670/data!C671,1)*IF(AND(K670=1,'inputs and tables'!$K$15=1),data!C671/data!C670,1))</f>
        <v>1357.9612746085845</v>
      </c>
    </row>
    <row r="672" spans="1:16" x14ac:dyDescent="0.4">
      <c r="A672" s="17">
        <f t="shared" si="29"/>
        <v>670</v>
      </c>
      <c r="B672">
        <v>1560729600</v>
      </c>
      <c r="C672">
        <v>9313.9599999999991</v>
      </c>
      <c r="D672" s="14">
        <f t="shared" si="28"/>
        <v>43633</v>
      </c>
      <c r="F672">
        <f ca="1">IF(A672&lt;$F$2,"",AVERAGE(INDIRECT("C"&amp;A672-$F$2+3):C672))</f>
        <v>5711.1450833333329</v>
      </c>
      <c r="G672" s="2">
        <f ca="1">IF(A672&lt;$G$2,"",IF(A672=$G$2,AVERAGE(INDIRECT("C"&amp;A672-$G$2+3):C672),G671+(2/($G$2+3))*(C672-G671)))</f>
        <v>6432.9038195576077</v>
      </c>
      <c r="J672">
        <f ca="1">IF(F672="","",IF(C672&lt;(F672*(1-'inputs and tables'!$K$14)),0,IF(C672&gt;(F672*(1+'inputs and tables'!$K$14)),1,J671)))</f>
        <v>1</v>
      </c>
      <c r="K672">
        <f ca="1">IF(G672="","",IF(C672&lt;(G672*(1-'inputs and tables'!$K$14)),0,IF(C672&gt;(G672*(1+'inputs and tables'!$K$14)),1,K671)))</f>
        <v>1</v>
      </c>
      <c r="N672" s="13">
        <f t="shared" si="30"/>
        <v>808.85453755970536</v>
      </c>
      <c r="O672" s="10">
        <f ca="1">(O671+(IF(J671&lt;&gt;J670,(-O671*'inputs and tables'!$K$22-'inputs and tables'!$K$21)-O671*'inputs and tables'!$K$22,0)*('inputs and tables'!$K$15+'inputs and tables'!$K$16)))*(IF(AND(J671=0,'inputs and tables'!$K$16=1),data!C671/data!C672,1)*IF(AND(J671=1,'inputs and tables'!$K$15=1),data!C672/data!C671,1))</f>
        <v>4458.304969452669</v>
      </c>
      <c r="P672" s="10">
        <f ca="1">(P671+(IF(K671&lt;&gt;K670,(-P671*'inputs and tables'!$K$22-'inputs and tables'!$K$21)-P671*'inputs and tables'!$K$22,0)*('inputs and tables'!$K$15+'inputs and tables'!$K$16)))*(IF(AND(K671=0,'inputs and tables'!$K$16=1),data!C671/data!C672,1)*IF(AND(K671=1,'inputs and tables'!$K$15=1),data!C672/data!C671,1))</f>
        <v>1412.6584179577176</v>
      </c>
    </row>
    <row r="673" spans="1:16" x14ac:dyDescent="0.4">
      <c r="A673" s="17">
        <f t="shared" si="29"/>
        <v>671</v>
      </c>
      <c r="B673">
        <v>1560816000</v>
      </c>
      <c r="C673">
        <v>9081.5499999999993</v>
      </c>
      <c r="D673" s="14">
        <f t="shared" si="28"/>
        <v>43634</v>
      </c>
      <c r="F673">
        <f ca="1">IF(A673&lt;$F$2,"",AVERAGE(INDIRECT("C"&amp;A673-$F$2+3):C673))</f>
        <v>5754.3363333333336</v>
      </c>
      <c r="G673" s="2">
        <f ca="1">IF(A673&lt;$G$2,"",IF(A673=$G$2,AVERAGE(INDIRECT("C"&amp;A673-$G$2+3):C673),G672+(2/($G$2+3))*(C673-G672)))</f>
        <v>6480.2010727797933</v>
      </c>
      <c r="J673">
        <f ca="1">IF(F673="","",IF(C673&lt;(F673*(1-'inputs and tables'!$K$14)),0,IF(C673&gt;(F673*(1+'inputs and tables'!$K$14)),1,J672)))</f>
        <v>1</v>
      </c>
      <c r="K673">
        <f ca="1">IF(G673="","",IF(C673&lt;(G673*(1-'inputs and tables'!$K$14)),0,IF(C673&gt;(G673*(1+'inputs and tables'!$K$14)),1,K672)))</f>
        <v>1</v>
      </c>
      <c r="N673" s="13">
        <f t="shared" si="30"/>
        <v>788.67129830655722</v>
      </c>
      <c r="O673" s="10">
        <f ca="1">(O672+(IF(J672&lt;&gt;J671,(-O672*'inputs and tables'!$K$22-'inputs and tables'!$K$21)-O672*'inputs and tables'!$K$22,0)*('inputs and tables'!$K$15+'inputs and tables'!$K$16)))*(IF(AND(J672=0,'inputs and tables'!$K$16=1),data!C672/data!C673,1)*IF(AND(J672=1,'inputs and tables'!$K$15=1),data!C673/data!C672,1))</f>
        <v>4347.0574809568525</v>
      </c>
      <c r="P673" s="10">
        <f ca="1">(P672+(IF(K672&lt;&gt;K671,(-P672*'inputs and tables'!$K$22-'inputs and tables'!$K$21)-P672*'inputs and tables'!$K$22,0)*('inputs and tables'!$K$15+'inputs and tables'!$K$16)))*(IF(AND(K672=0,'inputs and tables'!$K$16=1),data!C672/data!C673,1)*IF(AND(K672=1,'inputs and tables'!$K$15=1),data!C673/data!C672,1))</f>
        <v>1377.4085411150477</v>
      </c>
    </row>
    <row r="674" spans="1:16" x14ac:dyDescent="0.4">
      <c r="A674" s="17">
        <f t="shared" si="29"/>
        <v>672</v>
      </c>
      <c r="B674">
        <v>1560902400</v>
      </c>
      <c r="C674">
        <v>9255.49</v>
      </c>
      <c r="D674" s="14">
        <f t="shared" si="28"/>
        <v>43635</v>
      </c>
      <c r="F674">
        <f ca="1">IF(A674&lt;$F$2,"",AVERAGE(INDIRECT("C"&amp;A674-$F$2+3):C674))</f>
        <v>5798.9004999999997</v>
      </c>
      <c r="G674" s="2">
        <f ca="1">IF(A674&lt;$G$2,"",IF(A674=$G$2,AVERAGE(INDIRECT("C"&amp;A674-$G$2+3):C674),G673+(2/($G$2+3))*(C674-G673)))</f>
        <v>6529.7598036230111</v>
      </c>
      <c r="J674">
        <f ca="1">IF(F674="","",IF(C674&lt;(F674*(1-'inputs and tables'!$K$14)),0,IF(C674&gt;(F674*(1+'inputs and tables'!$K$14)),1,J673)))</f>
        <v>1</v>
      </c>
      <c r="K674">
        <f ca="1">IF(G674="","",IF(C674&lt;(G674*(1-'inputs and tables'!$K$14)),0,IF(C674&gt;(G674*(1+'inputs and tables'!$K$14)),1,K673)))</f>
        <v>1</v>
      </c>
      <c r="N674" s="13">
        <f t="shared" si="30"/>
        <v>803.7768128528013</v>
      </c>
      <c r="O674" s="10">
        <f ca="1">(O673+(IF(J673&lt;&gt;J672,(-O673*'inputs and tables'!$K$22-'inputs and tables'!$K$21)-O673*'inputs and tables'!$K$22,0)*('inputs and tables'!$K$15+'inputs and tables'!$K$16)))*(IF(AND(J673=0,'inputs and tables'!$K$16=1),data!C673/data!C674,1)*IF(AND(J673=1,'inputs and tables'!$K$15=1),data!C674/data!C673,1))</f>
        <v>4430.3171864297765</v>
      </c>
      <c r="P674" s="10">
        <f ca="1">(P673+(IF(K673&lt;&gt;K672,(-P673*'inputs and tables'!$K$22-'inputs and tables'!$K$21)-P673*'inputs and tables'!$K$22,0)*('inputs and tables'!$K$15+'inputs and tables'!$K$16)))*(IF(AND(K673=0,'inputs and tables'!$K$16=1),data!C673/data!C674,1)*IF(AND(K673=1,'inputs and tables'!$K$15=1),data!C674/data!C673,1))</f>
        <v>1403.7902096233477</v>
      </c>
    </row>
    <row r="675" spans="1:16" x14ac:dyDescent="0.4">
      <c r="A675" s="17">
        <f t="shared" si="29"/>
        <v>673</v>
      </c>
      <c r="B675">
        <v>1560988800</v>
      </c>
      <c r="C675">
        <v>9517.1200000000008</v>
      </c>
      <c r="D675" s="14">
        <f t="shared" si="28"/>
        <v>43636</v>
      </c>
      <c r="F675">
        <f ca="1">IF(A675&lt;$F$2,"",AVERAGE(INDIRECT("C"&amp;A675-$F$2+3):C675))</f>
        <v>5845.1286666666665</v>
      </c>
      <c r="G675" s="2">
        <f ca="1">IF(A675&lt;$G$2,"",IF(A675=$G$2,AVERAGE(INDIRECT("C"&amp;A675-$G$2+3):C675),G674+(2/($G$2+3))*(C675-G674)))</f>
        <v>6583.1055214154576</v>
      </c>
      <c r="J675">
        <f ca="1">IF(F675="","",IF(C675&lt;(F675*(1-'inputs and tables'!$K$14)),0,IF(C675&gt;(F675*(1+'inputs and tables'!$K$14)),1,J674)))</f>
        <v>1</v>
      </c>
      <c r="K675">
        <f ca="1">IF(G675="","",IF(C675&lt;(G675*(1-'inputs and tables'!$K$14)),0,IF(C675&gt;(G675*(1+'inputs and tables'!$K$14)),1,K674)))</f>
        <v>1</v>
      </c>
      <c r="N675" s="13">
        <f t="shared" si="30"/>
        <v>826.49761181068232</v>
      </c>
      <c r="O675" s="10">
        <f ca="1">(O674+(IF(J674&lt;&gt;J673,(-O674*'inputs and tables'!$K$22-'inputs and tables'!$K$21)-O674*'inputs and tables'!$K$22,0)*('inputs and tables'!$K$15+'inputs and tables'!$K$16)))*(IF(AND(J674=0,'inputs and tables'!$K$16=1),data!C674/data!C675,1)*IF(AND(J674=1,'inputs and tables'!$K$15=1),data!C675/data!C674,1))</f>
        <v>4555.5513864003478</v>
      </c>
      <c r="P675" s="10">
        <f ca="1">(P674+(IF(K674&lt;&gt;K673,(-P674*'inputs and tables'!$K$22-'inputs and tables'!$K$21)-P674*'inputs and tables'!$K$22,0)*('inputs and tables'!$K$15+'inputs and tables'!$K$16)))*(IF(AND(K674=0,'inputs and tables'!$K$16=1),data!C674/data!C675,1)*IF(AND(K674=1,'inputs and tables'!$K$15=1),data!C675/data!C674,1))</f>
        <v>1443.4719155669288</v>
      </c>
    </row>
    <row r="676" spans="1:16" x14ac:dyDescent="0.4">
      <c r="A676" s="17">
        <f t="shared" si="29"/>
        <v>674</v>
      </c>
      <c r="B676">
        <v>1561075200</v>
      </c>
      <c r="C676">
        <v>10159.86</v>
      </c>
      <c r="D676" s="14">
        <f t="shared" si="28"/>
        <v>43637</v>
      </c>
      <c r="F676">
        <f ca="1">IF(A676&lt;$F$2,"",AVERAGE(INDIRECT("C"&amp;A676-$F$2+3):C676))</f>
        <v>5896.9832499999993</v>
      </c>
      <c r="G676" s="2">
        <f ca="1">IF(A676&lt;$G$2,"",IF(A676=$G$2,AVERAGE(INDIRECT("C"&amp;A676-$G$2+3):C676),G675+(2/($G$2+3))*(C676-G675)))</f>
        <v>6646.9761371044669</v>
      </c>
      <c r="J676">
        <f ca="1">IF(F676="","",IF(C676&lt;(F676*(1-'inputs and tables'!$K$14)),0,IF(C676&gt;(F676*(1+'inputs and tables'!$K$14)),1,J675)))</f>
        <v>1</v>
      </c>
      <c r="K676">
        <f ca="1">IF(G676="","",IF(C676&lt;(G676*(1-'inputs and tables'!$K$14)),0,IF(C676&gt;(G676*(1+'inputs and tables'!$K$14)),1,K675)))</f>
        <v>1</v>
      </c>
      <c r="N676" s="13">
        <f t="shared" si="30"/>
        <v>882.31524099001376</v>
      </c>
      <c r="O676" s="10">
        <f ca="1">(O675+(IF(J675&lt;&gt;J674,(-O675*'inputs and tables'!$K$22-'inputs and tables'!$K$21)-O675*'inputs and tables'!$K$22,0)*('inputs and tables'!$K$15+'inputs and tables'!$K$16)))*(IF(AND(J675=0,'inputs and tables'!$K$16=1),data!C675/data!C676,1)*IF(AND(J675=1,'inputs and tables'!$K$15=1),data!C676/data!C675,1))</f>
        <v>4863.2111719336772</v>
      </c>
      <c r="P676" s="10">
        <f ca="1">(P675+(IF(K675&lt;&gt;K674,(-P675*'inputs and tables'!$K$22-'inputs and tables'!$K$21)-P675*'inputs and tables'!$K$22,0)*('inputs and tables'!$K$15+'inputs and tables'!$K$16)))*(IF(AND(K675=0,'inputs and tables'!$K$16=1),data!C675/data!C676,1)*IF(AND(K675=1,'inputs and tables'!$K$15=1),data!C676/data!C675,1))</f>
        <v>1540.9569886784886</v>
      </c>
    </row>
    <row r="677" spans="1:16" x14ac:dyDescent="0.4">
      <c r="A677" s="17">
        <f t="shared" si="29"/>
        <v>675</v>
      </c>
      <c r="B677">
        <v>1561161600</v>
      </c>
      <c r="C677">
        <v>10729.5</v>
      </c>
      <c r="D677" s="14">
        <f t="shared" ref="D677:D740" si="31">(B677/86400)+DATE(1970,1,1)</f>
        <v>43638</v>
      </c>
      <c r="F677">
        <f ca="1">IF(A677&lt;$F$2,"",AVERAGE(INDIRECT("C"&amp;A677-$F$2+3):C677))</f>
        <v>5953.3790833333323</v>
      </c>
      <c r="G677" s="2">
        <f ca="1">IF(A677&lt;$G$2,"",IF(A677=$G$2,AVERAGE(INDIRECT("C"&amp;A677-$G$2+3):C677),G676+(2/($G$2+3))*(C677-G676)))</f>
        <v>6719.8783489418875</v>
      </c>
      <c r="J677">
        <f ca="1">IF(F677="","",IF(C677&lt;(F677*(1-'inputs and tables'!$K$14)),0,IF(C677&gt;(F677*(1+'inputs and tables'!$K$14)),1,J676)))</f>
        <v>1</v>
      </c>
      <c r="K677">
        <f ca="1">IF(G677="","",IF(C677&lt;(G677*(1-'inputs and tables'!$K$14)),0,IF(C677&gt;(G677*(1+'inputs and tables'!$K$14)),1,K676)))</f>
        <v>1</v>
      </c>
      <c r="N677" s="13">
        <f t="shared" si="30"/>
        <v>931.78462874511581</v>
      </c>
      <c r="O677" s="10">
        <f ca="1">(O676+(IF(J676&lt;&gt;J675,(-O676*'inputs and tables'!$K$22-'inputs and tables'!$K$21)-O676*'inputs and tables'!$K$22,0)*('inputs and tables'!$K$15+'inputs and tables'!$K$16)))*(IF(AND(J676=0,'inputs and tables'!$K$16=1),data!C676/data!C677,1)*IF(AND(J676=1,'inputs and tables'!$K$15=1),data!C677/data!C676,1))</f>
        <v>5135.8802453244816</v>
      </c>
      <c r="P677" s="10">
        <f ca="1">(P676+(IF(K676&lt;&gt;K675,(-P676*'inputs and tables'!$K$22-'inputs and tables'!$K$21)-P676*'inputs and tables'!$K$22,0)*('inputs and tables'!$K$15+'inputs and tables'!$K$16)))*(IF(AND(K676=0,'inputs and tables'!$K$16=1),data!C676/data!C677,1)*IF(AND(K676=1,'inputs and tables'!$K$15=1),data!C677/data!C676,1))</f>
        <v>1627.3549054835248</v>
      </c>
    </row>
    <row r="678" spans="1:16" x14ac:dyDescent="0.4">
      <c r="A678" s="17">
        <f t="shared" si="29"/>
        <v>676</v>
      </c>
      <c r="B678">
        <v>1561248000</v>
      </c>
      <c r="C678">
        <v>10906.07</v>
      </c>
      <c r="D678" s="14">
        <f t="shared" si="31"/>
        <v>43639</v>
      </c>
      <c r="F678">
        <f ca="1">IF(A678&lt;$F$2,"",AVERAGE(INDIRECT("C"&amp;A678-$F$2+3):C678))</f>
        <v>6009.9483333333328</v>
      </c>
      <c r="G678" s="2">
        <f ca="1">IF(A678&lt;$G$2,"",IF(A678=$G$2,AVERAGE(INDIRECT("C"&amp;A678-$G$2+3):C678),G677+(2/($G$2+3))*(C678-G677)))</f>
        <v>6794.631771282211</v>
      </c>
      <c r="J678">
        <f ca="1">IF(F678="","",IF(C678&lt;(F678*(1-'inputs and tables'!$K$14)),0,IF(C678&gt;(F678*(1+'inputs and tables'!$K$14)),1,J677)))</f>
        <v>1</v>
      </c>
      <c r="K678">
        <f ca="1">IF(G678="","",IF(C678&lt;(G678*(1-'inputs and tables'!$K$14)),0,IF(C678&gt;(G678*(1+'inputs and tables'!$K$14)),1,K677)))</f>
        <v>1</v>
      </c>
      <c r="N678" s="13">
        <f t="shared" si="30"/>
        <v>947.11854103343546</v>
      </c>
      <c r="O678" s="10">
        <f ca="1">(O677+(IF(J677&lt;&gt;J676,(-O677*'inputs and tables'!$K$22-'inputs and tables'!$K$21)-O677*'inputs and tables'!$K$22,0)*('inputs and tables'!$K$15+'inputs and tables'!$K$16)))*(IF(AND(J677=0,'inputs and tables'!$K$16=1),data!C677/data!C678,1)*IF(AND(J677=1,'inputs and tables'!$K$15=1),data!C678/data!C677,1))</f>
        <v>5220.3988505639563</v>
      </c>
      <c r="P678" s="10">
        <f ca="1">(P677+(IF(K677&lt;&gt;K676,(-P677*'inputs and tables'!$K$22-'inputs and tables'!$K$21)-P677*'inputs and tables'!$K$22,0)*('inputs and tables'!$K$15+'inputs and tables'!$K$16)))*(IF(AND(K677=0,'inputs and tables'!$K$16=1),data!C677/data!C678,1)*IF(AND(K677=1,'inputs and tables'!$K$15=1),data!C678/data!C677,1))</f>
        <v>1654.1354689451239</v>
      </c>
    </row>
    <row r="679" spans="1:16" x14ac:dyDescent="0.4">
      <c r="A679" s="17">
        <f t="shared" si="29"/>
        <v>677</v>
      </c>
      <c r="B679">
        <v>1561334400</v>
      </c>
      <c r="C679">
        <v>11056.59</v>
      </c>
      <c r="D679" s="14">
        <f t="shared" si="31"/>
        <v>43640</v>
      </c>
      <c r="F679">
        <f ca="1">IF(A679&lt;$F$2,"",AVERAGE(INDIRECT("C"&amp;A679-$F$2+3):C679))</f>
        <v>6070.8902499999986</v>
      </c>
      <c r="G679" s="2">
        <f ca="1">IF(A679&lt;$G$2,"",IF(A679=$G$2,AVERAGE(INDIRECT("C"&amp;A679-$G$2+3):C679),G678+(2/($G$2+3))*(C679-G678)))</f>
        <v>6870.7381682236</v>
      </c>
      <c r="J679">
        <f ca="1">IF(F679="","",IF(C679&lt;(F679*(1-'inputs and tables'!$K$14)),0,IF(C679&gt;(F679*(1+'inputs and tables'!$K$14)),1,J678)))</f>
        <v>1</v>
      </c>
      <c r="K679">
        <f ca="1">IF(G679="","",IF(C679&lt;(G679*(1-'inputs and tables'!$K$14)),0,IF(C679&gt;(G679*(1+'inputs and tables'!$K$14)),1,K678)))</f>
        <v>1</v>
      </c>
      <c r="N679" s="13">
        <f t="shared" si="30"/>
        <v>960.19018671298386</v>
      </c>
      <c r="O679" s="10">
        <f ca="1">(O678+(IF(J678&lt;&gt;J677,(-O678*'inputs and tables'!$K$22-'inputs and tables'!$K$21)-O678*'inputs and tables'!$K$22,0)*('inputs and tables'!$K$15+'inputs and tables'!$K$16)))*(IF(AND(J678=0,'inputs and tables'!$K$16=1),data!C678/data!C679,1)*IF(AND(J678=1,'inputs and tables'!$K$15=1),data!C679/data!C678,1))</f>
        <v>5292.4481254161155</v>
      </c>
      <c r="P679" s="10">
        <f ca="1">(P678+(IF(K678&lt;&gt;K677,(-P678*'inputs and tables'!$K$22-'inputs and tables'!$K$21)-P678*'inputs and tables'!$K$22,0)*('inputs and tables'!$K$15+'inputs and tables'!$K$16)))*(IF(AND(K678=0,'inputs and tables'!$K$16=1),data!C678/data!C679,1)*IF(AND(K678=1,'inputs and tables'!$K$15=1),data!C679/data!C678,1))</f>
        <v>1676.965000644959</v>
      </c>
    </row>
    <row r="680" spans="1:16" x14ac:dyDescent="0.4">
      <c r="A680" s="17">
        <f t="shared" si="29"/>
        <v>678</v>
      </c>
      <c r="B680">
        <v>1561420800</v>
      </c>
      <c r="C680">
        <v>11820.86</v>
      </c>
      <c r="D680" s="14">
        <f t="shared" si="31"/>
        <v>43641</v>
      </c>
      <c r="F680">
        <f ca="1">IF(A680&lt;$F$2,"",AVERAGE(INDIRECT("C"&amp;A680-$F$2+3):C680))</f>
        <v>6137.4980833333329</v>
      </c>
      <c r="G680" s="2">
        <f ca="1">IF(A680&lt;$G$2,"",IF(A680=$G$2,AVERAGE(INDIRECT("C"&amp;A680-$G$2+3):C680),G679+(2/($G$2+3))*(C680-G679)))</f>
        <v>6959.133200933893</v>
      </c>
      <c r="J680">
        <f ca="1">IF(F680="","",IF(C680&lt;(F680*(1-'inputs and tables'!$K$14)),0,IF(C680&gt;(F680*(1+'inputs and tables'!$K$14)),1,J679)))</f>
        <v>1</v>
      </c>
      <c r="K680">
        <f ca="1">IF(G680="","",IF(C680&lt;(G680*(1-'inputs and tables'!$K$14)),0,IF(C680&gt;(G680*(1+'inputs and tables'!$K$14)),1,K679)))</f>
        <v>1</v>
      </c>
      <c r="N680" s="13">
        <f t="shared" si="30"/>
        <v>1026.5618758141563</v>
      </c>
      <c r="O680" s="10">
        <f ca="1">(O679+(IF(J679&lt;&gt;J678,(-O679*'inputs and tables'!$K$22-'inputs and tables'!$K$21)-O679*'inputs and tables'!$K$22,0)*('inputs and tables'!$K$15+'inputs and tables'!$K$16)))*(IF(AND(J679=0,'inputs and tables'!$K$16=1),data!C679/data!C680,1)*IF(AND(J679=1,'inputs and tables'!$K$15=1),data!C680/data!C679,1))</f>
        <v>5658.2805682227836</v>
      </c>
      <c r="P680" s="10">
        <f ca="1">(P679+(IF(K679&lt;&gt;K678,(-P679*'inputs and tables'!$K$22-'inputs and tables'!$K$21)-P679*'inputs and tables'!$K$22,0)*('inputs and tables'!$K$15+'inputs and tables'!$K$16)))*(IF(AND(K679=0,'inputs and tables'!$K$16=1),data!C679/data!C680,1)*IF(AND(K679=1,'inputs and tables'!$K$15=1),data!C680/data!C679,1))</f>
        <v>1792.8826607049705</v>
      </c>
    </row>
    <row r="681" spans="1:16" x14ac:dyDescent="0.4">
      <c r="A681" s="17">
        <f t="shared" si="29"/>
        <v>679</v>
      </c>
      <c r="B681">
        <v>1561507200</v>
      </c>
      <c r="C681">
        <v>13093.8</v>
      </c>
      <c r="D681" s="14">
        <f t="shared" si="31"/>
        <v>43642</v>
      </c>
      <c r="F681">
        <f ca="1">IF(A681&lt;$F$2,"",AVERAGE(INDIRECT("C"&amp;A681-$F$2+3):C681))</f>
        <v>6214.8694999999998</v>
      </c>
      <c r="G681" s="2">
        <f ca="1">IF(A681&lt;$G$2,"",IF(A681=$G$2,AVERAGE(INDIRECT("C"&amp;A681-$G$2+3):C681),G680+(2/($G$2+3))*(C681-G680)))</f>
        <v>7068.6808223457874</v>
      </c>
      <c r="J681">
        <f ca="1">IF(F681="","",IF(C681&lt;(F681*(1-'inputs and tables'!$K$14)),0,IF(C681&gt;(F681*(1+'inputs and tables'!$K$14)),1,J680)))</f>
        <v>1</v>
      </c>
      <c r="K681">
        <f ca="1">IF(G681="","",IF(C681&lt;(G681*(1-'inputs and tables'!$K$14)),0,IF(C681&gt;(G681*(1+'inputs and tables'!$K$14)),1,K680)))</f>
        <v>1</v>
      </c>
      <c r="N681" s="13">
        <f t="shared" si="30"/>
        <v>1137.108119843683</v>
      </c>
      <c r="O681" s="10">
        <f ca="1">(O680+(IF(J680&lt;&gt;J679,(-O680*'inputs and tables'!$K$22-'inputs and tables'!$K$21)-O680*'inputs and tables'!$K$22,0)*('inputs and tables'!$K$15+'inputs and tables'!$K$16)))*(IF(AND(J680=0,'inputs and tables'!$K$16=1),data!C680/data!C681,1)*IF(AND(J680=1,'inputs and tables'!$K$15=1),data!C681/data!C680,1))</f>
        <v>6267.597628615471</v>
      </c>
      <c r="P681" s="10">
        <f ca="1">(P680+(IF(K680&lt;&gt;K679,(-P680*'inputs and tables'!$K$22-'inputs and tables'!$K$21)-P680*'inputs and tables'!$K$22,0)*('inputs and tables'!$K$15+'inputs and tables'!$K$16)))*(IF(AND(K680=0,'inputs and tables'!$K$16=1),data!C680/data!C681,1)*IF(AND(K680=1,'inputs and tables'!$K$15=1),data!C681/data!C680,1))</f>
        <v>1985.9508515233865</v>
      </c>
    </row>
    <row r="682" spans="1:16" x14ac:dyDescent="0.4">
      <c r="A682" s="17">
        <f t="shared" si="29"/>
        <v>680</v>
      </c>
      <c r="B682">
        <v>1561593600</v>
      </c>
      <c r="C682">
        <v>11329.99</v>
      </c>
      <c r="D682" s="14">
        <f t="shared" si="31"/>
        <v>43643</v>
      </c>
      <c r="F682">
        <f ca="1">IF(A682&lt;$F$2,"",AVERAGE(INDIRECT("C"&amp;A682-$F$2+3):C682))</f>
        <v>6277.4688333333324</v>
      </c>
      <c r="G682" s="2">
        <f ca="1">IF(A682&lt;$G$2,"",IF(A682=$G$2,AVERAGE(INDIRECT("C"&amp;A682-$G$2+3):C682),G681+(2/($G$2+3))*(C682-G681)))</f>
        <v>7144.7756290896123</v>
      </c>
      <c r="J682">
        <f ca="1">IF(F682="","",IF(C682&lt;(F682*(1-'inputs and tables'!$K$14)),0,IF(C682&gt;(F682*(1+'inputs and tables'!$K$14)),1,J681)))</f>
        <v>1</v>
      </c>
      <c r="K682">
        <f ca="1">IF(G682="","",IF(C682&lt;(G682*(1-'inputs and tables'!$K$14)),0,IF(C682&gt;(G682*(1+'inputs and tables'!$K$14)),1,K681)))</f>
        <v>1</v>
      </c>
      <c r="N682" s="13">
        <f t="shared" si="30"/>
        <v>983.93313069908891</v>
      </c>
      <c r="O682" s="10">
        <f ca="1">(O681+(IF(J681&lt;&gt;J680,(-O681*'inputs and tables'!$K$22-'inputs and tables'!$K$21)-O681*'inputs and tables'!$K$22,0)*('inputs and tables'!$K$15+'inputs and tables'!$K$16)))*(IF(AND(J681=0,'inputs and tables'!$K$16=1),data!C681/data!C682,1)*IF(AND(J681=1,'inputs and tables'!$K$15=1),data!C682/data!C681,1))</f>
        <v>5423.3162608438342</v>
      </c>
      <c r="P682" s="10">
        <f ca="1">(P681+(IF(K681&lt;&gt;K680,(-P681*'inputs and tables'!$K$22-'inputs and tables'!$K$21)-P681*'inputs and tables'!$K$22,0)*('inputs and tables'!$K$15+'inputs and tables'!$K$16)))*(IF(AND(K681=0,'inputs and tables'!$K$16=1),data!C681/data!C682,1)*IF(AND(K681=1,'inputs and tables'!$K$15=1),data!C682/data!C681,1))</f>
        <v>1718.4318752578667</v>
      </c>
    </row>
    <row r="683" spans="1:16" x14ac:dyDescent="0.4">
      <c r="A683" s="17">
        <f t="shared" si="29"/>
        <v>681</v>
      </c>
      <c r="B683">
        <v>1561680000</v>
      </c>
      <c r="C683">
        <v>12400.63</v>
      </c>
      <c r="D683" s="14">
        <f t="shared" si="31"/>
        <v>43644</v>
      </c>
      <c r="F683">
        <f ca="1">IF(A683&lt;$F$2,"",AVERAGE(INDIRECT("C"&amp;A683-$F$2+3):C683))</f>
        <v>6349.0266666666666</v>
      </c>
      <c r="G683" s="2">
        <f ca="1">IF(A683&lt;$G$2,"",IF(A683=$G$2,AVERAGE(INDIRECT("C"&amp;A683-$G$2+3):C683),G682+(2/($G$2+3))*(C683-G682)))</f>
        <v>7238.6301714272977</v>
      </c>
      <c r="J683">
        <f ca="1">IF(F683="","",IF(C683&lt;(F683*(1-'inputs and tables'!$K$14)),0,IF(C683&gt;(F683*(1+'inputs and tables'!$K$14)),1,J682)))</f>
        <v>1</v>
      </c>
      <c r="K683">
        <f ca="1">IF(G683="","",IF(C683&lt;(G683*(1-'inputs and tables'!$K$14)),0,IF(C683&gt;(G683*(1+'inputs and tables'!$K$14)),1,K682)))</f>
        <v>1</v>
      </c>
      <c r="N683" s="13">
        <f t="shared" si="30"/>
        <v>1076.9109856708649</v>
      </c>
      <c r="O683" s="10">
        <f ca="1">(O682+(IF(J682&lt;&gt;J681,(-O682*'inputs and tables'!$K$22-'inputs and tables'!$K$21)-O682*'inputs and tables'!$K$22,0)*('inputs and tables'!$K$15+'inputs and tables'!$K$16)))*(IF(AND(J682=0,'inputs and tables'!$K$16=1),data!C682/data!C683,1)*IF(AND(J682=1,'inputs and tables'!$K$15=1),data!C683/data!C682,1))</f>
        <v>5935.7985597258139</v>
      </c>
      <c r="P683" s="10">
        <f ca="1">(P682+(IF(K682&lt;&gt;K681,(-P682*'inputs and tables'!$K$22-'inputs and tables'!$K$21)-P682*'inputs and tables'!$K$22,0)*('inputs and tables'!$K$15+'inputs and tables'!$K$16)))*(IF(AND(K682=0,'inputs and tables'!$K$16=1),data!C682/data!C683,1)*IF(AND(K682=1,'inputs and tables'!$K$15=1),data!C683/data!C682,1))</f>
        <v>1880.8170056000897</v>
      </c>
    </row>
    <row r="684" spans="1:16" x14ac:dyDescent="0.4">
      <c r="A684" s="17">
        <f t="shared" si="29"/>
        <v>682</v>
      </c>
      <c r="B684">
        <v>1561766400</v>
      </c>
      <c r="C684">
        <v>11903.13</v>
      </c>
      <c r="D684" s="14">
        <f t="shared" si="31"/>
        <v>43645</v>
      </c>
      <c r="F684">
        <f ca="1">IF(A684&lt;$F$2,"",AVERAGE(INDIRECT("C"&amp;A684-$F$2+3):C684))</f>
        <v>6416.3610833333332</v>
      </c>
      <c r="G684" s="2">
        <f ca="1">IF(A684&lt;$G$2,"",IF(A684=$G$2,AVERAGE(INDIRECT("C"&amp;A684-$G$2+3):C684),G683+(2/($G$2+3))*(C684-G683)))</f>
        <v>7321.924811223239</v>
      </c>
      <c r="J684">
        <f ca="1">IF(F684="","",IF(C684&lt;(F684*(1-'inputs and tables'!$K$14)),0,IF(C684&gt;(F684*(1+'inputs and tables'!$K$14)),1,J683)))</f>
        <v>1</v>
      </c>
      <c r="K684">
        <f ca="1">IF(G684="","",IF(C684&lt;(G684*(1-'inputs and tables'!$K$14)),0,IF(C684&gt;(G684*(1+'inputs and tables'!$K$14)),1,K683)))</f>
        <v>1</v>
      </c>
      <c r="N684" s="13">
        <f t="shared" si="30"/>
        <v>1033.706469821972</v>
      </c>
      <c r="O684" s="10">
        <f ca="1">(O683+(IF(J683&lt;&gt;J682,(-O683*'inputs and tables'!$K$22-'inputs and tables'!$K$21)-O683*'inputs and tables'!$K$22,0)*('inputs and tables'!$K$15+'inputs and tables'!$K$16)))*(IF(AND(J683=0,'inputs and tables'!$K$16=1),data!C683/data!C684,1)*IF(AND(J683=1,'inputs and tables'!$K$15=1),data!C684/data!C683,1))</f>
        <v>5697.6606761292869</v>
      </c>
      <c r="P684" s="10">
        <f ca="1">(P683+(IF(K683&lt;&gt;K682,(-P683*'inputs and tables'!$K$22-'inputs and tables'!$K$21)-P683*'inputs and tables'!$K$22,0)*('inputs and tables'!$K$15+'inputs and tables'!$K$16)))*(IF(AND(K683=0,'inputs and tables'!$K$16=1),data!C683/data!C684,1)*IF(AND(K683=1,'inputs and tables'!$K$15=1),data!C684/data!C683,1))</f>
        <v>1805.3606408600688</v>
      </c>
    </row>
    <row r="685" spans="1:16" x14ac:dyDescent="0.4">
      <c r="A685" s="17">
        <f t="shared" si="29"/>
        <v>683</v>
      </c>
      <c r="B685">
        <v>1561852800</v>
      </c>
      <c r="C685">
        <v>10854.1</v>
      </c>
      <c r="D685" s="14">
        <f t="shared" si="31"/>
        <v>43646</v>
      </c>
      <c r="F685">
        <f ca="1">IF(A685&lt;$F$2,"",AVERAGE(INDIRECT("C"&amp;A685-$F$2+3):C685))</f>
        <v>6474.9791666666661</v>
      </c>
      <c r="G685" s="2">
        <f ca="1">IF(A685&lt;$G$2,"",IF(A685=$G$2,AVERAGE(INDIRECT("C"&amp;A685-$G$2+3):C685),G684+(2/($G$2+3))*(C685-G684)))</f>
        <v>7384.9993681656815</v>
      </c>
      <c r="J685">
        <f ca="1">IF(F685="","",IF(C685&lt;(F685*(1-'inputs and tables'!$K$14)),0,IF(C685&gt;(F685*(1+'inputs and tables'!$K$14)),1,J684)))</f>
        <v>1</v>
      </c>
      <c r="K685">
        <f ca="1">IF(G685="","",IF(C685&lt;(G685*(1-'inputs and tables'!$K$14)),0,IF(C685&gt;(G685*(1+'inputs and tables'!$K$14)),1,K684)))</f>
        <v>1</v>
      </c>
      <c r="N685" s="13">
        <f t="shared" si="30"/>
        <v>942.60529743812481</v>
      </c>
      <c r="O685" s="10">
        <f ca="1">(O684+(IF(J684&lt;&gt;J683,(-O684*'inputs and tables'!$K$22-'inputs and tables'!$K$21)-O684*'inputs and tables'!$K$22,0)*('inputs and tables'!$K$15+'inputs and tables'!$K$16)))*(IF(AND(J684=0,'inputs and tables'!$K$16=1),data!C684/data!C685,1)*IF(AND(J684=1,'inputs and tables'!$K$15=1),data!C685/data!C684,1))</f>
        <v>5195.5224167739825</v>
      </c>
      <c r="P685" s="10">
        <f ca="1">(P684+(IF(K684&lt;&gt;K683,(-P684*'inputs and tables'!$K$22-'inputs and tables'!$K$21)-P684*'inputs and tables'!$K$22,0)*('inputs and tables'!$K$15+'inputs and tables'!$K$16)))*(IF(AND(K684=0,'inputs and tables'!$K$16=1),data!C684/data!C685,1)*IF(AND(K684=1,'inputs and tables'!$K$15=1),data!C685/data!C684,1))</f>
        <v>1646.2531226626336</v>
      </c>
    </row>
    <row r="686" spans="1:16" x14ac:dyDescent="0.4">
      <c r="A686" s="17">
        <f t="shared" si="29"/>
        <v>684</v>
      </c>
      <c r="B686">
        <v>1561939200</v>
      </c>
      <c r="C686">
        <v>10624.93</v>
      </c>
      <c r="D686" s="14">
        <f t="shared" si="31"/>
        <v>43647</v>
      </c>
      <c r="F686">
        <f ca="1">IF(A686&lt;$F$2,"",AVERAGE(INDIRECT("C"&amp;A686-$F$2+3):C686))</f>
        <v>6531.7889999999998</v>
      </c>
      <c r="G686" s="2">
        <f ca="1">IF(A686&lt;$G$2,"",IF(A686=$G$2,AVERAGE(INDIRECT("C"&amp;A686-$G$2+3):C686),G685+(2/($G$2+3))*(C686-G685)))</f>
        <v>7442.85527230558</v>
      </c>
      <c r="J686">
        <f ca="1">IF(F686="","",IF(C686&lt;(F686*(1-'inputs and tables'!$K$14)),0,IF(C686&gt;(F686*(1+'inputs and tables'!$K$14)),1,J685)))</f>
        <v>1</v>
      </c>
      <c r="K686">
        <f ca="1">IF(G686="","",IF(C686&lt;(G686*(1-'inputs and tables'!$K$14)),0,IF(C686&gt;(G686*(1+'inputs and tables'!$K$14)),1,K685)))</f>
        <v>1</v>
      </c>
      <c r="N686" s="13">
        <f t="shared" si="30"/>
        <v>922.70343030829417</v>
      </c>
      <c r="O686" s="10">
        <f ca="1">(O685+(IF(J685&lt;&gt;J684,(-O685*'inputs and tables'!$K$22-'inputs and tables'!$K$21)-O685*'inputs and tables'!$K$22,0)*('inputs and tables'!$K$15+'inputs and tables'!$K$16)))*(IF(AND(J685=0,'inputs and tables'!$K$16=1),data!C685/data!C686,1)*IF(AND(J685=1,'inputs and tables'!$K$15=1),data!C686/data!C685,1))</f>
        <v>5085.8258162034981</v>
      </c>
      <c r="P686" s="10">
        <f ca="1">(P685+(IF(K685&lt;&gt;K684,(-P685*'inputs and tables'!$K$22-'inputs and tables'!$K$21)-P685*'inputs and tables'!$K$22,0)*('inputs and tables'!$K$15+'inputs and tables'!$K$16)))*(IF(AND(K685=0,'inputs and tables'!$K$16=1),data!C685/data!C686,1)*IF(AND(K685=1,'inputs and tables'!$K$15=1),data!C686/data!C685,1))</f>
        <v>1611.4946601350546</v>
      </c>
    </row>
    <row r="687" spans="1:16" x14ac:dyDescent="0.4">
      <c r="A687" s="17">
        <f t="shared" si="29"/>
        <v>685</v>
      </c>
      <c r="B687">
        <v>1562025600</v>
      </c>
      <c r="C687">
        <v>10842.85</v>
      </c>
      <c r="D687" s="14">
        <f t="shared" si="31"/>
        <v>43648</v>
      </c>
      <c r="F687">
        <f ca="1">IF(A687&lt;$F$2,"",AVERAGE(INDIRECT("C"&amp;A687-$F$2+3):C687))</f>
        <v>6591.1852499999986</v>
      </c>
      <c r="G687" s="2">
        <f ca="1">IF(A687&lt;$G$2,"",IF(A687=$G$2,AVERAGE(INDIRECT("C"&amp;A687-$G$2+3):C687),G686+(2/($G$2+3))*(C687-G686)))</f>
        <v>7503.5694638715522</v>
      </c>
      <c r="J687">
        <f ca="1">IF(F687="","",IF(C687&lt;(F687*(1-'inputs and tables'!$K$14)),0,IF(C687&gt;(F687*(1+'inputs and tables'!$K$14)),1,J686)))</f>
        <v>1</v>
      </c>
      <c r="K687">
        <f ca="1">IF(G687="","",IF(C687&lt;(G687*(1-'inputs and tables'!$K$14)),0,IF(C687&gt;(G687*(1+'inputs and tables'!$K$14)),1,K686)))</f>
        <v>1</v>
      </c>
      <c r="N687" s="13">
        <f t="shared" si="30"/>
        <v>941.6283108988282</v>
      </c>
      <c r="O687" s="10">
        <f ca="1">(O686+(IF(J686&lt;&gt;J685,(-O686*'inputs and tables'!$K$22-'inputs and tables'!$K$21)-O686*'inputs and tables'!$K$22,0)*('inputs and tables'!$K$15+'inputs and tables'!$K$16)))*(IF(AND(J686=0,'inputs and tables'!$K$16=1),data!C686/data!C687,1)*IF(AND(J686=1,'inputs and tables'!$K$15=1),data!C687/data!C686,1))</f>
        <v>5190.1373892554675</v>
      </c>
      <c r="P687" s="10">
        <f ca="1">(P686+(IF(K686&lt;&gt;K685,(-P686*'inputs and tables'!$K$22-'inputs and tables'!$K$21)-P686*'inputs and tables'!$K$22,0)*('inputs and tables'!$K$15+'inputs and tables'!$K$16)))*(IF(AND(K686=0,'inputs and tables'!$K$16=1),data!C686/data!C687,1)*IF(AND(K686=1,'inputs and tables'!$K$15=1),data!C687/data!C686,1))</f>
        <v>1644.5468229574572</v>
      </c>
    </row>
    <row r="688" spans="1:16" x14ac:dyDescent="0.4">
      <c r="A688" s="17">
        <f t="shared" si="29"/>
        <v>686</v>
      </c>
      <c r="B688">
        <v>1562112000</v>
      </c>
      <c r="C688">
        <v>11940</v>
      </c>
      <c r="D688" s="14">
        <f t="shared" si="31"/>
        <v>43649</v>
      </c>
      <c r="F688">
        <f ca="1">IF(A688&lt;$F$2,"",AVERAGE(INDIRECT("C"&amp;A688-$F$2+3):C688))</f>
        <v>6658.5375000000004</v>
      </c>
      <c r="G688" s="2">
        <f ca="1">IF(A688&lt;$G$2,"",IF(A688=$G$2,AVERAGE(INDIRECT("C"&amp;A688-$G$2+3):C688),G687+(2/($G$2+3))*(C688-G687)))</f>
        <v>7582.7914377309889</v>
      </c>
      <c r="J688">
        <f ca="1">IF(F688="","",IF(C688&lt;(F688*(1-'inputs and tables'!$K$14)),0,IF(C688&gt;(F688*(1+'inputs and tables'!$K$14)),1,J687)))</f>
        <v>1</v>
      </c>
      <c r="K688">
        <f ca="1">IF(G688="","",IF(C688&lt;(G688*(1-'inputs and tables'!$K$14)),0,IF(C688&gt;(G688*(1+'inputs and tables'!$K$14)),1,K687)))</f>
        <v>1</v>
      </c>
      <c r="N688" s="13">
        <f t="shared" si="30"/>
        <v>1036.9083803734266</v>
      </c>
      <c r="O688" s="10">
        <f ca="1">(O687+(IF(J687&lt;&gt;J686,(-O687*'inputs and tables'!$K$22-'inputs and tables'!$K$21)-O687*'inputs and tables'!$K$22,0)*('inputs and tables'!$K$15+'inputs and tables'!$K$16)))*(IF(AND(J687=0,'inputs and tables'!$K$16=1),data!C687/data!C688,1)*IF(AND(J687=1,'inputs and tables'!$K$15=1),data!C688/data!C687,1))</f>
        <v>5715.3092063166305</v>
      </c>
      <c r="P688" s="10">
        <f ca="1">(P687+(IF(K687&lt;&gt;K686,(-P687*'inputs and tables'!$K$22-'inputs and tables'!$K$21)-P687*'inputs and tables'!$K$22,0)*('inputs and tables'!$K$15+'inputs and tables'!$K$16)))*(IF(AND(K687=0,'inputs and tables'!$K$16=1),data!C687/data!C688,1)*IF(AND(K687=1,'inputs and tables'!$K$15=1),data!C688/data!C687,1))</f>
        <v>1810.9527537604999</v>
      </c>
    </row>
    <row r="689" spans="1:16" x14ac:dyDescent="0.4">
      <c r="A689" s="17">
        <f t="shared" si="29"/>
        <v>687</v>
      </c>
      <c r="B689">
        <v>1562198400</v>
      </c>
      <c r="C689">
        <v>11145.67</v>
      </c>
      <c r="D689" s="14">
        <f t="shared" si="31"/>
        <v>43650</v>
      </c>
      <c r="F689">
        <f ca="1">IF(A689&lt;$F$2,"",AVERAGE(INDIRECT("C"&amp;A689-$F$2+3):C689))</f>
        <v>6719.2360833333341</v>
      </c>
      <c r="G689" s="2">
        <f ca="1">IF(A689&lt;$G$2,"",IF(A689=$G$2,AVERAGE(INDIRECT("C"&amp;A689-$G$2+3):C689),G688+(2/($G$2+3))*(C689-G688)))</f>
        <v>7646.4142692000787</v>
      </c>
      <c r="J689">
        <f ca="1">IF(F689="","",IF(C689&lt;(F689*(1-'inputs and tables'!$K$14)),0,IF(C689&gt;(F689*(1+'inputs and tables'!$K$14)),1,J688)))</f>
        <v>1</v>
      </c>
      <c r="K689">
        <f ca="1">IF(G689="","",IF(C689&lt;(G689*(1-'inputs and tables'!$K$14)),0,IF(C689&gt;(G689*(1+'inputs and tables'!$K$14)),1,K688)))</f>
        <v>1</v>
      </c>
      <c r="N689" s="13">
        <f t="shared" si="30"/>
        <v>967.92618323925376</v>
      </c>
      <c r="O689" s="10">
        <f ca="1">(O688+(IF(J688&lt;&gt;J687,(-O688*'inputs and tables'!$K$22-'inputs and tables'!$K$21)-O688*'inputs and tables'!$K$22,0)*('inputs and tables'!$K$15+'inputs and tables'!$K$16)))*(IF(AND(J688=0,'inputs and tables'!$K$16=1),data!C688/data!C689,1)*IF(AND(J688=1,'inputs and tables'!$K$15=1),data!C689/data!C688,1))</f>
        <v>5335.0879699804927</v>
      </c>
      <c r="P689" s="10">
        <f ca="1">(P688+(IF(K688&lt;&gt;K687,(-P688*'inputs and tables'!$K$22-'inputs and tables'!$K$21)-P688*'inputs and tables'!$K$22,0)*('inputs and tables'!$K$15+'inputs and tables'!$K$16)))*(IF(AND(K688=0,'inputs and tables'!$K$16=1),data!C688/data!C689,1)*IF(AND(K688=1,'inputs and tables'!$K$15=1),data!C689/data!C688,1))</f>
        <v>1690.4758608882573</v>
      </c>
    </row>
    <row r="690" spans="1:16" x14ac:dyDescent="0.4">
      <c r="A690" s="17">
        <f t="shared" si="29"/>
        <v>688</v>
      </c>
      <c r="B690">
        <v>1562284800</v>
      </c>
      <c r="C690">
        <v>10970.73</v>
      </c>
      <c r="D690" s="14">
        <f t="shared" si="31"/>
        <v>43651</v>
      </c>
      <c r="F690">
        <f ca="1">IF(A690&lt;$F$2,"",AVERAGE(INDIRECT("C"&amp;A690-$F$2+3):C690))</f>
        <v>6778.3785000000007</v>
      </c>
      <c r="G690" s="2">
        <f ca="1">IF(A690&lt;$G$2,"",IF(A690=$G$2,AVERAGE(INDIRECT("C"&amp;A690-$G$2+3):C690),G689+(2/($G$2+3))*(C690-G689)))</f>
        <v>7705.77705010722</v>
      </c>
      <c r="J690">
        <f ca="1">IF(F690="","",IF(C690&lt;(F690*(1-'inputs and tables'!$K$14)),0,IF(C690&gt;(F690*(1+'inputs and tables'!$K$14)),1,J689)))</f>
        <v>1</v>
      </c>
      <c r="K690">
        <f ca="1">IF(G690="","",IF(C690&lt;(G690*(1-'inputs and tables'!$K$14)),0,IF(C690&gt;(G690*(1+'inputs and tables'!$K$14)),1,K689)))</f>
        <v>1</v>
      </c>
      <c r="N690" s="13">
        <f t="shared" si="30"/>
        <v>952.73382544507217</v>
      </c>
      <c r="O690" s="10">
        <f ca="1">(O689+(IF(J689&lt;&gt;J688,(-O689*'inputs and tables'!$K$22-'inputs and tables'!$K$21)-O689*'inputs and tables'!$K$22,0)*('inputs and tables'!$K$15+'inputs and tables'!$K$16)))*(IF(AND(J689=0,'inputs and tables'!$K$16=1),data!C689/data!C690,1)*IF(AND(J689=1,'inputs and tables'!$K$15=1),data!C690/data!C689,1))</f>
        <v>5251.3495953948113</v>
      </c>
      <c r="P690" s="10">
        <f ca="1">(P689+(IF(K689&lt;&gt;K688,(-P689*'inputs and tables'!$K$22-'inputs and tables'!$K$21)-P689*'inputs and tables'!$K$22,0)*('inputs and tables'!$K$15+'inputs and tables'!$K$16)))*(IF(AND(K689=0,'inputs and tables'!$K$16=1),data!C689/data!C690,1)*IF(AND(K689=1,'inputs and tables'!$K$15=1),data!C690/data!C689,1))</f>
        <v>1663.9425212950528</v>
      </c>
    </row>
    <row r="691" spans="1:16" x14ac:dyDescent="0.4">
      <c r="A691" s="17">
        <f t="shared" si="29"/>
        <v>689</v>
      </c>
      <c r="B691">
        <v>1562371200</v>
      </c>
      <c r="C691">
        <v>11256.49</v>
      </c>
      <c r="D691" s="14">
        <f t="shared" si="31"/>
        <v>43652</v>
      </c>
      <c r="F691">
        <f ca="1">IF(A691&lt;$F$2,"",AVERAGE(INDIRECT("C"&amp;A691-$F$2+3):C691))</f>
        <v>6839.9751666666671</v>
      </c>
      <c r="G691" s="2">
        <f ca="1">IF(A691&lt;$G$2,"",IF(A691=$G$2,AVERAGE(INDIRECT("C"&amp;A691-$G$2+3):C691),G690+(2/($G$2+3))*(C691-G690)))</f>
        <v>7769.1826384981623</v>
      </c>
      <c r="J691">
        <f ca="1">IF(F691="","",IF(C691&lt;(F691*(1-'inputs and tables'!$K$14)),0,IF(C691&gt;(F691*(1+'inputs and tables'!$K$14)),1,J690)))</f>
        <v>1</v>
      </c>
      <c r="K691">
        <f ca="1">IF(G691="","",IF(C691&lt;(G691*(1-'inputs and tables'!$K$14)),0,IF(C691&gt;(G691*(1+'inputs and tables'!$K$14)),1,K690)))</f>
        <v>1</v>
      </c>
      <c r="N691" s="13">
        <f t="shared" si="30"/>
        <v>977.55015197568446</v>
      </c>
      <c r="O691" s="10">
        <f ca="1">(O690+(IF(J690&lt;&gt;J689,(-O690*'inputs and tables'!$K$22-'inputs and tables'!$K$21)-O690*'inputs and tables'!$K$22,0)*('inputs and tables'!$K$15+'inputs and tables'!$K$16)))*(IF(AND(J690=0,'inputs and tables'!$K$16=1),data!C690/data!C691,1)*IF(AND(J690=1,'inputs and tables'!$K$15=1),data!C691/data!C690,1))</f>
        <v>5388.1340810562051</v>
      </c>
      <c r="P691" s="10">
        <f ca="1">(P690+(IF(K690&lt;&gt;K689,(-P690*'inputs and tables'!$K$22-'inputs and tables'!$K$21)-P690*'inputs and tables'!$K$22,0)*('inputs and tables'!$K$15+'inputs and tables'!$K$16)))*(IF(AND(K690=0,'inputs and tables'!$K$16=1),data!C690/data!C691,1)*IF(AND(K690=1,'inputs and tables'!$K$15=1),data!C691/data!C690,1))</f>
        <v>1707.2840505173813</v>
      </c>
    </row>
    <row r="692" spans="1:16" x14ac:dyDescent="0.4">
      <c r="A692" s="17">
        <f t="shared" si="29"/>
        <v>690</v>
      </c>
      <c r="B692">
        <v>1562457600</v>
      </c>
      <c r="C692">
        <v>11406.24</v>
      </c>
      <c r="D692" s="14">
        <f t="shared" si="31"/>
        <v>43653</v>
      </c>
      <c r="F692">
        <f ca="1">IF(A692&lt;$F$2,"",AVERAGE(INDIRECT("C"&amp;A692-$F$2+3):C692))</f>
        <v>6902.1684999999998</v>
      </c>
      <c r="G692" s="2">
        <f ca="1">IF(A692&lt;$G$2,"",IF(A692=$G$2,AVERAGE(INDIRECT("C"&amp;A692-$G$2+3):C692),G691+(2/($G$2+3))*(C692-G691)))</f>
        <v>7834.1300913821233</v>
      </c>
      <c r="J692">
        <f ca="1">IF(F692="","",IF(C692&lt;(F692*(1-'inputs and tables'!$K$14)),0,IF(C692&gt;(F692*(1+'inputs and tables'!$K$14)),1,J691)))</f>
        <v>1</v>
      </c>
      <c r="K692">
        <f ca="1">IF(G692="","",IF(C692&lt;(G692*(1-'inputs and tables'!$K$14)),0,IF(C692&gt;(G692*(1+'inputs and tables'!$K$14)),1,K691)))</f>
        <v>1</v>
      </c>
      <c r="N692" s="13">
        <f t="shared" si="30"/>
        <v>990.55492835432096</v>
      </c>
      <c r="O692" s="10">
        <f ca="1">(O691+(IF(J691&lt;&gt;J690,(-O691*'inputs and tables'!$K$22-'inputs and tables'!$K$21)-O691*'inputs and tables'!$K$22,0)*('inputs and tables'!$K$15+'inputs and tables'!$K$16)))*(IF(AND(J691=0,'inputs and tables'!$K$16=1),data!C691/data!C692,1)*IF(AND(J691=1,'inputs and tables'!$K$15=1),data!C692/data!C691,1))</f>
        <v>5459.8147806915413</v>
      </c>
      <c r="P692" s="10">
        <f ca="1">(P691+(IF(K691&lt;&gt;K690,(-P691*'inputs and tables'!$K$22-'inputs and tables'!$K$21)-P691*'inputs and tables'!$K$22,0)*('inputs and tables'!$K$15+'inputs and tables'!$K$16)))*(IF(AND(K691=0,'inputs and tables'!$K$16=1),data!C691/data!C692,1)*IF(AND(K691=1,'inputs and tables'!$K$15=1),data!C692/data!C691,1))</f>
        <v>1729.9967954818396</v>
      </c>
    </row>
    <row r="693" spans="1:16" x14ac:dyDescent="0.4">
      <c r="A693" s="17">
        <f t="shared" si="29"/>
        <v>691</v>
      </c>
      <c r="B693">
        <v>1562544000</v>
      </c>
      <c r="C693">
        <v>12238.6</v>
      </c>
      <c r="D693" s="14">
        <f t="shared" si="31"/>
        <v>43654</v>
      </c>
      <c r="F693">
        <f ca="1">IF(A693&lt;$F$2,"",AVERAGE(INDIRECT("C"&amp;A693-$F$2+3):C693))</f>
        <v>6971.5166666666664</v>
      </c>
      <c r="G693" s="2">
        <f ca="1">IF(A693&lt;$G$2,"",IF(A693=$G$2,AVERAGE(INDIRECT("C"&amp;A693-$G$2+3):C693),G692+(2/($G$2+3))*(C693-G692)))</f>
        <v>7912.7813397502996</v>
      </c>
      <c r="J693">
        <f ca="1">IF(F693="","",IF(C693&lt;(F693*(1-'inputs and tables'!$K$14)),0,IF(C693&gt;(F693*(1+'inputs and tables'!$K$14)),1,J692)))</f>
        <v>1</v>
      </c>
      <c r="K693">
        <f ca="1">IF(G693="","",IF(C693&lt;(G693*(1-'inputs and tables'!$K$14)),0,IF(C693&gt;(G693*(1+'inputs and tables'!$K$14)),1,K692)))</f>
        <v>1</v>
      </c>
      <c r="N693" s="13">
        <f t="shared" si="30"/>
        <v>1062.839774207556</v>
      </c>
      <c r="O693" s="10">
        <f ca="1">(O692+(IF(J692&lt;&gt;J691,(-O692*'inputs and tables'!$K$22-'inputs and tables'!$K$21)-O692*'inputs and tables'!$K$22,0)*('inputs and tables'!$K$15+'inputs and tables'!$K$16)))*(IF(AND(J692=0,'inputs and tables'!$K$16=1),data!C692/data!C693,1)*IF(AND(J692=1,'inputs and tables'!$K$15=1),data!C693/data!C692,1))</f>
        <v>5858.2398033858226</v>
      </c>
      <c r="P693" s="10">
        <f ca="1">(P692+(IF(K692&lt;&gt;K691,(-P692*'inputs and tables'!$K$22-'inputs and tables'!$K$21)-P692*'inputs and tables'!$K$22,0)*('inputs and tables'!$K$15+'inputs and tables'!$K$16)))*(IF(AND(K692=0,'inputs and tables'!$K$16=1),data!C692/data!C693,1)*IF(AND(K692=1,'inputs and tables'!$K$15=1),data!C693/data!C692,1))</f>
        <v>1856.2417397130032</v>
      </c>
    </row>
    <row r="694" spans="1:16" x14ac:dyDescent="0.4">
      <c r="A694" s="17">
        <f t="shared" si="29"/>
        <v>692</v>
      </c>
      <c r="B694">
        <v>1562630400</v>
      </c>
      <c r="C694">
        <v>12543.41</v>
      </c>
      <c r="D694" s="14">
        <f t="shared" si="31"/>
        <v>43655</v>
      </c>
      <c r="F694">
        <f ca="1">IF(A694&lt;$F$2,"",AVERAGE(INDIRECT("C"&amp;A694-$F$2+3):C694))</f>
        <v>7043.7816666666668</v>
      </c>
      <c r="G694" s="2">
        <f ca="1">IF(A694&lt;$G$2,"",IF(A694=$G$2,AVERAGE(INDIRECT("C"&amp;A694-$G$2+3):C694),G693+(2/($G$2+3))*(C694-G693)))</f>
        <v>7995.4711372547581</v>
      </c>
      <c r="J694">
        <f ca="1">IF(F694="","",IF(C694&lt;(F694*(1-'inputs and tables'!$K$14)),0,IF(C694&gt;(F694*(1+'inputs and tables'!$K$14)),1,J693)))</f>
        <v>1</v>
      </c>
      <c r="K694">
        <f ca="1">IF(G694="","",IF(C694&lt;(G694*(1-'inputs and tables'!$K$14)),0,IF(C694&gt;(G694*(1+'inputs and tables'!$K$14)),1,K693)))</f>
        <v>1</v>
      </c>
      <c r="N694" s="13">
        <f t="shared" si="30"/>
        <v>1089.310464611377</v>
      </c>
      <c r="O694" s="10">
        <f ca="1">(O693+(IF(J693&lt;&gt;J692,(-O693*'inputs and tables'!$K$22-'inputs and tables'!$K$21)-O693*'inputs and tables'!$K$22,0)*('inputs and tables'!$K$15+'inputs and tables'!$K$16)))*(IF(AND(J693=0,'inputs and tables'!$K$16=1),data!C693/data!C694,1)*IF(AND(J693=1,'inputs and tables'!$K$15=1),data!C694/data!C693,1))</f>
        <v>6004.1429356452336</v>
      </c>
      <c r="P694" s="10">
        <f ca="1">(P693+(IF(K693&lt;&gt;K692,(-P693*'inputs and tables'!$K$22-'inputs and tables'!$K$21)-P693*'inputs and tables'!$K$22,0)*('inputs and tables'!$K$15+'inputs and tables'!$K$16)))*(IF(AND(K693=0,'inputs and tables'!$K$16=1),data!C693/data!C694,1)*IF(AND(K693=1,'inputs and tables'!$K$15=1),data!C694/data!C693,1))</f>
        <v>1902.4726031027633</v>
      </c>
    </row>
    <row r="695" spans="1:16" x14ac:dyDescent="0.4">
      <c r="A695" s="17">
        <f t="shared" si="29"/>
        <v>693</v>
      </c>
      <c r="B695">
        <v>1562716800</v>
      </c>
      <c r="C695">
        <v>12108.37</v>
      </c>
      <c r="D695" s="14">
        <f t="shared" si="31"/>
        <v>43656</v>
      </c>
      <c r="F695">
        <f ca="1">IF(A695&lt;$F$2,"",AVERAGE(INDIRECT("C"&amp;A695-$F$2+3):C695))</f>
        <v>7112.3286666666672</v>
      </c>
      <c r="G695" s="2">
        <f ca="1">IF(A695&lt;$G$2,"",IF(A695=$G$2,AVERAGE(INDIRECT("C"&amp;A695-$G$2+3):C695),G694+(2/($G$2+3))*(C695-G694)))</f>
        <v>8068.91575980378</v>
      </c>
      <c r="J695">
        <f ca="1">IF(F695="","",IF(C695&lt;(F695*(1-'inputs and tables'!$K$14)),0,IF(C695&gt;(F695*(1+'inputs and tables'!$K$14)),1,J694)))</f>
        <v>1</v>
      </c>
      <c r="K695">
        <f ca="1">IF(G695="","",IF(C695&lt;(G695*(1-'inputs and tables'!$K$14)),0,IF(C695&gt;(G695*(1+'inputs and tables'!$K$14)),1,K694)))</f>
        <v>1</v>
      </c>
      <c r="N695" s="13">
        <f t="shared" si="30"/>
        <v>1051.5301780286588</v>
      </c>
      <c r="O695" s="10">
        <f ca="1">(O694+(IF(J694&lt;&gt;J693,(-O694*'inputs and tables'!$K$22-'inputs and tables'!$K$21)-O694*'inputs and tables'!$K$22,0)*('inputs and tables'!$K$15+'inputs and tables'!$K$16)))*(IF(AND(J694=0,'inputs and tables'!$K$16=1),data!C694/data!C695,1)*IF(AND(J694=1,'inputs and tables'!$K$15=1),data!C695/data!C694,1))</f>
        <v>5795.9027248314997</v>
      </c>
      <c r="P695" s="10">
        <f ca="1">(P694+(IF(K694&lt;&gt;K693,(-P694*'inputs and tables'!$K$22-'inputs and tables'!$K$21)-P694*'inputs and tables'!$K$22,0)*('inputs and tables'!$K$15+'inputs and tables'!$K$16)))*(IF(AND(K694=0,'inputs and tables'!$K$16=1),data!C694/data!C695,1)*IF(AND(K694=1,'inputs and tables'!$K$15=1),data!C695/data!C694,1))</f>
        <v>1836.4896143258816</v>
      </c>
    </row>
    <row r="696" spans="1:16" x14ac:dyDescent="0.4">
      <c r="A696" s="17">
        <f t="shared" si="29"/>
        <v>694</v>
      </c>
      <c r="B696">
        <v>1562803200</v>
      </c>
      <c r="C696">
        <v>11342.89</v>
      </c>
      <c r="D696" s="14">
        <f t="shared" si="31"/>
        <v>43657</v>
      </c>
      <c r="F696">
        <f ca="1">IF(A696&lt;$F$2,"",AVERAGE(INDIRECT("C"&amp;A696-$F$2+3):C696))</f>
        <v>7174.6360833333338</v>
      </c>
      <c r="G696" s="2">
        <f ca="1">IF(A696&lt;$G$2,"",IF(A696=$G$2,AVERAGE(INDIRECT("C"&amp;A696-$G$2+3):C696),G695+(2/($G$2+3))*(C696-G695)))</f>
        <v>8127.3795855215694</v>
      </c>
      <c r="J696">
        <f ca="1">IF(F696="","",IF(C696&lt;(F696*(1-'inputs and tables'!$K$14)),0,IF(C696&gt;(F696*(1+'inputs and tables'!$K$14)),1,J695)))</f>
        <v>1</v>
      </c>
      <c r="K696">
        <f ca="1">IF(G696="","",IF(C696&lt;(G696*(1-'inputs and tables'!$K$14)),0,IF(C696&gt;(G696*(1+'inputs and tables'!$K$14)),1,K695)))</f>
        <v>1</v>
      </c>
      <c r="N696" s="13">
        <f t="shared" si="30"/>
        <v>985.05340859748196</v>
      </c>
      <c r="O696" s="10">
        <f ca="1">(O695+(IF(J695&lt;&gt;J694,(-O695*'inputs and tables'!$K$22-'inputs and tables'!$K$21)-O695*'inputs and tables'!$K$22,0)*('inputs and tables'!$K$15+'inputs and tables'!$K$16)))*(IF(AND(J695=0,'inputs and tables'!$K$16=1),data!C695/data!C696,1)*IF(AND(J695=1,'inputs and tables'!$K$15=1),data!C696/data!C695,1))</f>
        <v>5429.4910923983953</v>
      </c>
      <c r="P696" s="10">
        <f ca="1">(P695+(IF(K695&lt;&gt;K694,(-P695*'inputs and tables'!$K$22-'inputs and tables'!$K$21)-P695*'inputs and tables'!$K$22,0)*('inputs and tables'!$K$15+'inputs and tables'!$K$16)))*(IF(AND(K695=0,'inputs and tables'!$K$16=1),data!C695/data!C696,1)*IF(AND(K695=1,'inputs and tables'!$K$15=1),data!C696/data!C695,1))</f>
        <v>1720.3884322531353</v>
      </c>
    </row>
    <row r="697" spans="1:16" x14ac:dyDescent="0.4">
      <c r="A697" s="17">
        <f t="shared" si="29"/>
        <v>695</v>
      </c>
      <c r="B697">
        <v>1562889600</v>
      </c>
      <c r="C697">
        <v>11757.22</v>
      </c>
      <c r="D697" s="14">
        <f t="shared" si="31"/>
        <v>43658</v>
      </c>
      <c r="F697">
        <f ca="1">IF(A697&lt;$F$2,"",AVERAGE(INDIRECT("C"&amp;A697-$F$2+3):C697))</f>
        <v>7240.3035833333324</v>
      </c>
      <c r="G697" s="2">
        <f ca="1">IF(A697&lt;$G$2,"",IF(A697=$G$2,AVERAGE(INDIRECT("C"&amp;A697-$G$2+3):C697),G696+(2/($G$2+3))*(C697-G696)))</f>
        <v>8192.198164351541</v>
      </c>
      <c r="J697">
        <f ca="1">IF(F697="","",IF(C697&lt;(F697*(1-'inputs and tables'!$K$14)),0,IF(C697&gt;(F697*(1+'inputs and tables'!$K$14)),1,J696)))</f>
        <v>1</v>
      </c>
      <c r="K697">
        <f ca="1">IF(G697="","",IF(C697&lt;(G697*(1-'inputs and tables'!$K$14)),0,IF(C697&gt;(G697*(1+'inputs and tables'!$K$14)),1,K696)))</f>
        <v>1</v>
      </c>
      <c r="N697" s="13">
        <f t="shared" si="30"/>
        <v>1021.0351715154151</v>
      </c>
      <c r="O697" s="10">
        <f ca="1">(O696+(IF(J696&lt;&gt;J695,(-O696*'inputs and tables'!$K$22-'inputs and tables'!$K$21)-O696*'inputs and tables'!$K$22,0)*('inputs and tables'!$K$15+'inputs and tables'!$K$16)))*(IF(AND(J696=0,'inputs and tables'!$K$16=1),data!C696/data!C697,1)*IF(AND(J696=1,'inputs and tables'!$K$15=1),data!C697/data!C696,1))</f>
        <v>5627.8180658869351</v>
      </c>
      <c r="P697" s="10">
        <f ca="1">(P696+(IF(K696&lt;&gt;K695,(-P696*'inputs and tables'!$K$22-'inputs and tables'!$K$21)-P696*'inputs and tables'!$K$22,0)*('inputs and tables'!$K$15+'inputs and tables'!$K$16)))*(IF(AND(K696=0,'inputs and tables'!$K$16=1),data!C696/data!C697,1)*IF(AND(K696=1,'inputs and tables'!$K$15=1),data!C697/data!C696,1))</f>
        <v>1783.2303128616434</v>
      </c>
    </row>
    <row r="698" spans="1:16" x14ac:dyDescent="0.4">
      <c r="A698" s="17">
        <f t="shared" si="29"/>
        <v>696</v>
      </c>
      <c r="B698">
        <v>1562976000</v>
      </c>
      <c r="C698">
        <v>11355.76</v>
      </c>
      <c r="D698" s="14">
        <f t="shared" si="31"/>
        <v>43659</v>
      </c>
      <c r="F698">
        <f ca="1">IF(A698&lt;$F$2,"",AVERAGE(INDIRECT("C"&amp;A698-$F$2+3):C698))</f>
        <v>7302.2369166666667</v>
      </c>
      <c r="G698" s="2">
        <f ca="1">IF(A698&lt;$G$2,"",IF(A698=$G$2,AVERAGE(INDIRECT("C"&amp;A698-$G$2+3):C698),G697+(2/($G$2+3))*(C698-G697)))</f>
        <v>8248.6903399881212</v>
      </c>
      <c r="J698">
        <f ca="1">IF(F698="","",IF(C698&lt;(F698*(1-'inputs and tables'!$K$14)),0,IF(C698&gt;(F698*(1+'inputs and tables'!$K$14)),1,J697)))</f>
        <v>1</v>
      </c>
      <c r="K698">
        <f ca="1">IF(G698="","",IF(C698&lt;(G698*(1-'inputs and tables'!$K$14)),0,IF(C698&gt;(G698*(1+'inputs and tables'!$K$14)),1,K697)))</f>
        <v>1</v>
      </c>
      <c r="N698" s="13">
        <f t="shared" si="30"/>
        <v>986.17108119843726</v>
      </c>
      <c r="O698" s="10">
        <f ca="1">(O697+(IF(J697&lt;&gt;J696,(-O697*'inputs and tables'!$K$22-'inputs and tables'!$K$21)-O697*'inputs and tables'!$K$22,0)*('inputs and tables'!$K$15+'inputs and tables'!$K$16)))*(IF(AND(J697=0,'inputs and tables'!$K$16=1),data!C697/data!C698,1)*IF(AND(J697=1,'inputs and tables'!$K$15=1),data!C698/data!C697,1))</f>
        <v>5435.6515638795763</v>
      </c>
      <c r="P698" s="10">
        <f ca="1">(P697+(IF(K697&lt;&gt;K696,(-P697*'inputs and tables'!$K$22-'inputs and tables'!$K$21)-P697*'inputs and tables'!$K$22,0)*('inputs and tables'!$K$15+'inputs and tables'!$K$16)))*(IF(AND(K697=0,'inputs and tables'!$K$16=1),data!C697/data!C698,1)*IF(AND(K697=1,'inputs and tables'!$K$15=1),data!C698/data!C697,1))</f>
        <v>1722.3404391158572</v>
      </c>
    </row>
    <row r="699" spans="1:16" x14ac:dyDescent="0.4">
      <c r="A699" s="17">
        <f t="shared" si="29"/>
        <v>697</v>
      </c>
      <c r="B699">
        <v>1563062400</v>
      </c>
      <c r="C699">
        <v>10174.18</v>
      </c>
      <c r="D699" s="14">
        <f t="shared" si="31"/>
        <v>43660</v>
      </c>
      <c r="F699">
        <f ca="1">IF(A699&lt;$F$2,"",AVERAGE(INDIRECT("C"&amp;A699-$F$2+3):C699))</f>
        <v>7353.6385833333343</v>
      </c>
      <c r="G699" s="2">
        <f ca="1">IF(A699&lt;$G$2,"",IF(A699=$G$2,AVERAGE(INDIRECT("C"&amp;A699-$G$2+3):C699),G698+(2/($G$2+3))*(C699-G698)))</f>
        <v>8283.0740839169048</v>
      </c>
      <c r="J699">
        <f ca="1">IF(F699="","",IF(C699&lt;(F699*(1-'inputs and tables'!$K$14)),0,IF(C699&gt;(F699*(1+'inputs and tables'!$K$14)),1,J698)))</f>
        <v>1</v>
      </c>
      <c r="K699">
        <f ca="1">IF(G699="","",IF(C699&lt;(G699*(1-'inputs and tables'!$K$14)),0,IF(C699&gt;(G699*(1+'inputs and tables'!$K$14)),1,K698)))</f>
        <v>1</v>
      </c>
      <c r="N699" s="13">
        <f t="shared" si="30"/>
        <v>883.55883630047799</v>
      </c>
      <c r="O699" s="10">
        <f ca="1">(O698+(IF(J698&lt;&gt;J697,(-O698*'inputs and tables'!$K$22-'inputs and tables'!$K$21)-O698*'inputs and tables'!$K$22,0)*('inputs and tables'!$K$15+'inputs and tables'!$K$16)))*(IF(AND(J698=0,'inputs and tables'!$K$16=1),data!C698/data!C699,1)*IF(AND(J698=1,'inputs and tables'!$K$15=1),data!C699/data!C698,1))</f>
        <v>4870.0657136283535</v>
      </c>
      <c r="P699" s="10">
        <f ca="1">(P698+(IF(K698&lt;&gt;K697,(-P698*'inputs and tables'!$K$22-'inputs and tables'!$K$21)-P698*'inputs and tables'!$K$22,0)*('inputs and tables'!$K$15+'inputs and tables'!$K$16)))*(IF(AND(K698=0,'inputs and tables'!$K$16=1),data!C698/data!C699,1)*IF(AND(K698=1,'inputs and tables'!$K$15=1),data!C699/data!C698,1))</f>
        <v>1543.1289186143219</v>
      </c>
    </row>
    <row r="700" spans="1:16" x14ac:dyDescent="0.4">
      <c r="A700" s="17">
        <f t="shared" si="29"/>
        <v>698</v>
      </c>
      <c r="B700">
        <v>1563148800</v>
      </c>
      <c r="C700">
        <v>10838.72</v>
      </c>
      <c r="D700" s="14">
        <f t="shared" si="31"/>
        <v>43661</v>
      </c>
      <c r="F700">
        <f ca="1">IF(A700&lt;$F$2,"",AVERAGE(INDIRECT("C"&amp;A700-$F$2+3):C700))</f>
        <v>7410.7850833333341</v>
      </c>
      <c r="G700" s="2">
        <f ca="1">IF(A700&lt;$G$2,"",IF(A700=$G$2,AVERAGE(INDIRECT("C"&amp;A700-$G$2+3):C700),G699+(2/($G$2+3))*(C700-G699)))</f>
        <v>8328.7106181326744</v>
      </c>
      <c r="J700">
        <f ca="1">IF(F700="","",IF(C700&lt;(F700*(1-'inputs and tables'!$K$14)),0,IF(C700&gt;(F700*(1+'inputs and tables'!$K$14)),1,J699)))</f>
        <v>1</v>
      </c>
      <c r="K700">
        <f ca="1">IF(G700="","",IF(C700&lt;(G700*(1-'inputs and tables'!$K$14)),0,IF(C700&gt;(G700*(1+'inputs and tables'!$K$14)),1,K699)))</f>
        <v>1</v>
      </c>
      <c r="N700" s="13">
        <f t="shared" si="30"/>
        <v>941.2696482848462</v>
      </c>
      <c r="O700" s="10">
        <f ca="1">(O699+(IF(J699&lt;&gt;J698,(-O699*'inputs and tables'!$K$22-'inputs and tables'!$K$21)-O699*'inputs and tables'!$K$22,0)*('inputs and tables'!$K$15+'inputs and tables'!$K$16)))*(IF(AND(J699=0,'inputs and tables'!$K$16=1),data!C699/data!C700,1)*IF(AND(J699=1,'inputs and tables'!$K$15=1),data!C700/data!C699,1))</f>
        <v>5188.1604858197816</v>
      </c>
      <c r="P700" s="10">
        <f ca="1">(P699+(IF(K699&lt;&gt;K698,(-P699*'inputs and tables'!$K$22-'inputs and tables'!$K$21)-P699*'inputs and tables'!$K$22,0)*('inputs and tables'!$K$15+'inputs and tables'!$K$16)))*(IF(AND(K699=0,'inputs and tables'!$K$16=1),data!C699/data!C700,1)*IF(AND(K699=1,'inputs and tables'!$K$15=1),data!C700/data!C699,1))</f>
        <v>1643.9204213768012</v>
      </c>
    </row>
    <row r="701" spans="1:16" x14ac:dyDescent="0.4">
      <c r="A701" s="17">
        <f t="shared" si="29"/>
        <v>699</v>
      </c>
      <c r="B701">
        <v>1563235200</v>
      </c>
      <c r="C701">
        <v>9439.59</v>
      </c>
      <c r="D701" s="14">
        <f t="shared" si="31"/>
        <v>43662</v>
      </c>
      <c r="F701">
        <f ca="1">IF(A701&lt;$F$2,"",AVERAGE(INDIRECT("C"&amp;A701-$F$2+3):C701))</f>
        <v>7456.2165833333329</v>
      </c>
      <c r="G701" s="2">
        <f ca="1">IF(A701&lt;$G$2,"",IF(A701=$G$2,AVERAGE(INDIRECT("C"&amp;A701-$G$2+3):C701),G700+(2/($G$2+3))*(C701-G700)))</f>
        <v>8348.5477499517347</v>
      </c>
      <c r="J701">
        <f ca="1">IF(F701="","",IF(C701&lt;(F701*(1-'inputs and tables'!$K$14)),0,IF(C701&gt;(F701*(1+'inputs and tables'!$K$14)),1,J700)))</f>
        <v>1</v>
      </c>
      <c r="K701">
        <f ca="1">IF(G701="","",IF(C701&lt;(G701*(1-'inputs and tables'!$K$14)),0,IF(C701&gt;(G701*(1+'inputs and tables'!$K$14)),1,K700)))</f>
        <v>1</v>
      </c>
      <c r="N701" s="13">
        <f t="shared" si="30"/>
        <v>819.76465479808985</v>
      </c>
      <c r="O701" s="10">
        <f ca="1">(O700+(IF(J700&lt;&gt;J699,(-O700*'inputs and tables'!$K$22-'inputs and tables'!$K$21)-O700*'inputs and tables'!$K$22,0)*('inputs and tables'!$K$15+'inputs and tables'!$K$16)))*(IF(AND(J700=0,'inputs and tables'!$K$16=1),data!C700/data!C701,1)*IF(AND(J700=1,'inputs and tables'!$K$15=1),data!C701/data!C700,1))</f>
        <v>4518.4401700883091</v>
      </c>
      <c r="P701" s="10">
        <f ca="1">(P700+(IF(K700&lt;&gt;K699,(-P700*'inputs and tables'!$K$22-'inputs and tables'!$K$21)-P700*'inputs and tables'!$K$22,0)*('inputs and tables'!$K$15+'inputs and tables'!$K$16)))*(IF(AND(K700=0,'inputs and tables'!$K$16=1),data!C700/data!C701,1)*IF(AND(K700=1,'inputs and tables'!$K$15=1),data!C701/data!C700,1))</f>
        <v>1431.7128563542781</v>
      </c>
    </row>
    <row r="702" spans="1:16" x14ac:dyDescent="0.4">
      <c r="A702" s="17">
        <f t="shared" si="29"/>
        <v>700</v>
      </c>
      <c r="B702">
        <v>1563321600</v>
      </c>
      <c r="C702">
        <v>9667.92</v>
      </c>
      <c r="D702" s="14">
        <f t="shared" si="31"/>
        <v>43663</v>
      </c>
      <c r="F702">
        <f ca="1">IF(A702&lt;$F$2,"",AVERAGE(INDIRECT("C"&amp;A702-$F$2+3):C702))</f>
        <v>7503.319833333333</v>
      </c>
      <c r="G702" s="2">
        <f ca="1">IF(A702&lt;$G$2,"",IF(A702=$G$2,AVERAGE(INDIRECT("C"&amp;A702-$G$2+3):C702),G701+(2/($G$2+3))*(C702-G701)))</f>
        <v>8372.1079687025958</v>
      </c>
      <c r="J702">
        <f ca="1">IF(F702="","",IF(C702&lt;(F702*(1-'inputs and tables'!$K$14)),0,IF(C702&gt;(F702*(1+'inputs and tables'!$K$14)),1,J701)))</f>
        <v>1</v>
      </c>
      <c r="K702">
        <f ca="1">IF(G702="","",IF(C702&lt;(G702*(1-'inputs and tables'!$K$14)),0,IF(C702&gt;(G702*(1+'inputs and tables'!$K$14)),1,K701)))</f>
        <v>1</v>
      </c>
      <c r="N702" s="13">
        <f t="shared" si="30"/>
        <v>839.59357359965293</v>
      </c>
      <c r="O702" s="10">
        <f ca="1">(O701+(IF(J701&lt;&gt;J700,(-O701*'inputs and tables'!$K$22-'inputs and tables'!$K$21)-O701*'inputs and tables'!$K$22,0)*('inputs and tables'!$K$15+'inputs and tables'!$K$16)))*(IF(AND(J701=0,'inputs and tables'!$K$16=1),data!C701/data!C702,1)*IF(AND(J701=1,'inputs and tables'!$K$15=1),data!C702/data!C701,1))</f>
        <v>4627.7346886040768</v>
      </c>
      <c r="P702" s="10">
        <f ca="1">(P701+(IF(K701&lt;&gt;K700,(-P701*'inputs and tables'!$K$22-'inputs and tables'!$K$21)-P701*'inputs and tables'!$K$22,0)*('inputs and tables'!$K$15+'inputs and tables'!$K$16)))*(IF(AND(K701=0,'inputs and tables'!$K$16=1),data!C701/data!C702,1)*IF(AND(K701=1,'inputs and tables'!$K$15=1),data!C702/data!C701,1))</f>
        <v>1466.3439151705372</v>
      </c>
    </row>
    <row r="703" spans="1:16" x14ac:dyDescent="0.4">
      <c r="A703" s="17">
        <f t="shared" si="29"/>
        <v>701</v>
      </c>
      <c r="B703">
        <v>1563408000</v>
      </c>
      <c r="C703">
        <v>10627.16</v>
      </c>
      <c r="D703" s="14">
        <f t="shared" si="31"/>
        <v>43664</v>
      </c>
      <c r="F703">
        <f ca="1">IF(A703&lt;$F$2,"",AVERAGE(INDIRECT("C"&amp;A703-$F$2+3):C703))</f>
        <v>7558.1875</v>
      </c>
      <c r="G703" s="2">
        <f ca="1">IF(A703&lt;$G$2,"",IF(A703=$G$2,AVERAGE(INDIRECT("C"&amp;A703-$G$2+3):C703),G702+(2/($G$2+3))*(C703-G702)))</f>
        <v>8412.3767549757631</v>
      </c>
      <c r="J703">
        <f ca="1">IF(F703="","",IF(C703&lt;(F703*(1-'inputs and tables'!$K$14)),0,IF(C703&gt;(F703*(1+'inputs and tables'!$K$14)),1,J702)))</f>
        <v>1</v>
      </c>
      <c r="K703">
        <f ca="1">IF(G703="","",IF(C703&lt;(G703*(1-'inputs and tables'!$K$14)),0,IF(C703&gt;(G703*(1+'inputs and tables'!$K$14)),1,K702)))</f>
        <v>1</v>
      </c>
      <c r="N703" s="13">
        <f t="shared" si="30"/>
        <v>922.89709075119436</v>
      </c>
      <c r="O703" s="10">
        <f ca="1">(O702+(IF(J702&lt;&gt;J701,(-O702*'inputs and tables'!$K$22-'inputs and tables'!$K$21)-O702*'inputs and tables'!$K$22,0)*('inputs and tables'!$K$15+'inputs and tables'!$K$16)))*(IF(AND(J702=0,'inputs and tables'!$K$16=1),data!C702/data!C703,1)*IF(AND(J702=1,'inputs and tables'!$K$15=1),data!C703/data!C702,1))</f>
        <v>5086.8932483249446</v>
      </c>
      <c r="P703" s="10">
        <f ca="1">(P702+(IF(K702&lt;&gt;K701,(-P702*'inputs and tables'!$K$22-'inputs and tables'!$K$21)-P702*'inputs and tables'!$K$22,0)*('inputs and tables'!$K$15+'inputs and tables'!$K$16)))*(IF(AND(K702=0,'inputs and tables'!$K$16=1),data!C702/data!C703,1)*IF(AND(K702=1,'inputs and tables'!$K$15=1),data!C703/data!C702,1))</f>
        <v>1611.8328866543916</v>
      </c>
    </row>
    <row r="704" spans="1:16" x14ac:dyDescent="0.4">
      <c r="A704" s="17">
        <f t="shared" si="29"/>
        <v>702</v>
      </c>
      <c r="B704">
        <v>1563494400</v>
      </c>
      <c r="C704">
        <v>10504.29</v>
      </c>
      <c r="D704" s="14">
        <f t="shared" si="31"/>
        <v>43665</v>
      </c>
      <c r="F704">
        <f ca="1">IF(A704&lt;$F$2,"",AVERAGE(INDIRECT("C"&amp;A704-$F$2+3):C704))</f>
        <v>7612.5512500000013</v>
      </c>
      <c r="G704" s="2">
        <f ca="1">IF(A704&lt;$G$2,"",IF(A704=$G$2,AVERAGE(INDIRECT("C"&amp;A704-$G$2+3):C704),G703+(2/($G$2+3))*(C704-G703)))</f>
        <v>8449.7323486369096</v>
      </c>
      <c r="J704">
        <f ca="1">IF(F704="","",IF(C704&lt;(F704*(1-'inputs and tables'!$K$14)),0,IF(C704&gt;(F704*(1+'inputs and tables'!$K$14)),1,J703)))</f>
        <v>1</v>
      </c>
      <c r="K704">
        <f ca="1">IF(G704="","",IF(C704&lt;(G704*(1-'inputs and tables'!$K$14)),0,IF(C704&gt;(G704*(1+'inputs and tables'!$K$14)),1,K703)))</f>
        <v>1</v>
      </c>
      <c r="N704" s="13">
        <f t="shared" si="30"/>
        <v>912.22666087711707</v>
      </c>
      <c r="O704" s="10">
        <f ca="1">(O703+(IF(J703&lt;&gt;J702,(-O703*'inputs and tables'!$K$22-'inputs and tables'!$K$21)-O703*'inputs and tables'!$K$22,0)*('inputs and tables'!$K$15+'inputs and tables'!$K$16)))*(IF(AND(J703=0,'inputs and tables'!$K$16=1),data!C703/data!C704,1)*IF(AND(J703=1,'inputs and tables'!$K$15=1),data!C704/data!C703,1))</f>
        <v>5028.0791744405124</v>
      </c>
      <c r="P704" s="10">
        <f ca="1">(P703+(IF(K703&lt;&gt;K702,(-P703*'inputs and tables'!$K$22-'inputs and tables'!$K$21)-P703*'inputs and tables'!$K$22,0)*('inputs and tables'!$K$15+'inputs and tables'!$K$16)))*(IF(AND(K703=0,'inputs and tables'!$K$16=1),data!C703/data!C704,1)*IF(AND(K703=1,'inputs and tables'!$K$15=1),data!C704/data!C703,1))</f>
        <v>1593.1970604521678</v>
      </c>
    </row>
    <row r="705" spans="1:16" x14ac:dyDescent="0.4">
      <c r="A705" s="17">
        <f t="shared" si="29"/>
        <v>703</v>
      </c>
      <c r="B705">
        <v>1563580800</v>
      </c>
      <c r="C705">
        <v>10740.23</v>
      </c>
      <c r="D705" s="14">
        <f t="shared" si="31"/>
        <v>43666</v>
      </c>
      <c r="F705">
        <f ca="1">IF(A705&lt;$F$2,"",AVERAGE(INDIRECT("C"&amp;A705-$F$2+3):C705))</f>
        <v>7668.8287500000006</v>
      </c>
      <c r="G705" s="2">
        <f ca="1">IF(A705&lt;$G$2,"",IF(A705=$G$2,AVERAGE(INDIRECT("C"&amp;A705-$G$2+3):C705),G704+(2/($G$2+3))*(C705-G704)))</f>
        <v>8490.6340924112501</v>
      </c>
      <c r="J705">
        <f ca="1">IF(F705="","",IF(C705&lt;(F705*(1-'inputs and tables'!$K$14)),0,IF(C705&gt;(F705*(1+'inputs and tables'!$K$14)),1,J704)))</f>
        <v>1</v>
      </c>
      <c r="K705">
        <f ca="1">IF(G705="","",IF(C705&lt;(G705*(1-'inputs and tables'!$K$14)),0,IF(C705&gt;(G705*(1+'inputs and tables'!$K$14)),1,K704)))</f>
        <v>1</v>
      </c>
      <c r="N705" s="13">
        <f t="shared" si="30"/>
        <v>932.71645679548442</v>
      </c>
      <c r="O705" s="10">
        <f ca="1">(O704+(IF(J704&lt;&gt;J703,(-O704*'inputs and tables'!$K$22-'inputs and tables'!$K$21)-O704*'inputs and tables'!$K$22,0)*('inputs and tables'!$K$15+'inputs and tables'!$K$16)))*(IF(AND(J704=0,'inputs and tables'!$K$16=1),data!C704/data!C705,1)*IF(AND(J704=1,'inputs and tables'!$K$15=1),data!C705/data!C704,1))</f>
        <v>5141.0163649043598</v>
      </c>
      <c r="P705" s="10">
        <f ca="1">(P704+(IF(K704&lt;&gt;K703,(-P704*'inputs and tables'!$K$22-'inputs and tables'!$K$21)-P704*'inputs and tables'!$K$22,0)*('inputs and tables'!$K$15+'inputs and tables'!$K$16)))*(IF(AND(K704=0,'inputs and tables'!$K$16=1),data!C704/data!C705,1)*IF(AND(K704=1,'inputs and tables'!$K$15=1),data!C705/data!C704,1))</f>
        <v>1628.9823362245506</v>
      </c>
    </row>
    <row r="706" spans="1:16" x14ac:dyDescent="0.4">
      <c r="A706" s="17">
        <f t="shared" si="29"/>
        <v>704</v>
      </c>
      <c r="B706">
        <v>1563667200</v>
      </c>
      <c r="C706">
        <v>10589.45</v>
      </c>
      <c r="D706" s="14">
        <f t="shared" si="31"/>
        <v>43667</v>
      </c>
      <c r="F706">
        <f ca="1">IF(A706&lt;$F$2,"",AVERAGE(INDIRECT("C"&amp;A706-$F$2+3):C706))</f>
        <v>7723.6907499999998</v>
      </c>
      <c r="G706" s="2">
        <f ca="1">IF(A706&lt;$G$2,"",IF(A706=$G$2,AVERAGE(INDIRECT("C"&amp;A706-$G$2+3):C706),G705+(2/($G$2+3))*(C706-G705)))</f>
        <v>8528.1129479039064</v>
      </c>
      <c r="J706">
        <f ca="1">IF(F706="","",IF(C706&lt;(F706*(1-'inputs and tables'!$K$14)),0,IF(C706&gt;(F706*(1+'inputs and tables'!$K$14)),1,J705)))</f>
        <v>1</v>
      </c>
      <c r="K706">
        <f ca="1">IF(G706="","",IF(C706&lt;(G706*(1-'inputs and tables'!$K$14)),0,IF(C706&gt;(G706*(1+'inputs and tables'!$K$14)),1,K705)))</f>
        <v>1</v>
      </c>
      <c r="N706" s="13">
        <f t="shared" si="30"/>
        <v>919.62223187147231</v>
      </c>
      <c r="O706" s="10">
        <f ca="1">(O705+(IF(J705&lt;&gt;J704,(-O705*'inputs and tables'!$K$22-'inputs and tables'!$K$21)-O705*'inputs and tables'!$K$22,0)*('inputs and tables'!$K$15+'inputs and tables'!$K$16)))*(IF(AND(J705=0,'inputs and tables'!$K$16=1),data!C705/data!C706,1)*IF(AND(J705=1,'inputs and tables'!$K$15=1),data!C706/data!C705,1))</f>
        <v>5068.8426360828844</v>
      </c>
      <c r="P706" s="10">
        <f ca="1">(P705+(IF(K705&lt;&gt;K704,(-P705*'inputs and tables'!$K$22-'inputs and tables'!$K$21)-P705*'inputs and tables'!$K$22,0)*('inputs and tables'!$K$15+'inputs and tables'!$K$16)))*(IF(AND(K705=0,'inputs and tables'!$K$16=1),data!C705/data!C706,1)*IF(AND(K705=1,'inputs and tables'!$K$15=1),data!C706/data!C705,1))</f>
        <v>1606.1133700426406</v>
      </c>
    </row>
    <row r="707" spans="1:16" x14ac:dyDescent="0.4">
      <c r="A707" s="17">
        <f t="shared" si="29"/>
        <v>705</v>
      </c>
      <c r="B707">
        <v>1563753600</v>
      </c>
      <c r="C707">
        <v>10340.31</v>
      </c>
      <c r="D707" s="14">
        <f t="shared" si="31"/>
        <v>43668</v>
      </c>
      <c r="F707">
        <f ca="1">IF(A707&lt;$F$2,"",AVERAGE(INDIRECT("C"&amp;A707-$F$2+3):C707))</f>
        <v>7776.5918333333339</v>
      </c>
      <c r="G707" s="2">
        <f ca="1">IF(A707&lt;$G$2,"",IF(A707=$G$2,AVERAGE(INDIRECT("C"&amp;A707-$G$2+3):C707),G706+(2/($G$2+3))*(C707-G706)))</f>
        <v>8560.4736095484786</v>
      </c>
      <c r="J707">
        <f ca="1">IF(F707="","",IF(C707&lt;(F707*(1-'inputs and tables'!$K$14)),0,IF(C707&gt;(F707*(1+'inputs and tables'!$K$14)),1,J706)))</f>
        <v>1</v>
      </c>
      <c r="K707">
        <f ca="1">IF(G707="","",IF(C707&lt;(G707*(1-'inputs and tables'!$K$14)),0,IF(C707&gt;(G707*(1+'inputs and tables'!$K$14)),1,K706)))</f>
        <v>1</v>
      </c>
      <c r="N707" s="13">
        <f t="shared" si="30"/>
        <v>897.98610508033028</v>
      </c>
      <c r="O707" s="10">
        <f ca="1">(O706+(IF(J706&lt;&gt;J705,(-O706*'inputs and tables'!$K$22-'inputs and tables'!$K$21)-O706*'inputs and tables'!$K$22,0)*('inputs and tables'!$K$15+'inputs and tables'!$K$16)))*(IF(AND(J706=0,'inputs and tables'!$K$16=1),data!C706/data!C707,1)*IF(AND(J706=1,'inputs and tables'!$K$15=1),data!C707/data!C706,1))</f>
        <v>4949.5870133306453</v>
      </c>
      <c r="P707" s="10">
        <f ca="1">(P706+(IF(K706&lt;&gt;K705,(-P706*'inputs and tables'!$K$22-'inputs and tables'!$K$21)-P706*'inputs and tables'!$K$22,0)*('inputs and tables'!$K$15+'inputs and tables'!$K$16)))*(IF(AND(K706=0,'inputs and tables'!$K$16=1),data!C706/data!C707,1)*IF(AND(K706=1,'inputs and tables'!$K$15=1),data!C707/data!C706,1))</f>
        <v>1568.3260359495173</v>
      </c>
    </row>
    <row r="708" spans="1:16" x14ac:dyDescent="0.4">
      <c r="A708" s="17">
        <f t="shared" si="29"/>
        <v>706</v>
      </c>
      <c r="B708">
        <v>1563840000</v>
      </c>
      <c r="C708">
        <v>9864.91</v>
      </c>
      <c r="D708" s="14">
        <f t="shared" si="31"/>
        <v>43669</v>
      </c>
      <c r="F708">
        <f ca="1">IF(A708&lt;$F$2,"",AVERAGE(INDIRECT("C"&amp;A708-$F$2+3):C708))</f>
        <v>7825.9984166666673</v>
      </c>
      <c r="G708" s="2">
        <f ca="1">IF(A708&lt;$G$2,"",IF(A708=$G$2,AVERAGE(INDIRECT("C"&amp;A708-$G$2+3):C708),G707+(2/($G$2+3))*(C708-G707)))</f>
        <v>8583.7671165208267</v>
      </c>
      <c r="J708">
        <f ca="1">IF(F708="","",IF(C708&lt;(F708*(1-'inputs and tables'!$K$14)),0,IF(C708&gt;(F708*(1+'inputs and tables'!$K$14)),1,J707)))</f>
        <v>1</v>
      </c>
      <c r="K708">
        <f ca="1">IF(G708="","",IF(C708&lt;(G708*(1-'inputs and tables'!$K$14)),0,IF(C708&gt;(G708*(1+'inputs and tables'!$K$14)),1,K707)))</f>
        <v>1</v>
      </c>
      <c r="N708" s="13">
        <f t="shared" si="30"/>
        <v>856.70082501085562</v>
      </c>
      <c r="O708" s="10">
        <f ca="1">(O707+(IF(J707&lt;&gt;J706,(-O707*'inputs and tables'!$K$22-'inputs and tables'!$K$21)-O707*'inputs and tables'!$K$22,0)*('inputs and tables'!$K$15+'inputs and tables'!$K$16)))*(IF(AND(J707=0,'inputs and tables'!$K$16=1),data!C707/data!C708,1)*IF(AND(J707=1,'inputs and tables'!$K$15=1),data!C708/data!C707,1))</f>
        <v>4722.027717126045</v>
      </c>
      <c r="P708" s="10">
        <f ca="1">(P707+(IF(K707&lt;&gt;K706,(-P707*'inputs and tables'!$K$22-'inputs and tables'!$K$21)-P707*'inputs and tables'!$K$22,0)*('inputs and tables'!$K$15+'inputs and tables'!$K$16)))*(IF(AND(K707=0,'inputs and tables'!$K$16=1),data!C707/data!C708,1)*IF(AND(K707=1,'inputs and tables'!$K$15=1),data!C708/data!C707,1))</f>
        <v>1496.2216021858874</v>
      </c>
    </row>
    <row r="709" spans="1:16" x14ac:dyDescent="0.4">
      <c r="A709" s="17">
        <f t="shared" ref="A709:A772" si="32">A708+1</f>
        <v>707</v>
      </c>
      <c r="B709">
        <v>1563926400</v>
      </c>
      <c r="C709">
        <v>9763.2800000000007</v>
      </c>
      <c r="D709" s="14">
        <f t="shared" si="31"/>
        <v>43670</v>
      </c>
      <c r="F709">
        <f ca="1">IF(A709&lt;$F$2,"",AVERAGE(INDIRECT("C"&amp;A709-$F$2+3):C709))</f>
        <v>7874.4545000000016</v>
      </c>
      <c r="G709" s="2">
        <f ca="1">IF(A709&lt;$G$2,"",IF(A709=$G$2,AVERAGE(INDIRECT("C"&amp;A709-$G$2+3):C709),G708+(2/($G$2+3))*(C709-G708)))</f>
        <v>8604.8298465829539</v>
      </c>
      <c r="J709">
        <f ca="1">IF(F709="","",IF(C709&lt;(F709*(1-'inputs and tables'!$K$14)),0,IF(C709&gt;(F709*(1+'inputs and tables'!$K$14)),1,J708)))</f>
        <v>1</v>
      </c>
      <c r="K709">
        <f ca="1">IF(G709="","",IF(C709&lt;(G709*(1-'inputs and tables'!$K$14)),0,IF(C709&gt;(G709*(1+'inputs and tables'!$K$14)),1,K708)))</f>
        <v>1</v>
      </c>
      <c r="N709" s="13">
        <f t="shared" si="30"/>
        <v>847.87494572297032</v>
      </c>
      <c r="O709" s="10">
        <f ca="1">(O708+(IF(J708&lt;&gt;J707,(-O708*'inputs and tables'!$K$22-'inputs and tables'!$K$21)-O708*'inputs and tables'!$K$22,0)*('inputs and tables'!$K$15+'inputs and tables'!$K$16)))*(IF(AND(J708=0,'inputs and tables'!$K$16=1),data!C708/data!C709,1)*IF(AND(J708=1,'inputs and tables'!$K$15=1),data!C709/data!C708,1))</f>
        <v>4673.3805751965683</v>
      </c>
      <c r="P709" s="10">
        <f ca="1">(P708+(IF(K708&lt;&gt;K707,(-P708*'inputs and tables'!$K$22-'inputs and tables'!$K$21)-P708*'inputs and tables'!$K$22,0)*('inputs and tables'!$K$15+'inputs and tables'!$K$16)))*(IF(AND(K708=0,'inputs and tables'!$K$16=1),data!C708/data!C709,1)*IF(AND(K708=1,'inputs and tables'!$K$15=1),data!C709/data!C708,1))</f>
        <v>1480.8072698270366</v>
      </c>
    </row>
    <row r="710" spans="1:16" x14ac:dyDescent="0.4">
      <c r="A710" s="17">
        <f t="shared" si="32"/>
        <v>708</v>
      </c>
      <c r="B710">
        <v>1564012800</v>
      </c>
      <c r="C710">
        <v>9879.8700000000008</v>
      </c>
      <c r="D710" s="14">
        <f t="shared" si="31"/>
        <v>43671</v>
      </c>
      <c r="F710">
        <f ca="1">IF(A710&lt;$F$2,"",AVERAGE(INDIRECT("C"&amp;A710-$F$2+3):C710))</f>
        <v>7923.1363333333347</v>
      </c>
      <c r="G710" s="2">
        <f ca="1">IF(A710&lt;$G$2,"",IF(A710=$G$2,AVERAGE(INDIRECT("C"&amp;A710-$G$2+3):C710),G709+(2/($G$2+3))*(C710-G709)))</f>
        <v>8627.5984207511156</v>
      </c>
      <c r="J710">
        <f ca="1">IF(F710="","",IF(C710&lt;(F710*(1-'inputs and tables'!$K$14)),0,IF(C710&gt;(F710*(1+'inputs and tables'!$K$14)),1,J709)))</f>
        <v>1</v>
      </c>
      <c r="K710">
        <f ca="1">IF(G710="","",IF(C710&lt;(G710*(1-'inputs and tables'!$K$14)),0,IF(C710&gt;(G710*(1+'inputs and tables'!$K$14)),1,K709)))</f>
        <v>1</v>
      </c>
      <c r="N710" s="13">
        <f t="shared" si="30"/>
        <v>858.00000000000034</v>
      </c>
      <c r="O710" s="10">
        <f ca="1">(O709+(IF(J709&lt;&gt;J708,(-O709*'inputs and tables'!$K$22-'inputs and tables'!$K$21)-O709*'inputs and tables'!$K$22,0)*('inputs and tables'!$K$15+'inputs and tables'!$K$16)))*(IF(AND(J709=0,'inputs and tables'!$K$16=1),data!C709/data!C710,1)*IF(AND(J709=1,'inputs and tables'!$K$15=1),data!C710/data!C709,1))</f>
        <v>4729.1886070528881</v>
      </c>
      <c r="P710" s="10">
        <f ca="1">(P709+(IF(K709&lt;&gt;K708,(-P709*'inputs and tables'!$K$22-'inputs and tables'!$K$21)-P709*'inputs and tables'!$K$22,0)*('inputs and tables'!$K$15+'inputs and tables'!$K$16)))*(IF(AND(K709=0,'inputs and tables'!$K$16=1),data!C709/data!C710,1)*IF(AND(K709=1,'inputs and tables'!$K$15=1),data!C710/data!C709,1))</f>
        <v>1498.4906016160598</v>
      </c>
    </row>
    <row r="711" spans="1:16" x14ac:dyDescent="0.4">
      <c r="A711" s="17">
        <f t="shared" si="32"/>
        <v>709</v>
      </c>
      <c r="B711">
        <v>1564099200</v>
      </c>
      <c r="C711">
        <v>9824</v>
      </c>
      <c r="D711" s="14">
        <f t="shared" si="31"/>
        <v>43672</v>
      </c>
      <c r="F711">
        <f ca="1">IF(A711&lt;$F$2,"",AVERAGE(INDIRECT("C"&amp;A711-$F$2+3):C711))</f>
        <v>7971.4379166666686</v>
      </c>
      <c r="G711" s="2">
        <f ca="1">IF(A711&lt;$G$2,"",IF(A711=$G$2,AVERAGE(INDIRECT("C"&amp;A711-$G$2+3):C711),G710+(2/($G$2+3))*(C711-G710)))</f>
        <v>8648.9627346662746</v>
      </c>
      <c r="J711">
        <f ca="1">IF(F711="","",IF(C711&lt;(F711*(1-'inputs and tables'!$K$14)),0,IF(C711&gt;(F711*(1+'inputs and tables'!$K$14)),1,J710)))</f>
        <v>1</v>
      </c>
      <c r="K711">
        <f ca="1">IF(G711="","",IF(C711&lt;(G711*(1-'inputs and tables'!$K$14)),0,IF(C711&gt;(G711*(1+'inputs and tables'!$K$14)),1,K710)))</f>
        <v>1</v>
      </c>
      <c r="N711" s="13">
        <f t="shared" si="30"/>
        <v>853.14806773773364</v>
      </c>
      <c r="O711" s="10">
        <f ca="1">(O710+(IF(J710&lt;&gt;J709,(-O710*'inputs and tables'!$K$22-'inputs and tables'!$K$21)-O710*'inputs and tables'!$K$22,0)*('inputs and tables'!$K$15+'inputs and tables'!$K$16)))*(IF(AND(J710=0,'inputs and tables'!$K$16=1),data!C710/data!C711,1)*IF(AND(J710=1,'inputs and tables'!$K$15=1),data!C711/data!C710,1))</f>
        <v>4702.4453637231627</v>
      </c>
      <c r="P711" s="10">
        <f ca="1">(P710+(IF(K710&lt;&gt;K709,(-P710*'inputs and tables'!$K$22-'inputs and tables'!$K$21)-P710*'inputs and tables'!$K$22,0)*('inputs and tables'!$K$15+'inputs and tables'!$K$16)))*(IF(AND(K710=0,'inputs and tables'!$K$16=1),data!C710/data!C711,1)*IF(AND(K710=1,'inputs and tables'!$K$15=1),data!C711/data!C710,1))</f>
        <v>1490.0167381024416</v>
      </c>
    </row>
    <row r="712" spans="1:16" x14ac:dyDescent="0.4">
      <c r="A712" s="17">
        <f t="shared" si="32"/>
        <v>710</v>
      </c>
      <c r="B712">
        <v>1564185600</v>
      </c>
      <c r="C712">
        <v>9476.52</v>
      </c>
      <c r="D712" s="14">
        <f t="shared" si="31"/>
        <v>43673</v>
      </c>
      <c r="F712">
        <f ca="1">IF(A712&lt;$F$2,"",AVERAGE(INDIRECT("C"&amp;A712-$F$2+3):C712))</f>
        <v>8016.2151666666678</v>
      </c>
      <c r="G712" s="2">
        <f ca="1">IF(A712&lt;$G$2,"",IF(A712=$G$2,AVERAGE(INDIRECT("C"&amp;A712-$G$2+3):C712),G711+(2/($G$2+3))*(C712-G711)))</f>
        <v>8663.7405429758055</v>
      </c>
      <c r="J712">
        <f ca="1">IF(F712="","",IF(C712&lt;(F712*(1-'inputs and tables'!$K$14)),0,IF(C712&gt;(F712*(1+'inputs and tables'!$K$14)),1,J711)))</f>
        <v>1</v>
      </c>
      <c r="K712">
        <f ca="1">IF(G712="","",IF(C712&lt;(G712*(1-'inputs and tables'!$K$14)),0,IF(C712&gt;(G712*(1+'inputs and tables'!$K$14)),1,K711)))</f>
        <v>1</v>
      </c>
      <c r="N712" s="13">
        <f t="shared" si="30"/>
        <v>822.97177594442064</v>
      </c>
      <c r="O712" s="10">
        <f ca="1">(O711+(IF(J711&lt;&gt;J710,(-O711*'inputs and tables'!$K$22-'inputs and tables'!$K$21)-O711*'inputs and tables'!$K$22,0)*('inputs and tables'!$K$15+'inputs and tables'!$K$16)))*(IF(AND(J711=0,'inputs and tables'!$K$16=1),data!C711/data!C712,1)*IF(AND(J711=1,'inputs and tables'!$K$15=1),data!C712/data!C711,1))</f>
        <v>4536.1174204224171</v>
      </c>
      <c r="P712" s="10">
        <f ca="1">(P711+(IF(K711&lt;&gt;K710,(-P711*'inputs and tables'!$K$22-'inputs and tables'!$K$21)-P711*'inputs and tables'!$K$22,0)*('inputs and tables'!$K$15+'inputs and tables'!$K$16)))*(IF(AND(K711=0,'inputs and tables'!$K$16=1),data!C711/data!C712,1)*IF(AND(K711=1,'inputs and tables'!$K$15=1),data!C712/data!C711,1))</f>
        <v>1437.3140695198038</v>
      </c>
    </row>
    <row r="713" spans="1:16" x14ac:dyDescent="0.4">
      <c r="A713" s="17">
        <f t="shared" si="32"/>
        <v>711</v>
      </c>
      <c r="B713">
        <v>1564272000</v>
      </c>
      <c r="C713">
        <v>9541.5400000000009</v>
      </c>
      <c r="D713" s="14">
        <f t="shared" si="31"/>
        <v>43674</v>
      </c>
      <c r="F713">
        <f ca="1">IF(A713&lt;$F$2,"",AVERAGE(INDIRECT("C"&amp;A713-$F$2+3):C713))</f>
        <v>8061.5032500000025</v>
      </c>
      <c r="G713" s="2">
        <f ca="1">IF(A713&lt;$G$2,"",IF(A713=$G$2,AVERAGE(INDIRECT("C"&amp;A713-$G$2+3):C713),G712+(2/($G$2+3))*(C713-G712)))</f>
        <v>8679.4155332798091</v>
      </c>
      <c r="J713">
        <f ca="1">IF(F713="","",IF(C713&lt;(F713*(1-'inputs and tables'!$K$14)),0,IF(C713&gt;(F713*(1+'inputs and tables'!$K$14)),1,J712)))</f>
        <v>1</v>
      </c>
      <c r="K713">
        <f ca="1">IF(G713="","",IF(C713&lt;(G713*(1-'inputs and tables'!$K$14)),0,IF(C713&gt;(G713*(1+'inputs and tables'!$K$14)),1,K712)))</f>
        <v>1</v>
      </c>
      <c r="N713" s="13">
        <f t="shared" si="30"/>
        <v>828.61832392531517</v>
      </c>
      <c r="O713" s="10">
        <f ca="1">(O712+(IF(J712&lt;&gt;J711,(-O712*'inputs and tables'!$K$22-'inputs and tables'!$K$21)-O712*'inputs and tables'!$K$22,0)*('inputs and tables'!$K$15+'inputs and tables'!$K$16)))*(IF(AND(J712=0,'inputs and tables'!$K$16=1),data!C712/data!C713,1)*IF(AND(J712=1,'inputs and tables'!$K$15=1),data!C713/data!C712,1))</f>
        <v>4567.2404861338673</v>
      </c>
      <c r="P713" s="10">
        <f ca="1">(P712+(IF(K712&lt;&gt;K711,(-P712*'inputs and tables'!$K$22-'inputs and tables'!$K$21)-P712*'inputs and tables'!$K$22,0)*('inputs and tables'!$K$15+'inputs and tables'!$K$16)))*(IF(AND(K712=0,'inputs and tables'!$K$16=1),data!C712/data!C713,1)*IF(AND(K712=1,'inputs and tables'!$K$15=1),data!C713/data!C712,1))</f>
        <v>1447.1757234602987</v>
      </c>
    </row>
    <row r="714" spans="1:16" x14ac:dyDescent="0.4">
      <c r="A714" s="17">
        <f t="shared" si="32"/>
        <v>712</v>
      </c>
      <c r="B714">
        <v>1564358400</v>
      </c>
      <c r="C714">
        <v>9507.64</v>
      </c>
      <c r="D714" s="14">
        <f t="shared" si="31"/>
        <v>43675</v>
      </c>
      <c r="F714">
        <f ca="1">IF(A714&lt;$F$2,"",AVERAGE(INDIRECT("C"&amp;A714-$F$2+3):C714))</f>
        <v>8106.5340000000015</v>
      </c>
      <c r="G714" s="2">
        <f ca="1">IF(A714&lt;$G$2,"",IF(A714=$G$2,AVERAGE(INDIRECT("C"&amp;A714-$G$2+3):C714),G713+(2/($G$2+3))*(C714-G713)))</f>
        <v>8694.205255899813</v>
      </c>
      <c r="J714">
        <f ca="1">IF(F714="","",IF(C714&lt;(F714*(1-'inputs and tables'!$K$14)),0,IF(C714&gt;(F714*(1+'inputs and tables'!$K$14)),1,J713)))</f>
        <v>1</v>
      </c>
      <c r="K714">
        <f ca="1">IF(G714="","",IF(C714&lt;(G714*(1-'inputs and tables'!$K$14)),0,IF(C714&gt;(G714*(1+'inputs and tables'!$K$14)),1,K713)))</f>
        <v>1</v>
      </c>
      <c r="N714" s="13">
        <f t="shared" si="30"/>
        <v>825.67433782023465</v>
      </c>
      <c r="O714" s="10">
        <f ca="1">(O713+(IF(J713&lt;&gt;J712,(-O713*'inputs and tables'!$K$22-'inputs and tables'!$K$21)-O713*'inputs and tables'!$K$22,0)*('inputs and tables'!$K$15+'inputs and tables'!$K$16)))*(IF(AND(J713=0,'inputs and tables'!$K$16=1),data!C713/data!C714,1)*IF(AND(J713=1,'inputs and tables'!$K$15=1),data!C714/data!C713,1))</f>
        <v>4551.0136032114096</v>
      </c>
      <c r="P714" s="10">
        <f ca="1">(P713+(IF(K713&lt;&gt;K712,(-P713*'inputs and tables'!$K$22-'inputs and tables'!$K$21)-P713*'inputs and tables'!$K$22,0)*('inputs and tables'!$K$15+'inputs and tables'!$K$16)))*(IF(AND(K713=0,'inputs and tables'!$K$16=1),data!C713/data!C714,1)*IF(AND(K713=1,'inputs and tables'!$K$15=1),data!C714/data!C713,1))</f>
        <v>1442.0340736820337</v>
      </c>
    </row>
    <row r="715" spans="1:16" x14ac:dyDescent="0.4">
      <c r="A715" s="17">
        <f t="shared" si="32"/>
        <v>713</v>
      </c>
      <c r="B715">
        <v>1564444800</v>
      </c>
      <c r="C715">
        <v>9574.2099999999991</v>
      </c>
      <c r="D715" s="14">
        <f t="shared" si="31"/>
        <v>43676</v>
      </c>
      <c r="F715">
        <f ca="1">IF(A715&lt;$F$2,"",AVERAGE(INDIRECT("C"&amp;A715-$F$2+3):C715))</f>
        <v>8151.7810833333351</v>
      </c>
      <c r="G715" s="2">
        <f ca="1">IF(A715&lt;$G$2,"",IF(A715=$G$2,AVERAGE(INDIRECT("C"&amp;A715-$G$2+3):C715),G714+(2/($G$2+3))*(C715-G714)))</f>
        <v>8709.9196263301728</v>
      </c>
      <c r="J715">
        <f ca="1">IF(F715="","",IF(C715&lt;(F715*(1-'inputs and tables'!$K$14)),0,IF(C715&gt;(F715*(1+'inputs and tables'!$K$14)),1,J714)))</f>
        <v>1</v>
      </c>
      <c r="K715">
        <f ca="1">IF(G715="","",IF(C715&lt;(G715*(1-'inputs and tables'!$K$14)),0,IF(C715&gt;(G715*(1+'inputs and tables'!$K$14)),1,K714)))</f>
        <v>1</v>
      </c>
      <c r="N715" s="13">
        <f t="shared" ref="N715:N778" si="33">(C715/C714)*N714</f>
        <v>831.45549283543221</v>
      </c>
      <c r="O715" s="10">
        <f ca="1">(O714+(IF(J714&lt;&gt;J713,(-O714*'inputs and tables'!$K$22-'inputs and tables'!$K$21)-O714*'inputs and tables'!$K$22,0)*('inputs and tables'!$K$15+'inputs and tables'!$K$16)))*(IF(AND(J714=0,'inputs and tables'!$K$16=1),data!C714/data!C715,1)*IF(AND(J714=1,'inputs and tables'!$K$15=1),data!C715/data!C714,1))</f>
        <v>4582.8786060476323</v>
      </c>
      <c r="P715" s="10">
        <f ca="1">(P714+(IF(K714&lt;&gt;K713,(-P714*'inputs and tables'!$K$22-'inputs and tables'!$K$21)-P714*'inputs and tables'!$K$22,0)*('inputs and tables'!$K$15+'inputs and tables'!$K$16)))*(IF(AND(K714=0,'inputs and tables'!$K$16=1),data!C714/data!C715,1)*IF(AND(K714=1,'inputs and tables'!$K$15=1),data!C715/data!C714,1))</f>
        <v>1452.1308178041306</v>
      </c>
    </row>
    <row r="716" spans="1:16" x14ac:dyDescent="0.4">
      <c r="A716" s="17">
        <f t="shared" si="32"/>
        <v>714</v>
      </c>
      <c r="B716">
        <v>1564531200</v>
      </c>
      <c r="C716">
        <v>10080.530000000001</v>
      </c>
      <c r="D716" s="14">
        <f t="shared" si="31"/>
        <v>43677</v>
      </c>
      <c r="F716">
        <f ca="1">IF(A716&lt;$F$2,"",AVERAGE(INDIRECT("C"&amp;A716-$F$2+3):C716))</f>
        <v>8195.3080833333352</v>
      </c>
      <c r="G716" s="2">
        <f ca="1">IF(A716&lt;$G$2,"",IF(A716=$G$2,AVERAGE(INDIRECT("C"&amp;A716-$G$2+3):C716),G715+(2/($G$2+3))*(C716-G715)))</f>
        <v>8734.3948115742769</v>
      </c>
      <c r="J716">
        <f ca="1">IF(F716="","",IF(C716&lt;(F716*(1-'inputs and tables'!$K$14)),0,IF(C716&gt;(F716*(1+'inputs and tables'!$K$14)),1,J715)))</f>
        <v>1</v>
      </c>
      <c r="K716">
        <f ca="1">IF(G716="","",IF(C716&lt;(G716*(1-'inputs and tables'!$K$14)),0,IF(C716&gt;(G716*(1+'inputs and tables'!$K$14)),1,K715)))</f>
        <v>1</v>
      </c>
      <c r="N716" s="13">
        <f t="shared" si="33"/>
        <v>875.42596613113358</v>
      </c>
      <c r="O716" s="10">
        <f ca="1">(O715+(IF(J715&lt;&gt;J714,(-O715*'inputs and tables'!$K$22-'inputs and tables'!$K$21)-O715*'inputs and tables'!$K$22,0)*('inputs and tables'!$K$15+'inputs and tables'!$K$16)))*(IF(AND(J715=0,'inputs and tables'!$K$16=1),data!C715/data!C716,1)*IF(AND(J715=1,'inputs and tables'!$K$15=1),data!C716/data!C715,1))</f>
        <v>4825.2383512186743</v>
      </c>
      <c r="P716" s="10">
        <f ca="1">(P715+(IF(K715&lt;&gt;K714,(-P715*'inputs and tables'!$K$22-'inputs and tables'!$K$21)-P715*'inputs and tables'!$K$22,0)*('inputs and tables'!$K$15+'inputs and tables'!$K$16)))*(IF(AND(K715=0,'inputs and tables'!$K$16=1),data!C715/data!C716,1)*IF(AND(K715=1,'inputs and tables'!$K$15=1),data!C716/data!C715,1))</f>
        <v>1528.9249215130098</v>
      </c>
    </row>
    <row r="717" spans="1:16" x14ac:dyDescent="0.4">
      <c r="A717" s="17">
        <f t="shared" si="32"/>
        <v>715</v>
      </c>
      <c r="B717">
        <v>1564617600</v>
      </c>
      <c r="C717">
        <v>10374.99</v>
      </c>
      <c r="D717" s="14">
        <f t="shared" si="31"/>
        <v>43678</v>
      </c>
      <c r="F717">
        <f ca="1">IF(A717&lt;$F$2,"",AVERAGE(INDIRECT("C"&amp;A717-$F$2+3):C717))</f>
        <v>8240.6613333333353</v>
      </c>
      <c r="G717" s="2">
        <f ca="1">IF(A717&lt;$G$2,"",IF(A717=$G$2,AVERAGE(INDIRECT("C"&amp;A717-$G$2+3):C717),G716+(2/($G$2+3))*(C717-G716)))</f>
        <v>8763.6911542247362</v>
      </c>
      <c r="J717">
        <f ca="1">IF(F717="","",IF(C717&lt;(F717*(1-'inputs and tables'!$K$14)),0,IF(C717&gt;(F717*(1+'inputs and tables'!$K$14)),1,J716)))</f>
        <v>1</v>
      </c>
      <c r="K717">
        <f ca="1">IF(G717="","",IF(C717&lt;(G717*(1-'inputs and tables'!$K$14)),0,IF(C717&gt;(G717*(1+'inputs and tables'!$K$14)),1,K716)))</f>
        <v>1</v>
      </c>
      <c r="N717" s="13">
        <f t="shared" si="33"/>
        <v>900.9978289188017</v>
      </c>
      <c r="O717" s="10">
        <f ca="1">(O716+(IF(J716&lt;&gt;J715,(-O716*'inputs and tables'!$K$22-'inputs and tables'!$K$21)-O716*'inputs and tables'!$K$22,0)*('inputs and tables'!$K$15+'inputs and tables'!$K$16)))*(IF(AND(J716=0,'inputs and tables'!$K$16=1),data!C716/data!C717,1)*IF(AND(J716=1,'inputs and tables'!$K$15=1),data!C717/data!C716,1))</f>
        <v>4966.1872581610514</v>
      </c>
      <c r="P717" s="10">
        <f ca="1">(P716+(IF(K716&lt;&gt;K715,(-P716*'inputs and tables'!$K$22-'inputs and tables'!$K$21)-P716*'inputs and tables'!$K$22,0)*('inputs and tables'!$K$15+'inputs and tables'!$K$16)))*(IF(AND(K716=0,'inputs and tables'!$K$16=1),data!C716/data!C717,1)*IF(AND(K716=1,'inputs and tables'!$K$15=1),data!C717/data!C716,1))</f>
        <v>1573.5859891740076</v>
      </c>
    </row>
    <row r="718" spans="1:16" x14ac:dyDescent="0.4">
      <c r="A718" s="17">
        <f t="shared" si="32"/>
        <v>716</v>
      </c>
      <c r="B718">
        <v>1564704000</v>
      </c>
      <c r="C718">
        <v>10523.75</v>
      </c>
      <c r="D718" s="14">
        <f t="shared" si="31"/>
        <v>43679</v>
      </c>
      <c r="F718">
        <f ca="1">IF(A718&lt;$F$2,"",AVERAGE(INDIRECT("C"&amp;A718-$F$2+3):C718))</f>
        <v>8287.5370833333363</v>
      </c>
      <c r="G718" s="2">
        <f ca="1">IF(A718&lt;$G$2,"",IF(A718=$G$2,AVERAGE(INDIRECT("C"&amp;A718-$G$2+3):C718),G717+(2/($G$2+3))*(C718-G717)))</f>
        <v>8795.1207764707233</v>
      </c>
      <c r="J718">
        <f ca="1">IF(F718="","",IF(C718&lt;(F718*(1-'inputs and tables'!$K$14)),0,IF(C718&gt;(F718*(1+'inputs and tables'!$K$14)),1,J717)))</f>
        <v>1</v>
      </c>
      <c r="K718">
        <f ca="1">IF(G718="","",IF(C718&lt;(G718*(1-'inputs and tables'!$K$14)),0,IF(C718&gt;(G718*(1+'inputs and tables'!$K$14)),1,K717)))</f>
        <v>1</v>
      </c>
      <c r="N718" s="13">
        <f t="shared" si="33"/>
        <v>913.91663048198018</v>
      </c>
      <c r="O718" s="10">
        <f ca="1">(O717+(IF(J717&lt;&gt;J716,(-O717*'inputs and tables'!$K$22-'inputs and tables'!$K$21)-O717*'inputs and tables'!$K$22,0)*('inputs and tables'!$K$15+'inputs and tables'!$K$16)))*(IF(AND(J717=0,'inputs and tables'!$K$16=1),data!C717/data!C718,1)*IF(AND(J717=1,'inputs and tables'!$K$15=1),data!C718/data!C717,1))</f>
        <v>5037.3940753747584</v>
      </c>
      <c r="P718" s="10">
        <f ca="1">(P717+(IF(K717&lt;&gt;K716,(-P717*'inputs and tables'!$K$22-'inputs and tables'!$K$21)-P717*'inputs and tables'!$K$22,0)*('inputs and tables'!$K$15+'inputs and tables'!$K$16)))*(IF(AND(K717=0,'inputs and tables'!$K$16=1),data!C717/data!C718,1)*IF(AND(K717=1,'inputs and tables'!$K$15=1),data!C718/data!C717,1))</f>
        <v>1596.1485797644107</v>
      </c>
    </row>
    <row r="719" spans="1:16" x14ac:dyDescent="0.4">
      <c r="A719" s="17">
        <f t="shared" si="32"/>
        <v>717</v>
      </c>
      <c r="B719">
        <v>1564790400</v>
      </c>
      <c r="C719">
        <v>10816.86</v>
      </c>
      <c r="D719" s="14">
        <f t="shared" si="31"/>
        <v>43680</v>
      </c>
      <c r="F719">
        <f ca="1">IF(A719&lt;$F$2,"",AVERAGE(INDIRECT("C"&amp;A719-$F$2+3):C719))</f>
        <v>8335.9696666666678</v>
      </c>
      <c r="G719" s="2">
        <f ca="1">IF(A719&lt;$G$2,"",IF(A719=$G$2,AVERAGE(INDIRECT("C"&amp;A719-$G$2+3):C719),G718+(2/($G$2+3))*(C719-G718)))</f>
        <v>8831.2232626051755</v>
      </c>
      <c r="J719">
        <f ca="1">IF(F719="","",IF(C719&lt;(F719*(1-'inputs and tables'!$K$14)),0,IF(C719&gt;(F719*(1+'inputs and tables'!$K$14)),1,J718)))</f>
        <v>1</v>
      </c>
      <c r="K719">
        <f ca="1">IF(G719="","",IF(C719&lt;(G719*(1-'inputs and tables'!$K$14)),0,IF(C719&gt;(G719*(1+'inputs and tables'!$K$14)),1,K718)))</f>
        <v>1</v>
      </c>
      <c r="N719" s="13">
        <f t="shared" si="33"/>
        <v>939.37125488493291</v>
      </c>
      <c r="O719" s="10">
        <f ca="1">(O718+(IF(J718&lt;&gt;J717,(-O718*'inputs and tables'!$K$22-'inputs and tables'!$K$21)-O718*'inputs and tables'!$K$22,0)*('inputs and tables'!$K$15+'inputs and tables'!$K$16)))*(IF(AND(J718=0,'inputs and tables'!$K$16=1),data!C718/data!C719,1)*IF(AND(J718=1,'inputs and tables'!$K$15=1),data!C719/data!C718,1))</f>
        <v>5177.6967790149156</v>
      </c>
      <c r="P719" s="10">
        <f ca="1">(P718+(IF(K718&lt;&gt;K717,(-P718*'inputs and tables'!$K$22-'inputs and tables'!$K$21)-P718*'inputs and tables'!$K$22,0)*('inputs and tables'!$K$15+'inputs and tables'!$K$16)))*(IF(AND(K718=0,'inputs and tables'!$K$16=1),data!C718/data!C719,1)*IF(AND(K718=1,'inputs and tables'!$K$15=1),data!C719/data!C718,1))</f>
        <v>1640.6048914607877</v>
      </c>
    </row>
    <row r="720" spans="1:16" x14ac:dyDescent="0.4">
      <c r="A720" s="17">
        <f t="shared" si="32"/>
        <v>718</v>
      </c>
      <c r="B720">
        <v>1564876800</v>
      </c>
      <c r="C720">
        <v>10929.23</v>
      </c>
      <c r="D720" s="14">
        <f t="shared" si="31"/>
        <v>43681</v>
      </c>
      <c r="F720">
        <f ca="1">IF(A720&lt;$F$2,"",AVERAGE(INDIRECT("C"&amp;A720-$F$2+3):C720))</f>
        <v>8385.0141666666677</v>
      </c>
      <c r="G720" s="2">
        <f ca="1">IF(A720&lt;$G$2,"",IF(A720=$G$2,AVERAGE(INDIRECT("C"&amp;A720-$G$2+3):C720),G719+(2/($G$2+3))*(C720-G719)))</f>
        <v>8868.6876686300839</v>
      </c>
      <c r="J720">
        <f ca="1">IF(F720="","",IF(C720&lt;(F720*(1-'inputs and tables'!$K$14)),0,IF(C720&gt;(F720*(1+'inputs and tables'!$K$14)),1,J719)))</f>
        <v>1</v>
      </c>
      <c r="K720">
        <f ca="1">IF(G720="","",IF(C720&lt;(G720*(1-'inputs and tables'!$K$14)),0,IF(C720&gt;(G720*(1+'inputs and tables'!$K$14)),1,K719)))</f>
        <v>1</v>
      </c>
      <c r="N720" s="13">
        <f t="shared" si="33"/>
        <v>949.12983065566652</v>
      </c>
      <c r="O720" s="10">
        <f ca="1">(O719+(IF(J719&lt;&gt;J718,(-O719*'inputs and tables'!$K$22-'inputs and tables'!$K$21)-O719*'inputs and tables'!$K$22,0)*('inputs and tables'!$K$15+'inputs and tables'!$K$16)))*(IF(AND(J719=0,'inputs and tables'!$K$16=1),data!C719/data!C720,1)*IF(AND(J719=1,'inputs and tables'!$K$15=1),data!C720/data!C719,1))</f>
        <v>5231.4848272154004</v>
      </c>
      <c r="P720" s="10">
        <f ca="1">(P719+(IF(K719&lt;&gt;K718,(-P719*'inputs and tables'!$K$22-'inputs and tables'!$K$21)-P719*'inputs and tables'!$K$22,0)*('inputs and tables'!$K$15+'inputs and tables'!$K$16)))*(IF(AND(K719=0,'inputs and tables'!$K$16=1),data!C719/data!C720,1)*IF(AND(K719=1,'inputs and tables'!$K$15=1),data!C720/data!C719,1))</f>
        <v>1657.6481712715133</v>
      </c>
    </row>
    <row r="721" spans="1:16" x14ac:dyDescent="0.4">
      <c r="A721" s="17">
        <f t="shared" si="32"/>
        <v>719</v>
      </c>
      <c r="B721">
        <v>1564963200</v>
      </c>
      <c r="C721">
        <v>11828.8</v>
      </c>
      <c r="D721" s="14">
        <f t="shared" si="31"/>
        <v>43682</v>
      </c>
      <c r="F721">
        <f ca="1">IF(A721&lt;$F$2,"",AVERAGE(INDIRECT("C"&amp;A721-$F$2+3):C721))</f>
        <v>8440.501916666668</v>
      </c>
      <c r="G721" s="2">
        <f ca="1">IF(A721&lt;$G$2,"",IF(A721=$G$2,AVERAGE(INDIRECT("C"&amp;A721-$G$2+3):C721),G720+(2/($G$2+3))*(C721-G720)))</f>
        <v>8921.5468174045473</v>
      </c>
      <c r="J721">
        <f ca="1">IF(F721="","",IF(C721&lt;(F721*(1-'inputs and tables'!$K$14)),0,IF(C721&gt;(F721*(1+'inputs and tables'!$K$14)),1,J720)))</f>
        <v>1</v>
      </c>
      <c r="K721">
        <f ca="1">IF(G721="","",IF(C721&lt;(G721*(1-'inputs and tables'!$K$14)),0,IF(C721&gt;(G721*(1+'inputs and tables'!$K$14)),1,K720)))</f>
        <v>1</v>
      </c>
      <c r="N721" s="13">
        <f t="shared" si="33"/>
        <v>1027.2514112027791</v>
      </c>
      <c r="O721" s="10">
        <f ca="1">(O720+(IF(J720&lt;&gt;J719,(-O720*'inputs and tables'!$K$22-'inputs and tables'!$K$21)-O720*'inputs and tables'!$K$22,0)*('inputs and tables'!$K$15+'inputs and tables'!$K$16)))*(IF(AND(J720=0,'inputs and tables'!$K$16=1),data!C720/data!C721,1)*IF(AND(J720=1,'inputs and tables'!$K$15=1),data!C721/data!C720,1))</f>
        <v>5662.0812009780684</v>
      </c>
      <c r="P721" s="10">
        <f ca="1">(P720+(IF(K720&lt;&gt;K719,(-P720*'inputs and tables'!$K$22-'inputs and tables'!$K$21)-P720*'inputs and tables'!$K$22,0)*('inputs and tables'!$K$15+'inputs and tables'!$K$16)))*(IF(AND(K720=0,'inputs and tables'!$K$16=1),data!C720/data!C721,1)*IF(AND(K720=1,'inputs and tables'!$K$15=1),data!C721/data!C720,1))</f>
        <v>1794.0869291191125</v>
      </c>
    </row>
    <row r="722" spans="1:16" x14ac:dyDescent="0.4">
      <c r="A722" s="17">
        <f t="shared" si="32"/>
        <v>720</v>
      </c>
      <c r="B722">
        <v>1565049600</v>
      </c>
      <c r="C722">
        <v>11481.69</v>
      </c>
      <c r="D722" s="14">
        <f t="shared" si="31"/>
        <v>43683</v>
      </c>
      <c r="F722">
        <f ca="1">IF(A722&lt;$F$2,"",AVERAGE(INDIRECT("C"&amp;A722-$F$2+3):C722))</f>
        <v>8492.5418333333346</v>
      </c>
      <c r="G722" s="2">
        <f ca="1">IF(A722&lt;$G$2,"",IF(A722=$G$2,AVERAGE(INDIRECT("C"&amp;A722-$G$2+3):C722),G721+(2/($G$2+3))*(C722-G721)))</f>
        <v>8967.2636599508951</v>
      </c>
      <c r="J722">
        <f ca="1">IF(F722="","",IF(C722&lt;(F722*(1-'inputs and tables'!$K$14)),0,IF(C722&gt;(F722*(1+'inputs and tables'!$K$14)),1,J721)))</f>
        <v>1</v>
      </c>
      <c r="K722">
        <f ca="1">IF(G722="","",IF(C722&lt;(G722*(1-'inputs and tables'!$K$14)),0,IF(C722&gt;(G722*(1+'inputs and tables'!$K$14)),1,K721)))</f>
        <v>1</v>
      </c>
      <c r="N722" s="13">
        <f t="shared" si="33"/>
        <v>997.10725141120304</v>
      </c>
      <c r="O722" s="10">
        <f ca="1">(O721+(IF(J721&lt;&gt;J720,(-O721*'inputs and tables'!$K$22-'inputs and tables'!$K$21)-O721*'inputs and tables'!$K$22,0)*('inputs and tables'!$K$15+'inputs and tables'!$K$16)))*(IF(AND(J721=0,'inputs and tables'!$K$16=1),data!C721/data!C722,1)*IF(AND(J721=1,'inputs and tables'!$K$15=1),data!C722/data!C721,1))</f>
        <v>5495.9303652490435</v>
      </c>
      <c r="P722" s="10">
        <f ca="1">(P721+(IF(K721&lt;&gt;K720,(-P721*'inputs and tables'!$K$22-'inputs and tables'!$K$21)-P721*'inputs and tables'!$K$22,0)*('inputs and tables'!$K$15+'inputs and tables'!$K$16)))*(IF(AND(K721=0,'inputs and tables'!$K$16=1),data!C721/data!C722,1)*IF(AND(K721=1,'inputs and tables'!$K$15=1),data!C722/data!C721,1))</f>
        <v>1741.4403788378893</v>
      </c>
    </row>
    <row r="723" spans="1:16" x14ac:dyDescent="0.4">
      <c r="A723" s="17">
        <f t="shared" si="32"/>
        <v>721</v>
      </c>
      <c r="B723">
        <v>1565136000</v>
      </c>
      <c r="C723">
        <v>11975.03</v>
      </c>
      <c r="D723" s="14">
        <f t="shared" si="31"/>
        <v>43684</v>
      </c>
      <c r="F723">
        <f ca="1">IF(A723&lt;$F$2,"",AVERAGE(INDIRECT("C"&amp;A723-$F$2+3):C723))</f>
        <v>8549.4170833333355</v>
      </c>
      <c r="G723" s="2">
        <f ca="1">IF(A723&lt;$G$2,"",IF(A723=$G$2,AVERAGE(INDIRECT("C"&amp;A723-$G$2+3):C723),G722+(2/($G$2+3))*(C723-G722)))</f>
        <v>9020.9737731660571</v>
      </c>
      <c r="J723">
        <f ca="1">IF(F723="","",IF(C723&lt;(F723*(1-'inputs and tables'!$K$14)),0,IF(C723&gt;(F723*(1+'inputs and tables'!$K$14)),1,J722)))</f>
        <v>1</v>
      </c>
      <c r="K723">
        <f ca="1">IF(G723="","",IF(C723&lt;(G723*(1-'inputs and tables'!$K$14)),0,IF(C723&gt;(G723*(1+'inputs and tables'!$K$14)),1,K722)))</f>
        <v>1</v>
      </c>
      <c r="N723" s="13">
        <f t="shared" si="33"/>
        <v>1039.950499348676</v>
      </c>
      <c r="O723" s="10">
        <f ca="1">(O722+(IF(J722&lt;&gt;J721,(-O722*'inputs and tables'!$K$22-'inputs and tables'!$K$21)-O722*'inputs and tables'!$K$22,0)*('inputs and tables'!$K$15+'inputs and tables'!$K$16)))*(IF(AND(J722=0,'inputs and tables'!$K$16=1),data!C722/data!C723,1)*IF(AND(J722=1,'inputs and tables'!$K$15=1),data!C723/data!C722,1))</f>
        <v>5732.0769853365018</v>
      </c>
      <c r="P723" s="10">
        <f ca="1">(P722+(IF(K722&lt;&gt;K721,(-P722*'inputs and tables'!$K$22-'inputs and tables'!$K$21)-P722*'inputs and tables'!$K$22,0)*('inputs and tables'!$K$15+'inputs and tables'!$K$16)))*(IF(AND(K722=0,'inputs and tables'!$K$16=1),data!C722/data!C723,1)*IF(AND(K722=1,'inputs and tables'!$K$15=1),data!C723/data!C722,1))</f>
        <v>1816.2657918647074</v>
      </c>
    </row>
    <row r="724" spans="1:16" x14ac:dyDescent="0.4">
      <c r="A724" s="17">
        <f t="shared" si="32"/>
        <v>722</v>
      </c>
      <c r="B724">
        <v>1565222400</v>
      </c>
      <c r="C724">
        <v>11999.77</v>
      </c>
      <c r="D724" s="14">
        <f t="shared" si="31"/>
        <v>43685</v>
      </c>
      <c r="F724">
        <f ca="1">IF(A724&lt;$F$2,"",AVERAGE(INDIRECT("C"&amp;A724-$F$2+3):C724))</f>
        <v>8605.1797500000011</v>
      </c>
      <c r="G724" s="2">
        <f ca="1">IF(A724&lt;$G$2,"",IF(A724=$G$2,AVERAGE(INDIRECT("C"&amp;A724-$G$2+3):C724),G723+(2/($G$2+3))*(C724-G723)))</f>
        <v>9074.1665629309482</v>
      </c>
      <c r="J724">
        <f ca="1">IF(F724="","",IF(C724&lt;(F724*(1-'inputs and tables'!$K$14)),0,IF(C724&gt;(F724*(1+'inputs and tables'!$K$14)),1,J723)))</f>
        <v>1</v>
      </c>
      <c r="K724">
        <f ca="1">IF(G724="","",IF(C724&lt;(G724*(1-'inputs and tables'!$K$14)),0,IF(C724&gt;(G724*(1+'inputs and tables'!$K$14)),1,K723)))</f>
        <v>1</v>
      </c>
      <c r="N724" s="13">
        <f t="shared" si="33"/>
        <v>1042.099001302649</v>
      </c>
      <c r="O724" s="10">
        <f ca="1">(O723+(IF(J723&lt;&gt;J722,(-O723*'inputs and tables'!$K$22-'inputs and tables'!$K$21)-O723*'inputs and tables'!$K$22,0)*('inputs and tables'!$K$15+'inputs and tables'!$K$16)))*(IF(AND(J723=0,'inputs and tables'!$K$16=1),data!C723/data!C724,1)*IF(AND(J723=1,'inputs and tables'!$K$15=1),data!C724/data!C723,1))</f>
        <v>5743.9192591861056</v>
      </c>
      <c r="P724" s="10">
        <f ca="1">(P723+(IF(K723&lt;&gt;K722,(-P723*'inputs and tables'!$K$22-'inputs and tables'!$K$21)-P723*'inputs and tables'!$K$22,0)*('inputs and tables'!$K$15+'inputs and tables'!$K$16)))*(IF(AND(K723=0,'inputs and tables'!$K$16=1),data!C723/data!C724,1)*IF(AND(K723=1,'inputs and tables'!$K$15=1),data!C724/data!C723,1))</f>
        <v>1820.0181345052463</v>
      </c>
    </row>
    <row r="725" spans="1:16" x14ac:dyDescent="0.4">
      <c r="A725" s="17">
        <f t="shared" si="32"/>
        <v>723</v>
      </c>
      <c r="B725">
        <v>1565308800</v>
      </c>
      <c r="C725">
        <v>11879.99</v>
      </c>
      <c r="D725" s="14">
        <f t="shared" si="31"/>
        <v>43686</v>
      </c>
      <c r="F725">
        <f ca="1">IF(A725&lt;$F$2,"",AVERAGE(INDIRECT("C"&amp;A725-$F$2+3):C725))</f>
        <v>8662.3682500000014</v>
      </c>
      <c r="G725" s="2">
        <f ca="1">IF(A725&lt;$G$2,"",IF(A725=$G$2,AVERAGE(INDIRECT("C"&amp;A725-$G$2+3):C725),G724+(2/($G$2+3))*(C725-G724)))</f>
        <v>9124.27055287861</v>
      </c>
      <c r="J725">
        <f ca="1">IF(F725="","",IF(C725&lt;(F725*(1-'inputs and tables'!$K$14)),0,IF(C725&gt;(F725*(1+'inputs and tables'!$K$14)),1,J724)))</f>
        <v>1</v>
      </c>
      <c r="K725">
        <f ca="1">IF(G725="","",IF(C725&lt;(G725*(1-'inputs and tables'!$K$14)),0,IF(C725&gt;(G725*(1+'inputs and tables'!$K$14)),1,K724)))</f>
        <v>1</v>
      </c>
      <c r="N725" s="13">
        <f t="shared" si="33"/>
        <v>1031.6969170646985</v>
      </c>
      <c r="O725" s="10">
        <f ca="1">(O724+(IF(J724&lt;&gt;J723,(-O724*'inputs and tables'!$K$22-'inputs and tables'!$K$21)-O724*'inputs and tables'!$K$22,0)*('inputs and tables'!$K$15+'inputs and tables'!$K$16)))*(IF(AND(J724=0,'inputs and tables'!$K$16=1),data!C724/data!C725,1)*IF(AND(J724=1,'inputs and tables'!$K$15=1),data!C725/data!C724,1))</f>
        <v>5686.584272860091</v>
      </c>
      <c r="P725" s="10">
        <f ca="1">(P724+(IF(K724&lt;&gt;K723,(-P724*'inputs and tables'!$K$22-'inputs and tables'!$K$21)-P724*'inputs and tables'!$K$22,0)*('inputs and tables'!$K$15+'inputs and tables'!$K$16)))*(IF(AND(K724=0,'inputs and tables'!$K$16=1),data!C724/data!C725,1)*IF(AND(K724=1,'inputs and tables'!$K$15=1),data!C725/data!C724,1))</f>
        <v>1801.8509719553774</v>
      </c>
    </row>
    <row r="726" spans="1:16" x14ac:dyDescent="0.4">
      <c r="A726" s="17">
        <f t="shared" si="32"/>
        <v>724</v>
      </c>
      <c r="B726">
        <v>1565395200</v>
      </c>
      <c r="C726">
        <v>11309.31</v>
      </c>
      <c r="D726" s="14">
        <f t="shared" si="31"/>
        <v>43687</v>
      </c>
      <c r="F726">
        <f ca="1">IF(A726&lt;$F$2,"",AVERAGE(INDIRECT("C"&amp;A726-$F$2+3):C726))</f>
        <v>8714.545750000003</v>
      </c>
      <c r="G726" s="2">
        <f ca="1">IF(A726&lt;$G$2,"",IF(A726=$G$2,AVERAGE(INDIRECT("C"&amp;A726-$G$2+3):C726),G725+(2/($G$2+3))*(C726-G725)))</f>
        <v>9163.2891144343484</v>
      </c>
      <c r="J726">
        <f ca="1">IF(F726="","",IF(C726&lt;(F726*(1-'inputs and tables'!$K$14)),0,IF(C726&gt;(F726*(1+'inputs and tables'!$K$14)),1,J725)))</f>
        <v>1</v>
      </c>
      <c r="K726">
        <f ca="1">IF(G726="","",IF(C726&lt;(G726*(1-'inputs and tables'!$K$14)),0,IF(C726&gt;(G726*(1+'inputs and tables'!$K$14)),1,K725)))</f>
        <v>1</v>
      </c>
      <c r="N726" s="13">
        <f t="shared" si="33"/>
        <v>982.13721233174147</v>
      </c>
      <c r="O726" s="10">
        <f ca="1">(O725+(IF(J725&lt;&gt;J724,(-O725*'inputs and tables'!$K$22-'inputs and tables'!$K$21)-O725*'inputs and tables'!$K$22,0)*('inputs and tables'!$K$15+'inputs and tables'!$K$16)))*(IF(AND(J725=0,'inputs and tables'!$K$16=1),data!C725/data!C726,1)*IF(AND(J725=1,'inputs and tables'!$K$15=1),data!C726/data!C725,1))</f>
        <v>5413.4173835920192</v>
      </c>
      <c r="P726" s="10">
        <f ca="1">(P725+(IF(K725&lt;&gt;K724,(-P725*'inputs and tables'!$K$22-'inputs and tables'!$K$21)-P725*'inputs and tables'!$K$22,0)*('inputs and tables'!$K$15+'inputs and tables'!$K$16)))*(IF(AND(K725=0,'inputs and tables'!$K$16=1),data!C725/data!C726,1)*IF(AND(K725=1,'inputs and tables'!$K$15=1),data!C726/data!C725,1))</f>
        <v>1715.2953172220405</v>
      </c>
    </row>
    <row r="727" spans="1:16" x14ac:dyDescent="0.4">
      <c r="A727" s="17">
        <f t="shared" si="32"/>
        <v>725</v>
      </c>
      <c r="B727">
        <v>1565481600</v>
      </c>
      <c r="C727">
        <v>11549.97</v>
      </c>
      <c r="D727" s="14">
        <f t="shared" si="31"/>
        <v>43688</v>
      </c>
      <c r="F727">
        <f ca="1">IF(A727&lt;$F$2,"",AVERAGE(INDIRECT("C"&amp;A727-$F$2+3):C727))</f>
        <v>8768.752000000004</v>
      </c>
      <c r="G727" s="2">
        <f ca="1">IF(A727&lt;$G$2,"",IF(A727=$G$2,AVERAGE(INDIRECT("C"&amp;A727-$G$2+3):C727),G726+(2/($G$2+3))*(C727-G726)))</f>
        <v>9205.9084159623071</v>
      </c>
      <c r="J727">
        <f ca="1">IF(F727="","",IF(C727&lt;(F727*(1-'inputs and tables'!$K$14)),0,IF(C727&gt;(F727*(1+'inputs and tables'!$K$14)),1,J726)))</f>
        <v>1</v>
      </c>
      <c r="K727">
        <f ca="1">IF(G727="","",IF(C727&lt;(G727*(1-'inputs and tables'!$K$14)),0,IF(C727&gt;(G727*(1+'inputs and tables'!$K$14)),1,K726)))</f>
        <v>1</v>
      </c>
      <c r="N727" s="13">
        <f t="shared" si="33"/>
        <v>1003.0369083803737</v>
      </c>
      <c r="O727" s="10">
        <f ca="1">(O726+(IF(J726&lt;&gt;J725,(-O726*'inputs and tables'!$K$22-'inputs and tables'!$K$21)-O726*'inputs and tables'!$K$22,0)*('inputs and tables'!$K$15+'inputs and tables'!$K$16)))*(IF(AND(J726=0,'inputs and tables'!$K$16=1),data!C726/data!C727,1)*IF(AND(J726=1,'inputs and tables'!$K$15=1),data!C727/data!C726,1))</f>
        <v>5528.6138922680793</v>
      </c>
      <c r="P727" s="10">
        <f ca="1">(P726+(IF(K726&lt;&gt;K725,(-P726*'inputs and tables'!$K$22-'inputs and tables'!$K$21)-P726*'inputs and tables'!$K$22,0)*('inputs and tables'!$K$15+'inputs and tables'!$K$16)))*(IF(AND(K726=0,'inputs and tables'!$K$16=1),data!C726/data!C727,1)*IF(AND(K726=1,'inputs and tables'!$K$15=1),data!C727/data!C726,1))</f>
        <v>1751.796480515173</v>
      </c>
    </row>
    <row r="728" spans="1:16" x14ac:dyDescent="0.4">
      <c r="A728" s="17">
        <f t="shared" si="32"/>
        <v>726</v>
      </c>
      <c r="B728">
        <v>1565568000</v>
      </c>
      <c r="C728">
        <v>11396.08</v>
      </c>
      <c r="D728" s="14">
        <f t="shared" si="31"/>
        <v>43689</v>
      </c>
      <c r="F728">
        <f ca="1">IF(A728&lt;$F$2,"",AVERAGE(INDIRECT("C"&amp;A728-$F$2+3):C728))</f>
        <v>8820.9585000000043</v>
      </c>
      <c r="G728" s="2">
        <f ca="1">IF(A728&lt;$G$2,"",IF(A728=$G$2,AVERAGE(INDIRECT("C"&amp;A728-$G$2+3):C728),G727+(2/($G$2+3))*(C728-G727)))</f>
        <v>9245.0186228201237</v>
      </c>
      <c r="J728">
        <f ca="1">IF(F728="","",IF(C728&lt;(F728*(1-'inputs and tables'!$K$14)),0,IF(C728&gt;(F728*(1+'inputs and tables'!$K$14)),1,J727)))</f>
        <v>1</v>
      </c>
      <c r="K728">
        <f ca="1">IF(G728="","",IF(C728&lt;(G728*(1-'inputs and tables'!$K$14)),0,IF(C728&gt;(G728*(1+'inputs and tables'!$K$14)),1,K727)))</f>
        <v>1</v>
      </c>
      <c r="N728" s="13">
        <f t="shared" si="33"/>
        <v>989.67260095527604</v>
      </c>
      <c r="O728" s="10">
        <f ca="1">(O727+(IF(J727&lt;&gt;J726,(-O727*'inputs and tables'!$K$22-'inputs and tables'!$K$21)-O727*'inputs and tables'!$K$22,0)*('inputs and tables'!$K$15+'inputs and tables'!$K$16)))*(IF(AND(J727=0,'inputs and tables'!$K$16=1),data!C727/data!C728,1)*IF(AND(J727=1,'inputs and tables'!$K$15=1),data!C728/data!C727,1))</f>
        <v>5454.95150250593</v>
      </c>
      <c r="P728" s="10">
        <f ca="1">(P727+(IF(K727&lt;&gt;K726,(-P727*'inputs and tables'!$K$22-'inputs and tables'!$K$21)-P727*'inputs and tables'!$K$22,0)*('inputs and tables'!$K$15+'inputs and tables'!$K$16)))*(IF(AND(K727=0,'inputs and tables'!$K$16=1),data!C727/data!C728,1)*IF(AND(K727=1,'inputs and tables'!$K$15=1),data!C728/data!C727,1))</f>
        <v>1728.4558172592097</v>
      </c>
    </row>
    <row r="729" spans="1:16" x14ac:dyDescent="0.4">
      <c r="A729" s="17">
        <f t="shared" si="32"/>
        <v>727</v>
      </c>
      <c r="B729">
        <v>1565654400</v>
      </c>
      <c r="C729">
        <v>10892.71</v>
      </c>
      <c r="D729" s="14">
        <f t="shared" si="31"/>
        <v>43690</v>
      </c>
      <c r="F729">
        <f ca="1">IF(A729&lt;$F$2,"",AVERAGE(INDIRECT("C"&amp;A729-$F$2+3):C729))</f>
        <v>8869.8565000000017</v>
      </c>
      <c r="G729" s="2">
        <f ca="1">IF(A729&lt;$G$2,"",IF(A729=$G$2,AVERAGE(INDIRECT("C"&amp;A729-$G$2+3):C729),G728+(2/($G$2+3))*(C729-G728)))</f>
        <v>9274.4416831269064</v>
      </c>
      <c r="J729">
        <f ca="1">IF(F729="","",IF(C729&lt;(F729*(1-'inputs and tables'!$K$14)),0,IF(C729&gt;(F729*(1+'inputs and tables'!$K$14)),1,J728)))</f>
        <v>1</v>
      </c>
      <c r="K729">
        <f ca="1">IF(G729="","",IF(C729&lt;(G729*(1-'inputs and tables'!$K$14)),0,IF(C729&gt;(G729*(1+'inputs and tables'!$K$14)),1,K728)))</f>
        <v>1</v>
      </c>
      <c r="N729" s="13">
        <f t="shared" si="33"/>
        <v>945.95831524099026</v>
      </c>
      <c r="O729" s="10">
        <f ca="1">(O728+(IF(J728&lt;&gt;J727,(-O728*'inputs and tables'!$K$22-'inputs and tables'!$K$21)-O728*'inputs and tables'!$K$22,0)*('inputs and tables'!$K$15+'inputs and tables'!$K$16)))*(IF(AND(J728=0,'inputs and tables'!$K$16=1),data!C728/data!C729,1)*IF(AND(J728=1,'inputs and tables'!$K$15=1),data!C729/data!C728,1))</f>
        <v>5214.0038312175211</v>
      </c>
      <c r="P729" s="10">
        <f ca="1">(P728+(IF(K728&lt;&gt;K727,(-P728*'inputs and tables'!$K$22-'inputs and tables'!$K$21)-P728*'inputs and tables'!$K$22,0)*('inputs and tables'!$K$15+'inputs and tables'!$K$16)))*(IF(AND(K728=0,'inputs and tables'!$K$16=1),data!C728/data!C729,1)*IF(AND(K728=1,'inputs and tables'!$K$15=1),data!C729/data!C728,1))</f>
        <v>1652.109143250799</v>
      </c>
    </row>
    <row r="730" spans="1:16" x14ac:dyDescent="0.4">
      <c r="A730" s="17">
        <f t="shared" si="32"/>
        <v>728</v>
      </c>
      <c r="B730">
        <v>1565740800</v>
      </c>
      <c r="C730">
        <v>10050.370000000001</v>
      </c>
      <c r="D730" s="14">
        <f t="shared" si="31"/>
        <v>43691</v>
      </c>
      <c r="F730">
        <f ca="1">IF(A730&lt;$F$2,"",AVERAGE(INDIRECT("C"&amp;A730-$F$2+3):C730))</f>
        <v>8910.4952500000036</v>
      </c>
      <c r="G730" s="2">
        <f ca="1">IF(A730&lt;$G$2,"",IF(A730=$G$2,AVERAGE(INDIRECT("C"&amp;A730-$G$2+3):C730),G729+(2/($G$2+3))*(C730-G729)))</f>
        <v>9288.2975459282115</v>
      </c>
      <c r="J730">
        <f ca="1">IF(F730="","",IF(C730&lt;(F730*(1-'inputs and tables'!$K$14)),0,IF(C730&gt;(F730*(1+'inputs and tables'!$K$14)),1,J729)))</f>
        <v>1</v>
      </c>
      <c r="K730">
        <f ca="1">IF(G730="","",IF(C730&lt;(G730*(1-'inputs and tables'!$K$14)),0,IF(C730&gt;(G730*(1+'inputs and tables'!$K$14)),1,K729)))</f>
        <v>1</v>
      </c>
      <c r="N730" s="13">
        <f t="shared" si="33"/>
        <v>872.8067737733395</v>
      </c>
      <c r="O730" s="10">
        <f ca="1">(O729+(IF(J729&lt;&gt;J728,(-O729*'inputs and tables'!$K$22-'inputs and tables'!$K$21)-O729*'inputs and tables'!$K$22,0)*('inputs and tables'!$K$15+'inputs and tables'!$K$16)))*(IF(AND(J729=0,'inputs and tables'!$K$16=1),data!C729/data!C730,1)*IF(AND(J729=1,'inputs and tables'!$K$15=1),data!C730/data!C729,1))</f>
        <v>4810.8016907779283</v>
      </c>
      <c r="P730" s="10">
        <f ca="1">(P729+(IF(K729&lt;&gt;K728,(-P729*'inputs and tables'!$K$22-'inputs and tables'!$K$21)-P729*'inputs and tables'!$K$22,0)*('inputs and tables'!$K$15+'inputs and tables'!$K$16)))*(IF(AND(K729=0,'inputs and tables'!$K$16=1),data!C729/data!C730,1)*IF(AND(K729=1,'inputs and tables'!$K$15=1),data!C730/data!C729,1))</f>
        <v>1524.3505215922883</v>
      </c>
    </row>
    <row r="731" spans="1:16" x14ac:dyDescent="0.4">
      <c r="A731" s="17">
        <f t="shared" si="32"/>
        <v>729</v>
      </c>
      <c r="B731">
        <v>1565827200</v>
      </c>
      <c r="C731">
        <v>10293.93</v>
      </c>
      <c r="D731" s="14">
        <f t="shared" si="31"/>
        <v>43692</v>
      </c>
      <c r="F731">
        <f ca="1">IF(A731&lt;$F$2,"",AVERAGE(INDIRECT("C"&amp;A731-$F$2+3):C731))</f>
        <v>8952.9211666666688</v>
      </c>
      <c r="G731" s="2">
        <f ca="1">IF(A731&lt;$G$2,"",IF(A731=$G$2,AVERAGE(INDIRECT("C"&amp;A731-$G$2+3):C731),G730+(2/($G$2+3))*(C731-G730)))</f>
        <v>9306.2552683223512</v>
      </c>
      <c r="J731">
        <f ca="1">IF(F731="","",IF(C731&lt;(F731*(1-'inputs and tables'!$K$14)),0,IF(C731&gt;(F731*(1+'inputs and tables'!$K$14)),1,J730)))</f>
        <v>1</v>
      </c>
      <c r="K731">
        <f ca="1">IF(G731="","",IF(C731&lt;(G731*(1-'inputs and tables'!$K$14)),0,IF(C731&gt;(G731*(1+'inputs and tables'!$K$14)),1,K730)))</f>
        <v>1</v>
      </c>
      <c r="N731" s="13">
        <f t="shared" si="33"/>
        <v>893.95831524099026</v>
      </c>
      <c r="O731" s="10">
        <f ca="1">(O730+(IF(J730&lt;&gt;J729,(-O730*'inputs and tables'!$K$22-'inputs and tables'!$K$21)-O730*'inputs and tables'!$K$22,0)*('inputs and tables'!$K$15+'inputs and tables'!$K$16)))*(IF(AND(J730=0,'inputs and tables'!$K$16=1),data!C730/data!C731,1)*IF(AND(J730=1,'inputs and tables'!$K$15=1),data!C731/data!C730,1))</f>
        <v>4927.3863398809826</v>
      </c>
      <c r="P731" s="10">
        <f ca="1">(P730+(IF(K730&lt;&gt;K729,(-P730*'inputs and tables'!$K$22-'inputs and tables'!$K$21)-P730*'inputs and tables'!$K$22,0)*('inputs and tables'!$K$15+'inputs and tables'!$K$16)))*(IF(AND(K730=0,'inputs and tables'!$K$16=1),data!C730/data!C731,1)*IF(AND(K730=1,'inputs and tables'!$K$15=1),data!C731/data!C730,1))</f>
        <v>1561.2915310316439</v>
      </c>
    </row>
    <row r="732" spans="1:16" x14ac:dyDescent="0.4">
      <c r="A732" s="17">
        <f t="shared" si="32"/>
        <v>730</v>
      </c>
      <c r="B732">
        <v>1565913600</v>
      </c>
      <c r="C732">
        <v>10331.540000000001</v>
      </c>
      <c r="D732" s="14">
        <f t="shared" si="31"/>
        <v>43693</v>
      </c>
      <c r="F732">
        <f ca="1">IF(A732&lt;$F$2,"",AVERAGE(INDIRECT("C"&amp;A732-$F$2+3):C732))</f>
        <v>8995.1970000000038</v>
      </c>
      <c r="G732" s="2">
        <f ca="1">IF(A732&lt;$G$2,"",IF(A732=$G$2,AVERAGE(INDIRECT("C"&amp;A732-$G$2+3):C732),G731+(2/($G$2+3))*(C732-G731)))</f>
        <v>9324.5639242451671</v>
      </c>
      <c r="J732">
        <f ca="1">IF(F732="","",IF(C732&lt;(F732*(1-'inputs and tables'!$K$14)),0,IF(C732&gt;(F732*(1+'inputs and tables'!$K$14)),1,J731)))</f>
        <v>1</v>
      </c>
      <c r="K732">
        <f ca="1">IF(G732="","",IF(C732&lt;(G732*(1-'inputs and tables'!$K$14)),0,IF(C732&gt;(G732*(1+'inputs and tables'!$K$14)),1,K731)))</f>
        <v>1</v>
      </c>
      <c r="N732" s="13">
        <f t="shared" si="33"/>
        <v>897.22448979591866</v>
      </c>
      <c r="O732" s="10">
        <f ca="1">(O731+(IF(J731&lt;&gt;J730,(-O731*'inputs and tables'!$K$22-'inputs and tables'!$K$21)-O731*'inputs and tables'!$K$22,0)*('inputs and tables'!$K$15+'inputs and tables'!$K$16)))*(IF(AND(J731=0,'inputs and tables'!$K$16=1),data!C731/data!C732,1)*IF(AND(J731=1,'inputs and tables'!$K$15=1),data!C732/data!C731,1))</f>
        <v>4945.3890852117675</v>
      </c>
      <c r="P732" s="10">
        <f ca="1">(P731+(IF(K731&lt;&gt;K730,(-P731*'inputs and tables'!$K$22-'inputs and tables'!$K$21)-P731*'inputs and tables'!$K$22,0)*('inputs and tables'!$K$15+'inputs and tables'!$K$16)))*(IF(AND(K731=0,'inputs and tables'!$K$16=1),data!C731/data!C732,1)*IF(AND(K731=1,'inputs and tables'!$K$15=1),data!C732/data!C731,1))</f>
        <v>1566.9958805349047</v>
      </c>
    </row>
    <row r="733" spans="1:16" x14ac:dyDescent="0.4">
      <c r="A733" s="17">
        <f t="shared" si="32"/>
        <v>731</v>
      </c>
      <c r="B733">
        <v>1566000000</v>
      </c>
      <c r="C733">
        <v>10216.02</v>
      </c>
      <c r="D733" s="14">
        <f t="shared" si="31"/>
        <v>43694</v>
      </c>
      <c r="F733">
        <f ca="1">IF(A733&lt;$F$2,"",AVERAGE(INDIRECT("C"&amp;A733-$F$2+3):C733))</f>
        <v>9036.5081666666683</v>
      </c>
      <c r="G733" s="2">
        <f ca="1">IF(A733&lt;$G$2,"",IF(A733=$G$2,AVERAGE(INDIRECT("C"&amp;A733-$G$2+3):C733),G732+(2/($G$2+3))*(C733-G732)))</f>
        <v>9340.4827827407898</v>
      </c>
      <c r="J733">
        <f ca="1">IF(F733="","",IF(C733&lt;(F733*(1-'inputs and tables'!$K$14)),0,IF(C733&gt;(F733*(1+'inputs and tables'!$K$14)),1,J732)))</f>
        <v>1</v>
      </c>
      <c r="K733">
        <f ca="1">IF(G733="","",IF(C733&lt;(G733*(1-'inputs and tables'!$K$14)),0,IF(C733&gt;(G733*(1+'inputs and tables'!$K$14)),1,K732)))</f>
        <v>1</v>
      </c>
      <c r="N733" s="13">
        <f t="shared" si="33"/>
        <v>887.19235779418182</v>
      </c>
      <c r="O733" s="10">
        <f ca="1">(O732+(IF(J732&lt;&gt;J731,(-O732*'inputs and tables'!$K$22-'inputs and tables'!$K$21)-O732*'inputs and tables'!$K$22,0)*('inputs and tables'!$K$15+'inputs and tables'!$K$16)))*(IF(AND(J732=0,'inputs and tables'!$K$16=1),data!C732/data!C733,1)*IF(AND(J732=1,'inputs and tables'!$K$15=1),data!C733/data!C732,1))</f>
        <v>4890.0932293060978</v>
      </c>
      <c r="P733" s="10">
        <f ca="1">(P732+(IF(K732&lt;&gt;K731,(-P732*'inputs and tables'!$K$22-'inputs and tables'!$K$21)-P732*'inputs and tables'!$K$22,0)*('inputs and tables'!$K$15+'inputs and tables'!$K$16)))*(IF(AND(K732=0,'inputs and tables'!$K$16=1),data!C732/data!C733,1)*IF(AND(K732=1,'inputs and tables'!$K$15=1),data!C733/data!C732,1))</f>
        <v>1549.4748368067294</v>
      </c>
    </row>
    <row r="734" spans="1:16" x14ac:dyDescent="0.4">
      <c r="A734" s="17">
        <f t="shared" si="32"/>
        <v>732</v>
      </c>
      <c r="B734">
        <v>1566086400</v>
      </c>
      <c r="C734">
        <v>10306.780000000001</v>
      </c>
      <c r="D734" s="14">
        <f t="shared" si="31"/>
        <v>43695</v>
      </c>
      <c r="F734">
        <f ca="1">IF(A734&lt;$F$2,"",AVERAGE(INDIRECT("C"&amp;A734-$F$2+3):C734))</f>
        <v>9078.3002500000021</v>
      </c>
      <c r="G734" s="2">
        <f ca="1">IF(A734&lt;$G$2,"",IF(A734=$G$2,AVERAGE(INDIRECT("C"&amp;A734-$G$2+3):C734),G733+(2/($G$2+3))*(C734-G733)))</f>
        <v>9357.7380901918477</v>
      </c>
      <c r="J734">
        <f ca="1">IF(F734="","",IF(C734&lt;(F734*(1-'inputs and tables'!$K$14)),0,IF(C734&gt;(F734*(1+'inputs and tables'!$K$14)),1,J733)))</f>
        <v>1</v>
      </c>
      <c r="K734">
        <f ca="1">IF(G734="","",IF(C734&lt;(G734*(1-'inputs and tables'!$K$14)),0,IF(C734&gt;(G734*(1+'inputs and tables'!$K$14)),1,K733)))</f>
        <v>1</v>
      </c>
      <c r="N734" s="13">
        <f t="shared" si="33"/>
        <v>895.07425097698683</v>
      </c>
      <c r="O734" s="10">
        <f ca="1">(O733+(IF(J733&lt;&gt;J732,(-O733*'inputs and tables'!$K$22-'inputs and tables'!$K$21)-O733*'inputs and tables'!$K$22,0)*('inputs and tables'!$K$15+'inputs and tables'!$K$16)))*(IF(AND(J733=0,'inputs and tables'!$K$16=1),data!C733/data!C734,1)*IF(AND(J733=1,'inputs and tables'!$K$15=1),data!C734/data!C733,1))</f>
        <v>4933.5372379799082</v>
      </c>
      <c r="P734" s="10">
        <f ca="1">(P733+(IF(K733&lt;&gt;K732,(-P733*'inputs and tables'!$K$22-'inputs and tables'!$K$21)-P733*'inputs and tables'!$K$22,0)*('inputs and tables'!$K$15+'inputs and tables'!$K$16)))*(IF(AND(K733=0,'inputs and tables'!$K$16=1),data!C733/data!C734,1)*IF(AND(K733=1,'inputs and tables'!$K$15=1),data!C734/data!C733,1))</f>
        <v>1563.2405044726677</v>
      </c>
    </row>
    <row r="735" spans="1:16" x14ac:dyDescent="0.4">
      <c r="A735" s="17">
        <f t="shared" si="32"/>
        <v>733</v>
      </c>
      <c r="B735">
        <v>1566172800</v>
      </c>
      <c r="C735">
        <v>10915.54</v>
      </c>
      <c r="D735" s="14">
        <f t="shared" si="31"/>
        <v>43696</v>
      </c>
      <c r="F735">
        <f ca="1">IF(A735&lt;$F$2,"",AVERAGE(INDIRECT("C"&amp;A735-$F$2+3):C735))</f>
        <v>9125.4619166666707</v>
      </c>
      <c r="G735" s="2">
        <f ca="1">IF(A735&lt;$G$2,"",IF(A735=$G$2,AVERAGE(INDIRECT("C"&amp;A735-$G$2+3):C735),G734+(2/($G$2+3))*(C735-G734)))</f>
        <v>9385.5559814384214</v>
      </c>
      <c r="J735">
        <f ca="1">IF(F735="","",IF(C735&lt;(F735*(1-'inputs and tables'!$K$14)),0,IF(C735&gt;(F735*(1+'inputs and tables'!$K$14)),1,J734)))</f>
        <v>1</v>
      </c>
      <c r="K735">
        <f ca="1">IF(G735="","",IF(C735&lt;(G735*(1-'inputs and tables'!$K$14)),0,IF(C735&gt;(G735*(1+'inputs and tables'!$K$14)),1,K734)))</f>
        <v>1</v>
      </c>
      <c r="N735" s="13">
        <f t="shared" si="33"/>
        <v>947.94094659140296</v>
      </c>
      <c r="O735" s="10">
        <f ca="1">(O734+(IF(J734&lt;&gt;J733,(-O734*'inputs and tables'!$K$22-'inputs and tables'!$K$21)-O734*'inputs and tables'!$K$22,0)*('inputs and tables'!$K$15+'inputs and tables'!$K$16)))*(IF(AND(J734=0,'inputs and tables'!$K$16=1),data!C734/data!C735,1)*IF(AND(J734=1,'inputs and tables'!$K$15=1),data!C735/data!C734,1))</f>
        <v>5224.9318470617609</v>
      </c>
      <c r="P735" s="10">
        <f ca="1">(P734+(IF(K734&lt;&gt;K733,(-P734*'inputs and tables'!$K$22-'inputs and tables'!$K$21)-P734*'inputs and tables'!$K$22,0)*('inputs and tables'!$K$15+'inputs and tables'!$K$16)))*(IF(AND(K734=0,'inputs and tables'!$K$16=1),data!C734/data!C735,1)*IF(AND(K734=1,'inputs and tables'!$K$15=1),data!C735/data!C734,1))</f>
        <v>1655.5717941191706</v>
      </c>
    </row>
    <row r="736" spans="1:16" x14ac:dyDescent="0.4">
      <c r="A736" s="17">
        <f t="shared" si="32"/>
        <v>734</v>
      </c>
      <c r="B736">
        <v>1566259200</v>
      </c>
      <c r="C736">
        <v>10760.51</v>
      </c>
      <c r="D736" s="14">
        <f t="shared" si="31"/>
        <v>43697</v>
      </c>
      <c r="F736">
        <f ca="1">IF(A736&lt;$F$2,"",AVERAGE(INDIRECT("C"&amp;A736-$F$2+3):C736))</f>
        <v>9170.4900000000016</v>
      </c>
      <c r="G736" s="2">
        <f ca="1">IF(A736&lt;$G$2,"",IF(A736=$G$2,AVERAGE(INDIRECT("C"&amp;A736-$G$2+3):C736),G735+(2/($G$2+3))*(C736-G735)))</f>
        <v>9410.1087317698784</v>
      </c>
      <c r="J736">
        <f ca="1">IF(F736="","",IF(C736&lt;(F736*(1-'inputs and tables'!$K$14)),0,IF(C736&gt;(F736*(1+'inputs and tables'!$K$14)),1,J735)))</f>
        <v>1</v>
      </c>
      <c r="K736">
        <f ca="1">IF(G736="","",IF(C736&lt;(G736*(1-'inputs and tables'!$K$14)),0,IF(C736&gt;(G736*(1+'inputs and tables'!$K$14)),1,K735)))</f>
        <v>1</v>
      </c>
      <c r="N736" s="13">
        <f t="shared" si="33"/>
        <v>934.47763786365647</v>
      </c>
      <c r="O736" s="10">
        <f ca="1">(O735+(IF(J735&lt;&gt;J734,(-O735*'inputs and tables'!$K$22-'inputs and tables'!$K$21)-O735*'inputs and tables'!$K$22,0)*('inputs and tables'!$K$15+'inputs and tables'!$K$16)))*(IF(AND(J735=0,'inputs and tables'!$K$16=1),data!C735/data!C736,1)*IF(AND(J735=1,'inputs and tables'!$K$15=1),data!C736/data!C735,1))</f>
        <v>5150.7237745110688</v>
      </c>
      <c r="P736" s="10">
        <f ca="1">(P735+(IF(K735&lt;&gt;K734,(-P735*'inputs and tables'!$K$22-'inputs and tables'!$K$21)-P735*'inputs and tables'!$K$22,0)*('inputs and tables'!$K$15+'inputs and tables'!$K$16)))*(IF(AND(K735=0,'inputs and tables'!$K$16=1),data!C735/data!C736,1)*IF(AND(K735=1,'inputs and tables'!$K$15=1),data!C736/data!C735,1))</f>
        <v>1632.058225826416</v>
      </c>
    </row>
    <row r="737" spans="1:16" x14ac:dyDescent="0.4">
      <c r="A737" s="17">
        <f t="shared" si="32"/>
        <v>735</v>
      </c>
      <c r="B737">
        <v>1566345600</v>
      </c>
      <c r="C737">
        <v>10142.57</v>
      </c>
      <c r="D737" s="14">
        <f t="shared" si="31"/>
        <v>43698</v>
      </c>
      <c r="F737">
        <f ca="1">IF(A737&lt;$F$2,"",AVERAGE(INDIRECT("C"&amp;A737-$F$2+3):C737))</f>
        <v>9209.2338333333355</v>
      </c>
      <c r="G737" s="2">
        <f ca="1">IF(A737&lt;$G$2,"",IF(A737=$G$2,AVERAGE(INDIRECT("C"&amp;A737-$G$2+3):C737),G736+(2/($G$2+3))*(C737-G736)))</f>
        <v>9423.188397273987</v>
      </c>
      <c r="J737">
        <f ca="1">IF(F737="","",IF(C737&lt;(F737*(1-'inputs and tables'!$K$14)),0,IF(C737&gt;(F737*(1+'inputs and tables'!$K$14)),1,J736)))</f>
        <v>1</v>
      </c>
      <c r="K737">
        <f ca="1">IF(G737="","",IF(C737&lt;(G737*(1-'inputs and tables'!$K$14)),0,IF(C737&gt;(G737*(1+'inputs and tables'!$K$14)),1,K736)))</f>
        <v>1</v>
      </c>
      <c r="N737" s="13">
        <f t="shared" si="33"/>
        <v>880.81372123317442</v>
      </c>
      <c r="O737" s="10">
        <f ca="1">(O736+(IF(J736&lt;&gt;J735,(-O736*'inputs and tables'!$K$22-'inputs and tables'!$K$21)-O736*'inputs and tables'!$K$22,0)*('inputs and tables'!$K$15+'inputs and tables'!$K$16)))*(IF(AND(J736=0,'inputs and tables'!$K$16=1),data!C736/data!C737,1)*IF(AND(J736=1,'inputs and tables'!$K$15=1),data!C737/data!C736,1))</f>
        <v>4854.9349829741086</v>
      </c>
      <c r="P737" s="10">
        <f ca="1">(P736+(IF(K736&lt;&gt;K735,(-P736*'inputs and tables'!$K$22-'inputs and tables'!$K$21)-P736*'inputs and tables'!$K$22,0)*('inputs and tables'!$K$15+'inputs and tables'!$K$16)))*(IF(AND(K736=0,'inputs and tables'!$K$16=1),data!C736/data!C737,1)*IF(AND(K736=1,'inputs and tables'!$K$15=1),data!C737/data!C736,1))</f>
        <v>1538.3345956204894</v>
      </c>
    </row>
    <row r="738" spans="1:16" x14ac:dyDescent="0.4">
      <c r="A738" s="17">
        <f t="shared" si="32"/>
        <v>736</v>
      </c>
      <c r="B738">
        <v>1566432000</v>
      </c>
      <c r="C738">
        <v>10099.879999999999</v>
      </c>
      <c r="D738" s="14">
        <f t="shared" si="31"/>
        <v>43699</v>
      </c>
      <c r="F738">
        <f ca="1">IF(A738&lt;$F$2,"",AVERAGE(INDIRECT("C"&amp;A738-$F$2+3):C738))</f>
        <v>9248.2745000000014</v>
      </c>
      <c r="G738" s="2">
        <f ca="1">IF(A738&lt;$G$2,"",IF(A738=$G$2,AVERAGE(INDIRECT("C"&amp;A738-$G$2+3):C738),G737+(2/($G$2+3))*(C738-G737)))</f>
        <v>9435.2721758940952</v>
      </c>
      <c r="J738">
        <f ca="1">IF(F738="","",IF(C738&lt;(F738*(1-'inputs and tables'!$K$14)),0,IF(C738&gt;(F738*(1+'inputs and tables'!$K$14)),1,J737)))</f>
        <v>1</v>
      </c>
      <c r="K738">
        <f ca="1">IF(G738="","",IF(C738&lt;(G738*(1-'inputs and tables'!$K$14)),0,IF(C738&gt;(G738*(1+'inputs and tables'!$K$14)),1,K737)))</f>
        <v>1</v>
      </c>
      <c r="N738" s="13">
        <f t="shared" si="33"/>
        <v>877.10638297872367</v>
      </c>
      <c r="O738" s="10">
        <f ca="1">(O737+(IF(J737&lt;&gt;J736,(-O737*'inputs and tables'!$K$22-'inputs and tables'!$K$21)-O737*'inputs and tables'!$K$22,0)*('inputs and tables'!$K$15+'inputs and tables'!$K$16)))*(IF(AND(J737=0,'inputs and tables'!$K$16=1),data!C737/data!C738,1)*IF(AND(J737=1,'inputs and tables'!$K$15=1),data!C738/data!C737,1))</f>
        <v>4834.5005985505186</v>
      </c>
      <c r="P738" s="10">
        <f ca="1">(P737+(IF(K737&lt;&gt;K736,(-P737*'inputs and tables'!$K$22-'inputs and tables'!$K$21)-P737*'inputs and tables'!$K$22,0)*('inputs and tables'!$K$15+'inputs and tables'!$K$16)))*(IF(AND(K737=0,'inputs and tables'!$K$16=1),data!C737/data!C738,1)*IF(AND(K737=1,'inputs and tables'!$K$15=1),data!C738/data!C737,1))</f>
        <v>1531.8597570059135</v>
      </c>
    </row>
    <row r="739" spans="1:16" x14ac:dyDescent="0.4">
      <c r="A739" s="17">
        <f t="shared" si="32"/>
        <v>737</v>
      </c>
      <c r="B739">
        <v>1566518400</v>
      </c>
      <c r="C739">
        <v>10389.549999999999</v>
      </c>
      <c r="D739" s="14">
        <f t="shared" si="31"/>
        <v>43700</v>
      </c>
      <c r="F739">
        <f ca="1">IF(A739&lt;$F$2,"",AVERAGE(INDIRECT("C"&amp;A739-$F$2+3):C739))</f>
        <v>9291.3549166666708</v>
      </c>
      <c r="G739" s="2">
        <f ca="1">IF(A739&lt;$G$2,"",IF(A739=$G$2,AVERAGE(INDIRECT("C"&amp;A739-$G$2+3):C739),G738+(2/($G$2+3))*(C739-G738)))</f>
        <v>9452.3128513245574</v>
      </c>
      <c r="J739">
        <f ca="1">IF(F739="","",IF(C739&lt;(F739*(1-'inputs and tables'!$K$14)),0,IF(C739&gt;(F739*(1+'inputs and tables'!$K$14)),1,J738)))</f>
        <v>1</v>
      </c>
      <c r="K739">
        <f ca="1">IF(G739="","",IF(C739&lt;(G739*(1-'inputs and tables'!$K$14)),0,IF(C739&gt;(G739*(1+'inputs and tables'!$K$14)),1,K738)))</f>
        <v>1</v>
      </c>
      <c r="N739" s="13">
        <f t="shared" si="33"/>
        <v>902.26226660877148</v>
      </c>
      <c r="O739" s="10">
        <f ca="1">(O738+(IF(J738&lt;&gt;J737,(-O738*'inputs and tables'!$K$22-'inputs and tables'!$K$21)-O738*'inputs and tables'!$K$22,0)*('inputs and tables'!$K$15+'inputs and tables'!$K$16)))*(IF(AND(J738=0,'inputs and tables'!$K$16=1),data!C738/data!C739,1)*IF(AND(J738=1,'inputs and tables'!$K$15=1),data!C739/data!C738,1))</f>
        <v>4973.1566804427912</v>
      </c>
      <c r="P739" s="10">
        <f ca="1">(P738+(IF(K738&lt;&gt;K737,(-P738*'inputs and tables'!$K$22-'inputs and tables'!$K$21)-P738*'inputs and tables'!$K$22,0)*('inputs and tables'!$K$15+'inputs and tables'!$K$16)))*(IF(AND(K738=0,'inputs and tables'!$K$16=1),data!C738/data!C739,1)*IF(AND(K738=1,'inputs and tables'!$K$15=1),data!C739/data!C738,1))</f>
        <v>1575.7943201702187</v>
      </c>
    </row>
    <row r="740" spans="1:16" x14ac:dyDescent="0.4">
      <c r="A740" s="17">
        <f t="shared" si="32"/>
        <v>738</v>
      </c>
      <c r="B740">
        <v>1566604800</v>
      </c>
      <c r="C740">
        <v>10134.35</v>
      </c>
      <c r="D740" s="14">
        <f t="shared" si="31"/>
        <v>43701</v>
      </c>
      <c r="F740">
        <f ca="1">IF(A740&lt;$F$2,"",AVERAGE(INDIRECT("C"&amp;A740-$F$2+3):C740))</f>
        <v>9331.5236666666715</v>
      </c>
      <c r="G740" s="2">
        <f ca="1">IF(A740&lt;$G$2,"",IF(A740=$G$2,AVERAGE(INDIRECT("C"&amp;A740-$G$2+3):C740),G739+(2/($G$2+3))*(C740-G739)))</f>
        <v>9464.4920861223327</v>
      </c>
      <c r="J740">
        <f ca="1">IF(F740="","",IF(C740&lt;(F740*(1-'inputs and tables'!$K$14)),0,IF(C740&gt;(F740*(1+'inputs and tables'!$K$14)),1,J739)))</f>
        <v>1</v>
      </c>
      <c r="K740">
        <f ca="1">IF(G740="","",IF(C740&lt;(G740*(1-'inputs and tables'!$K$14)),0,IF(C740&gt;(G740*(1+'inputs and tables'!$K$14)),1,K739)))</f>
        <v>1</v>
      </c>
      <c r="N740" s="13">
        <f t="shared" si="33"/>
        <v>880.09986973512844</v>
      </c>
      <c r="O740" s="10">
        <f ca="1">(O739+(IF(J739&lt;&gt;J738,(-O739*'inputs and tables'!$K$22-'inputs and tables'!$K$21)-O739*'inputs and tables'!$K$22,0)*('inputs and tables'!$K$15+'inputs and tables'!$K$16)))*(IF(AND(J739=0,'inputs and tables'!$K$16=1),data!C739/data!C740,1)*IF(AND(J739=1,'inputs and tables'!$K$15=1),data!C740/data!C739,1))</f>
        <v>4851.0003228672467</v>
      </c>
      <c r="P740" s="10">
        <f ca="1">(P739+(IF(K739&lt;&gt;K738,(-P739*'inputs and tables'!$K$22-'inputs and tables'!$K$21)-P739*'inputs and tables'!$K$22,0)*('inputs and tables'!$K$15+'inputs and tables'!$K$16)))*(IF(AND(K739=0,'inputs and tables'!$K$16=1),data!C739/data!C740,1)*IF(AND(K739=1,'inputs and tables'!$K$15=1),data!C740/data!C739,1))</f>
        <v>1537.0878593025739</v>
      </c>
    </row>
    <row r="741" spans="1:16" x14ac:dyDescent="0.4">
      <c r="A741" s="17">
        <f t="shared" si="32"/>
        <v>739</v>
      </c>
      <c r="B741">
        <v>1566691200</v>
      </c>
      <c r="C741">
        <v>10142.69</v>
      </c>
      <c r="D741" s="14">
        <f t="shared" ref="D741:D804" si="34">(B741/86400)+DATE(1970,1,1)</f>
        <v>43702</v>
      </c>
      <c r="F741">
        <f ca="1">IF(A741&lt;$F$2,"",AVERAGE(INDIRECT("C"&amp;A741-$F$2+3):C741))</f>
        <v>9371.9153333333361</v>
      </c>
      <c r="G741" s="2">
        <f ca="1">IF(A741&lt;$G$2,"",IF(A741=$G$2,AVERAGE(INDIRECT("C"&amp;A741-$G$2+3):C741),G740+(2/($G$2+3))*(C741-G740)))</f>
        <v>9476.6027631558627</v>
      </c>
      <c r="J741">
        <f ca="1">IF(F741="","",IF(C741&lt;(F741*(1-'inputs and tables'!$K$14)),0,IF(C741&gt;(F741*(1+'inputs and tables'!$K$14)),1,J740)))</f>
        <v>1</v>
      </c>
      <c r="K741">
        <f ca="1">IF(G741="","",IF(C741&lt;(G741*(1-'inputs and tables'!$K$14)),0,IF(C741&gt;(G741*(1+'inputs and tables'!$K$14)),1,K740)))</f>
        <v>1</v>
      </c>
      <c r="N741" s="13">
        <f t="shared" si="33"/>
        <v>880.82414242292703</v>
      </c>
      <c r="O741" s="10">
        <f ca="1">(O740+(IF(J740&lt;&gt;J739,(-O740*'inputs and tables'!$K$22-'inputs and tables'!$K$21)-O740*'inputs and tables'!$K$22,0)*('inputs and tables'!$K$15+'inputs and tables'!$K$16)))*(IF(AND(J740=0,'inputs and tables'!$K$16=1),data!C740/data!C741,1)*IF(AND(J740=1,'inputs and tables'!$K$15=1),data!C741/data!C740,1))</f>
        <v>4854.9924232676385</v>
      </c>
      <c r="P741" s="10">
        <f ca="1">(P740+(IF(K740&lt;&gt;K739,(-P740*'inputs and tables'!$K$22-'inputs and tables'!$K$21)-P740*'inputs and tables'!$K$22,0)*('inputs and tables'!$K$15+'inputs and tables'!$K$16)))*(IF(AND(K740=0,'inputs and tables'!$K$16=1),data!C740/data!C741,1)*IF(AND(K740=1,'inputs and tables'!$K$15=1),data!C741/data!C740,1))</f>
        <v>1538.3527961506779</v>
      </c>
    </row>
    <row r="742" spans="1:16" x14ac:dyDescent="0.4">
      <c r="A742" s="17">
        <f t="shared" si="32"/>
        <v>740</v>
      </c>
      <c r="B742">
        <v>1566777600</v>
      </c>
      <c r="C742">
        <v>10372.25</v>
      </c>
      <c r="D742" s="14">
        <f t="shared" si="34"/>
        <v>43703</v>
      </c>
      <c r="F742">
        <f ca="1">IF(A742&lt;$F$2,"",AVERAGE(INDIRECT("C"&amp;A742-$F$2+3):C742))</f>
        <v>9414.1214166666687</v>
      </c>
      <c r="G742" s="2">
        <f ca="1">IF(A742&lt;$G$2,"",IF(A742=$G$2,AVERAGE(INDIRECT("C"&amp;A742-$G$2+3):C742),G741+(2/($G$2+3))*(C742-G741)))</f>
        <v>9492.5964638137939</v>
      </c>
      <c r="J742">
        <f ca="1">IF(F742="","",IF(C742&lt;(F742*(1-'inputs and tables'!$K$14)),0,IF(C742&gt;(F742*(1+'inputs and tables'!$K$14)),1,J741)))</f>
        <v>1</v>
      </c>
      <c r="K742">
        <f ca="1">IF(G742="","",IF(C742&lt;(G742*(1-'inputs and tables'!$K$14)),0,IF(C742&gt;(G742*(1+'inputs and tables'!$K$14)),1,K741)))</f>
        <v>1</v>
      </c>
      <c r="N742" s="13">
        <f t="shared" si="33"/>
        <v>900.75987841945323</v>
      </c>
      <c r="O742" s="10">
        <f ca="1">(O741+(IF(J741&lt;&gt;J740,(-O741*'inputs and tables'!$K$22-'inputs and tables'!$K$21)-O741*'inputs and tables'!$K$22,0)*('inputs and tables'!$K$15+'inputs and tables'!$K$16)))*(IF(AND(J741=0,'inputs and tables'!$K$16=1),data!C741/data!C742,1)*IF(AND(J741=1,'inputs and tables'!$K$15=1),data!C742/data!C741,1))</f>
        <v>4964.8757047920972</v>
      </c>
      <c r="P742" s="10">
        <f ca="1">(P741+(IF(K741&lt;&gt;K740,(-P741*'inputs and tables'!$K$22-'inputs and tables'!$K$21)-P741*'inputs and tables'!$K$22,0)*('inputs and tables'!$K$15+'inputs and tables'!$K$16)))*(IF(AND(K741=0,'inputs and tables'!$K$16=1),data!C741/data!C742,1)*IF(AND(K741=1,'inputs and tables'!$K$15=1),data!C742/data!C741,1))</f>
        <v>1573.1704104013697</v>
      </c>
    </row>
    <row r="743" spans="1:16" x14ac:dyDescent="0.4">
      <c r="A743" s="17">
        <f t="shared" si="32"/>
        <v>741</v>
      </c>
      <c r="B743">
        <v>1566864000</v>
      </c>
      <c r="C743">
        <v>10185.049999999999</v>
      </c>
      <c r="D743" s="14">
        <f t="shared" si="34"/>
        <v>43704</v>
      </c>
      <c r="F743">
        <f ca="1">IF(A743&lt;$F$2,"",AVERAGE(INDIRECT("C"&amp;A743-$F$2+3):C743))</f>
        <v>9455.3456666666698</v>
      </c>
      <c r="G743" s="2">
        <f ca="1">IF(A743&lt;$G$2,"",IF(A743=$G$2,AVERAGE(INDIRECT("C"&amp;A743-$G$2+3):C743),G742+(2/($G$2+3))*(C743-G742)))</f>
        <v>9504.9617055314047</v>
      </c>
      <c r="J743">
        <f ca="1">IF(F743="","",IF(C743&lt;(F743*(1-'inputs and tables'!$K$14)),0,IF(C743&gt;(F743*(1+'inputs and tables'!$K$14)),1,J742)))</f>
        <v>1</v>
      </c>
      <c r="K743">
        <f ca="1">IF(G743="","",IF(C743&lt;(G743*(1-'inputs and tables'!$K$14)),0,IF(C743&gt;(G743*(1+'inputs and tables'!$K$14)),1,K742)))</f>
        <v>1</v>
      </c>
      <c r="N743" s="13">
        <f t="shared" si="33"/>
        <v>884.50282240555828</v>
      </c>
      <c r="O743" s="10">
        <f ca="1">(O742+(IF(J742&lt;&gt;J741,(-O742*'inputs and tables'!$K$22-'inputs and tables'!$K$21)-O742*'inputs and tables'!$K$22,0)*('inputs and tables'!$K$15+'inputs and tables'!$K$16)))*(IF(AND(J742=0,'inputs and tables'!$K$16=1),data!C742/data!C743,1)*IF(AND(J742=1,'inputs and tables'!$K$15=1),data!C743/data!C742,1))</f>
        <v>4875.268846884017</v>
      </c>
      <c r="P743" s="10">
        <f ca="1">(P742+(IF(K742&lt;&gt;K741,(-P742*'inputs and tables'!$K$22-'inputs and tables'!$K$21)-P742*'inputs and tables'!$K$22,0)*('inputs and tables'!$K$15+'inputs and tables'!$K$16)))*(IF(AND(K742=0,'inputs and tables'!$K$16=1),data!C742/data!C743,1)*IF(AND(K742=1,'inputs and tables'!$K$15=1),data!C743/data!C742,1))</f>
        <v>1544.7775833072351</v>
      </c>
    </row>
    <row r="744" spans="1:16" x14ac:dyDescent="0.4">
      <c r="A744" s="17">
        <f t="shared" si="32"/>
        <v>742</v>
      </c>
      <c r="B744">
        <v>1566950400</v>
      </c>
      <c r="C744">
        <v>9721</v>
      </c>
      <c r="D744" s="14">
        <f t="shared" si="34"/>
        <v>43705</v>
      </c>
      <c r="F744">
        <f ca="1">IF(A744&lt;$F$2,"",AVERAGE(INDIRECT("C"&amp;A744-$F$2+3):C744))</f>
        <v>9492.0139166666704</v>
      </c>
      <c r="G744" s="2">
        <f ca="1">IF(A744&lt;$G$2,"",IF(A744=$G$2,AVERAGE(INDIRECT("C"&amp;A744-$G$2+3):C744),G743+(2/($G$2+3))*(C744-G743)))</f>
        <v>9508.8195322183437</v>
      </c>
      <c r="J744">
        <f ca="1">IF(F744="","",IF(C744&lt;(F744*(1-'inputs and tables'!$K$14)),0,IF(C744&gt;(F744*(1+'inputs and tables'!$K$14)),1,J743)))</f>
        <v>1</v>
      </c>
      <c r="K744">
        <f ca="1">IF(G744="","",IF(C744&lt;(G744*(1-'inputs and tables'!$K$14)),0,IF(C744&gt;(G744*(1+'inputs and tables'!$K$14)),1,K743)))</f>
        <v>1</v>
      </c>
      <c r="N744" s="13">
        <f t="shared" si="33"/>
        <v>844.2032132001741</v>
      </c>
      <c r="O744" s="10">
        <f ca="1">(O743+(IF(J743&lt;&gt;J742,(-O743*'inputs and tables'!$K$22-'inputs and tables'!$K$21)-O743*'inputs and tables'!$K$22,0)*('inputs and tables'!$K$15+'inputs and tables'!$K$16)))*(IF(AND(J743=0,'inputs and tables'!$K$16=1),data!C743/data!C744,1)*IF(AND(J743=1,'inputs and tables'!$K$15=1),data!C744/data!C743,1))</f>
        <v>4653.1424451092071</v>
      </c>
      <c r="P744" s="10">
        <f ca="1">(P743+(IF(K743&lt;&gt;K742,(-P743*'inputs and tables'!$K$22-'inputs and tables'!$K$21)-P743*'inputs and tables'!$K$22,0)*('inputs and tables'!$K$15+'inputs and tables'!$K$16)))*(IF(AND(K743=0,'inputs and tables'!$K$16=1),data!C743/data!C744,1)*IF(AND(K743=1,'inputs and tables'!$K$15=1),data!C744/data!C743,1))</f>
        <v>1474.3946163572721</v>
      </c>
    </row>
    <row r="745" spans="1:16" x14ac:dyDescent="0.4">
      <c r="A745" s="17">
        <f t="shared" si="32"/>
        <v>743</v>
      </c>
      <c r="B745">
        <v>1567036800</v>
      </c>
      <c r="C745">
        <v>9498.44</v>
      </c>
      <c r="D745" s="14">
        <f t="shared" si="34"/>
        <v>43706</v>
      </c>
      <c r="F745">
        <f ca="1">IF(A745&lt;$F$2,"",AVERAGE(INDIRECT("C"&amp;A745-$F$2+3):C745))</f>
        <v>9526.3075833333369</v>
      </c>
      <c r="G745" s="2">
        <f ca="1">IF(A745&lt;$G$2,"",IF(A745=$G$2,AVERAGE(INDIRECT("C"&amp;A745-$G$2+3):C745),G744+(2/($G$2+3))*(C745-G744)))</f>
        <v>9508.6341834287305</v>
      </c>
      <c r="J745">
        <f ca="1">IF(F745="","",IF(C745&lt;(F745*(1-'inputs and tables'!$K$14)),0,IF(C745&gt;(F745*(1+'inputs and tables'!$K$14)),1,J744)))</f>
        <v>0</v>
      </c>
      <c r="K745">
        <f ca="1">IF(G745="","",IF(C745&lt;(G745*(1-'inputs and tables'!$K$14)),0,IF(C745&gt;(G745*(1+'inputs and tables'!$K$14)),1,K744)))</f>
        <v>0</v>
      </c>
      <c r="N745" s="13">
        <f t="shared" si="33"/>
        <v>824.87537993921023</v>
      </c>
      <c r="O745" s="10">
        <f ca="1">(O744+(IF(J744&lt;&gt;J743,(-O744*'inputs and tables'!$K$22-'inputs and tables'!$K$21)-O744*'inputs and tables'!$K$22,0)*('inputs and tables'!$K$15+'inputs and tables'!$K$16)))*(IF(AND(J744=0,'inputs and tables'!$K$16=1),data!C744/data!C745,1)*IF(AND(J744=1,'inputs and tables'!$K$15=1),data!C745/data!C744,1))</f>
        <v>4546.6098473740458</v>
      </c>
      <c r="P745" s="10">
        <f ca="1">(P744+(IF(K744&lt;&gt;K743,(-P744*'inputs and tables'!$K$22-'inputs and tables'!$K$21)-P744*'inputs and tables'!$K$22,0)*('inputs and tables'!$K$15+'inputs and tables'!$K$16)))*(IF(AND(K744=0,'inputs and tables'!$K$16=1),data!C744/data!C745,1)*IF(AND(K744=1,'inputs and tables'!$K$15=1),data!C745/data!C744,1))</f>
        <v>1440.6386997009124</v>
      </c>
    </row>
    <row r="746" spans="1:16" x14ac:dyDescent="0.4">
      <c r="A746" s="17">
        <f t="shared" si="32"/>
        <v>744</v>
      </c>
      <c r="B746">
        <v>1567123200</v>
      </c>
      <c r="C746">
        <v>9584.5400000000009</v>
      </c>
      <c r="D746" s="14">
        <f t="shared" si="34"/>
        <v>43707</v>
      </c>
      <c r="F746">
        <f ca="1">IF(A746&lt;$F$2,"",AVERAGE(INDIRECT("C"&amp;A746-$F$2+3):C746))</f>
        <v>9560.4048333333358</v>
      </c>
      <c r="G746" s="2">
        <f ca="1">IF(A746&lt;$G$2,"",IF(A746=$G$2,AVERAGE(INDIRECT("C"&amp;A746-$G$2+3):C746),G745+(2/($G$2+3))*(C746-G745)))</f>
        <v>9509.9896444389324</v>
      </c>
      <c r="J746">
        <f ca="1">IF(F746="","",IF(C746&lt;(F746*(1-'inputs and tables'!$K$14)),0,IF(C746&gt;(F746*(1+'inputs and tables'!$K$14)),1,J745)))</f>
        <v>1</v>
      </c>
      <c r="K746">
        <f ca="1">IF(G746="","",IF(C746&lt;(G746*(1-'inputs and tables'!$K$14)),0,IF(C746&gt;(G746*(1+'inputs and tables'!$K$14)),1,K745)))</f>
        <v>1</v>
      </c>
      <c r="N746" s="13">
        <f t="shared" si="33"/>
        <v>832.35258358662668</v>
      </c>
      <c r="O746" s="10">
        <f ca="1">(O745+(IF(J745&lt;&gt;J744,(-O745*'inputs and tables'!$K$22-'inputs and tables'!$K$21)-O745*'inputs and tables'!$K$22,0)*('inputs and tables'!$K$15+'inputs and tables'!$K$16)))*(IF(AND(J745=0,'inputs and tables'!$K$16=1),data!C745/data!C746,1)*IF(AND(J745=1,'inputs and tables'!$K$15=1),data!C746/data!C745,1))</f>
        <v>4469.720532438906</v>
      </c>
      <c r="P746" s="10">
        <f ca="1">(P745+(IF(K745&lt;&gt;K744,(-P745*'inputs and tables'!$K$22-'inputs and tables'!$K$21)-P745*'inputs and tables'!$K$22,0)*('inputs and tables'!$K$15+'inputs and tables'!$K$16)))*(IF(AND(K745=0,'inputs and tables'!$K$16=1),data!C745/data!C746,1)*IF(AND(K745=1,'inputs and tables'!$K$15=1),data!C746/data!C745,1))</f>
        <v>1416.2755530031525</v>
      </c>
    </row>
    <row r="747" spans="1:16" x14ac:dyDescent="0.4">
      <c r="A747" s="17">
        <f t="shared" si="32"/>
        <v>745</v>
      </c>
      <c r="B747">
        <v>1567209600</v>
      </c>
      <c r="C747">
        <v>9587.4699999999993</v>
      </c>
      <c r="D747" s="14">
        <f t="shared" si="34"/>
        <v>43708</v>
      </c>
      <c r="F747">
        <f ca="1">IF(A747&lt;$F$2,"",AVERAGE(INDIRECT("C"&amp;A747-$F$2+3):C747))</f>
        <v>9592.1946666666699</v>
      </c>
      <c r="G747" s="2">
        <f ca="1">IF(A747&lt;$G$2,"",IF(A747=$G$2,AVERAGE(INDIRECT("C"&amp;A747-$G$2+3):C747),G746+(2/($G$2+3))*(C747-G746)))</f>
        <v>9511.3732222168092</v>
      </c>
      <c r="J747">
        <f ca="1">IF(F747="","",IF(C747&lt;(F747*(1-'inputs and tables'!$K$14)),0,IF(C747&gt;(F747*(1+'inputs and tables'!$K$14)),1,J746)))</f>
        <v>0</v>
      </c>
      <c r="K747">
        <f ca="1">IF(G747="","",IF(C747&lt;(G747*(1-'inputs and tables'!$K$14)),0,IF(C747&gt;(G747*(1+'inputs and tables'!$K$14)),1,K746)))</f>
        <v>1</v>
      </c>
      <c r="N747" s="13">
        <f t="shared" si="33"/>
        <v>832.60703430308331</v>
      </c>
      <c r="O747" s="10">
        <f ca="1">(O746+(IF(J746&lt;&gt;J745,(-O746*'inputs and tables'!$K$22-'inputs and tables'!$K$21)-O746*'inputs and tables'!$K$22,0)*('inputs and tables'!$K$15+'inputs and tables'!$K$16)))*(IF(AND(J746=0,'inputs and tables'!$K$16=1),data!C746/data!C747,1)*IF(AND(J746=1,'inputs and tables'!$K$15=1),data!C747/data!C746,1))</f>
        <v>4435.3182334297626</v>
      </c>
      <c r="P747" s="10">
        <f ca="1">(P746+(IF(K746&lt;&gt;K745,(-P746*'inputs and tables'!$K$22-'inputs and tables'!$K$21)-P746*'inputs and tables'!$K$22,0)*('inputs and tables'!$K$15+'inputs and tables'!$K$16)))*(IF(AND(K746=0,'inputs and tables'!$K$16=1),data!C746/data!C747,1)*IF(AND(K746=1,'inputs and tables'!$K$15=1),data!C747/data!C746,1))</f>
        <v>1405.3748412695782</v>
      </c>
    </row>
    <row r="748" spans="1:16" x14ac:dyDescent="0.4">
      <c r="A748" s="17">
        <f t="shared" si="32"/>
        <v>746</v>
      </c>
      <c r="B748">
        <v>1567296000</v>
      </c>
      <c r="C748">
        <v>9724.98</v>
      </c>
      <c r="D748" s="14">
        <f t="shared" si="34"/>
        <v>43709</v>
      </c>
      <c r="F748">
        <f ca="1">IF(A748&lt;$F$2,"",AVERAGE(INDIRECT("C"&amp;A748-$F$2+3):C748))</f>
        <v>9624.6574166666705</v>
      </c>
      <c r="G748" s="2">
        <f ca="1">IF(A748&lt;$G$2,"",IF(A748=$G$2,AVERAGE(INDIRECT("C"&amp;A748-$G$2+3):C748),G747+(2/($G$2+3))*(C748-G747)))</f>
        <v>9515.1876289629381</v>
      </c>
      <c r="J748">
        <f ca="1">IF(F748="","",IF(C748&lt;(F748*(1-'inputs and tables'!$K$14)),0,IF(C748&gt;(F748*(1+'inputs and tables'!$K$14)),1,J747)))</f>
        <v>1</v>
      </c>
      <c r="K748">
        <f ca="1">IF(G748="","",IF(C748&lt;(G748*(1-'inputs and tables'!$K$14)),0,IF(C748&gt;(G748*(1+'inputs and tables'!$K$14)),1,K747)))</f>
        <v>1</v>
      </c>
      <c r="N748" s="13">
        <f t="shared" si="33"/>
        <v>844.54884932696518</v>
      </c>
      <c r="O748" s="10">
        <f ca="1">(O747+(IF(J747&lt;&gt;J746,(-O747*'inputs and tables'!$K$22-'inputs and tables'!$K$21)-O747*'inputs and tables'!$K$22,0)*('inputs and tables'!$K$15+'inputs and tables'!$K$16)))*(IF(AND(J747=0,'inputs and tables'!$K$16=1),data!C747/data!C748,1)*IF(AND(J747=1,'inputs and tables'!$K$15=1),data!C748/data!C747,1))</f>
        <v>4337.6225616333568</v>
      </c>
      <c r="P748" s="10">
        <f ca="1">(P747+(IF(K747&lt;&gt;K746,(-P747*'inputs and tables'!$K$22-'inputs and tables'!$K$21)-P747*'inputs and tables'!$K$22,0)*('inputs and tables'!$K$15+'inputs and tables'!$K$16)))*(IF(AND(K747=0,'inputs and tables'!$K$16=1),data!C747/data!C748,1)*IF(AND(K747=1,'inputs and tables'!$K$15=1),data!C748/data!C747,1))</f>
        <v>1425.5316808135851</v>
      </c>
    </row>
    <row r="749" spans="1:16" x14ac:dyDescent="0.4">
      <c r="A749" s="17">
        <f t="shared" si="32"/>
        <v>747</v>
      </c>
      <c r="B749">
        <v>1567382400</v>
      </c>
      <c r="C749">
        <v>10340</v>
      </c>
      <c r="D749" s="14">
        <f t="shared" si="34"/>
        <v>43710</v>
      </c>
      <c r="F749">
        <f ca="1">IF(A749&lt;$F$2,"",AVERAGE(INDIRECT("C"&amp;A749-$F$2+3):C749))</f>
        <v>9662.6939166666689</v>
      </c>
      <c r="G749" s="2">
        <f ca="1">IF(A749&lt;$G$2,"",IF(A749=$G$2,AVERAGE(INDIRECT("C"&amp;A749-$G$2+3):C749),G748+(2/($G$2+3))*(C749-G748)))</f>
        <v>9529.9164213028853</v>
      </c>
      <c r="J749">
        <f ca="1">IF(F749="","",IF(C749&lt;(F749*(1-'inputs and tables'!$K$14)),0,IF(C749&gt;(F749*(1+'inputs and tables'!$K$14)),1,J748)))</f>
        <v>1</v>
      </c>
      <c r="K749">
        <f ca="1">IF(G749="","",IF(C749&lt;(G749*(1-'inputs and tables'!$K$14)),0,IF(C749&gt;(G749*(1+'inputs and tables'!$K$14)),1,K748)))</f>
        <v>1</v>
      </c>
      <c r="N749" s="13">
        <f t="shared" si="33"/>
        <v>897.95918367346985</v>
      </c>
      <c r="O749" s="10">
        <f ca="1">(O748+(IF(J748&lt;&gt;J747,(-O748*'inputs and tables'!$K$22-'inputs and tables'!$K$21)-O748*'inputs and tables'!$K$22,0)*('inputs and tables'!$K$15+'inputs and tables'!$K$16)))*(IF(AND(J748=0,'inputs and tables'!$K$16=1),data!C748/data!C749,1)*IF(AND(J748=1,'inputs and tables'!$K$15=1),data!C749/data!C748,1))</f>
        <v>4575.0437686237501</v>
      </c>
      <c r="P749" s="10">
        <f ca="1">(P748+(IF(K748&lt;&gt;K747,(-P748*'inputs and tables'!$K$22-'inputs and tables'!$K$21)-P748*'inputs and tables'!$K$22,0)*('inputs and tables'!$K$15+'inputs and tables'!$K$16)))*(IF(AND(K748=0,'inputs and tables'!$K$16=1),data!C748/data!C749,1)*IF(AND(K748=1,'inputs and tables'!$K$15=1),data!C749/data!C748,1))</f>
        <v>1515.6841021382534</v>
      </c>
    </row>
    <row r="750" spans="1:16" x14ac:dyDescent="0.4">
      <c r="A750" s="17">
        <f t="shared" si="32"/>
        <v>748</v>
      </c>
      <c r="B750">
        <v>1567468800</v>
      </c>
      <c r="C750">
        <v>10615.28</v>
      </c>
      <c r="D750" s="14">
        <f t="shared" si="34"/>
        <v>43711</v>
      </c>
      <c r="F750">
        <f ca="1">IF(A750&lt;$F$2,"",AVERAGE(INDIRECT("C"&amp;A750-$F$2+3):C750))</f>
        <v>9703.2563333333346</v>
      </c>
      <c r="G750" s="2">
        <f ca="1">IF(A750&lt;$G$2,"",IF(A750=$G$2,AVERAGE(INDIRECT("C"&amp;A750-$G$2+3):C750),G749+(2/($G$2+3))*(C750-G749)))</f>
        <v>9549.2979137796192</v>
      </c>
      <c r="J750">
        <f ca="1">IF(F750="","",IF(C750&lt;(F750*(1-'inputs and tables'!$K$14)),0,IF(C750&gt;(F750*(1+'inputs and tables'!$K$14)),1,J749)))</f>
        <v>1</v>
      </c>
      <c r="K750">
        <f ca="1">IF(G750="","",IF(C750&lt;(G750*(1-'inputs and tables'!$K$14)),0,IF(C750&gt;(G750*(1+'inputs and tables'!$K$14)),1,K749)))</f>
        <v>1</v>
      </c>
      <c r="N750" s="13">
        <f t="shared" si="33"/>
        <v>921.86539296569742</v>
      </c>
      <c r="O750" s="10">
        <f ca="1">(O749+(IF(J749&lt;&gt;J748,(-O749*'inputs and tables'!$K$22-'inputs and tables'!$K$21)-O749*'inputs and tables'!$K$22,0)*('inputs and tables'!$K$15+'inputs and tables'!$K$16)))*(IF(AND(J749=0,'inputs and tables'!$K$16=1),data!C749/data!C750,1)*IF(AND(J749=1,'inputs and tables'!$K$15=1),data!C750/data!C749,1))</f>
        <v>4696.8443535973229</v>
      </c>
      <c r="P750" s="10">
        <f ca="1">(P749+(IF(K749&lt;&gt;K748,(-P749*'inputs and tables'!$K$22-'inputs and tables'!$K$21)-P749*'inputs and tables'!$K$22,0)*('inputs and tables'!$K$15+'inputs and tables'!$K$16)))*(IF(AND(K749=0,'inputs and tables'!$K$16=1),data!C749/data!C750,1)*IF(AND(K749=1,'inputs and tables'!$K$15=1),data!C750/data!C749,1))</f>
        <v>1556.0358932056245</v>
      </c>
    </row>
    <row r="751" spans="1:16" x14ac:dyDescent="0.4">
      <c r="A751" s="17">
        <f t="shared" si="32"/>
        <v>749</v>
      </c>
      <c r="B751">
        <v>1567555200</v>
      </c>
      <c r="C751">
        <v>10567.02</v>
      </c>
      <c r="D751" s="14">
        <f t="shared" si="34"/>
        <v>43712</v>
      </c>
      <c r="F751">
        <f ca="1">IF(A751&lt;$F$2,"",AVERAGE(INDIRECT("C"&amp;A751-$F$2+3):C751))</f>
        <v>9742.5953333333346</v>
      </c>
      <c r="G751" s="2">
        <f ca="1">IF(A751&lt;$G$2,"",IF(A751=$G$2,AVERAGE(INDIRECT("C"&amp;A751-$G$2+3):C751),G750+(2/($G$2+3))*(C751-G750)))</f>
        <v>9567.4715224621268</v>
      </c>
      <c r="J751">
        <f ca="1">IF(F751="","",IF(C751&lt;(F751*(1-'inputs and tables'!$K$14)),0,IF(C751&gt;(F751*(1+'inputs and tables'!$K$14)),1,J750)))</f>
        <v>1</v>
      </c>
      <c r="K751">
        <f ca="1">IF(G751="","",IF(C751&lt;(G751*(1-'inputs and tables'!$K$14)),0,IF(C751&gt;(G751*(1+'inputs and tables'!$K$14)),1,K750)))</f>
        <v>1</v>
      </c>
      <c r="N751" s="13">
        <f t="shared" si="33"/>
        <v>917.674337820235</v>
      </c>
      <c r="O751" s="10">
        <f ca="1">(O750+(IF(J750&lt;&gt;J749,(-O750*'inputs and tables'!$K$22-'inputs and tables'!$K$21)-O750*'inputs and tables'!$K$22,0)*('inputs and tables'!$K$15+'inputs and tables'!$K$16)))*(IF(AND(J750=0,'inputs and tables'!$K$16=1),data!C750/data!C751,1)*IF(AND(J750=1,'inputs and tables'!$K$15=1),data!C751/data!C750,1))</f>
        <v>4675.4911996056608</v>
      </c>
      <c r="P751" s="10">
        <f ca="1">(P750+(IF(K750&lt;&gt;K749,(-P750*'inputs and tables'!$K$22-'inputs and tables'!$K$21)-P750*'inputs and tables'!$K$22,0)*('inputs and tables'!$K$15+'inputs and tables'!$K$16)))*(IF(AND(K750=0,'inputs and tables'!$K$16=1),data!C750/data!C751,1)*IF(AND(K750=1,'inputs and tables'!$K$15=1),data!C751/data!C750,1))</f>
        <v>1548.9617234987393</v>
      </c>
    </row>
    <row r="752" spans="1:16" x14ac:dyDescent="0.4">
      <c r="A752" s="17">
        <f t="shared" si="32"/>
        <v>750</v>
      </c>
      <c r="B752">
        <v>1567641600</v>
      </c>
      <c r="C752">
        <v>10564.49</v>
      </c>
      <c r="D752" s="14">
        <f t="shared" si="34"/>
        <v>43713</v>
      </c>
      <c r="F752">
        <f ca="1">IF(A752&lt;$F$2,"",AVERAGE(INDIRECT("C"&amp;A752-$F$2+3):C752))</f>
        <v>9780.7386666666698</v>
      </c>
      <c r="G752" s="2">
        <f ca="1">IF(A752&lt;$G$2,"",IF(A752=$G$2,AVERAGE(INDIRECT("C"&amp;A752-$G$2+3):C752),G751+(2/($G$2+3))*(C752-G751)))</f>
        <v>9585.2754238467314</v>
      </c>
      <c r="J752">
        <f ca="1">IF(F752="","",IF(C752&lt;(F752*(1-'inputs and tables'!$K$14)),0,IF(C752&gt;(F752*(1+'inputs and tables'!$K$14)),1,J751)))</f>
        <v>1</v>
      </c>
      <c r="K752">
        <f ca="1">IF(G752="","",IF(C752&lt;(G752*(1-'inputs and tables'!$K$14)),0,IF(C752&gt;(G752*(1+'inputs and tables'!$K$14)),1,K751)))</f>
        <v>1</v>
      </c>
      <c r="N752" s="13">
        <f t="shared" si="33"/>
        <v>917.45462440295319</v>
      </c>
      <c r="O752" s="10">
        <f ca="1">(O751+(IF(J751&lt;&gt;J750,(-O751*'inputs and tables'!$K$22-'inputs and tables'!$K$21)-O751*'inputs and tables'!$K$22,0)*('inputs and tables'!$K$15+'inputs and tables'!$K$16)))*(IF(AND(J751=0,'inputs and tables'!$K$16=1),data!C751/data!C752,1)*IF(AND(J751=1,'inputs and tables'!$K$15=1),data!C752/data!C751,1))</f>
        <v>4674.3717740026996</v>
      </c>
      <c r="P752" s="10">
        <f ca="1">(P751+(IF(K751&lt;&gt;K750,(-P751*'inputs and tables'!$K$22-'inputs and tables'!$K$21)-P751*'inputs and tables'!$K$22,0)*('inputs and tables'!$K$15+'inputs and tables'!$K$16)))*(IF(AND(K751=0,'inputs and tables'!$K$16=1),data!C751/data!C752,1)*IF(AND(K751=1,'inputs and tables'!$K$15=1),data!C752/data!C751,1))</f>
        <v>1548.5908646226842</v>
      </c>
    </row>
    <row r="753" spans="1:16" x14ac:dyDescent="0.4">
      <c r="A753" s="17">
        <f t="shared" si="32"/>
        <v>751</v>
      </c>
      <c r="B753">
        <v>1567728000</v>
      </c>
      <c r="C753">
        <v>10298.73</v>
      </c>
      <c r="D753" s="14">
        <f t="shared" si="34"/>
        <v>43714</v>
      </c>
      <c r="F753">
        <f ca="1">IF(A753&lt;$F$2,"",AVERAGE(INDIRECT("C"&amp;A753-$F$2+3):C753))</f>
        <v>9814.8182500000021</v>
      </c>
      <c r="G753" s="2">
        <f ca="1">IF(A753&lt;$G$2,"",IF(A753=$G$2,AVERAGE(INDIRECT("C"&amp;A753-$G$2+3):C753),G752+(2/($G$2+3))*(C753-G752)))</f>
        <v>9598.0156841351818</v>
      </c>
      <c r="J753">
        <f ca="1">IF(F753="","",IF(C753&lt;(F753*(1-'inputs and tables'!$K$14)),0,IF(C753&gt;(F753*(1+'inputs and tables'!$K$14)),1,J752)))</f>
        <v>1</v>
      </c>
      <c r="K753">
        <f ca="1">IF(G753="","",IF(C753&lt;(G753*(1-'inputs and tables'!$K$14)),0,IF(C753&gt;(G753*(1+'inputs and tables'!$K$14)),1,K752)))</f>
        <v>1</v>
      </c>
      <c r="N753" s="13">
        <f t="shared" si="33"/>
        <v>894.37516283109039</v>
      </c>
      <c r="O753" s="10">
        <f ca="1">(O752+(IF(J752&lt;&gt;J751,(-O752*'inputs and tables'!$K$22-'inputs and tables'!$K$21)-O752*'inputs and tables'!$K$22,0)*('inputs and tables'!$K$15+'inputs and tables'!$K$16)))*(IF(AND(J752=0,'inputs and tables'!$K$16=1),data!C752/data!C753,1)*IF(AND(J752=1,'inputs and tables'!$K$15=1),data!C753/data!C752,1))</f>
        <v>4556.7834150133913</v>
      </c>
      <c r="P753" s="10">
        <f ca="1">(P752+(IF(K752&lt;&gt;K751,(-P752*'inputs and tables'!$K$22-'inputs and tables'!$K$21)-P752*'inputs and tables'!$K$22,0)*('inputs and tables'!$K$15+'inputs and tables'!$K$16)))*(IF(AND(K752=0,'inputs and tables'!$K$16=1),data!C752/data!C753,1)*IF(AND(K752=1,'inputs and tables'!$K$15=1),data!C753/data!C752,1))</f>
        <v>1509.6345583379393</v>
      </c>
    </row>
    <row r="754" spans="1:16" x14ac:dyDescent="0.4">
      <c r="A754" s="17">
        <f t="shared" si="32"/>
        <v>752</v>
      </c>
      <c r="B754">
        <v>1567814400</v>
      </c>
      <c r="C754">
        <v>10455.879999999999</v>
      </c>
      <c r="D754" s="14">
        <f t="shared" si="34"/>
        <v>43715</v>
      </c>
      <c r="F754">
        <f ca="1">IF(A754&lt;$F$2,"",AVERAGE(INDIRECT("C"&amp;A754-$F$2+3):C754))</f>
        <v>9848.8395000000019</v>
      </c>
      <c r="G754" s="2">
        <f ca="1">IF(A754&lt;$G$2,"",IF(A754=$G$2,AVERAGE(INDIRECT("C"&amp;A754-$G$2+3):C754),G753+(2/($G$2+3))*(C754-G753)))</f>
        <v>9613.3346897756255</v>
      </c>
      <c r="J754">
        <f ca="1">IF(F754="","",IF(C754&lt;(F754*(1-'inputs and tables'!$K$14)),0,IF(C754&gt;(F754*(1+'inputs and tables'!$K$14)),1,J753)))</f>
        <v>1</v>
      </c>
      <c r="K754">
        <f ca="1">IF(G754="","",IF(C754&lt;(G754*(1-'inputs and tables'!$K$14)),0,IF(C754&gt;(G754*(1+'inputs and tables'!$K$14)),1,K753)))</f>
        <v>1</v>
      </c>
      <c r="N754" s="13">
        <f t="shared" si="33"/>
        <v>908.02257924446417</v>
      </c>
      <c r="O754" s="10">
        <f ca="1">(O753+(IF(J753&lt;&gt;J752,(-O753*'inputs and tables'!$K$22-'inputs and tables'!$K$21)-O753*'inputs and tables'!$K$22,0)*('inputs and tables'!$K$15+'inputs and tables'!$K$16)))*(IF(AND(J753=0,'inputs and tables'!$K$16=1),data!C753/data!C754,1)*IF(AND(J753=1,'inputs and tables'!$K$15=1),data!C754/data!C753,1))</f>
        <v>4626.3161160036443</v>
      </c>
      <c r="P754" s="10">
        <f ca="1">(P753+(IF(K753&lt;&gt;K752,(-P753*'inputs and tables'!$K$22-'inputs and tables'!$K$21)-P753*'inputs and tables'!$K$22,0)*('inputs and tables'!$K$15+'inputs and tables'!$K$16)))*(IF(AND(K753=0,'inputs and tables'!$K$16=1),data!C753/data!C754,1)*IF(AND(K753=1,'inputs and tables'!$K$15=1),data!C754/data!C753,1))</f>
        <v>1532.6703181687928</v>
      </c>
    </row>
    <row r="755" spans="1:16" x14ac:dyDescent="0.4">
      <c r="A755" s="17">
        <f t="shared" si="32"/>
        <v>753</v>
      </c>
      <c r="B755">
        <v>1567900800</v>
      </c>
      <c r="C755">
        <v>10381.18</v>
      </c>
      <c r="D755" s="14">
        <f t="shared" si="34"/>
        <v>43716</v>
      </c>
      <c r="F755">
        <f ca="1">IF(A755&lt;$F$2,"",AVERAGE(INDIRECT("C"&amp;A755-$F$2+3):C755))</f>
        <v>9876.3808333333327</v>
      </c>
      <c r="G755" s="2">
        <f ca="1">IF(A755&lt;$G$2,"",IF(A755=$G$2,AVERAGE(INDIRECT("C"&amp;A755-$G$2+3):C755),G754+(2/($G$2+3))*(C755-G754)))</f>
        <v>9627.0462131724889</v>
      </c>
      <c r="J755">
        <f ca="1">IF(F755="","",IF(C755&lt;(F755*(1-'inputs and tables'!$K$14)),0,IF(C755&gt;(F755*(1+'inputs and tables'!$K$14)),1,J754)))</f>
        <v>1</v>
      </c>
      <c r="K755">
        <f ca="1">IF(G755="","",IF(C755&lt;(G755*(1-'inputs and tables'!$K$14)),0,IF(C755&gt;(G755*(1+'inputs and tables'!$K$14)),1,K754)))</f>
        <v>1</v>
      </c>
      <c r="N755" s="13">
        <f t="shared" si="33"/>
        <v>901.53538862353503</v>
      </c>
      <c r="O755" s="10">
        <f ca="1">(O754+(IF(J754&lt;&gt;J753,(-O754*'inputs and tables'!$K$22-'inputs and tables'!$K$21)-O754*'inputs and tables'!$K$22,0)*('inputs and tables'!$K$15+'inputs and tables'!$K$16)))*(IF(AND(J754=0,'inputs and tables'!$K$16=1),data!C754/data!C755,1)*IF(AND(J754=1,'inputs and tables'!$K$15=1),data!C755/data!C754,1))</f>
        <v>4593.2643007699699</v>
      </c>
      <c r="P755" s="10">
        <f ca="1">(P754+(IF(K754&lt;&gt;K753,(-P754*'inputs and tables'!$K$22-'inputs and tables'!$K$21)-P754*'inputs and tables'!$K$22,0)*('inputs and tables'!$K$15+'inputs and tables'!$K$16)))*(IF(AND(K754=0,'inputs and tables'!$K$16=1),data!C754/data!C755,1)*IF(AND(K754=1,'inputs and tables'!$K$15=1),data!C755/data!C754,1))</f>
        <v>1521.7204533303282</v>
      </c>
    </row>
    <row r="756" spans="1:16" x14ac:dyDescent="0.4">
      <c r="A756" s="17">
        <f t="shared" si="32"/>
        <v>754</v>
      </c>
      <c r="B756">
        <v>1567987200</v>
      </c>
      <c r="C756">
        <v>10303.120000000001</v>
      </c>
      <c r="D756" s="14">
        <f t="shared" si="34"/>
        <v>43717</v>
      </c>
      <c r="F756">
        <f ca="1">IF(A756&lt;$F$2,"",AVERAGE(INDIRECT("C"&amp;A756-$F$2+3):C756))</f>
        <v>9904.1792500000029</v>
      </c>
      <c r="G756" s="2">
        <f ca="1">IF(A756&lt;$G$2,"",IF(A756=$G$2,AVERAGE(INDIRECT("C"&amp;A756-$G$2+3):C756),G755+(2/($G$2+3))*(C756-G755)))</f>
        <v>9639.1189593658382</v>
      </c>
      <c r="J756">
        <f ca="1">IF(F756="","",IF(C756&lt;(F756*(1-'inputs and tables'!$K$14)),0,IF(C756&gt;(F756*(1+'inputs and tables'!$K$14)),1,J755)))</f>
        <v>1</v>
      </c>
      <c r="K756">
        <f ca="1">IF(G756="","",IF(C756&lt;(G756*(1-'inputs and tables'!$K$14)),0,IF(C756&gt;(G756*(1+'inputs and tables'!$K$14)),1,K755)))</f>
        <v>1</v>
      </c>
      <c r="N756" s="13">
        <f t="shared" si="33"/>
        <v>894.75640468953588</v>
      </c>
      <c r="O756" s="10">
        <f ca="1">(O755+(IF(J755&lt;&gt;J754,(-O755*'inputs and tables'!$K$22-'inputs and tables'!$K$21)-O755*'inputs and tables'!$K$22,0)*('inputs and tables'!$K$15+'inputs and tables'!$K$16)))*(IF(AND(J755=0,'inputs and tables'!$K$16=1),data!C755/data!C756,1)*IF(AND(J755=1,'inputs and tables'!$K$15=1),data!C756/data!C755,1))</f>
        <v>4558.7258175418492</v>
      </c>
      <c r="P756" s="10">
        <f ca="1">(P755+(IF(K755&lt;&gt;K754,(-P755*'inputs and tables'!$K$22-'inputs and tables'!$K$21)-P755*'inputs and tables'!$K$22,0)*('inputs and tables'!$K$15+'inputs and tables'!$K$16)))*(IF(AND(K755=0,'inputs and tables'!$K$16=1),data!C755/data!C756,1)*IF(AND(K755=1,'inputs and tables'!$K$15=1),data!C756/data!C755,1))</f>
        <v>1510.2780644509364</v>
      </c>
    </row>
    <row r="757" spans="1:16" x14ac:dyDescent="0.4">
      <c r="A757" s="17">
        <f t="shared" si="32"/>
        <v>755</v>
      </c>
      <c r="B757">
        <v>1568073600</v>
      </c>
      <c r="C757">
        <v>10098.15</v>
      </c>
      <c r="D757" s="14">
        <f t="shared" si="34"/>
        <v>43718</v>
      </c>
      <c r="F757">
        <f ca="1">IF(A757&lt;$F$2,"",AVERAGE(INDIRECT("C"&amp;A757-$F$2+3):C757))</f>
        <v>9923.407916666667</v>
      </c>
      <c r="G757" s="2">
        <f ca="1">IF(A757&lt;$G$2,"",IF(A757=$G$2,AVERAGE(INDIRECT("C"&amp;A757-$G$2+3):C757),G756+(2/($G$2+3))*(C757-G756)))</f>
        <v>9647.3159422343051</v>
      </c>
      <c r="J757">
        <f ca="1">IF(F757="","",IF(C757&lt;(F757*(1-'inputs and tables'!$K$14)),0,IF(C757&gt;(F757*(1+'inputs and tables'!$K$14)),1,J756)))</f>
        <v>1</v>
      </c>
      <c r="K757">
        <f ca="1">IF(G757="","",IF(C757&lt;(G757*(1-'inputs and tables'!$K$14)),0,IF(C757&gt;(G757*(1+'inputs and tables'!$K$14)),1,K756)))</f>
        <v>1</v>
      </c>
      <c r="N757" s="13">
        <f t="shared" si="33"/>
        <v>876.95614415979196</v>
      </c>
      <c r="O757" s="10">
        <f ca="1">(O756+(IF(J756&lt;&gt;J755,(-O756*'inputs and tables'!$K$22-'inputs and tables'!$K$21)-O756*'inputs and tables'!$K$22,0)*('inputs and tables'!$K$15+'inputs and tables'!$K$16)))*(IF(AND(J756=0,'inputs and tables'!$K$16=1),data!C756/data!C757,1)*IF(AND(J756=1,'inputs and tables'!$K$15=1),data!C757/data!C756,1))</f>
        <v>4468.0346452734921</v>
      </c>
      <c r="P757" s="10">
        <f ca="1">(P756+(IF(K756&lt;&gt;K755,(-P756*'inputs and tables'!$K$22-'inputs and tables'!$K$21)-P756*'inputs and tables'!$K$22,0)*('inputs and tables'!$K$15+'inputs and tables'!$K$16)))*(IF(AND(K756=0,'inputs and tables'!$K$16=1),data!C756/data!C757,1)*IF(AND(K756=1,'inputs and tables'!$K$15=1),data!C757/data!C756,1))</f>
        <v>1480.2326321090331</v>
      </c>
    </row>
    <row r="758" spans="1:16" x14ac:dyDescent="0.4">
      <c r="A758" s="17">
        <f t="shared" si="32"/>
        <v>756</v>
      </c>
      <c r="B758">
        <v>1568160000</v>
      </c>
      <c r="C758">
        <v>10158.33</v>
      </c>
      <c r="D758" s="14">
        <f t="shared" si="34"/>
        <v>43719</v>
      </c>
      <c r="F758">
        <f ca="1">IF(A758&lt;$F$2,"",AVERAGE(INDIRECT("C"&amp;A758-$F$2+3):C758))</f>
        <v>9941.8310000000019</v>
      </c>
      <c r="G758" s="2">
        <f ca="1">IF(A758&lt;$G$2,"",IF(A758=$G$2,AVERAGE(INDIRECT("C"&amp;A758-$G$2+3):C758),G757+(2/($G$2+3))*(C758-G757)))</f>
        <v>9656.441193265835</v>
      </c>
      <c r="J758">
        <f ca="1">IF(F758="","",IF(C758&lt;(F758*(1-'inputs and tables'!$K$14)),0,IF(C758&gt;(F758*(1+'inputs and tables'!$K$14)),1,J757)))</f>
        <v>1</v>
      </c>
      <c r="K758">
        <f ca="1">IF(G758="","",IF(C758&lt;(G758*(1-'inputs and tables'!$K$14)),0,IF(C758&gt;(G758*(1+'inputs and tables'!$K$14)),1,K757)))</f>
        <v>1</v>
      </c>
      <c r="N758" s="13">
        <f t="shared" si="33"/>
        <v>882.18237082066923</v>
      </c>
      <c r="O758" s="10">
        <f ca="1">(O757+(IF(J757&lt;&gt;J756,(-O757*'inputs and tables'!$K$22-'inputs and tables'!$K$21)-O757*'inputs and tables'!$K$22,0)*('inputs and tables'!$K$15+'inputs and tables'!$K$16)))*(IF(AND(J757=0,'inputs and tables'!$K$16=1),data!C757/data!C758,1)*IF(AND(J757=1,'inputs and tables'!$K$15=1),data!C758/data!C757,1))</f>
        <v>4494.6619309597381</v>
      </c>
      <c r="P758" s="10">
        <f ca="1">(P757+(IF(K757&lt;&gt;K756,(-P757*'inputs and tables'!$K$22-'inputs and tables'!$K$21)-P757*'inputs and tables'!$K$22,0)*('inputs and tables'!$K$15+'inputs and tables'!$K$16)))*(IF(AND(K757=0,'inputs and tables'!$K$16=1),data!C757/data!C758,1)*IF(AND(K757=1,'inputs and tables'!$K$15=1),data!C758/data!C757,1))</f>
        <v>1489.0540894849212</v>
      </c>
    </row>
    <row r="759" spans="1:16" x14ac:dyDescent="0.4">
      <c r="A759" s="17">
        <f t="shared" si="32"/>
        <v>757</v>
      </c>
      <c r="B759">
        <v>1568246400</v>
      </c>
      <c r="C759">
        <v>10415.01</v>
      </c>
      <c r="D759" s="14">
        <f t="shared" si="34"/>
        <v>43720</v>
      </c>
      <c r="F759">
        <f ca="1">IF(A759&lt;$F$2,"",AVERAGE(INDIRECT("C"&amp;A759-$F$2+3):C759))</f>
        <v>9960.540500000001</v>
      </c>
      <c r="G759" s="2">
        <f ca="1">IF(A759&lt;$G$2,"",IF(A759=$G$2,AVERAGE(INDIRECT("C"&amp;A759-$G$2+3):C759),G758+(2/($G$2+3))*(C759-G758)))</f>
        <v>9669.9870648146589</v>
      </c>
      <c r="J759">
        <f ca="1">IF(F759="","",IF(C759&lt;(F759*(1-'inputs and tables'!$K$14)),0,IF(C759&gt;(F759*(1+'inputs and tables'!$K$14)),1,J758)))</f>
        <v>1</v>
      </c>
      <c r="K759">
        <f ca="1">IF(G759="","",IF(C759&lt;(G759*(1-'inputs and tables'!$K$14)),0,IF(C759&gt;(G759*(1+'inputs and tables'!$K$14)),1,K758)))</f>
        <v>1</v>
      </c>
      <c r="N759" s="13">
        <f t="shared" si="33"/>
        <v>904.47329570125987</v>
      </c>
      <c r="O759" s="10">
        <f ca="1">(O758+(IF(J758&lt;&gt;J757,(-O758*'inputs and tables'!$K$22-'inputs and tables'!$K$21)-O758*'inputs and tables'!$K$22,0)*('inputs and tables'!$K$15+'inputs and tables'!$K$16)))*(IF(AND(J758=0,'inputs and tables'!$K$16=1),data!C758/data!C759,1)*IF(AND(J758=1,'inputs and tables'!$K$15=1),data!C759/data!C758,1))</f>
        <v>4608.2327466783408</v>
      </c>
      <c r="P759" s="10">
        <f ca="1">(P758+(IF(K758&lt;&gt;K757,(-P758*'inputs and tables'!$K$22-'inputs and tables'!$K$21)-P758*'inputs and tables'!$K$22,0)*('inputs and tables'!$K$15+'inputs and tables'!$K$16)))*(IF(AND(K758=0,'inputs and tables'!$K$16=1),data!C758/data!C759,1)*IF(AND(K758=1,'inputs and tables'!$K$15=1),data!C759/data!C758,1))</f>
        <v>1526.6794081828755</v>
      </c>
    </row>
    <row r="760" spans="1:16" x14ac:dyDescent="0.4">
      <c r="A760" s="17">
        <f t="shared" si="32"/>
        <v>758</v>
      </c>
      <c r="B760">
        <v>1568332800</v>
      </c>
      <c r="C760">
        <v>10342.06</v>
      </c>
      <c r="D760" s="14">
        <f t="shared" si="34"/>
        <v>43721</v>
      </c>
      <c r="F760">
        <f ca="1">IF(A760&lt;$F$2,"",AVERAGE(INDIRECT("C"&amp;A760-$F$2+3):C760))</f>
        <v>9981.1694166666675</v>
      </c>
      <c r="G760" s="2">
        <f ca="1">IF(A760&lt;$G$2,"",IF(A760=$G$2,AVERAGE(INDIRECT("C"&amp;A760-$G$2+3):C760),G759+(2/($G$2+3))*(C760-G759)))</f>
        <v>9681.9883672286833</v>
      </c>
      <c r="J760">
        <f ca="1">IF(F760="","",IF(C760&lt;(F760*(1-'inputs and tables'!$K$14)),0,IF(C760&gt;(F760*(1+'inputs and tables'!$K$14)),1,J759)))</f>
        <v>1</v>
      </c>
      <c r="K760">
        <f ca="1">IF(G760="","",IF(C760&lt;(G760*(1-'inputs and tables'!$K$14)),0,IF(C760&gt;(G760*(1+'inputs and tables'!$K$14)),1,K759)))</f>
        <v>1</v>
      </c>
      <c r="N760" s="13">
        <f t="shared" si="33"/>
        <v>898.13808076422117</v>
      </c>
      <c r="O760" s="10">
        <f ca="1">(O759+(IF(J759&lt;&gt;J758,(-O759*'inputs and tables'!$K$22-'inputs and tables'!$K$21)-O759*'inputs and tables'!$K$22,0)*('inputs and tables'!$K$15+'inputs and tables'!$K$16)))*(IF(AND(J759=0,'inputs and tables'!$K$16=1),data!C759/data!C760,1)*IF(AND(J759=1,'inputs and tables'!$K$15=1),data!C760/data!C759,1))</f>
        <v>4575.9552376917736</v>
      </c>
      <c r="P760" s="10">
        <f ca="1">(P759+(IF(K759&lt;&gt;K758,(-P759*'inputs and tables'!$K$22-'inputs and tables'!$K$21)-P759*'inputs and tables'!$K$22,0)*('inputs and tables'!$K$15+'inputs and tables'!$K$16)))*(IF(AND(K759=0,'inputs and tables'!$K$16=1),data!C759/data!C760,1)*IF(AND(K759=1,'inputs and tables'!$K$15=1),data!C760/data!C759,1))</f>
        <v>1515.9860662823933</v>
      </c>
    </row>
    <row r="761" spans="1:16" x14ac:dyDescent="0.4">
      <c r="A761" s="17">
        <f t="shared" si="32"/>
        <v>759</v>
      </c>
      <c r="B761">
        <v>1568419200</v>
      </c>
      <c r="C761">
        <v>10335.02</v>
      </c>
      <c r="D761" s="14">
        <f t="shared" si="34"/>
        <v>43722</v>
      </c>
      <c r="F761">
        <f ca="1">IF(A761&lt;$F$2,"",AVERAGE(INDIRECT("C"&amp;A761-$F$2+3):C761))</f>
        <v>10006.000750000003</v>
      </c>
      <c r="G761" s="2">
        <f ca="1">IF(A761&lt;$G$2,"",IF(A761=$G$2,AVERAGE(INDIRECT("C"&amp;A761-$G$2+3):C761),G760+(2/($G$2+3))*(C761-G760)))</f>
        <v>9693.6496463853146</v>
      </c>
      <c r="J761">
        <f ca="1">IF(F761="","",IF(C761&lt;(F761*(1-'inputs and tables'!$K$14)),0,IF(C761&gt;(F761*(1+'inputs and tables'!$K$14)),1,J760)))</f>
        <v>1</v>
      </c>
      <c r="K761">
        <f ca="1">IF(G761="","",IF(C761&lt;(G761*(1-'inputs and tables'!$K$14)),0,IF(C761&gt;(G761*(1+'inputs and tables'!$K$14)),1,K760)))</f>
        <v>1</v>
      </c>
      <c r="N761" s="13">
        <f t="shared" si="33"/>
        <v>897.52670429874149</v>
      </c>
      <c r="O761" s="10">
        <f ca="1">(O760+(IF(J760&lt;&gt;J759,(-O760*'inputs and tables'!$K$22-'inputs and tables'!$K$21)-O760*'inputs and tables'!$K$22,0)*('inputs and tables'!$K$15+'inputs and tables'!$K$16)))*(IF(AND(J760=0,'inputs and tables'!$K$16=1),data!C760/data!C761,1)*IF(AND(J760=1,'inputs and tables'!$K$15=1),data!C761/data!C760,1))</f>
        <v>4572.8403142748393</v>
      </c>
      <c r="P761" s="10">
        <f ca="1">(P760+(IF(K760&lt;&gt;K759,(-P760*'inputs and tables'!$K$22-'inputs and tables'!$K$21)-P760*'inputs and tables'!$K$22,0)*('inputs and tables'!$K$15+'inputs and tables'!$K$16)))*(IF(AND(K760=0,'inputs and tables'!$K$16=1),data!C760/data!C761,1)*IF(AND(K760=1,'inputs and tables'!$K$15=1),data!C761/data!C760,1))</f>
        <v>1514.9541111490228</v>
      </c>
    </row>
    <row r="762" spans="1:16" x14ac:dyDescent="0.4">
      <c r="A762" s="17">
        <f t="shared" si="32"/>
        <v>760</v>
      </c>
      <c r="B762">
        <v>1568505600</v>
      </c>
      <c r="C762">
        <v>10302.01</v>
      </c>
      <c r="D762" s="14">
        <f t="shared" si="34"/>
        <v>43723</v>
      </c>
      <c r="F762">
        <f ca="1">IF(A762&lt;$F$2,"",AVERAGE(INDIRECT("C"&amp;A762-$F$2+3):C762))</f>
        <v>10031.372083333334</v>
      </c>
      <c r="G762" s="2">
        <f ca="1">IF(A762&lt;$G$2,"",IF(A762=$G$2,AVERAGE(INDIRECT("C"&amp;A762-$G$2+3):C762),G761+(2/($G$2+3))*(C762-G761)))</f>
        <v>9704.5132241284336</v>
      </c>
      <c r="J762">
        <f ca="1">IF(F762="","",IF(C762&lt;(F762*(1-'inputs and tables'!$K$14)),0,IF(C762&gt;(F762*(1+'inputs and tables'!$K$14)),1,J761)))</f>
        <v>1</v>
      </c>
      <c r="K762">
        <f ca="1">IF(G762="","",IF(C762&lt;(G762*(1-'inputs and tables'!$K$14)),0,IF(C762&gt;(G762*(1+'inputs and tables'!$K$14)),1,K761)))</f>
        <v>1</v>
      </c>
      <c r="N762" s="13">
        <f t="shared" si="33"/>
        <v>894.66000868432548</v>
      </c>
      <c r="O762" s="10">
        <f ca="1">(O761+(IF(J761&lt;&gt;J760,(-O761*'inputs and tables'!$K$22-'inputs and tables'!$K$21)-O761*'inputs and tables'!$K$22,0)*('inputs and tables'!$K$15+'inputs and tables'!$K$16)))*(IF(AND(J761=0,'inputs and tables'!$K$16=1),data!C761/data!C762,1)*IF(AND(J761=1,'inputs and tables'!$K$15=1),data!C762/data!C761,1))</f>
        <v>4558.2346861508286</v>
      </c>
      <c r="P762" s="10">
        <f ca="1">(P761+(IF(K761&lt;&gt;K760,(-P761*'inputs and tables'!$K$22-'inputs and tables'!$K$21)-P761*'inputs and tables'!$K$22,0)*('inputs and tables'!$K$15+'inputs and tables'!$K$16)))*(IF(AND(K761=0,'inputs and tables'!$K$16=1),data!C761/data!C762,1)*IF(AND(K761=1,'inputs and tables'!$K$15=1),data!C762/data!C761,1))</f>
        <v>1510.1153556159877</v>
      </c>
    </row>
    <row r="763" spans="1:16" x14ac:dyDescent="0.4">
      <c r="A763" s="17">
        <f t="shared" si="32"/>
        <v>761</v>
      </c>
      <c r="B763">
        <v>1568592000</v>
      </c>
      <c r="C763">
        <v>10251.31</v>
      </c>
      <c r="D763" s="14">
        <f t="shared" si="34"/>
        <v>43724</v>
      </c>
      <c r="F763">
        <f ca="1">IF(A763&lt;$F$2,"",AVERAGE(INDIRECT("C"&amp;A763-$F$2+3):C763))</f>
        <v>10048.895666666669</v>
      </c>
      <c r="G763" s="2">
        <f ca="1">IF(A763&lt;$G$2,"",IF(A763=$G$2,AVERAGE(INDIRECT("C"&amp;A763-$G$2+3):C763),G762+(2/($G$2+3))*(C763-G762)))</f>
        <v>9714.2774522689979</v>
      </c>
      <c r="J763">
        <f ca="1">IF(F763="","",IF(C763&lt;(F763*(1-'inputs and tables'!$K$14)),0,IF(C763&gt;(F763*(1+'inputs and tables'!$K$14)),1,J762)))</f>
        <v>1</v>
      </c>
      <c r="K763">
        <f ca="1">IF(G763="","",IF(C763&lt;(G763*(1-'inputs and tables'!$K$14)),0,IF(C763&gt;(G763*(1+'inputs and tables'!$K$14)),1,K762)))</f>
        <v>1</v>
      </c>
      <c r="N763" s="13">
        <f t="shared" si="33"/>
        <v>890.25705601389552</v>
      </c>
      <c r="O763" s="10">
        <f ca="1">(O762+(IF(J762&lt;&gt;J761,(-O762*'inputs and tables'!$K$22-'inputs and tables'!$K$21)-O762*'inputs and tables'!$K$22,0)*('inputs and tables'!$K$15+'inputs and tables'!$K$16)))*(IF(AND(J762=0,'inputs and tables'!$K$16=1),data!C762/data!C763,1)*IF(AND(J762=1,'inputs and tables'!$K$15=1),data!C763/data!C762,1))</f>
        <v>4535.8019280203425</v>
      </c>
      <c r="P763" s="10">
        <f ca="1">(P762+(IF(K762&lt;&gt;K761,(-P762*'inputs and tables'!$K$22-'inputs and tables'!$K$21)-P762*'inputs and tables'!$K$22,0)*('inputs and tables'!$K$15+'inputs and tables'!$K$16)))*(IF(AND(K762=0,'inputs and tables'!$K$16=1),data!C762/data!C763,1)*IF(AND(K762=1,'inputs and tables'!$K$15=1),data!C763/data!C762,1))</f>
        <v>1502.6835196412865</v>
      </c>
    </row>
    <row r="764" spans="1:16" x14ac:dyDescent="0.4">
      <c r="A764" s="17">
        <f t="shared" si="32"/>
        <v>762</v>
      </c>
      <c r="B764">
        <v>1568678400</v>
      </c>
      <c r="C764">
        <v>10187.82</v>
      </c>
      <c r="D764" s="14">
        <f t="shared" si="34"/>
        <v>43725</v>
      </c>
      <c r="F764">
        <f ca="1">IF(A764&lt;$F$2,"",AVERAGE(INDIRECT("C"&amp;A764-$F$2+3):C764))</f>
        <v>10067.642916666668</v>
      </c>
      <c r="G764" s="2">
        <f ca="1">IF(A764&lt;$G$2,"",IF(A764=$G$2,AVERAGE(INDIRECT("C"&amp;A764-$G$2+3):C764),G763+(2/($G$2+3))*(C764-G763)))</f>
        <v>9722.7335691927656</v>
      </c>
      <c r="J764">
        <f ca="1">IF(F764="","",IF(C764&lt;(F764*(1-'inputs and tables'!$K$14)),0,IF(C764&gt;(F764*(1+'inputs and tables'!$K$14)),1,J763)))</f>
        <v>1</v>
      </c>
      <c r="K764">
        <f ca="1">IF(G764="","",IF(C764&lt;(G764*(1-'inputs and tables'!$K$14)),0,IF(C764&gt;(G764*(1+'inputs and tables'!$K$14)),1,K763)))</f>
        <v>1</v>
      </c>
      <c r="N764" s="13">
        <f t="shared" si="33"/>
        <v>884.74337820234541</v>
      </c>
      <c r="O764" s="10">
        <f ca="1">(O763+(IF(J763&lt;&gt;J762,(-O763*'inputs and tables'!$K$22-'inputs and tables'!$K$21)-O763*'inputs and tables'!$K$22,0)*('inputs and tables'!$K$15+'inputs and tables'!$K$16)))*(IF(AND(J763=0,'inputs and tables'!$K$16=1),data!C763/data!C764,1)*IF(AND(J763=1,'inputs and tables'!$K$15=1),data!C764/data!C763,1))</f>
        <v>4507.7100973752822</v>
      </c>
      <c r="P764" s="10">
        <f ca="1">(P763+(IF(K763&lt;&gt;K762,(-P763*'inputs and tables'!$K$22-'inputs and tables'!$K$21)-P763*'inputs and tables'!$K$22,0)*('inputs and tables'!$K$15+'inputs and tables'!$K$16)))*(IF(AND(K763=0,'inputs and tables'!$K$16=1),data!C763/data!C764,1)*IF(AND(K763=1,'inputs and tables'!$K$15=1),data!C764/data!C763,1))</f>
        <v>1493.3768674512712</v>
      </c>
    </row>
    <row r="765" spans="1:16" x14ac:dyDescent="0.4">
      <c r="A765" s="17">
        <f t="shared" si="32"/>
        <v>763</v>
      </c>
      <c r="B765">
        <v>1568764800</v>
      </c>
      <c r="C765">
        <v>10156.99</v>
      </c>
      <c r="D765" s="14">
        <f t="shared" si="34"/>
        <v>43726</v>
      </c>
      <c r="F765">
        <f ca="1">IF(A765&lt;$F$2,"",AVERAGE(INDIRECT("C"&amp;A765-$F$2+3):C765))</f>
        <v>10086.410583333334</v>
      </c>
      <c r="G765" s="2">
        <f ca="1">IF(A765&lt;$G$2,"",IF(A765=$G$2,AVERAGE(INDIRECT("C"&amp;A765-$G$2+3):C765),G764+(2/($G$2+3))*(C765-G764)))</f>
        <v>9730.4881483143236</v>
      </c>
      <c r="J765">
        <f ca="1">IF(F765="","",IF(C765&lt;(F765*(1-'inputs and tables'!$K$14)),0,IF(C765&gt;(F765*(1+'inputs and tables'!$K$14)),1,J764)))</f>
        <v>1</v>
      </c>
      <c r="K765">
        <f ca="1">IF(G765="","",IF(C765&lt;(G765*(1-'inputs and tables'!$K$14)),0,IF(C765&gt;(G765*(1+'inputs and tables'!$K$14)),1,K764)))</f>
        <v>1</v>
      </c>
      <c r="N765" s="13">
        <f t="shared" si="33"/>
        <v>882.06600086843309</v>
      </c>
      <c r="O765" s="10">
        <f ca="1">(O764+(IF(J764&lt;&gt;J763,(-O764*'inputs and tables'!$K$22-'inputs and tables'!$K$21)-O764*'inputs and tables'!$K$22,0)*('inputs and tables'!$K$15+'inputs and tables'!$K$16)))*(IF(AND(J764=0,'inputs and tables'!$K$16=1),data!C764/data!C765,1)*IF(AND(J764=1,'inputs and tables'!$K$15=1),data!C765/data!C764,1))</f>
        <v>4494.069033604811</v>
      </c>
      <c r="P765" s="10">
        <f ca="1">(P764+(IF(K764&lt;&gt;K763,(-P764*'inputs and tables'!$K$22-'inputs and tables'!$K$21)-P764*'inputs and tables'!$K$22,0)*('inputs and tables'!$K$15+'inputs and tables'!$K$16)))*(IF(AND(K764=0,'inputs and tables'!$K$16=1),data!C764/data!C765,1)*IF(AND(K764=1,'inputs and tables'!$K$15=1),data!C765/data!C764,1))</f>
        <v>1488.8576662066946</v>
      </c>
    </row>
    <row r="766" spans="1:16" x14ac:dyDescent="0.4">
      <c r="A766" s="17">
        <f t="shared" si="32"/>
        <v>764</v>
      </c>
      <c r="B766">
        <v>1568851200</v>
      </c>
      <c r="C766">
        <v>10244.290000000001</v>
      </c>
      <c r="D766" s="14">
        <f t="shared" si="34"/>
        <v>43727</v>
      </c>
      <c r="F766">
        <f ca="1">IF(A766&lt;$F$2,"",AVERAGE(INDIRECT("C"&amp;A766-$F$2+3):C766))</f>
        <v>10108.209416666668</v>
      </c>
      <c r="G766" s="2">
        <f ca="1">IF(A766&lt;$G$2,"",IF(A766=$G$2,AVERAGE(INDIRECT("C"&amp;A766-$G$2+3):C766),G765+(2/($G$2+3))*(C766-G765)))</f>
        <v>9739.6631813801396</v>
      </c>
      <c r="J766">
        <f ca="1">IF(F766="","",IF(C766&lt;(F766*(1-'inputs and tables'!$K$14)),0,IF(C766&gt;(F766*(1+'inputs and tables'!$K$14)),1,J765)))</f>
        <v>1</v>
      </c>
      <c r="K766">
        <f ca="1">IF(G766="","",IF(C766&lt;(G766*(1-'inputs and tables'!$K$14)),0,IF(C766&gt;(G766*(1+'inputs and tables'!$K$14)),1,K765)))</f>
        <v>1</v>
      </c>
      <c r="N766" s="13">
        <f t="shared" si="33"/>
        <v>889.64741641337469</v>
      </c>
      <c r="O766" s="10">
        <f ca="1">(O765+(IF(J765&lt;&gt;J764,(-O765*'inputs and tables'!$K$22-'inputs and tables'!$K$21)-O765*'inputs and tables'!$K$22,0)*('inputs and tables'!$K$15+'inputs and tables'!$K$16)))*(IF(AND(J765=0,'inputs and tables'!$K$16=1),data!C765/data!C766,1)*IF(AND(J765=1,'inputs and tables'!$K$15=1),data!C766/data!C765,1))</f>
        <v>4532.6958538176605</v>
      </c>
      <c r="P766" s="10">
        <f ca="1">(P765+(IF(K765&lt;&gt;K764,(-P765*'inputs and tables'!$K$22-'inputs and tables'!$K$21)-P765*'inputs and tables'!$K$22,0)*('inputs and tables'!$K$15+'inputs and tables'!$K$16)))*(IF(AND(K765=0,'inputs and tables'!$K$16=1),data!C765/data!C766,1)*IF(AND(K765=1,'inputs and tables'!$K$15=1),data!C766/data!C765,1))</f>
        <v>1501.6544961986358</v>
      </c>
    </row>
    <row r="767" spans="1:16" x14ac:dyDescent="0.4">
      <c r="A767" s="17">
        <f t="shared" si="32"/>
        <v>765</v>
      </c>
      <c r="B767">
        <v>1568937600</v>
      </c>
      <c r="C767">
        <v>10168.59</v>
      </c>
      <c r="D767" s="14">
        <f t="shared" si="34"/>
        <v>43728</v>
      </c>
      <c r="F767">
        <f ca="1">IF(A767&lt;$F$2,"",AVERAGE(INDIRECT("C"&amp;A767-$F$2+3):C767))</f>
        <v>10127.518416666668</v>
      </c>
      <c r="G767" s="2">
        <f ca="1">IF(A767&lt;$G$2,"",IF(A767=$G$2,AVERAGE(INDIRECT("C"&amp;A767-$G$2+3):C767),G766+(2/($G$2+3))*(C767-G766)))</f>
        <v>9747.3225888554934</v>
      </c>
      <c r="J767">
        <f ca="1">IF(F767="","",IF(C767&lt;(F767*(1-'inputs and tables'!$K$14)),0,IF(C767&gt;(F767*(1+'inputs and tables'!$K$14)),1,J766)))</f>
        <v>1</v>
      </c>
      <c r="K767">
        <f ca="1">IF(G767="","",IF(C767&lt;(G767*(1-'inputs and tables'!$K$14)),0,IF(C767&gt;(G767*(1+'inputs and tables'!$K$14)),1,K766)))</f>
        <v>1</v>
      </c>
      <c r="N767" s="13">
        <f t="shared" si="33"/>
        <v>883.07338254450792</v>
      </c>
      <c r="O767" s="10">
        <f ca="1">(O766+(IF(J766&lt;&gt;J765,(-O766*'inputs and tables'!$K$22-'inputs and tables'!$K$21)-O766*'inputs and tables'!$K$22,0)*('inputs and tables'!$K$15+'inputs and tables'!$K$16)))*(IF(AND(J766=0,'inputs and tables'!$K$16=1),data!C766/data!C767,1)*IF(AND(J766=1,'inputs and tables'!$K$15=1),data!C767/data!C766,1))</f>
        <v>4499.201577871353</v>
      </c>
      <c r="P767" s="10">
        <f ca="1">(P766+(IF(K766&lt;&gt;K765,(-P766*'inputs and tables'!$K$22-'inputs and tables'!$K$21)-P766*'inputs and tables'!$K$22,0)*('inputs and tables'!$K$15+'inputs and tables'!$K$16)))*(IF(AND(K766=0,'inputs and tables'!$K$16=1),data!C766/data!C767,1)*IF(AND(K766=1,'inputs and tables'!$K$15=1),data!C767/data!C766,1))</f>
        <v>1490.5580468241806</v>
      </c>
    </row>
    <row r="768" spans="1:16" x14ac:dyDescent="0.4">
      <c r="A768" s="17">
        <f t="shared" si="32"/>
        <v>766</v>
      </c>
      <c r="B768">
        <v>1569024000</v>
      </c>
      <c r="C768">
        <v>9986.39</v>
      </c>
      <c r="D768" s="14">
        <f t="shared" si="34"/>
        <v>43729</v>
      </c>
      <c r="F768">
        <f ca="1">IF(A768&lt;$F$2,"",AVERAGE(INDIRECT("C"&amp;A768-$F$2+3):C768))</f>
        <v>10144.364416666669</v>
      </c>
      <c r="G768" s="2">
        <f ca="1">IF(A768&lt;$G$2,"",IF(A768=$G$2,AVERAGE(INDIRECT("C"&amp;A768-$G$2+3):C768),G767+(2/($G$2+3))*(C768-G767)))</f>
        <v>9751.5916497687886</v>
      </c>
      <c r="J768">
        <f ca="1">IF(F768="","",IF(C768&lt;(F768*(1-'inputs and tables'!$K$14)),0,IF(C768&gt;(F768*(1+'inputs and tables'!$K$14)),1,J767)))</f>
        <v>0</v>
      </c>
      <c r="K768">
        <f ca="1">IF(G768="","",IF(C768&lt;(G768*(1-'inputs and tables'!$K$14)),0,IF(C768&gt;(G768*(1+'inputs and tables'!$K$14)),1,K767)))</f>
        <v>1</v>
      </c>
      <c r="N768" s="13">
        <f t="shared" si="33"/>
        <v>867.25054277030029</v>
      </c>
      <c r="O768" s="10">
        <f ca="1">(O767+(IF(J767&lt;&gt;J766,(-O767*'inputs and tables'!$K$22-'inputs and tables'!$K$21)-O767*'inputs and tables'!$K$22,0)*('inputs and tables'!$K$15+'inputs and tables'!$K$16)))*(IF(AND(J767=0,'inputs and tables'!$K$16=1),data!C767/data!C768,1)*IF(AND(J767=1,'inputs and tables'!$K$15=1),data!C768/data!C767,1))</f>
        <v>4418.5852360296458</v>
      </c>
      <c r="P768" s="10">
        <f ca="1">(P767+(IF(K767&lt;&gt;K766,(-P767*'inputs and tables'!$K$22-'inputs and tables'!$K$21)-P767*'inputs and tables'!$K$22,0)*('inputs and tables'!$K$15+'inputs and tables'!$K$16)))*(IF(AND(K767=0,'inputs and tables'!$K$16=1),data!C767/data!C768,1)*IF(AND(K767=1,'inputs and tables'!$K$15=1),data!C768/data!C767,1))</f>
        <v>1463.8503443667732</v>
      </c>
    </row>
    <row r="769" spans="1:16" x14ac:dyDescent="0.4">
      <c r="A769" s="17">
        <f t="shared" si="32"/>
        <v>767</v>
      </c>
      <c r="B769">
        <v>1569110400</v>
      </c>
      <c r="C769">
        <v>10028.870000000001</v>
      </c>
      <c r="D769" s="14">
        <f t="shared" si="34"/>
        <v>43730</v>
      </c>
      <c r="F769">
        <f ca="1">IF(A769&lt;$F$2,"",AVERAGE(INDIRECT("C"&amp;A769-$F$2+3):C769))</f>
        <v>10161.059916666669</v>
      </c>
      <c r="G769" s="2">
        <f ca="1">IF(A769&lt;$G$2,"",IF(A769=$G$2,AVERAGE(INDIRECT("C"&amp;A769-$G$2+3):C769),G768+(2/($G$2+3))*(C769-G768)))</f>
        <v>9756.5430488800594</v>
      </c>
      <c r="J769">
        <f ca="1">IF(F769="","",IF(C769&lt;(F769*(1-'inputs and tables'!$K$14)),0,IF(C769&gt;(F769*(1+'inputs and tables'!$K$14)),1,J768)))</f>
        <v>0</v>
      </c>
      <c r="K769">
        <f ca="1">IF(G769="","",IF(C769&lt;(G769*(1-'inputs and tables'!$K$14)),0,IF(C769&gt;(G769*(1+'inputs and tables'!$K$14)),1,K768)))</f>
        <v>1</v>
      </c>
      <c r="N769" s="13">
        <f t="shared" si="33"/>
        <v>870.93964394268426</v>
      </c>
      <c r="O769" s="10">
        <f ca="1">(O768+(IF(J768&lt;&gt;J767,(-O768*'inputs and tables'!$K$22-'inputs and tables'!$K$21)-O768*'inputs and tables'!$K$22,0)*('inputs and tables'!$K$15+'inputs and tables'!$K$16)))*(IF(AND(J768=0,'inputs and tables'!$K$16=1),data!C768/data!C769,1)*IF(AND(J768=1,'inputs and tables'!$K$15=1),data!C769/data!C768,1))</f>
        <v>4364.6701664207649</v>
      </c>
      <c r="P769" s="10">
        <f ca="1">(P768+(IF(K768&lt;&gt;K767,(-P768*'inputs and tables'!$K$22-'inputs and tables'!$K$21)-P768*'inputs and tables'!$K$22,0)*('inputs and tables'!$K$15+'inputs and tables'!$K$16)))*(IF(AND(K768=0,'inputs and tables'!$K$16=1),data!C768/data!C769,1)*IF(AND(K768=1,'inputs and tables'!$K$15=1),data!C769/data!C768,1))</f>
        <v>1470.0772554556354</v>
      </c>
    </row>
    <row r="770" spans="1:16" x14ac:dyDescent="0.4">
      <c r="A770" s="17">
        <f t="shared" si="32"/>
        <v>768</v>
      </c>
      <c r="B770">
        <v>1569196800</v>
      </c>
      <c r="C770">
        <v>9702.25</v>
      </c>
      <c r="D770" s="14">
        <f t="shared" si="34"/>
        <v>43731</v>
      </c>
      <c r="F770">
        <f ca="1">IF(A770&lt;$F$2,"",AVERAGE(INDIRECT("C"&amp;A770-$F$2+3):C770))</f>
        <v>10170.125083333336</v>
      </c>
      <c r="G770" s="2">
        <f ca="1">IF(A770&lt;$G$2,"",IF(A770=$G$2,AVERAGE(INDIRECT("C"&amp;A770-$G$2+3):C770),G769+(2/($G$2+3))*(C770-G769)))</f>
        <v>9755.573530150059</v>
      </c>
      <c r="J770">
        <f ca="1">IF(F770="","",IF(C770&lt;(F770*(1-'inputs and tables'!$K$14)),0,IF(C770&gt;(F770*(1+'inputs and tables'!$K$14)),1,J769)))</f>
        <v>0</v>
      </c>
      <c r="K770">
        <f ca="1">IF(G770="","",IF(C770&lt;(G770*(1-'inputs and tables'!$K$14)),0,IF(C770&gt;(G770*(1+'inputs and tables'!$K$14)),1,K769)))</f>
        <v>0</v>
      </c>
      <c r="N770" s="13">
        <f t="shared" si="33"/>
        <v>842.57490230134681</v>
      </c>
      <c r="O770" s="10">
        <f ca="1">(O769+(IF(J769&lt;&gt;J768,(-O769*'inputs and tables'!$K$22-'inputs and tables'!$K$21)-O769*'inputs and tables'!$K$22,0)*('inputs and tables'!$K$15+'inputs and tables'!$K$16)))*(IF(AND(J769=0,'inputs and tables'!$K$16=1),data!C769/data!C770,1)*IF(AND(J769=1,'inputs and tables'!$K$15=1),data!C770/data!C769,1))</f>
        <v>4511.6039776250063</v>
      </c>
      <c r="P770" s="10">
        <f ca="1">(P769+(IF(K769&lt;&gt;K768,(-P769*'inputs and tables'!$K$22-'inputs and tables'!$K$21)-P769*'inputs and tables'!$K$22,0)*('inputs and tables'!$K$15+'inputs and tables'!$K$16)))*(IF(AND(K769=0,'inputs and tables'!$K$16=1),data!C769/data!C770,1)*IF(AND(K769=1,'inputs and tables'!$K$15=1),data!C770/data!C769,1))</f>
        <v>1422.1998143105293</v>
      </c>
    </row>
    <row r="771" spans="1:16" x14ac:dyDescent="0.4">
      <c r="A771" s="17">
        <f t="shared" si="32"/>
        <v>769</v>
      </c>
      <c r="B771">
        <v>1569283200</v>
      </c>
      <c r="C771">
        <v>8493.14</v>
      </c>
      <c r="D771" s="14">
        <f t="shared" si="34"/>
        <v>43732</v>
      </c>
      <c r="F771">
        <f ca="1">IF(A771&lt;$F$2,"",AVERAGE(INDIRECT("C"&amp;A771-$F$2+3):C771))</f>
        <v>10167.931916666666</v>
      </c>
      <c r="G771" s="2">
        <f ca="1">IF(A771&lt;$G$2,"",IF(A771=$G$2,AVERAGE(INDIRECT("C"&amp;A771-$G$2+3):C771),G770+(2/($G$2+3))*(C771-G770)))</f>
        <v>9733.0300742545223</v>
      </c>
      <c r="J771">
        <f ca="1">IF(F771="","",IF(C771&lt;(F771*(1-'inputs and tables'!$K$14)),0,IF(C771&gt;(F771*(1+'inputs and tables'!$K$14)),1,J770)))</f>
        <v>0</v>
      </c>
      <c r="K771">
        <f ca="1">IF(G771="","",IF(C771&lt;(G771*(1-'inputs and tables'!$K$14)),0,IF(C771&gt;(G771*(1+'inputs and tables'!$K$14)),1,K770)))</f>
        <v>0</v>
      </c>
      <c r="N771" s="13">
        <f t="shared" si="33"/>
        <v>737.57186278766892</v>
      </c>
      <c r="O771" s="10">
        <f ca="1">(O770+(IF(J770&lt;&gt;J769,(-O770*'inputs and tables'!$K$22-'inputs and tables'!$K$21)-O770*'inputs and tables'!$K$22,0)*('inputs and tables'!$K$15+'inputs and tables'!$K$16)))*(IF(AND(J770=0,'inputs and tables'!$K$16=1),data!C770/data!C771,1)*IF(AND(J770=1,'inputs and tables'!$K$15=1),data!C771/data!C770,1))</f>
        <v>5153.8900444255269</v>
      </c>
      <c r="P771" s="10">
        <f ca="1">(P770+(IF(K770&lt;&gt;K769,(-P770*'inputs and tables'!$K$22-'inputs and tables'!$K$21)-P770*'inputs and tables'!$K$22,0)*('inputs and tables'!$K$15+'inputs and tables'!$K$16)))*(IF(AND(K770=0,'inputs and tables'!$K$16=1),data!C770/data!C771,1)*IF(AND(K770=1,'inputs and tables'!$K$15=1),data!C771/data!C770,1))</f>
        <v>1611.6712833189115</v>
      </c>
    </row>
    <row r="772" spans="1:16" x14ac:dyDescent="0.4">
      <c r="A772" s="17">
        <f t="shared" si="32"/>
        <v>770</v>
      </c>
      <c r="B772">
        <v>1569369600</v>
      </c>
      <c r="C772">
        <v>8430.0499999999993</v>
      </c>
      <c r="D772" s="14">
        <f t="shared" si="34"/>
        <v>43733</v>
      </c>
      <c r="F772">
        <f ca="1">IF(A772&lt;$F$2,"",AVERAGE(INDIRECT("C"&amp;A772-$F$2+3):C772))</f>
        <v>10165.552000000001</v>
      </c>
      <c r="G772" s="2">
        <f ca="1">IF(A772&lt;$G$2,"",IF(A772=$G$2,AVERAGE(INDIRECT("C"&amp;A772-$G$2+3):C772),G771+(2/($G$2+3))*(C772-G771)))</f>
        <v>9709.7625729285483</v>
      </c>
      <c r="J772">
        <f ca="1">IF(F772="","",IF(C772&lt;(F772*(1-'inputs and tables'!$K$14)),0,IF(C772&gt;(F772*(1+'inputs and tables'!$K$14)),1,J771)))</f>
        <v>0</v>
      </c>
      <c r="K772">
        <f ca="1">IF(G772="","",IF(C772&lt;(G772*(1-'inputs and tables'!$K$14)),0,IF(C772&gt;(G772*(1+'inputs and tables'!$K$14)),1,K771)))</f>
        <v>0</v>
      </c>
      <c r="N772" s="13">
        <f t="shared" si="33"/>
        <v>732.09292227529374</v>
      </c>
      <c r="O772" s="10">
        <f ca="1">(O771+(IF(J771&lt;&gt;J770,(-O771*'inputs and tables'!$K$22-'inputs and tables'!$K$21)-O771*'inputs and tables'!$K$22,0)*('inputs and tables'!$K$15+'inputs and tables'!$K$16)))*(IF(AND(J771=0,'inputs and tables'!$K$16=1),data!C771/data!C772,1)*IF(AND(J771=1,'inputs and tables'!$K$15=1),data!C772/data!C771,1))</f>
        <v>5192.4614553783449</v>
      </c>
      <c r="P772" s="10">
        <f ca="1">(P771+(IF(K771&lt;&gt;K770,(-P771*'inputs and tables'!$K$22-'inputs and tables'!$K$21)-P771*'inputs and tables'!$K$22,0)*('inputs and tables'!$K$15+'inputs and tables'!$K$16)))*(IF(AND(K771=0,'inputs and tables'!$K$16=1),data!C771/data!C772,1)*IF(AND(K771=1,'inputs and tables'!$K$15=1),data!C772/data!C771,1))</f>
        <v>1623.7329367212744</v>
      </c>
    </row>
    <row r="773" spans="1:16" x14ac:dyDescent="0.4">
      <c r="A773" s="17">
        <f t="shared" ref="A773:A836" si="35">A772+1</f>
        <v>771</v>
      </c>
      <c r="B773">
        <v>1569456000</v>
      </c>
      <c r="C773">
        <v>8063.73</v>
      </c>
      <c r="D773" s="14">
        <f t="shared" si="34"/>
        <v>43734</v>
      </c>
      <c r="F773">
        <f ca="1">IF(A773&lt;$F$2,"",AVERAGE(INDIRECT("C"&amp;A773-$F$2+3):C773))</f>
        <v>10160.702416666669</v>
      </c>
      <c r="G773" s="2">
        <f ca="1">IF(A773&lt;$G$2,"",IF(A773=$G$2,AVERAGE(INDIRECT("C"&amp;A773-$G$2+3):C773),G772+(2/($G$2+3))*(C773-G772)))</f>
        <v>9680.3691341262529</v>
      </c>
      <c r="J773">
        <f ca="1">IF(F773="","",IF(C773&lt;(F773*(1-'inputs and tables'!$K$14)),0,IF(C773&gt;(F773*(1+'inputs and tables'!$K$14)),1,J772)))</f>
        <v>0</v>
      </c>
      <c r="K773">
        <f ca="1">IF(G773="","",IF(C773&lt;(G773*(1-'inputs and tables'!$K$14)),0,IF(C773&gt;(G773*(1+'inputs and tables'!$K$14)),1,K772)))</f>
        <v>0</v>
      </c>
      <c r="N773" s="13">
        <f t="shared" si="33"/>
        <v>700.28050369083871</v>
      </c>
      <c r="O773" s="10">
        <f ca="1">(O772+(IF(J772&lt;&gt;J771,(-O772*'inputs and tables'!$K$22-'inputs and tables'!$K$21)-O772*'inputs and tables'!$K$22,0)*('inputs and tables'!$K$15+'inputs and tables'!$K$16)))*(IF(AND(J772=0,'inputs and tables'!$K$16=1),data!C772/data!C773,1)*IF(AND(J772=1,'inputs and tables'!$K$15=1),data!C773/data!C772,1))</f>
        <v>5428.3451568830069</v>
      </c>
      <c r="P773" s="10">
        <f ca="1">(P772+(IF(K772&lt;&gt;K771,(-P772*'inputs and tables'!$K$22-'inputs and tables'!$K$21)-P772*'inputs and tables'!$K$22,0)*('inputs and tables'!$K$15+'inputs and tables'!$K$16)))*(IF(AND(K772=0,'inputs and tables'!$K$16=1),data!C772/data!C773,1)*IF(AND(K772=1,'inputs and tables'!$K$15=1),data!C773/data!C772,1))</f>
        <v>1697.4960524728851</v>
      </c>
    </row>
    <row r="774" spans="1:16" x14ac:dyDescent="0.4">
      <c r="A774" s="17">
        <f t="shared" si="35"/>
        <v>772</v>
      </c>
      <c r="B774">
        <v>1569542400</v>
      </c>
      <c r="C774">
        <v>8177.91</v>
      </c>
      <c r="D774" s="14">
        <f t="shared" si="34"/>
        <v>43735</v>
      </c>
      <c r="F774">
        <f ca="1">IF(A774&lt;$F$2,"",AVERAGE(INDIRECT("C"&amp;A774-$F$2+3):C774))</f>
        <v>10159.938833333335</v>
      </c>
      <c r="G774" s="2">
        <f ca="1">IF(A774&lt;$G$2,"",IF(A774=$G$2,AVERAGE(INDIRECT("C"&amp;A774-$G$2+3):C774),G773+(2/($G$2+3))*(C774-G773)))</f>
        <v>9653.539506731142</v>
      </c>
      <c r="J774">
        <f ca="1">IF(F774="","",IF(C774&lt;(F774*(1-'inputs and tables'!$K$14)),0,IF(C774&gt;(F774*(1+'inputs and tables'!$K$14)),1,J773)))</f>
        <v>0</v>
      </c>
      <c r="K774">
        <f ca="1">IF(G774="","",IF(C774&lt;(G774*(1-'inputs and tables'!$K$14)),0,IF(C774&gt;(G774*(1+'inputs and tables'!$K$14)),1,K773)))</f>
        <v>0</v>
      </c>
      <c r="N774" s="13">
        <f t="shared" si="33"/>
        <v>710.19626574033953</v>
      </c>
      <c r="O774" s="10">
        <f ca="1">(O773+(IF(J773&lt;&gt;J772,(-O773*'inputs and tables'!$K$22-'inputs and tables'!$K$21)-O773*'inputs and tables'!$K$22,0)*('inputs and tables'!$K$15+'inputs and tables'!$K$16)))*(IF(AND(J773=0,'inputs and tables'!$K$16=1),data!C773/data!C774,1)*IF(AND(J773=1,'inputs and tables'!$K$15=1),data!C774/data!C773,1))</f>
        <v>5352.554588141983</v>
      </c>
      <c r="P774" s="10">
        <f ca="1">(P773+(IF(K773&lt;&gt;K772,(-P773*'inputs and tables'!$K$22-'inputs and tables'!$K$21)-P773*'inputs and tables'!$K$22,0)*('inputs and tables'!$K$15+'inputs and tables'!$K$16)))*(IF(AND(K773=0,'inputs and tables'!$K$16=1),data!C773/data!C774,1)*IF(AND(K773=1,'inputs and tables'!$K$15=1),data!C774/data!C773,1))</f>
        <v>1673.7956083164497</v>
      </c>
    </row>
    <row r="775" spans="1:16" x14ac:dyDescent="0.4">
      <c r="A775" s="17">
        <f t="shared" si="35"/>
        <v>773</v>
      </c>
      <c r="B775">
        <v>1569628800</v>
      </c>
      <c r="C775">
        <v>8198.81</v>
      </c>
      <c r="D775" s="14">
        <f t="shared" si="34"/>
        <v>43736</v>
      </c>
      <c r="F775">
        <f ca="1">IF(A775&lt;$F$2,"",AVERAGE(INDIRECT("C"&amp;A775-$F$2+3):C775))</f>
        <v>10156.970583333336</v>
      </c>
      <c r="G775" s="2">
        <f ca="1">IF(A775&lt;$G$2,"",IF(A775=$G$2,AVERAGE(INDIRECT("C"&amp;A775-$G$2+3):C775),G774+(2/($G$2+3))*(C775-G774)))</f>
        <v>9627.5621941109421</v>
      </c>
      <c r="J775">
        <f ca="1">IF(F775="","",IF(C775&lt;(F775*(1-'inputs and tables'!$K$14)),0,IF(C775&gt;(F775*(1+'inputs and tables'!$K$14)),1,J774)))</f>
        <v>0</v>
      </c>
      <c r="K775">
        <f ca="1">IF(G775="","",IF(C775&lt;(G775*(1-'inputs and tables'!$K$14)),0,IF(C775&gt;(G775*(1+'inputs and tables'!$K$14)),1,K774)))</f>
        <v>0</v>
      </c>
      <c r="N775" s="13">
        <f t="shared" si="33"/>
        <v>712.01128962223265</v>
      </c>
      <c r="O775" s="10">
        <f ca="1">(O774+(IF(J774&lt;&gt;J773,(-O774*'inputs and tables'!$K$22-'inputs and tables'!$K$21)-O774*'inputs and tables'!$K$22,0)*('inputs and tables'!$K$15+'inputs and tables'!$K$16)))*(IF(AND(J774=0,'inputs and tables'!$K$16=1),data!C774/data!C775,1)*IF(AND(J774=1,'inputs and tables'!$K$15=1),data!C775/data!C774,1))</f>
        <v>5338.9101213361701</v>
      </c>
      <c r="P775" s="10">
        <f ca="1">(P774+(IF(K774&lt;&gt;K773,(-P774*'inputs and tables'!$K$22-'inputs and tables'!$K$21)-P774*'inputs and tables'!$K$22,0)*('inputs and tables'!$K$15+'inputs and tables'!$K$16)))*(IF(AND(K774=0,'inputs and tables'!$K$16=1),data!C774/data!C775,1)*IF(AND(K774=1,'inputs and tables'!$K$15=1),data!C775/data!C774,1))</f>
        <v>1669.5288515293289</v>
      </c>
    </row>
    <row r="776" spans="1:16" x14ac:dyDescent="0.4">
      <c r="A776" s="17">
        <f t="shared" si="35"/>
        <v>774</v>
      </c>
      <c r="B776">
        <v>1569715200</v>
      </c>
      <c r="C776">
        <v>8043.82</v>
      </c>
      <c r="D776" s="14">
        <f t="shared" si="34"/>
        <v>43737</v>
      </c>
      <c r="F776">
        <f ca="1">IF(A776&lt;$F$2,"",AVERAGE(INDIRECT("C"&amp;A776-$F$2+3):C776))</f>
        <v>10152.801833333335</v>
      </c>
      <c r="G776" s="2">
        <f ca="1">IF(A776&lt;$G$2,"",IF(A776=$G$2,AVERAGE(INDIRECT("C"&amp;A776-$G$2+3):C776),G775+(2/($G$2+3))*(C776-G775)))</f>
        <v>9599.2810835018172</v>
      </c>
      <c r="J776">
        <f ca="1">IF(F776="","",IF(C776&lt;(F776*(1-'inputs and tables'!$K$14)),0,IF(C776&gt;(F776*(1+'inputs and tables'!$K$14)),1,J775)))</f>
        <v>0</v>
      </c>
      <c r="K776">
        <f ca="1">IF(G776="","",IF(C776&lt;(G776*(1-'inputs and tables'!$K$14)),0,IF(C776&gt;(G776*(1+'inputs and tables'!$K$14)),1,K775)))</f>
        <v>0</v>
      </c>
      <c r="N776" s="13">
        <f t="shared" si="33"/>
        <v>698.55145462440373</v>
      </c>
      <c r="O776" s="10">
        <f ca="1">(O775+(IF(J775&lt;&gt;J774,(-O775*'inputs and tables'!$K$22-'inputs and tables'!$K$21)-O775*'inputs and tables'!$K$22,0)*('inputs and tables'!$K$15+'inputs and tables'!$K$16)))*(IF(AND(J775=0,'inputs and tables'!$K$16=1),data!C775/data!C776,1)*IF(AND(J775=1,'inputs and tables'!$K$15=1),data!C776/data!C775,1))</f>
        <v>5441.7813541218229</v>
      </c>
      <c r="P776" s="10">
        <f ca="1">(P775+(IF(K775&lt;&gt;K774,(-P775*'inputs and tables'!$K$22-'inputs and tables'!$K$21)-P775*'inputs and tables'!$K$22,0)*('inputs and tables'!$K$15+'inputs and tables'!$K$16)))*(IF(AND(K775=0,'inputs and tables'!$K$16=1),data!C775/data!C776,1)*IF(AND(K775=1,'inputs and tables'!$K$15=1),data!C776/data!C775,1))</f>
        <v>1701.6976813512952</v>
      </c>
    </row>
    <row r="777" spans="1:16" x14ac:dyDescent="0.4">
      <c r="A777" s="17">
        <f t="shared" si="35"/>
        <v>775</v>
      </c>
      <c r="B777">
        <v>1569801600</v>
      </c>
      <c r="C777">
        <v>8289.34</v>
      </c>
      <c r="D777" s="14">
        <f t="shared" si="34"/>
        <v>43738</v>
      </c>
      <c r="F777">
        <f ca="1">IF(A777&lt;$F$2,"",AVERAGE(INDIRECT("C"&amp;A777-$F$2+3):C777))</f>
        <v>10149.163166666667</v>
      </c>
      <c r="G777" s="2">
        <f ca="1">IF(A777&lt;$G$2,"",IF(A777=$G$2,AVERAGE(INDIRECT("C"&amp;A777-$G$2+3):C777),G776+(2/($G$2+3))*(C777-G776)))</f>
        <v>9575.8892784392847</v>
      </c>
      <c r="J777">
        <f ca="1">IF(F777="","",IF(C777&lt;(F777*(1-'inputs and tables'!$K$14)),0,IF(C777&gt;(F777*(1+'inputs and tables'!$K$14)),1,J776)))</f>
        <v>0</v>
      </c>
      <c r="K777">
        <f ca="1">IF(G777="","",IF(C777&lt;(G777*(1-'inputs and tables'!$K$14)),0,IF(C777&gt;(G777*(1+'inputs and tables'!$K$14)),1,K776)))</f>
        <v>0</v>
      </c>
      <c r="N777" s="13">
        <f t="shared" si="33"/>
        <v>719.87320885801205</v>
      </c>
      <c r="O777" s="10">
        <f ca="1">(O776+(IF(J776&lt;&gt;J775,(-O776*'inputs and tables'!$K$22-'inputs and tables'!$K$21)-O776*'inputs and tables'!$K$22,0)*('inputs and tables'!$K$15+'inputs and tables'!$K$16)))*(IF(AND(J776=0,'inputs and tables'!$K$16=1),data!C776/data!C777,1)*IF(AND(J776=1,'inputs and tables'!$K$15=1),data!C777/data!C776,1))</f>
        <v>5280.6025198522684</v>
      </c>
      <c r="P777" s="10">
        <f ca="1">(P776+(IF(K776&lt;&gt;K775,(-P776*'inputs and tables'!$K$22-'inputs and tables'!$K$21)-P776*'inputs and tables'!$K$22,0)*('inputs and tables'!$K$15+'inputs and tables'!$K$16)))*(IF(AND(K776=0,'inputs and tables'!$K$16=1),data!C776/data!C777,1)*IF(AND(K776=1,'inputs and tables'!$K$15=1),data!C777/data!C776,1))</f>
        <v>1651.2955003905226</v>
      </c>
    </row>
    <row r="778" spans="1:16" x14ac:dyDescent="0.4">
      <c r="A778" s="17">
        <f t="shared" si="35"/>
        <v>776</v>
      </c>
      <c r="B778">
        <v>1569888000</v>
      </c>
      <c r="C778">
        <v>8292.44</v>
      </c>
      <c r="D778" s="14">
        <f t="shared" si="34"/>
        <v>43739</v>
      </c>
      <c r="F778">
        <f ca="1">IF(A778&lt;$F$2,"",AVERAGE(INDIRECT("C"&amp;A778-$F$2+3):C778))</f>
        <v>10150.635000000002</v>
      </c>
      <c r="G778" s="2">
        <f ca="1">IF(A778&lt;$G$2,"",IF(A778=$G$2,AVERAGE(INDIRECT("C"&amp;A778-$G$2+3):C778),G777+(2/($G$2+3))*(C778-G777)))</f>
        <v>9552.9705413242973</v>
      </c>
      <c r="J778">
        <f ca="1">IF(F778="","",IF(C778&lt;(F778*(1-'inputs and tables'!$K$14)),0,IF(C778&gt;(F778*(1+'inputs and tables'!$K$14)),1,J777)))</f>
        <v>0</v>
      </c>
      <c r="K778">
        <f ca="1">IF(G778="","",IF(C778&lt;(G778*(1-'inputs and tables'!$K$14)),0,IF(C778&gt;(G778*(1+'inputs and tables'!$K$14)),1,K777)))</f>
        <v>0</v>
      </c>
      <c r="N778" s="13">
        <f t="shared" si="33"/>
        <v>720.14242292661834</v>
      </c>
      <c r="O778" s="10">
        <f ca="1">(O777+(IF(J777&lt;&gt;J776,(-O777*'inputs and tables'!$K$22-'inputs and tables'!$K$21)-O777*'inputs and tables'!$K$22,0)*('inputs and tables'!$K$15+'inputs and tables'!$K$16)))*(IF(AND(J777=0,'inputs and tables'!$K$16=1),data!C777/data!C778,1)*IF(AND(J777=1,'inputs and tables'!$K$15=1),data!C778/data!C777,1))</f>
        <v>5278.6284485521992</v>
      </c>
      <c r="P778" s="10">
        <f ca="1">(P777+(IF(K777&lt;&gt;K776,(-P777*'inputs and tables'!$K$22-'inputs and tables'!$K$21)-P777*'inputs and tables'!$K$22,0)*('inputs and tables'!$K$15+'inputs and tables'!$K$16)))*(IF(AND(K777=0,'inputs and tables'!$K$16=1),data!C777/data!C778,1)*IF(AND(K777=1,'inputs and tables'!$K$15=1),data!C778/data!C777,1))</f>
        <v>1650.6781891948781</v>
      </c>
    </row>
    <row r="779" spans="1:16" x14ac:dyDescent="0.4">
      <c r="A779" s="17">
        <f t="shared" si="35"/>
        <v>777</v>
      </c>
      <c r="B779">
        <v>1569974400</v>
      </c>
      <c r="C779">
        <v>8359.94</v>
      </c>
      <c r="D779" s="14">
        <f t="shared" si="34"/>
        <v>43740</v>
      </c>
      <c r="F779">
        <f ca="1">IF(A779&lt;$F$2,"",AVERAGE(INDIRECT("C"&amp;A779-$F$2+3):C779))</f>
        <v>10156.242583333335</v>
      </c>
      <c r="G779" s="2">
        <f ca="1">IF(A779&lt;$G$2,"",IF(A779=$G$2,AVERAGE(INDIRECT("C"&amp;A779-$G$2+3):C779),G778+(2/($G$2+3))*(C779-G778)))</f>
        <v>9531.666424514935</v>
      </c>
      <c r="J779">
        <f ca="1">IF(F779="","",IF(C779&lt;(F779*(1-'inputs and tables'!$K$14)),0,IF(C779&gt;(F779*(1+'inputs and tables'!$K$14)),1,J778)))</f>
        <v>0</v>
      </c>
      <c r="K779">
        <f ca="1">IF(G779="","",IF(C779&lt;(G779*(1-'inputs and tables'!$K$14)),0,IF(C779&gt;(G779*(1+'inputs and tables'!$K$14)),1,K778)))</f>
        <v>0</v>
      </c>
      <c r="N779" s="13">
        <f t="shared" ref="N779:N842" si="36">(C779/C778)*N778</f>
        <v>726.00434216239785</v>
      </c>
      <c r="O779" s="10">
        <f ca="1">(O778+(IF(J778&lt;&gt;J777,(-O778*'inputs and tables'!$K$22-'inputs and tables'!$K$21)-O778*'inputs and tables'!$K$22,0)*('inputs and tables'!$K$15+'inputs and tables'!$K$16)))*(IF(AND(J778=0,'inputs and tables'!$K$16=1),data!C778/data!C779,1)*IF(AND(J778=1,'inputs and tables'!$K$15=1),data!C779/data!C778,1))</f>
        <v>5236.0076378433578</v>
      </c>
      <c r="P779" s="10">
        <f ca="1">(P778+(IF(K778&lt;&gt;K777,(-P778*'inputs and tables'!$K$22-'inputs and tables'!$K$21)-P778*'inputs and tables'!$K$22,0)*('inputs and tables'!$K$15+'inputs and tables'!$K$16)))*(IF(AND(K778=0,'inputs and tables'!$K$16=1),data!C778/data!C779,1)*IF(AND(K778=1,'inputs and tables'!$K$15=1),data!C779/data!C778,1))</f>
        <v>1637.3502493088677</v>
      </c>
    </row>
    <row r="780" spans="1:16" x14ac:dyDescent="0.4">
      <c r="A780" s="17">
        <f t="shared" si="35"/>
        <v>778</v>
      </c>
      <c r="B780">
        <v>1570060800</v>
      </c>
      <c r="C780">
        <v>8223.9599999999991</v>
      </c>
      <c r="D780" s="14">
        <f t="shared" si="34"/>
        <v>43741</v>
      </c>
      <c r="F780">
        <f ca="1">IF(A780&lt;$F$2,"",AVERAGE(INDIRECT("C"&amp;A780-$F$2+3):C780))</f>
        <v>10159.971416666667</v>
      </c>
      <c r="G780" s="2">
        <f ca="1">IF(A780&lt;$G$2,"",IF(A780=$G$2,AVERAGE(INDIRECT("C"&amp;A780-$G$2+3):C780),G779+(2/($G$2+3))*(C780-G779)))</f>
        <v>9508.3145240771682</v>
      </c>
      <c r="J780">
        <f ca="1">IF(F780="","",IF(C780&lt;(F780*(1-'inputs and tables'!$K$14)),0,IF(C780&gt;(F780*(1+'inputs and tables'!$K$14)),1,J779)))</f>
        <v>0</v>
      </c>
      <c r="K780">
        <f ca="1">IF(G780="","",IF(C780&lt;(G780*(1-'inputs and tables'!$K$14)),0,IF(C780&gt;(G780*(1+'inputs and tables'!$K$14)),1,K779)))</f>
        <v>0</v>
      </c>
      <c r="N780" s="13">
        <f t="shared" si="36"/>
        <v>714.19539730786016</v>
      </c>
      <c r="O780" s="10">
        <f ca="1">(O779+(IF(J779&lt;&gt;J778,(-O779*'inputs and tables'!$K$22-'inputs and tables'!$K$21)-O779*'inputs and tables'!$K$22,0)*('inputs and tables'!$K$15+'inputs and tables'!$K$16)))*(IF(AND(J779=0,'inputs and tables'!$K$16=1),data!C779/data!C780,1)*IF(AND(J779=1,'inputs and tables'!$K$15=1),data!C780/data!C779,1))</f>
        <v>5322.5830003930232</v>
      </c>
      <c r="P780" s="10">
        <f ca="1">(P779+(IF(K779&lt;&gt;K778,(-P779*'inputs and tables'!$K$22-'inputs and tables'!$K$21)-P779*'inputs and tables'!$K$22,0)*('inputs and tables'!$K$15+'inputs and tables'!$K$16)))*(IF(AND(K779=0,'inputs and tables'!$K$16=1),data!C779/data!C780,1)*IF(AND(K779=1,'inputs and tables'!$K$15=1),data!C780/data!C779,1))</f>
        <v>1664.4232028374624</v>
      </c>
    </row>
    <row r="781" spans="1:16" x14ac:dyDescent="0.4">
      <c r="A781" s="17">
        <f t="shared" si="35"/>
        <v>779</v>
      </c>
      <c r="B781">
        <v>1570147200</v>
      </c>
      <c r="C781">
        <v>8137.13</v>
      </c>
      <c r="D781" s="14">
        <f t="shared" si="34"/>
        <v>43742</v>
      </c>
      <c r="F781">
        <f ca="1">IF(A781&lt;$F$2,"",AVERAGE(INDIRECT("C"&amp;A781-$F$2+3):C781))</f>
        <v>10162.891666666666</v>
      </c>
      <c r="G781" s="2">
        <f ca="1">IF(A781&lt;$G$2,"",IF(A781=$G$2,AVERAGE(INDIRECT("C"&amp;A781-$G$2+3):C781),G780+(2/($G$2+3))*(C781-G780)))</f>
        <v>9483.8290861472196</v>
      </c>
      <c r="J781">
        <f ca="1">IF(F781="","",IF(C781&lt;(F781*(1-'inputs and tables'!$K$14)),0,IF(C781&gt;(F781*(1+'inputs and tables'!$K$14)),1,J780)))</f>
        <v>0</v>
      </c>
      <c r="K781">
        <f ca="1">IF(G781="","",IF(C781&lt;(G781*(1-'inputs and tables'!$K$14)),0,IF(C781&gt;(G781*(1+'inputs and tables'!$K$14)),1,K780)))</f>
        <v>0</v>
      </c>
      <c r="N781" s="13">
        <f t="shared" si="36"/>
        <v>706.65479808944951</v>
      </c>
      <c r="O781" s="10">
        <f ca="1">(O780+(IF(J780&lt;&gt;J779,(-O780*'inputs and tables'!$K$22-'inputs and tables'!$K$21)-O780*'inputs and tables'!$K$22,0)*('inputs and tables'!$K$15+'inputs and tables'!$K$16)))*(IF(AND(J780=0,'inputs and tables'!$K$16=1),data!C780/data!C781,1)*IF(AND(J780=1,'inputs and tables'!$K$15=1),data!C781/data!C780,1))</f>
        <v>5379.3794239384397</v>
      </c>
      <c r="P781" s="10">
        <f ca="1">(P780+(IF(K780&lt;&gt;K779,(-P780*'inputs and tables'!$K$22-'inputs and tables'!$K$21)-P780*'inputs and tables'!$K$22,0)*('inputs and tables'!$K$15+'inputs and tables'!$K$16)))*(IF(AND(K780=0,'inputs and tables'!$K$16=1),data!C780/data!C781,1)*IF(AND(K780=1,'inputs and tables'!$K$15=1),data!C781/data!C780,1))</f>
        <v>1682.1839940135128</v>
      </c>
    </row>
    <row r="782" spans="1:16" x14ac:dyDescent="0.4">
      <c r="A782" s="17">
        <f t="shared" si="35"/>
        <v>780</v>
      </c>
      <c r="B782">
        <v>1570233600</v>
      </c>
      <c r="C782">
        <v>8126.19</v>
      </c>
      <c r="D782" s="14">
        <f t="shared" si="34"/>
        <v>43743</v>
      </c>
      <c r="F782">
        <f ca="1">IF(A782&lt;$F$2,"",AVERAGE(INDIRECT("C"&amp;A782-$F$2+3):C782))</f>
        <v>10164.1055</v>
      </c>
      <c r="G782" s="2">
        <f ca="1">IF(A782&lt;$G$2,"",IF(A782=$G$2,AVERAGE(INDIRECT("C"&amp;A782-$G$2+3):C782),G781+(2/($G$2+3))*(C782-G781)))</f>
        <v>9459.5855310374482</v>
      </c>
      <c r="J782">
        <f ca="1">IF(F782="","",IF(C782&lt;(F782*(1-'inputs and tables'!$K$14)),0,IF(C782&gt;(F782*(1+'inputs and tables'!$K$14)),1,J781)))</f>
        <v>0</v>
      </c>
      <c r="K782">
        <f ca="1">IF(G782="","",IF(C782&lt;(G782*(1-'inputs and tables'!$K$14)),0,IF(C782&gt;(G782*(1+'inputs and tables'!$K$14)),1,K781)))</f>
        <v>0</v>
      </c>
      <c r="N782" s="13">
        <f t="shared" si="36"/>
        <v>705.70473295701345</v>
      </c>
      <c r="O782" s="10">
        <f ca="1">(O781+(IF(J781&lt;&gt;J780,(-O781*'inputs and tables'!$K$22-'inputs and tables'!$K$21)-O781*'inputs and tables'!$K$22,0)*('inputs and tables'!$K$15+'inputs and tables'!$K$16)))*(IF(AND(J781=0,'inputs and tables'!$K$16=1),data!C781/data!C782,1)*IF(AND(J781=1,'inputs and tables'!$K$15=1),data!C782/data!C781,1))</f>
        <v>5386.6214907493177</v>
      </c>
      <c r="P782" s="10">
        <f ca="1">(P781+(IF(K781&lt;&gt;K780,(-P781*'inputs and tables'!$K$22-'inputs and tables'!$K$21)-P781*'inputs and tables'!$K$22,0)*('inputs and tables'!$K$15+'inputs and tables'!$K$16)))*(IF(AND(K781=0,'inputs and tables'!$K$16=1),data!C781/data!C782,1)*IF(AND(K781=1,'inputs and tables'!$K$15=1),data!C782/data!C781,1))</f>
        <v>1684.4486583758412</v>
      </c>
    </row>
    <row r="783" spans="1:16" x14ac:dyDescent="0.4">
      <c r="A783" s="17">
        <f t="shared" si="35"/>
        <v>781</v>
      </c>
      <c r="B783">
        <v>1570320000</v>
      </c>
      <c r="C783">
        <v>7854.25</v>
      </c>
      <c r="D783" s="14">
        <f t="shared" si="34"/>
        <v>43744</v>
      </c>
      <c r="F783">
        <f ca="1">IF(A783&lt;$F$2,"",AVERAGE(INDIRECT("C"&amp;A783-$F$2+3):C783))</f>
        <v>10163.777416666666</v>
      </c>
      <c r="G783" s="2">
        <f ca="1">IF(A783&lt;$G$2,"",IF(A783=$G$2,AVERAGE(INDIRECT("C"&amp;A783-$G$2+3):C783),G782+(2/($G$2+3))*(C783-G782)))</f>
        <v>9430.9188251260657</v>
      </c>
      <c r="J783">
        <f ca="1">IF(F783="","",IF(C783&lt;(F783*(1-'inputs and tables'!$K$14)),0,IF(C783&gt;(F783*(1+'inputs and tables'!$K$14)),1,J782)))</f>
        <v>0</v>
      </c>
      <c r="K783">
        <f ca="1">IF(G783="","",IF(C783&lt;(G783*(1-'inputs and tables'!$K$14)),0,IF(C783&gt;(G783*(1+'inputs and tables'!$K$14)),1,K782)))</f>
        <v>0</v>
      </c>
      <c r="N783" s="13">
        <f t="shared" si="36"/>
        <v>682.08858011289715</v>
      </c>
      <c r="O783" s="10">
        <f ca="1">(O782+(IF(J782&lt;&gt;J781,(-O782*'inputs and tables'!$K$22-'inputs and tables'!$K$21)-O782*'inputs and tables'!$K$22,0)*('inputs and tables'!$K$15+'inputs and tables'!$K$16)))*(IF(AND(J782=0,'inputs and tables'!$K$16=1),data!C782/data!C783,1)*IF(AND(J782=1,'inputs and tables'!$K$15=1),data!C783/data!C782,1))</f>
        <v>5573.124065558417</v>
      </c>
      <c r="P783" s="10">
        <f ca="1">(P782+(IF(K782&lt;&gt;K781,(-P782*'inputs and tables'!$K$22-'inputs and tables'!$K$21)-P782*'inputs and tables'!$K$22,0)*('inputs and tables'!$K$15+'inputs and tables'!$K$16)))*(IF(AND(K782=0,'inputs and tables'!$K$16=1),data!C782/data!C783,1)*IF(AND(K782=1,'inputs and tables'!$K$15=1),data!C783/data!C782,1))</f>
        <v>1742.7698180230038</v>
      </c>
    </row>
    <row r="784" spans="1:16" x14ac:dyDescent="0.4">
      <c r="A784" s="17">
        <f t="shared" si="35"/>
        <v>782</v>
      </c>
      <c r="B784">
        <v>1570406400</v>
      </c>
      <c r="C784">
        <v>8190.09</v>
      </c>
      <c r="D784" s="14">
        <f t="shared" si="34"/>
        <v>43745</v>
      </c>
      <c r="F784">
        <f ca="1">IF(A784&lt;$F$2,"",AVERAGE(INDIRECT("C"&amp;A784-$F$2+3):C784))</f>
        <v>10168.460416666667</v>
      </c>
      <c r="G784" s="2">
        <f ca="1">IF(A784&lt;$G$2,"",IF(A784=$G$2,AVERAGE(INDIRECT("C"&amp;A784-$G$2+3):C784),G783+(2/($G$2+3))*(C784-G783)))</f>
        <v>9408.7611675345288</v>
      </c>
      <c r="J784">
        <f ca="1">IF(F784="","",IF(C784&lt;(F784*(1-'inputs and tables'!$K$14)),0,IF(C784&gt;(F784*(1+'inputs and tables'!$K$14)),1,J783)))</f>
        <v>0</v>
      </c>
      <c r="K784">
        <f ca="1">IF(G784="","",IF(C784&lt;(G784*(1-'inputs and tables'!$K$14)),0,IF(C784&gt;(G784*(1+'inputs and tables'!$K$14)),1,K783)))</f>
        <v>0</v>
      </c>
      <c r="N784" s="13">
        <f t="shared" si="36"/>
        <v>711.25401650021809</v>
      </c>
      <c r="O784" s="10">
        <f ca="1">(O783+(IF(J783&lt;&gt;J782,(-O783*'inputs and tables'!$K$22-'inputs and tables'!$K$21)-O783*'inputs and tables'!$K$22,0)*('inputs and tables'!$K$15+'inputs and tables'!$K$16)))*(IF(AND(J783=0,'inputs and tables'!$K$16=1),data!C783/data!C784,1)*IF(AND(J783=1,'inputs and tables'!$K$15=1),data!C784/data!C783,1))</f>
        <v>5344.5944662283555</v>
      </c>
      <c r="P784" s="10">
        <f ca="1">(P783+(IF(K783&lt;&gt;K782,(-P783*'inputs and tables'!$K$22-'inputs and tables'!$K$21)-P783*'inputs and tables'!$K$22,0)*('inputs and tables'!$K$15+'inputs and tables'!$K$16)))*(IF(AND(K783=0,'inputs and tables'!$K$16=1),data!C783/data!C784,1)*IF(AND(K783=1,'inputs and tables'!$K$15=1),data!C784/data!C783,1))</f>
        <v>1671.306401175955</v>
      </c>
    </row>
    <row r="785" spans="1:16" x14ac:dyDescent="0.4">
      <c r="A785" s="17">
        <f t="shared" si="35"/>
        <v>783</v>
      </c>
      <c r="B785">
        <v>1570492800</v>
      </c>
      <c r="C785">
        <v>8168.39</v>
      </c>
      <c r="D785" s="14">
        <f t="shared" si="34"/>
        <v>43746</v>
      </c>
      <c r="F785">
        <f ca="1">IF(A785&lt;$F$2,"",AVERAGE(INDIRECT("C"&amp;A785-$F$2+3):C785))</f>
        <v>10170.007416666665</v>
      </c>
      <c r="G785" s="2">
        <f ca="1">IF(A785&lt;$G$2,"",IF(A785=$G$2,AVERAGE(INDIRECT("C"&amp;A785-$G$2+3):C785),G784+(2/($G$2+3))*(C785-G784)))</f>
        <v>9386.6116823999837</v>
      </c>
      <c r="J785">
        <f ca="1">IF(F785="","",IF(C785&lt;(F785*(1-'inputs and tables'!$K$14)),0,IF(C785&gt;(F785*(1+'inputs and tables'!$K$14)),1,J784)))</f>
        <v>0</v>
      </c>
      <c r="K785">
        <f ca="1">IF(G785="","",IF(C785&lt;(G785*(1-'inputs and tables'!$K$14)),0,IF(C785&gt;(G785*(1+'inputs and tables'!$K$14)),1,K784)))</f>
        <v>0</v>
      </c>
      <c r="N785" s="13">
        <f t="shared" si="36"/>
        <v>709.36951801997498</v>
      </c>
      <c r="O785" s="10">
        <f ca="1">(O784+(IF(J784&lt;&gt;J783,(-O784*'inputs and tables'!$K$22-'inputs and tables'!$K$21)-O784*'inputs and tables'!$K$22,0)*('inputs and tables'!$K$15+'inputs and tables'!$K$16)))*(IF(AND(J784=0,'inputs and tables'!$K$16=1),data!C784/data!C785,1)*IF(AND(J784=1,'inputs and tables'!$K$15=1),data!C785/data!C784,1))</f>
        <v>5358.7928210959799</v>
      </c>
      <c r="P785" s="10">
        <f ca="1">(P784+(IF(K784&lt;&gt;K783,(-P784*'inputs and tables'!$K$22-'inputs and tables'!$K$21)-P784*'inputs and tables'!$K$22,0)*('inputs and tables'!$K$15+'inputs and tables'!$K$16)))*(IF(AND(K784=0,'inputs and tables'!$K$16=1),data!C784/data!C785,1)*IF(AND(K784=1,'inputs and tables'!$K$15=1),data!C785/data!C784,1))</f>
        <v>1675.7463641191443</v>
      </c>
    </row>
    <row r="786" spans="1:16" x14ac:dyDescent="0.4">
      <c r="A786" s="17">
        <f t="shared" si="35"/>
        <v>784</v>
      </c>
      <c r="B786">
        <v>1570579200</v>
      </c>
      <c r="C786">
        <v>8560.74</v>
      </c>
      <c r="D786" s="14">
        <f t="shared" si="34"/>
        <v>43747</v>
      </c>
      <c r="F786">
        <f ca="1">IF(A786&lt;$F$2,"",AVERAGE(INDIRECT("C"&amp;A786-$F$2+3):C786))</f>
        <v>10175.639416666667</v>
      </c>
      <c r="G786" s="2">
        <f ca="1">IF(A786&lt;$G$2,"",IF(A786=$G$2,AVERAGE(INDIRECT("C"&amp;A786-$G$2+3):C786),G785+(2/($G$2+3))*(C786-G785)))</f>
        <v>9371.8639737856975</v>
      </c>
      <c r="J786">
        <f ca="1">IF(F786="","",IF(C786&lt;(F786*(1-'inputs and tables'!$K$14)),0,IF(C786&gt;(F786*(1+'inputs and tables'!$K$14)),1,J785)))</f>
        <v>0</v>
      </c>
      <c r="K786">
        <f ca="1">IF(G786="","",IF(C786&lt;(G786*(1-'inputs and tables'!$K$14)),0,IF(C786&gt;(G786*(1+'inputs and tables'!$K$14)),1,K785)))</f>
        <v>0</v>
      </c>
      <c r="N786" s="13">
        <f t="shared" si="36"/>
        <v>743.44246634824242</v>
      </c>
      <c r="O786" s="10">
        <f ca="1">(O785+(IF(J785&lt;&gt;J784,(-O785*'inputs and tables'!$K$22-'inputs and tables'!$K$21)-O785*'inputs and tables'!$K$22,0)*('inputs and tables'!$K$15+'inputs and tables'!$K$16)))*(IF(AND(J785=0,'inputs and tables'!$K$16=1),data!C785/data!C786,1)*IF(AND(J785=1,'inputs and tables'!$K$15=1),data!C786/data!C785,1))</f>
        <v>5113.1922814981172</v>
      </c>
      <c r="P786" s="10">
        <f ca="1">(P785+(IF(K785&lt;&gt;K784,(-P785*'inputs and tables'!$K$22-'inputs and tables'!$K$21)-P785*'inputs and tables'!$K$22,0)*('inputs and tables'!$K$15+'inputs and tables'!$K$16)))*(IF(AND(K785=0,'inputs and tables'!$K$16=1),data!C785/data!C786,1)*IF(AND(K785=1,'inputs and tables'!$K$15=1),data!C786/data!C785,1))</f>
        <v>1598.9446990805909</v>
      </c>
    </row>
    <row r="787" spans="1:16" x14ac:dyDescent="0.4">
      <c r="A787" s="17">
        <f t="shared" si="35"/>
        <v>785</v>
      </c>
      <c r="B787">
        <v>1570665600</v>
      </c>
      <c r="C787">
        <v>8558.0300000000007</v>
      </c>
      <c r="D787" s="14">
        <f t="shared" si="34"/>
        <v>43748</v>
      </c>
      <c r="F787">
        <f ca="1">IF(A787&lt;$F$2,"",AVERAGE(INDIRECT("C"&amp;A787-$F$2+3):C787))</f>
        <v>10179.225999999999</v>
      </c>
      <c r="G787" s="2">
        <f ca="1">IF(A787&lt;$G$2,"",IF(A787=$G$2,AVERAGE(INDIRECT("C"&amp;A787-$G$2+3):C787),G786+(2/($G$2+3))*(C787-G786)))</f>
        <v>9357.3312242538104</v>
      </c>
      <c r="J787">
        <f ca="1">IF(F787="","",IF(C787&lt;(F787*(1-'inputs and tables'!$K$14)),0,IF(C787&gt;(F787*(1+'inputs and tables'!$K$14)),1,J786)))</f>
        <v>0</v>
      </c>
      <c r="K787">
        <f ca="1">IF(G787="","",IF(C787&lt;(G787*(1-'inputs and tables'!$K$14)),0,IF(C787&gt;(G787*(1+'inputs and tables'!$K$14)),1,K786)))</f>
        <v>0</v>
      </c>
      <c r="N787" s="13">
        <f t="shared" si="36"/>
        <v>743.20712114633193</v>
      </c>
      <c r="O787" s="10">
        <f ca="1">(O786+(IF(J786&lt;&gt;J785,(-O786*'inputs and tables'!$K$22-'inputs and tables'!$K$21)-O786*'inputs and tables'!$K$22,0)*('inputs and tables'!$K$15+'inputs and tables'!$K$16)))*(IF(AND(J786=0,'inputs and tables'!$K$16=1),data!C786/data!C787,1)*IF(AND(J786=1,'inputs and tables'!$K$15=1),data!C787/data!C786,1))</f>
        <v>5114.8114334621623</v>
      </c>
      <c r="P787" s="10">
        <f ca="1">(P786+(IF(K786&lt;&gt;K785,(-P786*'inputs and tables'!$K$22-'inputs and tables'!$K$21)-P786*'inputs and tables'!$K$22,0)*('inputs and tables'!$K$15+'inputs and tables'!$K$16)))*(IF(AND(K786=0,'inputs and tables'!$K$16=1),data!C786/data!C787,1)*IF(AND(K786=1,'inputs and tables'!$K$15=1),data!C787/data!C786,1))</f>
        <v>1599.4510235658413</v>
      </c>
    </row>
    <row r="788" spans="1:16" x14ac:dyDescent="0.4">
      <c r="A788" s="17">
        <f t="shared" si="35"/>
        <v>786</v>
      </c>
      <c r="B788">
        <v>1570752000</v>
      </c>
      <c r="C788">
        <v>8258.5</v>
      </c>
      <c r="D788" s="14">
        <f t="shared" si="34"/>
        <v>43749</v>
      </c>
      <c r="F788">
        <f ca="1">IF(A788&lt;$F$2,"",AVERAGE(INDIRECT("C"&amp;A788-$F$2+3):C788))</f>
        <v>10179.558999999999</v>
      </c>
      <c r="G788" s="2">
        <f ca="1">IF(A788&lt;$G$2,"",IF(A788=$G$2,AVERAGE(INDIRECT("C"&amp;A788-$G$2+3):C788),G787+(2/($G$2+3))*(C788-G787)))</f>
        <v>9337.7092381064213</v>
      </c>
      <c r="J788">
        <f ca="1">IF(F788="","",IF(C788&lt;(F788*(1-'inputs and tables'!$K$14)),0,IF(C788&gt;(F788*(1+'inputs and tables'!$K$14)),1,J787)))</f>
        <v>0</v>
      </c>
      <c r="K788">
        <f ca="1">IF(G788="","",IF(C788&lt;(G788*(1-'inputs and tables'!$K$14)),0,IF(C788&gt;(G788*(1+'inputs and tables'!$K$14)),1,K787)))</f>
        <v>0</v>
      </c>
      <c r="N788" s="13">
        <f t="shared" si="36"/>
        <v>717.19496309162059</v>
      </c>
      <c r="O788" s="10">
        <f ca="1">(O787+(IF(J787&lt;&gt;J786,(-O787*'inputs and tables'!$K$22-'inputs and tables'!$K$21)-O787*'inputs and tables'!$K$22,0)*('inputs and tables'!$K$15+'inputs and tables'!$K$16)))*(IF(AND(J787=0,'inputs and tables'!$K$16=1),data!C787/data!C788,1)*IF(AND(J787=1,'inputs and tables'!$K$15=1),data!C788/data!C787,1))</f>
        <v>5300.3220550841179</v>
      </c>
      <c r="P788" s="10">
        <f ca="1">(P787+(IF(K787&lt;&gt;K786,(-P787*'inputs and tables'!$K$22-'inputs and tables'!$K$21)-P787*'inputs and tables'!$K$22,0)*('inputs and tables'!$K$15+'inputs and tables'!$K$16)))*(IF(AND(K787=0,'inputs and tables'!$K$16=1),data!C787/data!C788,1)*IF(AND(K787=1,'inputs and tables'!$K$15=1),data!C788/data!C787,1))</f>
        <v>1657.4619898537478</v>
      </c>
    </row>
    <row r="789" spans="1:16" x14ac:dyDescent="0.4">
      <c r="A789" s="17">
        <f t="shared" si="35"/>
        <v>787</v>
      </c>
      <c r="B789">
        <v>1570838400</v>
      </c>
      <c r="C789">
        <v>8300.09</v>
      </c>
      <c r="D789" s="14">
        <f t="shared" si="34"/>
        <v>43750</v>
      </c>
      <c r="F789">
        <f ca="1">IF(A789&lt;$F$2,"",AVERAGE(INDIRECT("C"&amp;A789-$F$2+3):C789))</f>
        <v>10176.643083333332</v>
      </c>
      <c r="G789" s="2">
        <f ca="1">IF(A789&lt;$G$2,"",IF(A789=$G$2,AVERAGE(INDIRECT("C"&amp;A789-$G$2+3):C789),G788+(2/($G$2+3))*(C789-G788)))</f>
        <v>9319.1803231402355</v>
      </c>
      <c r="J789">
        <f ca="1">IF(F789="","",IF(C789&lt;(F789*(1-'inputs and tables'!$K$14)),0,IF(C789&gt;(F789*(1+'inputs and tables'!$K$14)),1,J788)))</f>
        <v>0</v>
      </c>
      <c r="K789">
        <f ca="1">IF(G789="","",IF(C789&lt;(G789*(1-'inputs and tables'!$K$14)),0,IF(C789&gt;(G789*(1+'inputs and tables'!$K$14)),1,K788)))</f>
        <v>0</v>
      </c>
      <c r="N789" s="13">
        <f t="shared" si="36"/>
        <v>720.80677377334018</v>
      </c>
      <c r="O789" s="10">
        <f ca="1">(O788+(IF(J788&lt;&gt;J787,(-O788*'inputs and tables'!$K$22-'inputs and tables'!$K$21)-O788*'inputs and tables'!$K$22,0)*('inputs and tables'!$K$15+'inputs and tables'!$K$16)))*(IF(AND(J788=0,'inputs and tables'!$K$16=1),data!C788/data!C789,1)*IF(AND(J788=1,'inputs and tables'!$K$15=1),data!C789/data!C788,1))</f>
        <v>5273.7632594239567</v>
      </c>
      <c r="P789" s="10">
        <f ca="1">(P788+(IF(K788&lt;&gt;K787,(-P788*'inputs and tables'!$K$22-'inputs and tables'!$K$21)-P788*'inputs and tables'!$K$22,0)*('inputs and tables'!$K$15+'inputs and tables'!$K$16)))*(IF(AND(K788=0,'inputs and tables'!$K$16=1),data!C788/data!C789,1)*IF(AND(K788=1,'inputs and tables'!$K$15=1),data!C789/data!C788,1))</f>
        <v>1649.1567974813738</v>
      </c>
    </row>
    <row r="790" spans="1:16" x14ac:dyDescent="0.4">
      <c r="A790" s="17">
        <f t="shared" si="35"/>
        <v>788</v>
      </c>
      <c r="B790">
        <v>1570924800</v>
      </c>
      <c r="C790">
        <v>8275.01</v>
      </c>
      <c r="D790" s="14">
        <f t="shared" si="34"/>
        <v>43751</v>
      </c>
      <c r="F790">
        <f ca="1">IF(A790&lt;$F$2,"",AVERAGE(INDIRECT("C"&amp;A790-$F$2+3):C790))</f>
        <v>10172.195666666667</v>
      </c>
      <c r="G790" s="2">
        <f ca="1">IF(A790&lt;$G$2,"",IF(A790=$G$2,AVERAGE(INDIRECT("C"&amp;A790-$G$2+3):C790),G789+(2/($G$2+3))*(C790-G789)))</f>
        <v>9300.5344245127308</v>
      </c>
      <c r="J790">
        <f ca="1">IF(F790="","",IF(C790&lt;(F790*(1-'inputs and tables'!$K$14)),0,IF(C790&gt;(F790*(1+'inputs and tables'!$K$14)),1,J789)))</f>
        <v>0</v>
      </c>
      <c r="K790">
        <f ca="1">IF(G790="","",IF(C790&lt;(G790*(1-'inputs and tables'!$K$14)),0,IF(C790&gt;(G790*(1+'inputs and tables'!$K$14)),1,K789)))</f>
        <v>0</v>
      </c>
      <c r="N790" s="13">
        <f t="shared" si="36"/>
        <v>718.62874511506834</v>
      </c>
      <c r="O790" s="10">
        <f ca="1">(O789+(IF(J789&lt;&gt;J788,(-O789*'inputs and tables'!$K$22-'inputs and tables'!$K$21)-O789*'inputs and tables'!$K$22,0)*('inputs and tables'!$K$15+'inputs and tables'!$K$16)))*(IF(AND(J789=0,'inputs and tables'!$K$16=1),data!C789/data!C790,1)*IF(AND(J789=1,'inputs and tables'!$K$15=1),data!C790/data!C789,1))</f>
        <v>5289.7470446455272</v>
      </c>
      <c r="P790" s="10">
        <f ca="1">(P789+(IF(K789&lt;&gt;K788,(-P789*'inputs and tables'!$K$22-'inputs and tables'!$K$21)-P789*'inputs and tables'!$K$22,0)*('inputs and tables'!$K$15+'inputs and tables'!$K$16)))*(IF(AND(K789=0,'inputs and tables'!$K$16=1),data!C789/data!C790,1)*IF(AND(K789=1,'inputs and tables'!$K$15=1),data!C790/data!C789,1))</f>
        <v>1654.1550817711611</v>
      </c>
    </row>
    <row r="791" spans="1:16" x14ac:dyDescent="0.4">
      <c r="A791" s="17">
        <f t="shared" si="35"/>
        <v>789</v>
      </c>
      <c r="B791">
        <v>1571011200</v>
      </c>
      <c r="C791">
        <v>8348.2000000000007</v>
      </c>
      <c r="D791" s="14">
        <f t="shared" si="34"/>
        <v>43752</v>
      </c>
      <c r="F791">
        <f ca="1">IF(A791&lt;$F$2,"",AVERAGE(INDIRECT("C"&amp;A791-$F$2+3):C791))</f>
        <v>10167.152916666668</v>
      </c>
      <c r="G791" s="2">
        <f ca="1">IF(A791&lt;$G$2,"",IF(A791=$G$2,AVERAGE(INDIRECT("C"&amp;A791-$G$2+3):C791),G790+(2/($G$2+3))*(C791-G790)))</f>
        <v>9283.5284526464311</v>
      </c>
      <c r="J791">
        <f ca="1">IF(F791="","",IF(C791&lt;(F791*(1-'inputs and tables'!$K$14)),0,IF(C791&gt;(F791*(1+'inputs and tables'!$K$14)),1,J790)))</f>
        <v>0</v>
      </c>
      <c r="K791">
        <f ca="1">IF(G791="","",IF(C791&lt;(G791*(1-'inputs and tables'!$K$14)),0,IF(C791&gt;(G791*(1+'inputs and tables'!$K$14)),1,K790)))</f>
        <v>0</v>
      </c>
      <c r="N791" s="13">
        <f t="shared" si="36"/>
        <v>724.98480243161214</v>
      </c>
      <c r="O791" s="10">
        <f ca="1">(O790+(IF(J790&lt;&gt;J789,(-O790*'inputs and tables'!$K$22-'inputs and tables'!$K$21)-O790*'inputs and tables'!$K$22,0)*('inputs and tables'!$K$15+'inputs and tables'!$K$16)))*(IF(AND(J790=0,'inputs and tables'!$K$16=1),data!C790/data!C791,1)*IF(AND(J790=1,'inputs and tables'!$K$15=1),data!C791/data!C790,1))</f>
        <v>5243.3709891847566</v>
      </c>
      <c r="P791" s="10">
        <f ca="1">(P790+(IF(K790&lt;&gt;K789,(-P790*'inputs and tables'!$K$22-'inputs and tables'!$K$21)-P790*'inputs and tables'!$K$22,0)*('inputs and tables'!$K$15+'inputs and tables'!$K$16)))*(IF(AND(K790=0,'inputs and tables'!$K$16=1),data!C790/data!C791,1)*IF(AND(K790=1,'inputs and tables'!$K$15=1),data!C791/data!C790,1))</f>
        <v>1639.6528405173781</v>
      </c>
    </row>
    <row r="792" spans="1:16" x14ac:dyDescent="0.4">
      <c r="A792" s="17">
        <f t="shared" si="35"/>
        <v>790</v>
      </c>
      <c r="B792">
        <v>1571097600</v>
      </c>
      <c r="C792">
        <v>8159.29</v>
      </c>
      <c r="D792" s="14">
        <f t="shared" si="34"/>
        <v>43753</v>
      </c>
      <c r="F792">
        <f ca="1">IF(A792&lt;$F$2,"",AVERAGE(INDIRECT("C"&amp;A792-$F$2+3):C792))</f>
        <v>10157.530666666666</v>
      </c>
      <c r="G792" s="2">
        <f ca="1">IF(A792&lt;$G$2,"",IF(A792=$G$2,AVERAGE(INDIRECT("C"&amp;A792-$G$2+3):C792),G791+(2/($G$2+3))*(C792-G791)))</f>
        <v>9263.4527659920313</v>
      </c>
      <c r="J792">
        <f ca="1">IF(F792="","",IF(C792&lt;(F792*(1-'inputs and tables'!$K$14)),0,IF(C792&gt;(F792*(1+'inputs and tables'!$K$14)),1,J791)))</f>
        <v>0</v>
      </c>
      <c r="K792">
        <f ca="1">IF(G792="","",IF(C792&lt;(G792*(1-'inputs and tables'!$K$14)),0,IF(C792&gt;(G792*(1+'inputs and tables'!$K$14)),1,K791)))</f>
        <v>0</v>
      </c>
      <c r="N792" s="13">
        <f t="shared" si="36"/>
        <v>708.57924446374409</v>
      </c>
      <c r="O792" s="10">
        <f ca="1">(O791+(IF(J791&lt;&gt;J790,(-O791*'inputs and tables'!$K$22-'inputs and tables'!$K$21)-O791*'inputs and tables'!$K$22,0)*('inputs and tables'!$K$15+'inputs and tables'!$K$16)))*(IF(AND(J791=0,'inputs and tables'!$K$16=1),data!C791/data!C792,1)*IF(AND(J791=1,'inputs and tables'!$K$15=1),data!C792/data!C791,1))</f>
        <v>5364.7694458601409</v>
      </c>
      <c r="P792" s="10">
        <f ca="1">(P791+(IF(K791&lt;&gt;K790,(-P791*'inputs and tables'!$K$22-'inputs and tables'!$K$21)-P791*'inputs and tables'!$K$22,0)*('inputs and tables'!$K$15+'inputs and tables'!$K$16)))*(IF(AND(K791=0,'inputs and tables'!$K$16=1),data!C791/data!C792,1)*IF(AND(K791=1,'inputs and tables'!$K$15=1),data!C792/data!C791,1))</f>
        <v>1677.6153125096887</v>
      </c>
    </row>
    <row r="793" spans="1:16" x14ac:dyDescent="0.4">
      <c r="A793" s="17">
        <f t="shared" si="35"/>
        <v>791</v>
      </c>
      <c r="B793">
        <v>1571184000</v>
      </c>
      <c r="C793">
        <v>7991.74</v>
      </c>
      <c r="D793" s="14">
        <f t="shared" si="34"/>
        <v>43754</v>
      </c>
      <c r="F793">
        <f ca="1">IF(A793&lt;$F$2,"",AVERAGE(INDIRECT("C"&amp;A793-$F$2+3):C793))</f>
        <v>10148.448916666668</v>
      </c>
      <c r="G793" s="2">
        <f ca="1">IF(A793&lt;$G$2,"",IF(A793=$G$2,AVERAGE(INDIRECT("C"&amp;A793-$G$2+3):C793),G792+(2/($G$2+3))*(C793-G792)))</f>
        <v>9240.74360945646</v>
      </c>
      <c r="J793">
        <f ca="1">IF(F793="","",IF(C793&lt;(F793*(1-'inputs and tables'!$K$14)),0,IF(C793&gt;(F793*(1+'inputs and tables'!$K$14)),1,J792)))</f>
        <v>0</v>
      </c>
      <c r="K793">
        <f ca="1">IF(G793="","",IF(C793&lt;(G793*(1-'inputs and tables'!$K$14)),0,IF(C793&gt;(G793*(1+'inputs and tables'!$K$14)),1,K792)))</f>
        <v>0</v>
      </c>
      <c r="N793" s="13">
        <f t="shared" si="36"/>
        <v>694.0286582718204</v>
      </c>
      <c r="O793" s="10">
        <f ca="1">(O792+(IF(J792&lt;&gt;J791,(-O792*'inputs and tables'!$K$22-'inputs and tables'!$K$21)-O792*'inputs and tables'!$K$22,0)*('inputs and tables'!$K$15+'inputs and tables'!$K$16)))*(IF(AND(J792=0,'inputs and tables'!$K$16=1),data!C792/data!C793,1)*IF(AND(J792=1,'inputs and tables'!$K$15=1),data!C793/data!C792,1))</f>
        <v>5477.2439658837984</v>
      </c>
      <c r="P793" s="10">
        <f ca="1">(P792+(IF(K792&lt;&gt;K791,(-P792*'inputs and tables'!$K$22-'inputs and tables'!$K$21)-P792*'inputs and tables'!$K$22,0)*('inputs and tables'!$K$15+'inputs and tables'!$K$16)))*(IF(AND(K792=0,'inputs and tables'!$K$16=1),data!C792/data!C793,1)*IF(AND(K792=1,'inputs and tables'!$K$15=1),data!C793/data!C792,1))</f>
        <v>1712.7871831675177</v>
      </c>
    </row>
    <row r="794" spans="1:16" x14ac:dyDescent="0.4">
      <c r="A794" s="17">
        <f t="shared" si="35"/>
        <v>792</v>
      </c>
      <c r="B794">
        <v>1571270400</v>
      </c>
      <c r="C794">
        <v>8070.58</v>
      </c>
      <c r="D794" s="14">
        <f t="shared" si="34"/>
        <v>43755</v>
      </c>
      <c r="F794">
        <f ca="1">IF(A794&lt;$F$2,"",AVERAGE(INDIRECT("C"&amp;A794-$F$2+3):C794))</f>
        <v>10138.574666666669</v>
      </c>
      <c r="G794" s="2">
        <f ca="1">IF(A794&lt;$G$2,"",IF(A794=$G$2,AVERAGE(INDIRECT("C"&amp;A794-$G$2+3):C794),G793+(2/($G$2+3))*(C794-G793)))</f>
        <v>9219.8478307161658</v>
      </c>
      <c r="J794">
        <f ca="1">IF(F794="","",IF(C794&lt;(F794*(1-'inputs and tables'!$K$14)),0,IF(C794&gt;(F794*(1+'inputs and tables'!$K$14)),1,J793)))</f>
        <v>0</v>
      </c>
      <c r="K794">
        <f ca="1">IF(G794="","",IF(C794&lt;(G794*(1-'inputs and tables'!$K$14)),0,IF(C794&gt;(G794*(1+'inputs and tables'!$K$14)),1,K793)))</f>
        <v>0</v>
      </c>
      <c r="N794" s="13">
        <f t="shared" si="36"/>
        <v>700.8753799392108</v>
      </c>
      <c r="O794" s="10">
        <f ca="1">(O793+(IF(J793&lt;&gt;J792,(-O793*'inputs and tables'!$K$22-'inputs and tables'!$K$21)-O793*'inputs and tables'!$K$22,0)*('inputs and tables'!$K$15+'inputs and tables'!$K$16)))*(IF(AND(J793=0,'inputs and tables'!$K$16=1),data!C793/data!C794,1)*IF(AND(J793=1,'inputs and tables'!$K$15=1),data!C794/data!C793,1))</f>
        <v>5423.7377848819024</v>
      </c>
      <c r="P794" s="10">
        <f ca="1">(P793+(IF(K793&lt;&gt;K792,(-P793*'inputs and tables'!$K$22-'inputs and tables'!$K$21)-P793*'inputs and tables'!$K$22,0)*('inputs and tables'!$K$15+'inputs and tables'!$K$16)))*(IF(AND(K793=0,'inputs and tables'!$K$16=1),data!C793/data!C794,1)*IF(AND(K793=1,'inputs and tables'!$K$15=1),data!C794/data!C793,1))</f>
        <v>1696.0552826695452</v>
      </c>
    </row>
    <row r="795" spans="1:16" x14ac:dyDescent="0.4">
      <c r="A795" s="17">
        <f t="shared" si="35"/>
        <v>793</v>
      </c>
      <c r="B795">
        <v>1571356800</v>
      </c>
      <c r="C795">
        <v>7947.01</v>
      </c>
      <c r="D795" s="14">
        <f t="shared" si="34"/>
        <v>43756</v>
      </c>
      <c r="F795">
        <f ca="1">IF(A795&lt;$F$2,"",AVERAGE(INDIRECT("C"&amp;A795-$F$2+3):C795))</f>
        <v>10125.490416666667</v>
      </c>
      <c r="G795" s="2">
        <f ca="1">IF(A795&lt;$G$2,"",IF(A795=$G$2,AVERAGE(INDIRECT("C"&amp;A795-$G$2+3):C795),G794+(2/($G$2+3))*(C795-G794)))</f>
        <v>9197.1185837390913</v>
      </c>
      <c r="J795">
        <f ca="1">IF(F795="","",IF(C795&lt;(F795*(1-'inputs and tables'!$K$14)),0,IF(C795&gt;(F795*(1+'inputs and tables'!$K$14)),1,J794)))</f>
        <v>0</v>
      </c>
      <c r="K795">
        <f ca="1">IF(G795="","",IF(C795&lt;(G795*(1-'inputs and tables'!$K$14)),0,IF(C795&gt;(G795*(1+'inputs and tables'!$K$14)),1,K794)))</f>
        <v>0</v>
      </c>
      <c r="N795" s="13">
        <f t="shared" si="36"/>
        <v>690.14415979157729</v>
      </c>
      <c r="O795" s="10">
        <f ca="1">(O794+(IF(J794&lt;&gt;J793,(-O794*'inputs and tables'!$K$22-'inputs and tables'!$K$21)-O794*'inputs and tables'!$K$22,0)*('inputs and tables'!$K$15+'inputs and tables'!$K$16)))*(IF(AND(J794=0,'inputs and tables'!$K$16=1),data!C794/data!C795,1)*IF(AND(J794=1,'inputs and tables'!$K$15=1),data!C795/data!C794,1))</f>
        <v>5508.0728087560201</v>
      </c>
      <c r="P795" s="10">
        <f ca="1">(P794+(IF(K794&lt;&gt;K793,(-P794*'inputs and tables'!$K$22-'inputs and tables'!$K$21)-P794*'inputs and tables'!$K$22,0)*('inputs and tables'!$K$15+'inputs and tables'!$K$16)))*(IF(AND(K794=0,'inputs and tables'!$K$16=1),data!C794/data!C795,1)*IF(AND(K794=1,'inputs and tables'!$K$15=1),data!C795/data!C794,1))</f>
        <v>1722.4276606179151</v>
      </c>
    </row>
    <row r="796" spans="1:16" x14ac:dyDescent="0.4">
      <c r="A796" s="17">
        <f t="shared" si="35"/>
        <v>794</v>
      </c>
      <c r="B796">
        <v>1571443200</v>
      </c>
      <c r="C796">
        <v>7948.01</v>
      </c>
      <c r="D796" s="14">
        <f t="shared" si="34"/>
        <v>43757</v>
      </c>
      <c r="F796">
        <f ca="1">IF(A796&lt;$F$2,"",AVERAGE(INDIRECT("C"&amp;A796-$F$2+3):C796))</f>
        <v>10107.058333333336</v>
      </c>
      <c r="G796" s="2">
        <f ca="1">IF(A796&lt;$G$2,"",IF(A796=$G$2,AVERAGE(INDIRECT("C"&amp;A796-$G$2+3):C796),G795+(2/($G$2+3))*(C796-G795)))</f>
        <v>9174.8130733151793</v>
      </c>
      <c r="J796">
        <f ca="1">IF(F796="","",IF(C796&lt;(F796*(1-'inputs and tables'!$K$14)),0,IF(C796&gt;(F796*(1+'inputs and tables'!$K$14)),1,J795)))</f>
        <v>0</v>
      </c>
      <c r="K796">
        <f ca="1">IF(G796="","",IF(C796&lt;(G796*(1-'inputs and tables'!$K$14)),0,IF(C796&gt;(G796*(1+'inputs and tables'!$K$14)),1,K795)))</f>
        <v>0</v>
      </c>
      <c r="N796" s="13">
        <f t="shared" si="36"/>
        <v>690.2310030395148</v>
      </c>
      <c r="O796" s="10">
        <f ca="1">(O795+(IF(J795&lt;&gt;J794,(-O795*'inputs and tables'!$K$22-'inputs and tables'!$K$21)-O795*'inputs and tables'!$K$22,0)*('inputs and tables'!$K$15+'inputs and tables'!$K$16)))*(IF(AND(J795=0,'inputs and tables'!$K$16=1),data!C795/data!C796,1)*IF(AND(J795=1,'inputs and tables'!$K$15=1),data!C796/data!C795,1))</f>
        <v>5507.3797959378744</v>
      </c>
      <c r="P796" s="10">
        <f ca="1">(P795+(IF(K795&lt;&gt;K794,(-P795*'inputs and tables'!$K$22-'inputs and tables'!$K$21)-P795*'inputs and tables'!$K$22,0)*('inputs and tables'!$K$15+'inputs and tables'!$K$16)))*(IF(AND(K795=0,'inputs and tables'!$K$16=1),data!C795/data!C796,1)*IF(AND(K795=1,'inputs and tables'!$K$15=1),data!C796/data!C795,1))</f>
        <v>1722.21094880444</v>
      </c>
    </row>
    <row r="797" spans="1:16" x14ac:dyDescent="0.4">
      <c r="A797" s="17">
        <f t="shared" si="35"/>
        <v>795</v>
      </c>
      <c r="B797">
        <v>1571529600</v>
      </c>
      <c r="C797">
        <v>8223.35</v>
      </c>
      <c r="D797" s="14">
        <f t="shared" si="34"/>
        <v>43758</v>
      </c>
      <c r="F797">
        <f ca="1">IF(A797&lt;$F$2,"",AVERAGE(INDIRECT("C"&amp;A797-$F$2+3):C797))</f>
        <v>10086.173750000004</v>
      </c>
      <c r="G797" s="2">
        <f ca="1">IF(A797&lt;$G$2,"",IF(A797=$G$2,AVERAGE(INDIRECT("C"&amp;A797-$G$2+3):C797),G796+(2/($G$2+3))*(C797-G796)))</f>
        <v>9157.8226612916933</v>
      </c>
      <c r="J797">
        <f ca="1">IF(F797="","",IF(C797&lt;(F797*(1-'inputs and tables'!$K$14)),0,IF(C797&gt;(F797*(1+'inputs and tables'!$K$14)),1,J796)))</f>
        <v>0</v>
      </c>
      <c r="K797">
        <f ca="1">IF(G797="","",IF(C797&lt;(G797*(1-'inputs and tables'!$K$14)),0,IF(C797&gt;(G797*(1+'inputs and tables'!$K$14)),1,K796)))</f>
        <v>0</v>
      </c>
      <c r="N797" s="13">
        <f t="shared" si="36"/>
        <v>714.14242292661868</v>
      </c>
      <c r="O797" s="10">
        <f ca="1">(O796+(IF(J796&lt;&gt;J795,(-O796*'inputs and tables'!$K$22-'inputs and tables'!$K$21)-O796*'inputs and tables'!$K$22,0)*('inputs and tables'!$K$15+'inputs and tables'!$K$16)))*(IF(AND(J796=0,'inputs and tables'!$K$16=1),data!C796/data!C797,1)*IF(AND(J796=1,'inputs and tables'!$K$15=1),data!C797/data!C796,1))</f>
        <v>5322.9778243553037</v>
      </c>
      <c r="P797" s="10">
        <f ca="1">(P796+(IF(K796&lt;&gt;K795,(-P796*'inputs and tables'!$K$22-'inputs and tables'!$K$21)-P796*'inputs and tables'!$K$22,0)*('inputs and tables'!$K$15+'inputs and tables'!$K$16)))*(IF(AND(K796=0,'inputs and tables'!$K$16=1),data!C796/data!C797,1)*IF(AND(K796=1,'inputs and tables'!$K$15=1),data!C797/data!C796,1))</f>
        <v>1664.5466681105847</v>
      </c>
    </row>
    <row r="798" spans="1:16" x14ac:dyDescent="0.4">
      <c r="A798" s="17">
        <f t="shared" si="35"/>
        <v>796</v>
      </c>
      <c r="B798">
        <v>1571616000</v>
      </c>
      <c r="C798">
        <v>8197.27</v>
      </c>
      <c r="D798" s="14">
        <f t="shared" si="34"/>
        <v>43759</v>
      </c>
      <c r="F798">
        <f ca="1">IF(A798&lt;$F$2,"",AVERAGE(INDIRECT("C"&amp;A798-$F$2+3):C798))</f>
        <v>10063.60041666667</v>
      </c>
      <c r="G798" s="2">
        <f ca="1">IF(A798&lt;$G$2,"",IF(A798=$G$2,AVERAGE(INDIRECT("C"&amp;A798-$G$2+3):C798),G797+(2/($G$2+3))*(C798-G797)))</f>
        <v>9140.6699351971984</v>
      </c>
      <c r="J798">
        <f ca="1">IF(F798="","",IF(C798&lt;(F798*(1-'inputs and tables'!$K$14)),0,IF(C798&gt;(F798*(1+'inputs and tables'!$K$14)),1,J797)))</f>
        <v>0</v>
      </c>
      <c r="K798">
        <f ca="1">IF(G798="","",IF(C798&lt;(G798*(1-'inputs and tables'!$K$14)),0,IF(C798&gt;(G798*(1+'inputs and tables'!$K$14)),1,K797)))</f>
        <v>0</v>
      </c>
      <c r="N798" s="13">
        <f t="shared" si="36"/>
        <v>711.87755102040944</v>
      </c>
      <c r="O798" s="10">
        <f ca="1">(O797+(IF(J797&lt;&gt;J796,(-O797*'inputs and tables'!$K$22-'inputs and tables'!$K$21)-O797*'inputs and tables'!$K$22,0)*('inputs and tables'!$K$15+'inputs and tables'!$K$16)))*(IF(AND(J797=0,'inputs and tables'!$K$16=1),data!C797/data!C798,1)*IF(AND(J797=1,'inputs and tables'!$K$15=1),data!C798/data!C797,1))</f>
        <v>5339.9131286284564</v>
      </c>
      <c r="P798" s="10">
        <f ca="1">(P797+(IF(K797&lt;&gt;K796,(-P797*'inputs and tables'!$K$22-'inputs and tables'!$K$21)-P797*'inputs and tables'!$K$22,0)*('inputs and tables'!$K$15+'inputs and tables'!$K$16)))*(IF(AND(K797=0,'inputs and tables'!$K$16=1),data!C797/data!C798,1)*IF(AND(K797=1,'inputs and tables'!$K$15=1),data!C798/data!C797,1))</f>
        <v>1669.8425016142176</v>
      </c>
    </row>
    <row r="799" spans="1:16" x14ac:dyDescent="0.4">
      <c r="A799" s="17">
        <f t="shared" si="35"/>
        <v>797</v>
      </c>
      <c r="B799">
        <v>1571702400</v>
      </c>
      <c r="C799">
        <v>8020</v>
      </c>
      <c r="D799" s="14">
        <f t="shared" si="34"/>
        <v>43760</v>
      </c>
      <c r="F799">
        <f ca="1">IF(A799&lt;$F$2,"",AVERAGE(INDIRECT("C"&amp;A799-$F$2+3):C799))</f>
        <v>10038.295500000002</v>
      </c>
      <c r="G799" s="2">
        <f ca="1">IF(A799&lt;$G$2,"",IF(A799=$G$2,AVERAGE(INDIRECT("C"&amp;A799-$G$2+3):C799),G798+(2/($G$2+3))*(C799-G798)))</f>
        <v>9120.6579720686768</v>
      </c>
      <c r="J799">
        <f ca="1">IF(F799="","",IF(C799&lt;(F799*(1-'inputs and tables'!$K$14)),0,IF(C799&gt;(F799*(1+'inputs and tables'!$K$14)),1,J798)))</f>
        <v>0</v>
      </c>
      <c r="K799">
        <f ca="1">IF(G799="","",IF(C799&lt;(G799*(1-'inputs and tables'!$K$14)),0,IF(C799&gt;(G799*(1+'inputs and tables'!$K$14)),1,K798)))</f>
        <v>0</v>
      </c>
      <c r="N799" s="13">
        <f t="shared" si="36"/>
        <v>696.48284845853357</v>
      </c>
      <c r="O799" s="10">
        <f ca="1">(O798+(IF(J798&lt;&gt;J797,(-O798*'inputs and tables'!$K$22-'inputs and tables'!$K$21)-O798*'inputs and tables'!$K$22,0)*('inputs and tables'!$K$15+'inputs and tables'!$K$16)))*(IF(AND(J798=0,'inputs and tables'!$K$16=1),data!C798/data!C799,1)*IF(AND(J798=1,'inputs and tables'!$K$15=1),data!C799/data!C798,1))</f>
        <v>5457.9438518593752</v>
      </c>
      <c r="P799" s="10">
        <f ca="1">(P798+(IF(K798&lt;&gt;K797,(-P798*'inputs and tables'!$K$22-'inputs and tables'!$K$21)-P798*'inputs and tables'!$K$22,0)*('inputs and tables'!$K$15+'inputs and tables'!$K$16)))*(IF(AND(K798=0,'inputs and tables'!$K$16=1),data!C798/data!C799,1)*IF(AND(K798=1,'inputs and tables'!$K$15=1),data!C799/data!C798,1))</f>
        <v>1706.7518507739624</v>
      </c>
    </row>
    <row r="800" spans="1:16" x14ac:dyDescent="0.4">
      <c r="A800" s="17">
        <f t="shared" si="35"/>
        <v>798</v>
      </c>
      <c r="B800">
        <v>1571788800</v>
      </c>
      <c r="C800">
        <v>7466.62</v>
      </c>
      <c r="D800" s="14">
        <f t="shared" si="34"/>
        <v>43761</v>
      </c>
      <c r="F800">
        <f ca="1">IF(A800&lt;$F$2,"",AVERAGE(INDIRECT("C"&amp;A800-$F$2+3):C800))</f>
        <v>10002.010166666671</v>
      </c>
      <c r="G800" s="2">
        <f ca="1">IF(A800&lt;$G$2,"",IF(A800=$G$2,AVERAGE(INDIRECT("C"&amp;A800-$G$2+3):C800),G799+(2/($G$2+3))*(C800-G799)))</f>
        <v>9091.1215797103068</v>
      </c>
      <c r="J800">
        <f ca="1">IF(F800="","",IF(C800&lt;(F800*(1-'inputs and tables'!$K$14)),0,IF(C800&gt;(F800*(1+'inputs and tables'!$K$14)),1,J799)))</f>
        <v>0</v>
      </c>
      <c r="K800">
        <f ca="1">IF(G800="","",IF(C800&lt;(G800*(1-'inputs and tables'!$K$14)),0,IF(C800&gt;(G800*(1+'inputs and tables'!$K$14)),1,K799)))</f>
        <v>0</v>
      </c>
      <c r="N800" s="13">
        <f t="shared" si="36"/>
        <v>648.42553191489469</v>
      </c>
      <c r="O800" s="10">
        <f ca="1">(O799+(IF(J799&lt;&gt;J798,(-O799*'inputs and tables'!$K$22-'inputs and tables'!$K$21)-O799*'inputs and tables'!$K$22,0)*('inputs and tables'!$K$15+'inputs and tables'!$K$16)))*(IF(AND(J799=0,'inputs and tables'!$K$16=1),data!C799/data!C800,1)*IF(AND(J799=1,'inputs and tables'!$K$15=1),data!C800/data!C799,1))</f>
        <v>5862.4531169273632</v>
      </c>
      <c r="P800" s="10">
        <f ca="1">(P799+(IF(K799&lt;&gt;K798,(-P799*'inputs and tables'!$K$22-'inputs and tables'!$K$21)-P799*'inputs and tables'!$K$22,0)*('inputs and tables'!$K$15+'inputs and tables'!$K$16)))*(IF(AND(K799=0,'inputs and tables'!$K$16=1),data!C799/data!C800,1)*IF(AND(K799=1,'inputs and tables'!$K$15=1),data!C800/data!C799,1))</f>
        <v>1833.245811787285</v>
      </c>
    </row>
    <row r="801" spans="1:16" x14ac:dyDescent="0.4">
      <c r="A801" s="17">
        <f t="shared" si="35"/>
        <v>799</v>
      </c>
      <c r="B801">
        <v>1571875200</v>
      </c>
      <c r="C801">
        <v>7412.41</v>
      </c>
      <c r="D801" s="14">
        <f t="shared" si="34"/>
        <v>43762</v>
      </c>
      <c r="F801">
        <f ca="1">IF(A801&lt;$F$2,"",AVERAGE(INDIRECT("C"&amp;A801-$F$2+3):C801))</f>
        <v>9954.6652500000037</v>
      </c>
      <c r="G801" s="2">
        <f ca="1">IF(A801&lt;$G$2,"",IF(A801=$G$2,AVERAGE(INDIRECT("C"&amp;A801-$G$2+3):C801),G800+(2/($G$2+3))*(C801-G800)))</f>
        <v>9061.14458721548</v>
      </c>
      <c r="J801">
        <f ca="1">IF(F801="","",IF(C801&lt;(F801*(1-'inputs and tables'!$K$14)),0,IF(C801&gt;(F801*(1+'inputs and tables'!$K$14)),1,J800)))</f>
        <v>0</v>
      </c>
      <c r="K801">
        <f ca="1">IF(G801="","",IF(C801&lt;(G801*(1-'inputs and tables'!$K$14)),0,IF(C801&gt;(G801*(1+'inputs and tables'!$K$14)),1,K800)))</f>
        <v>0</v>
      </c>
      <c r="N801" s="13">
        <f t="shared" si="36"/>
        <v>643.71775944420426</v>
      </c>
      <c r="O801" s="10">
        <f ca="1">(O800+(IF(J800&lt;&gt;J799,(-O800*'inputs and tables'!$K$22-'inputs and tables'!$K$21)-O800*'inputs and tables'!$K$22,0)*('inputs and tables'!$K$15+'inputs and tables'!$K$16)))*(IF(AND(J800=0,'inputs and tables'!$K$16=1),data!C800/data!C801,1)*IF(AND(J800=1,'inputs and tables'!$K$15=1),data!C801/data!C800,1))</f>
        <v>5905.3276453828366</v>
      </c>
      <c r="P801" s="10">
        <f ca="1">(P800+(IF(K800&lt;&gt;K799,(-P800*'inputs and tables'!$K$22-'inputs and tables'!$K$21)-P800*'inputs and tables'!$K$22,0)*('inputs and tables'!$K$15+'inputs and tables'!$K$16)))*(IF(AND(K800=0,'inputs and tables'!$K$16=1),data!C800/data!C801,1)*IF(AND(K800=1,'inputs and tables'!$K$15=1),data!C801/data!C800,1))</f>
        <v>1846.6530916675115</v>
      </c>
    </row>
    <row r="802" spans="1:16" x14ac:dyDescent="0.4">
      <c r="A802" s="17">
        <f t="shared" si="35"/>
        <v>800</v>
      </c>
      <c r="B802">
        <v>1571961600</v>
      </c>
      <c r="C802">
        <v>8655.02</v>
      </c>
      <c r="D802" s="14">
        <f t="shared" si="34"/>
        <v>43763</v>
      </c>
      <c r="F802">
        <f ca="1">IF(A802&lt;$F$2,"",AVERAGE(INDIRECT("C"&amp;A802-$F$2+3):C802))</f>
        <v>9932.3738333333367</v>
      </c>
      <c r="G802" s="2">
        <f ca="1">IF(A802&lt;$G$2,"",IF(A802=$G$2,AVERAGE(INDIRECT("C"&amp;A802-$G$2+3):C802),G801+(2/($G$2+3))*(C802-G801)))</f>
        <v>9053.8923624437757</v>
      </c>
      <c r="J802">
        <f ca="1">IF(F802="","",IF(C802&lt;(F802*(1-'inputs and tables'!$K$14)),0,IF(C802&gt;(F802*(1+'inputs and tables'!$K$14)),1,J801)))</f>
        <v>0</v>
      </c>
      <c r="K802">
        <f ca="1">IF(G802="","",IF(C802&lt;(G802*(1-'inputs and tables'!$K$14)),0,IF(C802&gt;(G802*(1+'inputs and tables'!$K$14)),1,K801)))</f>
        <v>0</v>
      </c>
      <c r="N802" s="13">
        <f t="shared" si="36"/>
        <v>751.63004776378762</v>
      </c>
      <c r="O802" s="10">
        <f ca="1">(O801+(IF(J801&lt;&gt;J800,(-O801*'inputs and tables'!$K$22-'inputs and tables'!$K$21)-O801*'inputs and tables'!$K$22,0)*('inputs and tables'!$K$15+'inputs and tables'!$K$16)))*(IF(AND(J801=0,'inputs and tables'!$K$16=1),data!C801/data!C802,1)*IF(AND(J801=1,'inputs and tables'!$K$15=1),data!C802/data!C801,1))</f>
        <v>5057.493765688836</v>
      </c>
      <c r="P802" s="10">
        <f ca="1">(P801+(IF(K801&lt;&gt;K800,(-P801*'inputs and tables'!$K$22-'inputs and tables'!$K$21)-P801*'inputs and tables'!$K$22,0)*('inputs and tables'!$K$15+'inputs and tables'!$K$16)))*(IF(AND(K801=0,'inputs and tables'!$K$16=1),data!C801/data!C802,1)*IF(AND(K801=1,'inputs and tables'!$K$15=1),data!C802/data!C801,1))</f>
        <v>1581.527234276429</v>
      </c>
    </row>
    <row r="803" spans="1:16" x14ac:dyDescent="0.4">
      <c r="A803" s="17">
        <f t="shared" si="35"/>
        <v>801</v>
      </c>
      <c r="B803">
        <v>1572048000</v>
      </c>
      <c r="C803">
        <v>9230</v>
      </c>
      <c r="D803" s="14">
        <f t="shared" si="34"/>
        <v>43764</v>
      </c>
      <c r="F803">
        <f ca="1">IF(A803&lt;$F$2,"",AVERAGE(INDIRECT("C"&amp;A803-$F$2+3):C803))</f>
        <v>9905.9519166666705</v>
      </c>
      <c r="G803" s="2">
        <f ca="1">IF(A803&lt;$G$2,"",IF(A803=$G$2,AVERAGE(INDIRECT("C"&amp;A803-$G$2+3):C803),G802+(2/($G$2+3))*(C803-G802)))</f>
        <v>9057.0371416858507</v>
      </c>
      <c r="J803">
        <f ca="1">IF(F803="","",IF(C803&lt;(F803*(1-'inputs and tables'!$K$14)),0,IF(C803&gt;(F803*(1+'inputs and tables'!$K$14)),1,J802)))</f>
        <v>0</v>
      </c>
      <c r="K803">
        <f ca="1">IF(G803="","",IF(C803&lt;(G803*(1-'inputs and tables'!$K$14)),0,IF(C803&gt;(G803*(1+'inputs and tables'!$K$14)),1,K802)))</f>
        <v>1</v>
      </c>
      <c r="N803" s="13">
        <f t="shared" si="36"/>
        <v>801.56317846287573</v>
      </c>
      <c r="O803" s="10">
        <f ca="1">(O802+(IF(J802&lt;&gt;J801,(-O802*'inputs and tables'!$K$22-'inputs and tables'!$K$21)-O802*'inputs and tables'!$K$22,0)*('inputs and tables'!$K$15+'inputs and tables'!$K$16)))*(IF(AND(J802=0,'inputs and tables'!$K$16=1),data!C802/data!C803,1)*IF(AND(J802=1,'inputs and tables'!$K$15=1),data!C803/data!C802,1))</f>
        <v>4742.4387531865859</v>
      </c>
      <c r="P803" s="10">
        <f ca="1">(P802+(IF(K802&lt;&gt;K801,(-P802*'inputs and tables'!$K$22-'inputs and tables'!$K$21)-P802*'inputs and tables'!$K$22,0)*('inputs and tables'!$K$15+'inputs and tables'!$K$16)))*(IF(AND(K802=0,'inputs and tables'!$K$16=1),data!C802/data!C803,1)*IF(AND(K802=1,'inputs and tables'!$K$15=1),data!C803/data!C802,1))</f>
        <v>1483.0064835544072</v>
      </c>
    </row>
    <row r="804" spans="1:16" x14ac:dyDescent="0.4">
      <c r="A804" s="17">
        <f t="shared" si="35"/>
        <v>802</v>
      </c>
      <c r="B804">
        <v>1572134400</v>
      </c>
      <c r="C804">
        <v>9529.93</v>
      </c>
      <c r="D804" s="14">
        <f t="shared" si="34"/>
        <v>43765</v>
      </c>
      <c r="F804">
        <f ca="1">IF(A804&lt;$F$2,"",AVERAGE(INDIRECT("C"&amp;A804-$F$2+3):C804))</f>
        <v>9886.1752500000021</v>
      </c>
      <c r="G804" s="2">
        <f ca="1">IF(A804&lt;$G$2,"",IF(A804=$G$2,AVERAGE(INDIRECT("C"&amp;A804-$G$2+3):C804),G803+(2/($G$2+3))*(C804-G803)))</f>
        <v>9065.4816570128896</v>
      </c>
      <c r="J804">
        <f ca="1">IF(F804="","",IF(C804&lt;(F804*(1-'inputs and tables'!$K$14)),0,IF(C804&gt;(F804*(1+'inputs and tables'!$K$14)),1,J803)))</f>
        <v>0</v>
      </c>
      <c r="K804">
        <f ca="1">IF(G804="","",IF(C804&lt;(G804*(1-'inputs and tables'!$K$14)),0,IF(C804&gt;(G804*(1+'inputs and tables'!$K$14)),1,K803)))</f>
        <v>1</v>
      </c>
      <c r="N804" s="13">
        <f t="shared" si="36"/>
        <v>827.610073816762</v>
      </c>
      <c r="O804" s="10">
        <f ca="1">(O803+(IF(J803&lt;&gt;J802,(-O803*'inputs and tables'!$K$22-'inputs and tables'!$K$21)-O803*'inputs and tables'!$K$22,0)*('inputs and tables'!$K$15+'inputs and tables'!$K$16)))*(IF(AND(J803=0,'inputs and tables'!$K$16=1),data!C803/data!C804,1)*IF(AND(J803=1,'inputs and tables'!$K$15=1),data!C804/data!C803,1))</f>
        <v>4593.1827087829806</v>
      </c>
      <c r="P804" s="10">
        <f ca="1">(P803+(IF(K803&lt;&gt;K802,(-P803*'inputs and tables'!$K$22-'inputs and tables'!$K$21)-P803*'inputs and tables'!$K$22,0)*('inputs and tables'!$K$15+'inputs and tables'!$K$16)))*(IF(AND(K803=0,'inputs and tables'!$K$16=1),data!C803/data!C804,1)*IF(AND(K803=1,'inputs and tables'!$K$15=1),data!C804/data!C803,1))</f>
        <v>1518.9473882987102</v>
      </c>
    </row>
    <row r="805" spans="1:16" x14ac:dyDescent="0.4">
      <c r="A805" s="17">
        <f t="shared" si="35"/>
        <v>803</v>
      </c>
      <c r="B805">
        <v>1572220800</v>
      </c>
      <c r="C805">
        <v>9205.14</v>
      </c>
      <c r="D805" s="14">
        <f t="shared" ref="D805:D868" si="37">(B805/86400)+DATE(1970,1,1)</f>
        <v>43766</v>
      </c>
      <c r="F805">
        <f ca="1">IF(A805&lt;$F$2,"",AVERAGE(INDIRECT("C"&amp;A805-$F$2+3):C805))</f>
        <v>9872.4339166666668</v>
      </c>
      <c r="G805" s="2">
        <f ca="1">IF(A805&lt;$G$2,"",IF(A805=$G$2,AVERAGE(INDIRECT("C"&amp;A805-$G$2+3):C805),G804+(2/($G$2+3))*(C805-G804)))</f>
        <v>9067.9755559948026</v>
      </c>
      <c r="J805">
        <f ca="1">IF(F805="","",IF(C805&lt;(F805*(1-'inputs and tables'!$K$14)),0,IF(C805&gt;(F805*(1+'inputs and tables'!$K$14)),1,J804)))</f>
        <v>0</v>
      </c>
      <c r="K805">
        <f ca="1">IF(G805="","",IF(C805&lt;(G805*(1-'inputs and tables'!$K$14)),0,IF(C805&gt;(G805*(1+'inputs and tables'!$K$14)),1,K804)))</f>
        <v>1</v>
      </c>
      <c r="N805" s="13">
        <f t="shared" si="36"/>
        <v>799.40425531915002</v>
      </c>
      <c r="O805" s="10">
        <f ca="1">(O804+(IF(J804&lt;&gt;J803,(-O804*'inputs and tables'!$K$22-'inputs and tables'!$K$21)-O804*'inputs and tables'!$K$22,0)*('inputs and tables'!$K$15+'inputs and tables'!$K$16)))*(IF(AND(J804=0,'inputs and tables'!$K$16=1),data!C804/data!C805,1)*IF(AND(J804=1,'inputs and tables'!$K$15=1),data!C805/data!C804,1))</f>
        <v>4755.2464918417536</v>
      </c>
      <c r="P805" s="10">
        <f ca="1">(P804+(IF(K804&lt;&gt;K803,(-P804*'inputs and tables'!$K$22-'inputs and tables'!$K$21)-P804*'inputs and tables'!$K$22,0)*('inputs and tables'!$K$15+'inputs and tables'!$K$16)))*(IF(AND(K804=0,'inputs and tables'!$K$16=1),data!C804/data!C805,1)*IF(AND(K804=1,'inputs and tables'!$K$15=1),data!C805/data!C804,1))</f>
        <v>1467.1800697302065</v>
      </c>
    </row>
    <row r="806" spans="1:16" x14ac:dyDescent="0.4">
      <c r="A806" s="17">
        <f t="shared" si="35"/>
        <v>804</v>
      </c>
      <c r="B806">
        <v>1572307200</v>
      </c>
      <c r="C806">
        <v>9407.6200000000008</v>
      </c>
      <c r="D806" s="14">
        <f t="shared" si="37"/>
        <v>43767</v>
      </c>
      <c r="F806">
        <f ca="1">IF(A806&lt;$F$2,"",AVERAGE(INDIRECT("C"&amp;A806-$F$2+3):C806))</f>
        <v>9862.2896666666675</v>
      </c>
      <c r="G806" s="2">
        <f ca="1">IF(A806&lt;$G$2,"",IF(A806=$G$2,AVERAGE(INDIRECT("C"&amp;A806-$G$2+3):C806),G805+(2/($G$2+3))*(C806-G805)))</f>
        <v>9074.0406353520375</v>
      </c>
      <c r="J806">
        <f ca="1">IF(F806="","",IF(C806&lt;(F806*(1-'inputs and tables'!$K$14)),0,IF(C806&gt;(F806*(1+'inputs and tables'!$K$14)),1,J805)))</f>
        <v>0</v>
      </c>
      <c r="K806">
        <f ca="1">IF(G806="","",IF(C806&lt;(G806*(1-'inputs and tables'!$K$14)),0,IF(C806&gt;(G806*(1+'inputs and tables'!$K$14)),1,K805)))</f>
        <v>1</v>
      </c>
      <c r="N806" s="13">
        <f t="shared" si="36"/>
        <v>816.98827616152971</v>
      </c>
      <c r="O806" s="10">
        <f ca="1">(O805+(IF(J805&lt;&gt;J804,(-O805*'inputs and tables'!$K$22-'inputs and tables'!$K$21)-O805*'inputs and tables'!$K$22,0)*('inputs and tables'!$K$15+'inputs and tables'!$K$16)))*(IF(AND(J805=0,'inputs and tables'!$K$16=1),data!C805/data!C806,1)*IF(AND(J805=1,'inputs and tables'!$K$15=1),data!C806/data!C805,1))</f>
        <v>4652.8994253501087</v>
      </c>
      <c r="P806" s="10">
        <f ca="1">(P805+(IF(K805&lt;&gt;K804,(-P805*'inputs and tables'!$K$22-'inputs and tables'!$K$21)-P805*'inputs and tables'!$K$22,0)*('inputs and tables'!$K$15+'inputs and tables'!$K$16)))*(IF(AND(K805=0,'inputs and tables'!$K$16=1),data!C805/data!C806,1)*IF(AND(K805=1,'inputs and tables'!$K$15=1),data!C806/data!C805,1))</f>
        <v>1499.4527587407999</v>
      </c>
    </row>
    <row r="807" spans="1:16" x14ac:dyDescent="0.4">
      <c r="A807" s="17">
        <f t="shared" si="35"/>
        <v>805</v>
      </c>
      <c r="B807">
        <v>1572393600</v>
      </c>
      <c r="C807">
        <v>9154.7199999999993</v>
      </c>
      <c r="D807" s="14">
        <f t="shared" si="37"/>
        <v>43768</v>
      </c>
      <c r="F807">
        <f ca="1">IF(A807&lt;$F$2,"",AVERAGE(INDIRECT("C"&amp;A807-$F$2+3):C807))</f>
        <v>9848.2219166666673</v>
      </c>
      <c r="G807" s="2">
        <f ca="1">IF(A807&lt;$G$2,"",IF(A807=$G$2,AVERAGE(INDIRECT("C"&amp;A807-$G$2+3):C807),G806+(2/($G$2+3))*(C807-G806)))</f>
        <v>9075.4813382921802</v>
      </c>
      <c r="J807">
        <f ca="1">IF(F807="","",IF(C807&lt;(F807*(1-'inputs and tables'!$K$14)),0,IF(C807&gt;(F807*(1+'inputs and tables'!$K$14)),1,J806)))</f>
        <v>0</v>
      </c>
      <c r="K807">
        <f ca="1">IF(G807="","",IF(C807&lt;(G807*(1-'inputs and tables'!$K$14)),0,IF(C807&gt;(G807*(1+'inputs and tables'!$K$14)),1,K806)))</f>
        <v>1</v>
      </c>
      <c r="N807" s="13">
        <f t="shared" si="36"/>
        <v>795.02561875814274</v>
      </c>
      <c r="O807" s="10">
        <f ca="1">(O806+(IF(J806&lt;&gt;J805,(-O806*'inputs and tables'!$K$22-'inputs and tables'!$K$21)-O806*'inputs and tables'!$K$22,0)*('inputs and tables'!$K$15+'inputs and tables'!$K$16)))*(IF(AND(J806=0,'inputs and tables'!$K$16=1),data!C806/data!C807,1)*IF(AND(J806=1,'inputs and tables'!$K$15=1),data!C807/data!C806,1))</f>
        <v>4781.4362090716259</v>
      </c>
      <c r="P807" s="10">
        <f ca="1">(P806+(IF(K806&lt;&gt;K805,(-P806*'inputs and tables'!$K$22-'inputs and tables'!$K$21)-P806*'inputs and tables'!$K$22,0)*('inputs and tables'!$K$15+'inputs and tables'!$K$16)))*(IF(AND(K806=0,'inputs and tables'!$K$16=1),data!C806/data!C807,1)*IF(AND(K806=1,'inputs and tables'!$K$15=1),data!C807/data!C806,1))</f>
        <v>1459.1437748866956</v>
      </c>
    </row>
    <row r="808" spans="1:16" x14ac:dyDescent="0.4">
      <c r="A808" s="17">
        <f t="shared" si="35"/>
        <v>806</v>
      </c>
      <c r="B808">
        <v>1572480000</v>
      </c>
      <c r="C808">
        <v>9140.85</v>
      </c>
      <c r="D808" s="14">
        <f t="shared" si="37"/>
        <v>43769</v>
      </c>
      <c r="F808">
        <f ca="1">IF(A808&lt;$F$2,"",AVERAGE(INDIRECT("C"&amp;A808-$F$2+3):C808))</f>
        <v>9824.8956666666691</v>
      </c>
      <c r="G808" s="2">
        <f ca="1">IF(A808&lt;$G$2,"",IF(A808=$G$2,AVERAGE(INDIRECT("C"&amp;A808-$G$2+3):C808),G807+(2/($G$2+3))*(C808-G807)))</f>
        <v>9076.6486358226775</v>
      </c>
      <c r="J808">
        <f ca="1">IF(F808="","",IF(C808&lt;(F808*(1-'inputs and tables'!$K$14)),0,IF(C808&gt;(F808*(1+'inputs and tables'!$K$14)),1,J807)))</f>
        <v>0</v>
      </c>
      <c r="K808">
        <f ca="1">IF(G808="","",IF(C808&lt;(G808*(1-'inputs and tables'!$K$14)),0,IF(C808&gt;(G808*(1+'inputs and tables'!$K$14)),1,K807)))</f>
        <v>1</v>
      </c>
      <c r="N808" s="13">
        <f t="shared" si="36"/>
        <v>793.82110290925004</v>
      </c>
      <c r="O808" s="10">
        <f ca="1">(O807+(IF(J807&lt;&gt;J806,(-O807*'inputs and tables'!$K$22-'inputs and tables'!$K$21)-O807*'inputs and tables'!$K$22,0)*('inputs and tables'!$K$15+'inputs and tables'!$K$16)))*(IF(AND(J807=0,'inputs and tables'!$K$16=1),data!C807/data!C808,1)*IF(AND(J807=1,'inputs and tables'!$K$15=1),data!C808/data!C807,1))</f>
        <v>4788.6913899595984</v>
      </c>
      <c r="P808" s="10">
        <f ca="1">(P807+(IF(K807&lt;&gt;K806,(-P807*'inputs and tables'!$K$22-'inputs and tables'!$K$21)-P807*'inputs and tables'!$K$22,0)*('inputs and tables'!$K$15+'inputs and tables'!$K$16)))*(IF(AND(K807=0,'inputs and tables'!$K$16=1),data!C807/data!C808,1)*IF(AND(K807=1,'inputs and tables'!$K$15=1),data!C808/data!C807,1))</f>
        <v>1456.9330765630245</v>
      </c>
    </row>
    <row r="809" spans="1:16" x14ac:dyDescent="0.4">
      <c r="A809" s="17">
        <f t="shared" si="35"/>
        <v>807</v>
      </c>
      <c r="B809">
        <v>1572566400</v>
      </c>
      <c r="C809">
        <v>9231.61</v>
      </c>
      <c r="D809" s="14">
        <f t="shared" si="37"/>
        <v>43770</v>
      </c>
      <c r="F809">
        <f ca="1">IF(A809&lt;$F$2,"",AVERAGE(INDIRECT("C"&amp;A809-$F$2+3):C809))</f>
        <v>9808.9451666666682</v>
      </c>
      <c r="G809" s="2">
        <f ca="1">IF(A809&lt;$G$2,"",IF(A809=$G$2,AVERAGE(INDIRECT("C"&amp;A809-$G$2+3):C809),G808+(2/($G$2+3))*(C809-G808)))</f>
        <v>9079.4158030401304</v>
      </c>
      <c r="J809">
        <f ca="1">IF(F809="","",IF(C809&lt;(F809*(1-'inputs and tables'!$K$14)),0,IF(C809&gt;(F809*(1+'inputs and tables'!$K$14)),1,J808)))</f>
        <v>0</v>
      </c>
      <c r="K809">
        <f ca="1">IF(G809="","",IF(C809&lt;(G809*(1-'inputs and tables'!$K$14)),0,IF(C809&gt;(G809*(1+'inputs and tables'!$K$14)),1,K808)))</f>
        <v>1</v>
      </c>
      <c r="N809" s="13">
        <f t="shared" si="36"/>
        <v>801.70299609205506</v>
      </c>
      <c r="O809" s="10">
        <f ca="1">(O808+(IF(J808&lt;&gt;J807,(-O808*'inputs and tables'!$K$22-'inputs and tables'!$K$21)-O808*'inputs and tables'!$K$22,0)*('inputs and tables'!$K$15+'inputs and tables'!$K$16)))*(IF(AND(J808=0,'inputs and tables'!$K$16=1),data!C808/data!C809,1)*IF(AND(J808=1,'inputs and tables'!$K$15=1),data!C809/data!C808,1))</f>
        <v>4741.6116681610465</v>
      </c>
      <c r="P809" s="10">
        <f ca="1">(P808+(IF(K808&lt;&gt;K807,(-P808*'inputs and tables'!$K$22-'inputs and tables'!$K$21)-P808*'inputs and tables'!$K$22,0)*('inputs and tables'!$K$15+'inputs and tables'!$K$16)))*(IF(AND(K808=0,'inputs and tables'!$K$16=1),data!C808/data!C809,1)*IF(AND(K808=1,'inputs and tables'!$K$15=1),data!C809/data!C808,1))</f>
        <v>1471.3990448295272</v>
      </c>
    </row>
    <row r="810" spans="1:16" x14ac:dyDescent="0.4">
      <c r="A810" s="17">
        <f t="shared" si="35"/>
        <v>808</v>
      </c>
      <c r="B810">
        <v>1572652800</v>
      </c>
      <c r="C810">
        <v>9289.52</v>
      </c>
      <c r="D810" s="14">
        <f t="shared" si="37"/>
        <v>43771</v>
      </c>
      <c r="F810">
        <f ca="1">IF(A810&lt;$F$2,"",AVERAGE(INDIRECT("C"&amp;A810-$F$2+3):C810))</f>
        <v>9794.9350833333356</v>
      </c>
      <c r="G810" s="2">
        <f ca="1">IF(A810&lt;$G$2,"",IF(A810=$G$2,AVERAGE(INDIRECT("C"&amp;A810-$G$2+3):C810),G809+(2/($G$2+3))*(C810-G809)))</f>
        <v>9083.1676637001274</v>
      </c>
      <c r="J810">
        <f ca="1">IF(F810="","",IF(C810&lt;(F810*(1-'inputs and tables'!$K$14)),0,IF(C810&gt;(F810*(1+'inputs and tables'!$K$14)),1,J809)))</f>
        <v>0</v>
      </c>
      <c r="K810">
        <f ca="1">IF(G810="","",IF(C810&lt;(G810*(1-'inputs and tables'!$K$14)),0,IF(C810&gt;(G810*(1+'inputs and tables'!$K$14)),1,K809)))</f>
        <v>1</v>
      </c>
      <c r="N810" s="13">
        <f t="shared" si="36"/>
        <v>806.73208858011412</v>
      </c>
      <c r="O810" s="10">
        <f ca="1">(O809+(IF(J809&lt;&gt;J808,(-O809*'inputs and tables'!$K$22-'inputs and tables'!$K$21)-O809*'inputs and tables'!$K$22,0)*('inputs and tables'!$K$15+'inputs and tables'!$K$16)))*(IF(AND(J809=0,'inputs and tables'!$K$16=1),data!C809/data!C810,1)*IF(AND(J809=1,'inputs and tables'!$K$15=1),data!C810/data!C809,1))</f>
        <v>4712.0529039080811</v>
      </c>
      <c r="P810" s="10">
        <f ca="1">(P809+(IF(K809&lt;&gt;K808,(-P809*'inputs and tables'!$K$22-'inputs and tables'!$K$21)-P809*'inputs and tables'!$K$22,0)*('inputs and tables'!$K$15+'inputs and tables'!$K$16)))*(IF(AND(K809=0,'inputs and tables'!$K$16=1),data!C809/data!C810,1)*IF(AND(K809=1,'inputs and tables'!$K$15=1),data!C810/data!C809,1))</f>
        <v>1480.6291486452296</v>
      </c>
    </row>
    <row r="811" spans="1:16" x14ac:dyDescent="0.4">
      <c r="A811" s="17">
        <f t="shared" si="35"/>
        <v>809</v>
      </c>
      <c r="B811">
        <v>1572739200</v>
      </c>
      <c r="C811">
        <v>9194.7099999999991</v>
      </c>
      <c r="D811" s="14">
        <f t="shared" si="37"/>
        <v>43772</v>
      </c>
      <c r="F811">
        <f ca="1">IF(A811&lt;$F$2,"",AVERAGE(INDIRECT("C"&amp;A811-$F$2+3):C811))</f>
        <v>9777.7535833333332</v>
      </c>
      <c r="G811" s="2">
        <f ca="1">IF(A811&lt;$G$2,"",IF(A811=$G$2,AVERAGE(INDIRECT("C"&amp;A811-$G$2+3):C811),G810+(2/($G$2+3))*(C811-G810)))</f>
        <v>9085.1594911340544</v>
      </c>
      <c r="J811">
        <f ca="1">IF(F811="","",IF(C811&lt;(F811*(1-'inputs and tables'!$K$14)),0,IF(C811&gt;(F811*(1+'inputs and tables'!$K$14)),1,J810)))</f>
        <v>0</v>
      </c>
      <c r="K811">
        <f ca="1">IF(G811="","",IF(C811&lt;(G811*(1-'inputs and tables'!$K$14)),0,IF(C811&gt;(G811*(1+'inputs and tables'!$K$14)),1,K810)))</f>
        <v>1</v>
      </c>
      <c r="N811" s="13">
        <f t="shared" si="36"/>
        <v>798.49848024316213</v>
      </c>
      <c r="O811" s="10">
        <f ca="1">(O810+(IF(J810&lt;&gt;J809,(-O810*'inputs and tables'!$K$22-'inputs and tables'!$K$21)-O810*'inputs and tables'!$K$22,0)*('inputs and tables'!$K$15+'inputs and tables'!$K$16)))*(IF(AND(J810=0,'inputs and tables'!$K$16=1),data!C810/data!C811,1)*IF(AND(J810=1,'inputs and tables'!$K$15=1),data!C811/data!C810,1))</f>
        <v>4760.6405957243032</v>
      </c>
      <c r="P811" s="10">
        <f ca="1">(P810+(IF(K810&lt;&gt;K809,(-P810*'inputs and tables'!$K$22-'inputs and tables'!$K$21)-P810*'inputs and tables'!$K$22,0)*('inputs and tables'!$K$15+'inputs and tables'!$K$16)))*(IF(AND(K810=0,'inputs and tables'!$K$16=1),data!C810/data!C811,1)*IF(AND(K810=1,'inputs and tables'!$K$15=1),data!C811/data!C810,1))</f>
        <v>1465.5176628436966</v>
      </c>
    </row>
    <row r="812" spans="1:16" x14ac:dyDescent="0.4">
      <c r="A812" s="17">
        <f t="shared" si="35"/>
        <v>810</v>
      </c>
      <c r="B812">
        <v>1572825600</v>
      </c>
      <c r="C812">
        <v>9393.35</v>
      </c>
      <c r="D812" s="14">
        <f t="shared" si="37"/>
        <v>43773</v>
      </c>
      <c r="F812">
        <f ca="1">IF(A812&lt;$F$2,"",AVERAGE(INDIRECT("C"&amp;A812-$F$2+3):C812))</f>
        <v>9760.9795000000031</v>
      </c>
      <c r="G812" s="2">
        <f ca="1">IF(A812&lt;$G$2,"",IF(A812=$G$2,AVERAGE(INDIRECT("C"&amp;A812-$G$2+3):C812),G811+(2/($G$2+3))*(C812-G811)))</f>
        <v>9090.6628930780898</v>
      </c>
      <c r="J812">
        <f ca="1">IF(F812="","",IF(C812&lt;(F812*(1-'inputs and tables'!$K$14)),0,IF(C812&gt;(F812*(1+'inputs and tables'!$K$14)),1,J811)))</f>
        <v>0</v>
      </c>
      <c r="K812">
        <f ca="1">IF(G812="","",IF(C812&lt;(G812*(1-'inputs and tables'!$K$14)),0,IF(C812&gt;(G812*(1+'inputs and tables'!$K$14)),1,K811)))</f>
        <v>1</v>
      </c>
      <c r="N812" s="13">
        <f t="shared" si="36"/>
        <v>815.74902301346185</v>
      </c>
      <c r="O812" s="10">
        <f ca="1">(O811+(IF(J811&lt;&gt;J810,(-O811*'inputs and tables'!$K$22-'inputs and tables'!$K$21)-O811*'inputs and tables'!$K$22,0)*('inputs and tables'!$K$15+'inputs and tables'!$K$16)))*(IF(AND(J811=0,'inputs and tables'!$K$16=1),data!C811/data!C812,1)*IF(AND(J811=1,'inputs and tables'!$K$15=1),data!C812/data!C811,1))</f>
        <v>4659.9679232555163</v>
      </c>
      <c r="P812" s="10">
        <f ca="1">(P811+(IF(K811&lt;&gt;K810,(-P811*'inputs and tables'!$K$22-'inputs and tables'!$K$21)-P811*'inputs and tables'!$K$22,0)*('inputs and tables'!$K$15+'inputs and tables'!$K$16)))*(IF(AND(K811=0,'inputs and tables'!$K$16=1),data!C811/data!C812,1)*IF(AND(K811=1,'inputs and tables'!$K$15=1),data!C812/data!C811,1))</f>
        <v>1497.178305598854</v>
      </c>
    </row>
    <row r="813" spans="1:16" x14ac:dyDescent="0.4">
      <c r="A813" s="17">
        <f t="shared" si="35"/>
        <v>811</v>
      </c>
      <c r="B813">
        <v>1572912000</v>
      </c>
      <c r="C813">
        <v>9308.66</v>
      </c>
      <c r="D813" s="14">
        <f t="shared" si="37"/>
        <v>43774</v>
      </c>
      <c r="F813">
        <f ca="1">IF(A813&lt;$F$2,"",AVERAGE(INDIRECT("C"&amp;A813-$F$2+3):C813))</f>
        <v>9736.5633333333317</v>
      </c>
      <c r="G813" s="2">
        <f ca="1">IF(A813&lt;$G$2,"",IF(A813=$G$2,AVERAGE(INDIRECT("C"&amp;A813-$G$2+3):C813),G812+(2/($G$2+3))*(C813-G812)))</f>
        <v>9094.5556985588373</v>
      </c>
      <c r="J813">
        <f ca="1">IF(F813="","",IF(C813&lt;(F813*(1-'inputs and tables'!$K$14)),0,IF(C813&gt;(F813*(1+'inputs and tables'!$K$14)),1,J812)))</f>
        <v>0</v>
      </c>
      <c r="K813">
        <f ca="1">IF(G813="","",IF(C813&lt;(G813*(1-'inputs and tables'!$K$14)),0,IF(C813&gt;(G813*(1+'inputs and tables'!$K$14)),1,K812)))</f>
        <v>1</v>
      </c>
      <c r="N813" s="13">
        <f t="shared" si="36"/>
        <v>808.39426834563722</v>
      </c>
      <c r="O813" s="10">
        <f ca="1">(O812+(IF(J812&lt;&gt;J811,(-O812*'inputs and tables'!$K$22-'inputs and tables'!$K$21)-O812*'inputs and tables'!$K$22,0)*('inputs and tables'!$K$15+'inputs and tables'!$K$16)))*(IF(AND(J812=0,'inputs and tables'!$K$16=1),data!C812/data!C813,1)*IF(AND(J812=1,'inputs and tables'!$K$15=1),data!C813/data!C812,1))</f>
        <v>4702.3642169670184</v>
      </c>
      <c r="P813" s="10">
        <f ca="1">(P812+(IF(K812&lt;&gt;K811,(-P812*'inputs and tables'!$K$22-'inputs and tables'!$K$21)-P812*'inputs and tables'!$K$22,0)*('inputs and tables'!$K$15+'inputs and tables'!$K$16)))*(IF(AND(K812=0,'inputs and tables'!$K$16=1),data!C812/data!C813,1)*IF(AND(K812=1,'inputs and tables'!$K$15=1),data!C813/data!C812,1))</f>
        <v>1483.679816699668</v>
      </c>
    </row>
    <row r="814" spans="1:16" x14ac:dyDescent="0.4">
      <c r="A814" s="17">
        <f t="shared" si="35"/>
        <v>812</v>
      </c>
      <c r="B814">
        <v>1572998400</v>
      </c>
      <c r="C814">
        <v>9339.0499999999993</v>
      </c>
      <c r="D814" s="14">
        <f t="shared" si="37"/>
        <v>43775</v>
      </c>
      <c r="F814">
        <f ca="1">IF(A814&lt;$F$2,"",AVERAGE(INDIRECT("C"&amp;A814-$F$2+3):C814))</f>
        <v>9709.860333333334</v>
      </c>
      <c r="G814" s="2">
        <f ca="1">IF(A814&lt;$G$2,"",IF(A814=$G$2,AVERAGE(INDIRECT("C"&amp;A814-$G$2+3):C814),G813+(2/($G$2+3))*(C814-G813)))</f>
        <v>9098.9216682274291</v>
      </c>
      <c r="J814">
        <f ca="1">IF(F814="","",IF(C814&lt;(F814*(1-'inputs and tables'!$K$14)),0,IF(C814&gt;(F814*(1+'inputs and tables'!$K$14)),1,J813)))</f>
        <v>0</v>
      </c>
      <c r="K814">
        <f ca="1">IF(G814="","",IF(C814&lt;(G814*(1-'inputs and tables'!$K$14)),0,IF(C814&gt;(G814*(1+'inputs and tables'!$K$14)),1,K813)))</f>
        <v>1</v>
      </c>
      <c r="N814" s="13">
        <f t="shared" si="36"/>
        <v>811.03343465045702</v>
      </c>
      <c r="O814" s="10">
        <f ca="1">(O813+(IF(J813&lt;&gt;J812,(-O813*'inputs and tables'!$K$22-'inputs and tables'!$K$21)-O813*'inputs and tables'!$K$22,0)*('inputs and tables'!$K$15+'inputs and tables'!$K$16)))*(IF(AND(J813=0,'inputs and tables'!$K$16=1),data!C813/data!C814,1)*IF(AND(J813=1,'inputs and tables'!$K$15=1),data!C814/data!C813,1))</f>
        <v>4687.0623555835127</v>
      </c>
      <c r="P814" s="10">
        <f ca="1">(P813+(IF(K813&lt;&gt;K812,(-P813*'inputs and tables'!$K$22-'inputs and tables'!$K$21)-P813*'inputs and tables'!$K$22,0)*('inputs and tables'!$K$15+'inputs and tables'!$K$16)))*(IF(AND(K813=0,'inputs and tables'!$K$16=1),data!C813/data!C814,1)*IF(AND(K813=1,'inputs and tables'!$K$15=1),data!C814/data!C813,1))</f>
        <v>1488.5235890180793</v>
      </c>
    </row>
    <row r="815" spans="1:16" x14ac:dyDescent="0.4">
      <c r="A815" s="17">
        <f t="shared" si="35"/>
        <v>813</v>
      </c>
      <c r="B815">
        <v>1573084800</v>
      </c>
      <c r="C815">
        <v>9216.2000000000007</v>
      </c>
      <c r="D815" s="14">
        <f t="shared" si="37"/>
        <v>43776</v>
      </c>
      <c r="F815">
        <f ca="1">IF(A815&lt;$F$2,"",AVERAGE(INDIRECT("C"&amp;A815-$F$2+3):C815))</f>
        <v>9685.7589166666676</v>
      </c>
      <c r="G815" s="2">
        <f ca="1">IF(A815&lt;$G$2,"",IF(A815=$G$2,AVERAGE(INDIRECT("C"&amp;A815-$G$2+3):C815),G814+(2/($G$2+3))*(C815-G814)))</f>
        <v>9101.0159241519395</v>
      </c>
      <c r="J815">
        <f ca="1">IF(F815="","",IF(C815&lt;(F815*(1-'inputs and tables'!$K$14)),0,IF(C815&gt;(F815*(1+'inputs and tables'!$K$14)),1,J814)))</f>
        <v>0</v>
      </c>
      <c r="K815">
        <f ca="1">IF(G815="","",IF(C815&lt;(G815*(1-'inputs and tables'!$K$14)),0,IF(C815&gt;(G815*(1+'inputs and tables'!$K$14)),1,K814)))</f>
        <v>1</v>
      </c>
      <c r="N815" s="13">
        <f t="shared" si="36"/>
        <v>800.36474164133858</v>
      </c>
      <c r="O815" s="10">
        <f ca="1">(O814+(IF(J814&lt;&gt;J813,(-O814*'inputs and tables'!$K$22-'inputs and tables'!$K$21)-O814*'inputs and tables'!$K$22,0)*('inputs and tables'!$K$15+'inputs and tables'!$K$16)))*(IF(AND(J814=0,'inputs and tables'!$K$16=1),data!C814/data!C815,1)*IF(AND(J814=1,'inputs and tables'!$K$15=1),data!C815/data!C814,1))</f>
        <v>4749.5399071105448</v>
      </c>
      <c r="P815" s="10">
        <f ca="1">(P814+(IF(K814&lt;&gt;K813,(-P814*'inputs and tables'!$K$22-'inputs and tables'!$K$21)-P814*'inputs and tables'!$K$22,0)*('inputs and tables'!$K$15+'inputs and tables'!$K$16)))*(IF(AND(K814=0,'inputs and tables'!$K$16=1),data!C814/data!C815,1)*IF(AND(K814=1,'inputs and tables'!$K$15=1),data!C815/data!C814,1))</f>
        <v>1468.9428904554986</v>
      </c>
    </row>
    <row r="816" spans="1:16" x14ac:dyDescent="0.4">
      <c r="A816" s="17">
        <f t="shared" si="35"/>
        <v>814</v>
      </c>
      <c r="B816">
        <v>1573171200</v>
      </c>
      <c r="C816">
        <v>8773.73</v>
      </c>
      <c r="D816" s="14">
        <f t="shared" si="37"/>
        <v>43777</v>
      </c>
      <c r="F816">
        <f ca="1">IF(A816&lt;$F$2,"",AVERAGE(INDIRECT("C"&amp;A816-$F$2+3):C816))</f>
        <v>9664.3492499999993</v>
      </c>
      <c r="G816" s="2">
        <f ca="1">IF(A816&lt;$G$2,"",IF(A816=$G$2,AVERAGE(INDIRECT("C"&amp;A816-$G$2+3):C816),G815+(2/($G$2+3))*(C816-G815)))</f>
        <v>9095.1715326492267</v>
      </c>
      <c r="J816">
        <f ca="1">IF(F816="","",IF(C816&lt;(F816*(1-'inputs and tables'!$K$14)),0,IF(C816&gt;(F816*(1+'inputs and tables'!$K$14)),1,J815)))</f>
        <v>0</v>
      </c>
      <c r="K816">
        <f ca="1">IF(G816="","",IF(C816&lt;(G816*(1-'inputs and tables'!$K$14)),0,IF(C816&gt;(G816*(1+'inputs and tables'!$K$14)),1,K815)))</f>
        <v>0</v>
      </c>
      <c r="N816" s="13">
        <f t="shared" si="36"/>
        <v>761.9392097264448</v>
      </c>
      <c r="O816" s="10">
        <f ca="1">(O815+(IF(J815&lt;&gt;J814,(-O815*'inputs and tables'!$K$22-'inputs and tables'!$K$21)-O815*'inputs and tables'!$K$22,0)*('inputs and tables'!$K$15+'inputs and tables'!$K$16)))*(IF(AND(J815=0,'inputs and tables'!$K$16=1),data!C815/data!C816,1)*IF(AND(J815=1,'inputs and tables'!$K$15=1),data!C816/data!C815,1))</f>
        <v>4989.0650489486461</v>
      </c>
      <c r="P816" s="10">
        <f ca="1">(P815+(IF(K815&lt;&gt;K814,(-P815*'inputs and tables'!$K$22-'inputs and tables'!$K$21)-P815*'inputs and tables'!$K$22,0)*('inputs and tables'!$K$15+'inputs and tables'!$K$16)))*(IF(AND(K815=0,'inputs and tables'!$K$16=1),data!C815/data!C816,1)*IF(AND(K815=1,'inputs and tables'!$K$15=1),data!C816/data!C815,1))</f>
        <v>1398.418904350613</v>
      </c>
    </row>
    <row r="817" spans="1:16" x14ac:dyDescent="0.4">
      <c r="A817" s="17">
        <f t="shared" si="35"/>
        <v>815</v>
      </c>
      <c r="B817">
        <v>1573257600</v>
      </c>
      <c r="C817">
        <v>8809.41</v>
      </c>
      <c r="D817" s="14">
        <f t="shared" si="37"/>
        <v>43778</v>
      </c>
      <c r="F817">
        <f ca="1">IF(A817&lt;$F$2,"",AVERAGE(INDIRECT("C"&amp;A817-$F$2+3):C817))</f>
        <v>9639.7841666666682</v>
      </c>
      <c r="G817" s="2">
        <f ca="1">IF(A817&lt;$G$2,"",IF(A817=$G$2,AVERAGE(INDIRECT("C"&amp;A817-$G$2+3):C817),G816+(2/($G$2+3))*(C817-G816)))</f>
        <v>9090.0686481376342</v>
      </c>
      <c r="J817">
        <f ca="1">IF(F817="","",IF(C817&lt;(F817*(1-'inputs and tables'!$K$14)),0,IF(C817&gt;(F817*(1+'inputs and tables'!$K$14)),1,J816)))</f>
        <v>0</v>
      </c>
      <c r="K817">
        <f ca="1">IF(G817="","",IF(C817&lt;(G817*(1-'inputs and tables'!$K$14)),0,IF(C817&gt;(G817*(1+'inputs and tables'!$K$14)),1,K816)))</f>
        <v>0</v>
      </c>
      <c r="N817" s="13">
        <f t="shared" si="36"/>
        <v>765.03777681285385</v>
      </c>
      <c r="O817" s="10">
        <f ca="1">(O816+(IF(J816&lt;&gt;J815,(-O816*'inputs and tables'!$K$22-'inputs and tables'!$K$21)-O816*'inputs and tables'!$K$22,0)*('inputs and tables'!$K$15+'inputs and tables'!$K$16)))*(IF(AND(J816=0,'inputs and tables'!$K$16=1),data!C816/data!C817,1)*IF(AND(J816=1,'inputs and tables'!$K$15=1),data!C817/data!C816,1))</f>
        <v>4968.8582654130305</v>
      </c>
      <c r="P817" s="10">
        <f ca="1">(P816+(IF(K816&lt;&gt;K815,(-P816*'inputs and tables'!$K$22-'inputs and tables'!$K$21)-P816*'inputs and tables'!$K$22,0)*('inputs and tables'!$K$15+'inputs and tables'!$K$16)))*(IF(AND(K816=0,'inputs and tables'!$K$16=1),data!C816/data!C817,1)*IF(AND(K816=1,'inputs and tables'!$K$15=1),data!C817/data!C816,1))</f>
        <v>1381.6129677831725</v>
      </c>
    </row>
    <row r="818" spans="1:16" x14ac:dyDescent="0.4">
      <c r="A818" s="17">
        <f t="shared" si="35"/>
        <v>816</v>
      </c>
      <c r="B818">
        <v>1573344000</v>
      </c>
      <c r="C818">
        <v>9039.4699999999993</v>
      </c>
      <c r="D818" s="14">
        <f t="shared" si="37"/>
        <v>43779</v>
      </c>
      <c r="F818">
        <f ca="1">IF(A818&lt;$F$2,"",AVERAGE(INDIRECT("C"&amp;A818-$F$2+3):C818))</f>
        <v>9620.4817500000008</v>
      </c>
      <c r="G818" s="2">
        <f ca="1">IF(A818&lt;$G$2,"",IF(A818=$G$2,AVERAGE(INDIRECT("C"&amp;A818-$G$2+3):C818),G817+(2/($G$2+3))*(C818-G817)))</f>
        <v>9089.1651008494628</v>
      </c>
      <c r="J818">
        <f ca="1">IF(F818="","",IF(C818&lt;(F818*(1-'inputs and tables'!$K$14)),0,IF(C818&gt;(F818*(1+'inputs and tables'!$K$14)),1,J817)))</f>
        <v>0</v>
      </c>
      <c r="K818">
        <f ca="1">IF(G818="","",IF(C818&lt;(G818*(1-'inputs and tables'!$K$14)),0,IF(C818&gt;(G818*(1+'inputs and tables'!$K$14)),1,K817)))</f>
        <v>0</v>
      </c>
      <c r="N818" s="13">
        <f t="shared" si="36"/>
        <v>785.01693443334875</v>
      </c>
      <c r="O818" s="10">
        <f ca="1">(O817+(IF(J817&lt;&gt;J816,(-O817*'inputs and tables'!$K$22-'inputs and tables'!$K$21)-O817*'inputs and tables'!$K$22,0)*('inputs and tables'!$K$15+'inputs and tables'!$K$16)))*(IF(AND(J817=0,'inputs and tables'!$K$16=1),data!C817/data!C818,1)*IF(AND(J817=1,'inputs and tables'!$K$15=1),data!C818/data!C817,1))</f>
        <v>4842.3978056138476</v>
      </c>
      <c r="P818" s="10">
        <f ca="1">(P817+(IF(K817&lt;&gt;K816,(-P817*'inputs and tables'!$K$22-'inputs and tables'!$K$21)-P817*'inputs and tables'!$K$22,0)*('inputs and tables'!$K$15+'inputs and tables'!$K$16)))*(IF(AND(K817=0,'inputs and tables'!$K$16=1),data!C817/data!C818,1)*IF(AND(K817=1,'inputs and tables'!$K$15=1),data!C818/data!C817,1))</f>
        <v>1346.450078878381</v>
      </c>
    </row>
    <row r="819" spans="1:16" x14ac:dyDescent="0.4">
      <c r="A819" s="17">
        <f t="shared" si="35"/>
        <v>817</v>
      </c>
      <c r="B819">
        <v>1573430400</v>
      </c>
      <c r="C819">
        <v>8733.27</v>
      </c>
      <c r="D819" s="14">
        <f t="shared" si="37"/>
        <v>43780</v>
      </c>
      <c r="F819">
        <f ca="1">IF(A819&lt;$F$2,"",AVERAGE(INDIRECT("C"&amp;A819-$F$2+3):C819))</f>
        <v>9608.474166666665</v>
      </c>
      <c r="G819" s="2">
        <f ca="1">IF(A819&lt;$G$2,"",IF(A819=$G$2,AVERAGE(INDIRECT("C"&amp;A819-$G$2+3):C819),G818+(2/($G$2+3))*(C819-G818)))</f>
        <v>9082.8098311914364</v>
      </c>
      <c r="J819">
        <f ca="1">IF(F819="","",IF(C819&lt;(F819*(1-'inputs and tables'!$K$14)),0,IF(C819&gt;(F819*(1+'inputs and tables'!$K$14)),1,J818)))</f>
        <v>0</v>
      </c>
      <c r="K819">
        <f ca="1">IF(G819="","",IF(C819&lt;(G819*(1-'inputs and tables'!$K$14)),0,IF(C819&gt;(G819*(1+'inputs and tables'!$K$14)),1,K818)))</f>
        <v>0</v>
      </c>
      <c r="N819" s="13">
        <f t="shared" si="36"/>
        <v>758.42553191489458</v>
      </c>
      <c r="O819" s="10">
        <f ca="1">(O818+(IF(J818&lt;&gt;J817,(-O818*'inputs and tables'!$K$22-'inputs and tables'!$K$21)-O818*'inputs and tables'!$K$22,0)*('inputs and tables'!$K$15+'inputs and tables'!$K$16)))*(IF(AND(J818=0,'inputs and tables'!$K$16=1),data!C818/data!C819,1)*IF(AND(J818=1,'inputs and tables'!$K$15=1),data!C819/data!C818,1))</f>
        <v>5012.1786789956341</v>
      </c>
      <c r="P819" s="10">
        <f ca="1">(P818+(IF(K818&lt;&gt;K817,(-P818*'inputs and tables'!$K$22-'inputs and tables'!$K$21)-P818*'inputs and tables'!$K$22,0)*('inputs and tables'!$K$15+'inputs and tables'!$K$16)))*(IF(AND(K818=0,'inputs and tables'!$K$16=1),data!C818/data!C819,1)*IF(AND(K818=1,'inputs and tables'!$K$15=1),data!C819/data!C818,1))</f>
        <v>1393.6583999485597</v>
      </c>
    </row>
    <row r="820" spans="1:16" x14ac:dyDescent="0.4">
      <c r="A820" s="17">
        <f t="shared" si="35"/>
        <v>818</v>
      </c>
      <c r="B820">
        <v>1573516800</v>
      </c>
      <c r="C820">
        <v>8821.94</v>
      </c>
      <c r="D820" s="14">
        <f t="shared" si="37"/>
        <v>43781</v>
      </c>
      <c r="F820">
        <f ca="1">IF(A820&lt;$F$2,"",AVERAGE(INDIRECT("C"&amp;A820-$F$2+3):C820))</f>
        <v>9591.6676666666644</v>
      </c>
      <c r="G820" s="2">
        <f ca="1">IF(A820&lt;$G$2,"",IF(A820=$G$2,AVERAGE(INDIRECT("C"&amp;A820-$G$2+3):C820),G819+(2/($G$2+3))*(C820-G819)))</f>
        <v>9078.151441348733</v>
      </c>
      <c r="J820">
        <f ca="1">IF(F820="","",IF(C820&lt;(F820*(1-'inputs and tables'!$K$14)),0,IF(C820&gt;(F820*(1+'inputs and tables'!$K$14)),1,J819)))</f>
        <v>0</v>
      </c>
      <c r="K820">
        <f ca="1">IF(G820="","",IF(C820&lt;(G820*(1-'inputs and tables'!$K$14)),0,IF(C820&gt;(G820*(1+'inputs and tables'!$K$14)),1,K819)))</f>
        <v>0</v>
      </c>
      <c r="N820" s="13">
        <f t="shared" si="36"/>
        <v>766.12592270951041</v>
      </c>
      <c r="O820" s="10">
        <f ca="1">(O819+(IF(J819&lt;&gt;J818,(-O819*'inputs and tables'!$K$22-'inputs and tables'!$K$21)-O819*'inputs and tables'!$K$22,0)*('inputs and tables'!$K$15+'inputs and tables'!$K$16)))*(IF(AND(J819=0,'inputs and tables'!$K$16=1),data!C819/data!C820,1)*IF(AND(J819=1,'inputs and tables'!$K$15=1),data!C820/data!C819,1))</f>
        <v>4961.8008841493147</v>
      </c>
      <c r="P820" s="10">
        <f ca="1">(P819+(IF(K819&lt;&gt;K818,(-P819*'inputs and tables'!$K$22-'inputs and tables'!$K$21)-P819*'inputs and tables'!$K$22,0)*('inputs and tables'!$K$15+'inputs and tables'!$K$16)))*(IF(AND(K819=0,'inputs and tables'!$K$16=1),data!C819/data!C820,1)*IF(AND(K819=1,'inputs and tables'!$K$15=1),data!C820/data!C819,1))</f>
        <v>1379.6506317792637</v>
      </c>
    </row>
    <row r="821" spans="1:16" x14ac:dyDescent="0.4">
      <c r="A821" s="17">
        <f t="shared" si="35"/>
        <v>819</v>
      </c>
      <c r="B821">
        <v>1573603200</v>
      </c>
      <c r="C821">
        <v>8777.1200000000008</v>
      </c>
      <c r="D821" s="14">
        <f t="shared" si="37"/>
        <v>43782</v>
      </c>
      <c r="F821">
        <f ca="1">IF(A821&lt;$F$2,"",AVERAGE(INDIRECT("C"&amp;A821-$F$2+3):C821))</f>
        <v>9586.1470833333333</v>
      </c>
      <c r="G821" s="2">
        <f ca="1">IF(A821&lt;$G$2,"",IF(A821=$G$2,AVERAGE(INDIRECT("C"&amp;A821-$G$2+3):C821),G820+(2/($G$2+3))*(C821-G820)))</f>
        <v>9072.7758798960767</v>
      </c>
      <c r="J821">
        <f ca="1">IF(F821="","",IF(C821&lt;(F821*(1-'inputs and tables'!$K$14)),0,IF(C821&gt;(F821*(1+'inputs and tables'!$K$14)),1,J820)))</f>
        <v>0</v>
      </c>
      <c r="K821">
        <f ca="1">IF(G821="","",IF(C821&lt;(G821*(1-'inputs and tables'!$K$14)),0,IF(C821&gt;(G821*(1+'inputs and tables'!$K$14)),1,K820)))</f>
        <v>0</v>
      </c>
      <c r="N821" s="13">
        <f t="shared" si="36"/>
        <v>762.2336083369529</v>
      </c>
      <c r="O821" s="10">
        <f ca="1">(O820+(IF(J820&lt;&gt;J819,(-O820*'inputs and tables'!$K$22-'inputs and tables'!$K$21)-O820*'inputs and tables'!$K$22,0)*('inputs and tables'!$K$15+'inputs and tables'!$K$16)))*(IF(AND(J820=0,'inputs and tables'!$K$16=1),data!C820/data!C821,1)*IF(AND(J820=1,'inputs and tables'!$K$15=1),data!C821/data!C820,1))</f>
        <v>4987.1381149981098</v>
      </c>
      <c r="P821" s="10">
        <f ca="1">(P820+(IF(K820&lt;&gt;K819,(-P820*'inputs and tables'!$K$22-'inputs and tables'!$K$21)-P820*'inputs and tables'!$K$22,0)*('inputs and tables'!$K$15+'inputs and tables'!$K$16)))*(IF(AND(K820=0,'inputs and tables'!$K$16=1),data!C820/data!C821,1)*IF(AND(K820=1,'inputs and tables'!$K$15=1),data!C821/data!C820,1))</f>
        <v>1386.6957606274902</v>
      </c>
    </row>
    <row r="822" spans="1:16" x14ac:dyDescent="0.4">
      <c r="A822" s="17">
        <f t="shared" si="35"/>
        <v>820</v>
      </c>
      <c r="B822">
        <v>1573689600</v>
      </c>
      <c r="C822">
        <v>8646.68</v>
      </c>
      <c r="D822" s="14">
        <f t="shared" si="37"/>
        <v>43783</v>
      </c>
      <c r="F822">
        <f ca="1">IF(A822&lt;$F$2,"",AVERAGE(INDIRECT("C"&amp;A822-$F$2+3):C822))</f>
        <v>9577.6367499999997</v>
      </c>
      <c r="G822" s="2">
        <f ca="1">IF(A822&lt;$G$2,"",IF(A822=$G$2,AVERAGE(INDIRECT("C"&amp;A822-$G$2+3):C822),G821+(2/($G$2+3))*(C822-G821)))</f>
        <v>9065.1670248979317</v>
      </c>
      <c r="J822">
        <f ca="1">IF(F822="","",IF(C822&lt;(F822*(1-'inputs and tables'!$K$14)),0,IF(C822&gt;(F822*(1+'inputs and tables'!$K$14)),1,J821)))</f>
        <v>0</v>
      </c>
      <c r="K822">
        <f ca="1">IF(G822="","",IF(C822&lt;(G822*(1-'inputs and tables'!$K$14)),0,IF(C822&gt;(G822*(1+'inputs and tables'!$K$14)),1,K821)))</f>
        <v>0</v>
      </c>
      <c r="N822" s="13">
        <f t="shared" si="36"/>
        <v>750.9057750759888</v>
      </c>
      <c r="O822" s="10">
        <f ca="1">(O821+(IF(J821&lt;&gt;J820,(-O821*'inputs and tables'!$K$22-'inputs and tables'!$K$21)-O821*'inputs and tables'!$K$22,0)*('inputs and tables'!$K$15+'inputs and tables'!$K$16)))*(IF(AND(J821=0,'inputs and tables'!$K$16=1),data!C821/data!C822,1)*IF(AND(J821=1,'inputs and tables'!$K$15=1),data!C822/data!C821,1))</f>
        <v>5062.3718805266544</v>
      </c>
      <c r="P822" s="10">
        <f ca="1">(P821+(IF(K821&lt;&gt;K820,(-P821*'inputs and tables'!$K$22-'inputs and tables'!$K$21)-P821*'inputs and tables'!$K$22,0)*('inputs and tables'!$K$15+'inputs and tables'!$K$16)))*(IF(AND(K821=0,'inputs and tables'!$K$16=1),data!C821/data!C822,1)*IF(AND(K821=1,'inputs and tables'!$K$15=1),data!C822/data!C821,1))</f>
        <v>1407.6148411319441</v>
      </c>
    </row>
    <row r="823" spans="1:16" x14ac:dyDescent="0.4">
      <c r="A823" s="17">
        <f t="shared" si="35"/>
        <v>821</v>
      </c>
      <c r="B823">
        <v>1573776000</v>
      </c>
      <c r="C823">
        <v>8471.73</v>
      </c>
      <c r="D823" s="14">
        <f t="shared" si="37"/>
        <v>43784</v>
      </c>
      <c r="F823">
        <f ca="1">IF(A823&lt;$F$2,"",AVERAGE(INDIRECT("C"&amp;A823-$F$2+3):C823))</f>
        <v>9559.6748333333308</v>
      </c>
      <c r="G823" s="2">
        <f ca="1">IF(A823&lt;$G$2,"",IF(A823=$G$2,AVERAGE(INDIRECT("C"&amp;A823-$G$2+3):C823),G822+(2/($G$2+3))*(C823-G822)))</f>
        <v>9054.5699351676121</v>
      </c>
      <c r="J823">
        <f ca="1">IF(F823="","",IF(C823&lt;(F823*(1-'inputs and tables'!$K$14)),0,IF(C823&gt;(F823*(1+'inputs and tables'!$K$14)),1,J822)))</f>
        <v>0</v>
      </c>
      <c r="K823">
        <f ca="1">IF(G823="","",IF(C823&lt;(G823*(1-'inputs and tables'!$K$14)),0,IF(C823&gt;(G823*(1+'inputs and tables'!$K$14)),1,K822)))</f>
        <v>0</v>
      </c>
      <c r="N823" s="13">
        <f t="shared" si="36"/>
        <v>735.71254884932785</v>
      </c>
      <c r="O823" s="10">
        <f ca="1">(O822+(IF(J822&lt;&gt;J821,(-O822*'inputs and tables'!$K$22-'inputs and tables'!$K$21)-O822*'inputs and tables'!$K$22,0)*('inputs and tables'!$K$15+'inputs and tables'!$K$16)))*(IF(AND(J822=0,'inputs and tables'!$K$16=1),data!C822/data!C823,1)*IF(AND(J822=1,'inputs and tables'!$K$15=1),data!C823/data!C822,1))</f>
        <v>5166.9151037523879</v>
      </c>
      <c r="P823" s="10">
        <f ca="1">(P822+(IF(K822&lt;&gt;K821,(-P822*'inputs and tables'!$K$22-'inputs and tables'!$K$21)-P822*'inputs and tables'!$K$22,0)*('inputs and tables'!$K$15+'inputs and tables'!$K$16)))*(IF(AND(K822=0,'inputs and tables'!$K$16=1),data!C822/data!C823,1)*IF(AND(K822=1,'inputs and tables'!$K$15=1),data!C823/data!C822,1))</f>
        <v>1436.6835456888687</v>
      </c>
    </row>
    <row r="824" spans="1:16" x14ac:dyDescent="0.4">
      <c r="A824" s="17">
        <f t="shared" si="35"/>
        <v>822</v>
      </c>
      <c r="B824">
        <v>1573862400</v>
      </c>
      <c r="C824">
        <v>8491.02</v>
      </c>
      <c r="D824" s="14">
        <f t="shared" si="37"/>
        <v>43785</v>
      </c>
      <c r="F824">
        <f ca="1">IF(A824&lt;$F$2,"",AVERAGE(INDIRECT("C"&amp;A824-$F$2+3):C824))</f>
        <v>9542.8975833333297</v>
      </c>
      <c r="G824" s="2">
        <f ca="1">IF(A824&lt;$G$2,"",IF(A824=$G$2,AVERAGE(INDIRECT("C"&amp;A824-$G$2+3):C824),G823+(2/($G$2+3))*(C824-G823)))</f>
        <v>9044.506543468191</v>
      </c>
      <c r="J824">
        <f ca="1">IF(F824="","",IF(C824&lt;(F824*(1-'inputs and tables'!$K$14)),0,IF(C824&gt;(F824*(1+'inputs and tables'!$K$14)),1,J823)))</f>
        <v>0</v>
      </c>
      <c r="K824">
        <f ca="1">IF(G824="","",IF(C824&lt;(G824*(1-'inputs and tables'!$K$14)),0,IF(C824&gt;(G824*(1+'inputs and tables'!$K$14)),1,K823)))</f>
        <v>0</v>
      </c>
      <c r="N824" s="13">
        <f t="shared" si="36"/>
        <v>737.38775510204187</v>
      </c>
      <c r="O824" s="10">
        <f ca="1">(O823+(IF(J823&lt;&gt;J822,(-O823*'inputs and tables'!$K$22-'inputs and tables'!$K$21)-O823*'inputs and tables'!$K$22,0)*('inputs and tables'!$K$15+'inputs and tables'!$K$16)))*(IF(AND(J823=0,'inputs and tables'!$K$16=1),data!C823/data!C824,1)*IF(AND(J823=1,'inputs and tables'!$K$15=1),data!C824/data!C823,1))</f>
        <v>5155.1768447032528</v>
      </c>
      <c r="P824" s="10">
        <f ca="1">(P823+(IF(K823&lt;&gt;K822,(-P823*'inputs and tables'!$K$22-'inputs and tables'!$K$21)-P823*'inputs and tables'!$K$22,0)*('inputs and tables'!$K$15+'inputs and tables'!$K$16)))*(IF(AND(K823=0,'inputs and tables'!$K$16=1),data!C823/data!C824,1)*IF(AND(K823=1,'inputs and tables'!$K$15=1),data!C824/data!C823,1))</f>
        <v>1433.4196709604685</v>
      </c>
    </row>
    <row r="825" spans="1:16" x14ac:dyDescent="0.4">
      <c r="A825" s="17">
        <f t="shared" si="35"/>
        <v>823</v>
      </c>
      <c r="B825">
        <v>1573948800</v>
      </c>
      <c r="C825">
        <v>8502.4</v>
      </c>
      <c r="D825" s="14">
        <f t="shared" si="37"/>
        <v>43786</v>
      </c>
      <c r="F825">
        <f ca="1">IF(A825&lt;$F$2,"",AVERAGE(INDIRECT("C"&amp;A825-$F$2+3):C825))</f>
        <v>9524.248999999998</v>
      </c>
      <c r="G825" s="2">
        <f ca="1">IF(A825&lt;$G$2,"",IF(A825=$G$2,AVERAGE(INDIRECT("C"&amp;A825-$G$2+3):C825),G824+(2/($G$2+3))*(C825-G824)))</f>
        <v>9034.8260694776873</v>
      </c>
      <c r="J825">
        <f ca="1">IF(F825="","",IF(C825&lt;(F825*(1-'inputs and tables'!$K$14)),0,IF(C825&gt;(F825*(1+'inputs and tables'!$K$14)),1,J824)))</f>
        <v>0</v>
      </c>
      <c r="K825">
        <f ca="1">IF(G825="","",IF(C825&lt;(G825*(1-'inputs and tables'!$K$14)),0,IF(C825&gt;(G825*(1+'inputs and tables'!$K$14)),1,K824)))</f>
        <v>0</v>
      </c>
      <c r="N825" s="13">
        <f t="shared" si="36"/>
        <v>738.37603126357021</v>
      </c>
      <c r="O825" s="10">
        <f ca="1">(O824+(IF(J824&lt;&gt;J823,(-O824*'inputs and tables'!$K$22-'inputs and tables'!$K$21)-O824*'inputs and tables'!$K$22,0)*('inputs and tables'!$K$15+'inputs and tables'!$K$16)))*(IF(AND(J824=0,'inputs and tables'!$K$16=1),data!C824/data!C825,1)*IF(AND(J824=1,'inputs and tables'!$K$15=1),data!C825/data!C824,1))</f>
        <v>5148.2769208590771</v>
      </c>
      <c r="P825" s="10">
        <f ca="1">(P824+(IF(K824&lt;&gt;K823,(-P824*'inputs and tables'!$K$22-'inputs and tables'!$K$21)-P824*'inputs and tables'!$K$22,0)*('inputs and tables'!$K$15+'inputs and tables'!$K$16)))*(IF(AND(K824=0,'inputs and tables'!$K$16=1),data!C824/data!C825,1)*IF(AND(K824=1,'inputs and tables'!$K$15=1),data!C825/data!C824,1))</f>
        <v>1431.5011166869069</v>
      </c>
    </row>
    <row r="826" spans="1:16" x14ac:dyDescent="0.4">
      <c r="A826" s="17">
        <f t="shared" si="35"/>
        <v>824</v>
      </c>
      <c r="B826">
        <v>1574035200</v>
      </c>
      <c r="C826">
        <v>8187.17</v>
      </c>
      <c r="D826" s="14">
        <f t="shared" si="37"/>
        <v>43787</v>
      </c>
      <c r="F826">
        <f ca="1">IF(A826&lt;$F$2,"",AVERAGE(INDIRECT("C"&amp;A826-$F$2+3):C826))</f>
        <v>9504.2299999999977</v>
      </c>
      <c r="G826" s="2">
        <f ca="1">IF(A826&lt;$G$2,"",IF(A826=$G$2,AVERAGE(INDIRECT("C"&amp;A826-$G$2+3):C826),G825+(2/($G$2+3))*(C826-G825)))</f>
        <v>9019.6893539513003</v>
      </c>
      <c r="J826">
        <f ca="1">IF(F826="","",IF(C826&lt;(F826*(1-'inputs and tables'!$K$14)),0,IF(C826&gt;(F826*(1+'inputs and tables'!$K$14)),1,J825)))</f>
        <v>0</v>
      </c>
      <c r="K826">
        <f ca="1">IF(G826="","",IF(C826&lt;(G826*(1-'inputs and tables'!$K$14)),0,IF(C826&gt;(G826*(1+'inputs and tables'!$K$14)),1,K825)))</f>
        <v>0</v>
      </c>
      <c r="N826" s="13">
        <f t="shared" si="36"/>
        <v>711.00043421624071</v>
      </c>
      <c r="O826" s="10">
        <f ca="1">(O825+(IF(J825&lt;&gt;J824,(-O825*'inputs and tables'!$K$22-'inputs and tables'!$K$21)-O825*'inputs and tables'!$K$22,0)*('inputs and tables'!$K$15+'inputs and tables'!$K$16)))*(IF(AND(J825=0,'inputs and tables'!$K$16=1),data!C825/data!C826,1)*IF(AND(J825=1,'inputs and tables'!$K$15=1),data!C826/data!C825,1))</f>
        <v>5346.5006457557638</v>
      </c>
      <c r="P826" s="10">
        <f ca="1">(P825+(IF(K825&lt;&gt;K824,(-P825*'inputs and tables'!$K$22-'inputs and tables'!$K$21)-P825*'inputs and tables'!$K$22,0)*('inputs and tables'!$K$15+'inputs and tables'!$K$16)))*(IF(AND(K825=0,'inputs and tables'!$K$16=1),data!C825/data!C826,1)*IF(AND(K825=1,'inputs and tables'!$K$15=1),data!C826/data!C825,1))</f>
        <v>1486.6180981363227</v>
      </c>
    </row>
    <row r="827" spans="1:16" x14ac:dyDescent="0.4">
      <c r="A827" s="17">
        <f t="shared" si="35"/>
        <v>825</v>
      </c>
      <c r="B827">
        <v>1574121600</v>
      </c>
      <c r="C827">
        <v>8133.64</v>
      </c>
      <c r="D827" s="14">
        <f t="shared" si="37"/>
        <v>43788</v>
      </c>
      <c r="F827">
        <f ca="1">IF(A827&lt;$F$2,"",AVERAGE(INDIRECT("C"&amp;A827-$F$2+3):C827))</f>
        <v>9485.8410833333292</v>
      </c>
      <c r="G827" s="2">
        <f ca="1">IF(A827&lt;$G$2,"",IF(A827=$G$2,AVERAGE(INDIRECT("C"&amp;A827-$G$2+3):C827),G826+(2/($G$2+3))*(C827-G826)))</f>
        <v>9003.8670440593123</v>
      </c>
      <c r="J827">
        <f ca="1">IF(F827="","",IF(C827&lt;(F827*(1-'inputs and tables'!$K$14)),0,IF(C827&gt;(F827*(1+'inputs and tables'!$K$14)),1,J826)))</f>
        <v>0</v>
      </c>
      <c r="K827">
        <f ca="1">IF(G827="","",IF(C827&lt;(G827*(1-'inputs and tables'!$K$14)),0,IF(C827&gt;(G827*(1+'inputs and tables'!$K$14)),1,K826)))</f>
        <v>0</v>
      </c>
      <c r="N827" s="13">
        <f t="shared" si="36"/>
        <v>706.35171515414777</v>
      </c>
      <c r="O827" s="10">
        <f ca="1">(O826+(IF(J826&lt;&gt;J825,(-O826*'inputs and tables'!$K$22-'inputs and tables'!$K$21)-O826*'inputs and tables'!$K$22,0)*('inputs and tables'!$K$15+'inputs and tables'!$K$16)))*(IF(AND(J826=0,'inputs and tables'!$K$16=1),data!C826/data!C827,1)*IF(AND(J826=1,'inputs and tables'!$K$15=1),data!C827/data!C826,1))</f>
        <v>5381.6876198002637</v>
      </c>
      <c r="P827" s="10">
        <f ca="1">(P826+(IF(K826&lt;&gt;K825,(-P826*'inputs and tables'!$K$22-'inputs and tables'!$K$21)-P826*'inputs and tables'!$K$22,0)*('inputs and tables'!$K$15+'inputs and tables'!$K$16)))*(IF(AND(K826=0,'inputs and tables'!$K$16=1),data!C826/data!C827,1)*IF(AND(K826=1,'inputs and tables'!$K$15=1),data!C827/data!C826,1))</f>
        <v>1496.4019915460676</v>
      </c>
    </row>
    <row r="828" spans="1:16" x14ac:dyDescent="0.4">
      <c r="A828" s="17">
        <f t="shared" si="35"/>
        <v>826</v>
      </c>
      <c r="B828">
        <v>1574208000</v>
      </c>
      <c r="C828">
        <v>8098.01</v>
      </c>
      <c r="D828" s="14">
        <f t="shared" si="37"/>
        <v>43789</v>
      </c>
      <c r="F828">
        <f ca="1">IF(A828&lt;$F$2,"",AVERAGE(INDIRECT("C"&amp;A828-$F$2+3):C828))</f>
        <v>9471.1169166666623</v>
      </c>
      <c r="G828" s="2">
        <f ca="1">IF(A828&lt;$G$2,"",IF(A828=$G$2,AVERAGE(INDIRECT("C"&amp;A828-$G$2+3):C828),G827+(2/($G$2+3))*(C828-G827)))</f>
        <v>8987.6910254153954</v>
      </c>
      <c r="J828">
        <f ca="1">IF(F828="","",IF(C828&lt;(F828*(1-'inputs and tables'!$K$14)),0,IF(C828&gt;(F828*(1+'inputs and tables'!$K$14)),1,J827)))</f>
        <v>0</v>
      </c>
      <c r="K828">
        <f ca="1">IF(G828="","",IF(C828&lt;(G828*(1-'inputs and tables'!$K$14)),0,IF(C828&gt;(G828*(1+'inputs and tables'!$K$14)),1,K827)))</f>
        <v>0</v>
      </c>
      <c r="N828" s="13">
        <f t="shared" si="36"/>
        <v>703.25749023013566</v>
      </c>
      <c r="O828" s="10">
        <f ca="1">(O827+(IF(J827&lt;&gt;J826,(-O827*'inputs and tables'!$K$22-'inputs and tables'!$K$21)-O827*'inputs and tables'!$K$22,0)*('inputs and tables'!$K$15+'inputs and tables'!$K$16)))*(IF(AND(J827=0,'inputs and tables'!$K$16=1),data!C827/data!C828,1)*IF(AND(J827=1,'inputs and tables'!$K$15=1),data!C828/data!C827,1))</f>
        <v>5405.3662186033625</v>
      </c>
      <c r="P828" s="10">
        <f ca="1">(P827+(IF(K827&lt;&gt;K826,(-P827*'inputs and tables'!$K$22-'inputs and tables'!$K$21)-P827*'inputs and tables'!$K$22,0)*('inputs and tables'!$K$15+'inputs and tables'!$K$16)))*(IF(AND(K827=0,'inputs and tables'!$K$16=1),data!C827/data!C828,1)*IF(AND(K827=1,'inputs and tables'!$K$15=1),data!C828/data!C827,1))</f>
        <v>1502.9859304346076</v>
      </c>
    </row>
    <row r="829" spans="1:16" x14ac:dyDescent="0.4">
      <c r="A829" s="17">
        <f t="shared" si="35"/>
        <v>827</v>
      </c>
      <c r="B829">
        <v>1574294400</v>
      </c>
      <c r="C829">
        <v>7627.74</v>
      </c>
      <c r="D829" s="14">
        <f t="shared" si="37"/>
        <v>43790</v>
      </c>
      <c r="F829">
        <f ca="1">IF(A829&lt;$F$2,"",AVERAGE(INDIRECT("C"&amp;A829-$F$2+3):C829))</f>
        <v>9453.3207499999953</v>
      </c>
      <c r="G829" s="2">
        <f ca="1">IF(A829&lt;$G$2,"",IF(A829=$G$2,AVERAGE(INDIRECT("C"&amp;A829-$G$2+3):C829),G828+(2/($G$2+3))*(C829-G828)))</f>
        <v>8963.4061856758344</v>
      </c>
      <c r="J829">
        <f ca="1">IF(F829="","",IF(C829&lt;(F829*(1-'inputs and tables'!$K$14)),0,IF(C829&gt;(F829*(1+'inputs and tables'!$K$14)),1,J828)))</f>
        <v>0</v>
      </c>
      <c r="K829">
        <f ca="1">IF(G829="","",IF(C829&lt;(G829*(1-'inputs and tables'!$K$14)),0,IF(C829&gt;(G829*(1+'inputs and tables'!$K$14)),1,K828)))</f>
        <v>0</v>
      </c>
      <c r="N829" s="13">
        <f t="shared" si="36"/>
        <v>662.41771602258018</v>
      </c>
      <c r="O829" s="10">
        <f ca="1">(O828+(IF(J828&lt;&gt;J827,(-O828*'inputs and tables'!$K$22-'inputs and tables'!$K$21)-O828*'inputs and tables'!$K$22,0)*('inputs and tables'!$K$15+'inputs and tables'!$K$16)))*(IF(AND(J828=0,'inputs and tables'!$K$16=1),data!C828/data!C829,1)*IF(AND(J828=1,'inputs and tables'!$K$15=1),data!C829/data!C828,1))</f>
        <v>5738.6210977186183</v>
      </c>
      <c r="P829" s="10">
        <f ca="1">(P828+(IF(K828&lt;&gt;K827,(-P828*'inputs and tables'!$K$22-'inputs and tables'!$K$21)-P828*'inputs and tables'!$K$22,0)*('inputs and tables'!$K$15+'inputs and tables'!$K$16)))*(IF(AND(K828=0,'inputs and tables'!$K$16=1),data!C828/data!C829,1)*IF(AND(K828=1,'inputs and tables'!$K$15=1),data!C829/data!C828,1))</f>
        <v>1595.6489201937607</v>
      </c>
    </row>
    <row r="830" spans="1:16" x14ac:dyDescent="0.4">
      <c r="A830" s="17">
        <f t="shared" si="35"/>
        <v>828</v>
      </c>
      <c r="B830">
        <v>1574380800</v>
      </c>
      <c r="C830">
        <v>7268.23</v>
      </c>
      <c r="D830" s="14">
        <f t="shared" si="37"/>
        <v>43791</v>
      </c>
      <c r="F830">
        <f ca="1">IF(A830&lt;$F$2,"",AVERAGE(INDIRECT("C"&amp;A830-$F$2+3):C830))</f>
        <v>9431.5570833333277</v>
      </c>
      <c r="G830" s="2">
        <f ca="1">IF(A830&lt;$G$2,"",IF(A830=$G$2,AVERAGE(INDIRECT("C"&amp;A830-$G$2+3):C830),G829+(2/($G$2+3))*(C830-G829)))</f>
        <v>8933.1351823601944</v>
      </c>
      <c r="J830">
        <f ca="1">IF(F830="","",IF(C830&lt;(F830*(1-'inputs and tables'!$K$14)),0,IF(C830&gt;(F830*(1+'inputs and tables'!$K$14)),1,J829)))</f>
        <v>0</v>
      </c>
      <c r="K830">
        <f ca="1">IF(G830="","",IF(C830&lt;(G830*(1-'inputs and tables'!$K$14)),0,IF(C830&gt;(G830*(1+'inputs and tables'!$K$14)),1,K829)))</f>
        <v>0</v>
      </c>
      <c r="N830" s="13">
        <f t="shared" si="36"/>
        <v>631.19669995657921</v>
      </c>
      <c r="O830" s="10">
        <f ca="1">(O829+(IF(J829&lt;&gt;J828,(-O829*'inputs and tables'!$K$22-'inputs and tables'!$K$21)-O829*'inputs and tables'!$K$22,0)*('inputs and tables'!$K$15+'inputs and tables'!$K$16)))*(IF(AND(J829=0,'inputs and tables'!$K$16=1),data!C829/data!C830,1)*IF(AND(J829=1,'inputs and tables'!$K$15=1),data!C830/data!C829,1))</f>
        <v>6022.4717285930992</v>
      </c>
      <c r="P830" s="10">
        <f ca="1">(P829+(IF(K829&lt;&gt;K828,(-P829*'inputs and tables'!$K$22-'inputs and tables'!$K$21)-P829*'inputs and tables'!$K$22,0)*('inputs and tables'!$K$15+'inputs and tables'!$K$16)))*(IF(AND(K829=0,'inputs and tables'!$K$16=1),data!C829/data!C830,1)*IF(AND(K829=1,'inputs and tables'!$K$15=1),data!C830/data!C829,1))</f>
        <v>1674.5748407134554</v>
      </c>
    </row>
    <row r="831" spans="1:16" x14ac:dyDescent="0.4">
      <c r="A831" s="17">
        <f t="shared" si="35"/>
        <v>829</v>
      </c>
      <c r="B831">
        <v>1574467200</v>
      </c>
      <c r="C831">
        <v>7311.57</v>
      </c>
      <c r="D831" s="14">
        <f t="shared" si="37"/>
        <v>43792</v>
      </c>
      <c r="F831">
        <f ca="1">IF(A831&lt;$F$2,"",AVERAGE(INDIRECT("C"&amp;A831-$F$2+3):C831))</f>
        <v>9410.620166666662</v>
      </c>
      <c r="G831" s="2">
        <f ca="1">IF(A831&lt;$G$2,"",IF(A831=$G$2,AVERAGE(INDIRECT("C"&amp;A831-$G$2+3):C831),G830+(2/($G$2+3))*(C831-G830)))</f>
        <v>8904.1786612466203</v>
      </c>
      <c r="J831">
        <f ca="1">IF(F831="","",IF(C831&lt;(F831*(1-'inputs and tables'!$K$14)),0,IF(C831&gt;(F831*(1+'inputs and tables'!$K$14)),1,J830)))</f>
        <v>0</v>
      </c>
      <c r="K831">
        <f ca="1">IF(G831="","",IF(C831&lt;(G831*(1-'inputs and tables'!$K$14)),0,IF(C831&gt;(G831*(1+'inputs and tables'!$K$14)),1,K830)))</f>
        <v>0</v>
      </c>
      <c r="N831" s="13">
        <f t="shared" si="36"/>
        <v>634.96048632218935</v>
      </c>
      <c r="O831" s="10">
        <f ca="1">(O830+(IF(J830&lt;&gt;J829,(-O830*'inputs and tables'!$K$22-'inputs and tables'!$K$21)-O830*'inputs and tables'!$K$22,0)*('inputs and tables'!$K$15+'inputs and tables'!$K$16)))*(IF(AND(J830=0,'inputs and tables'!$K$16=1),data!C830/data!C831,1)*IF(AND(J830=1,'inputs and tables'!$K$15=1),data!C831/data!C830,1))</f>
        <v>5986.7729765169752</v>
      </c>
      <c r="P831" s="10">
        <f ca="1">(P830+(IF(K830&lt;&gt;K829,(-P830*'inputs and tables'!$K$22-'inputs and tables'!$K$21)-P830*'inputs and tables'!$K$22,0)*('inputs and tables'!$K$15+'inputs and tables'!$K$16)))*(IF(AND(K830=0,'inputs and tables'!$K$16=1),data!C830/data!C831,1)*IF(AND(K830=1,'inputs and tables'!$K$15=1),data!C831/data!C830,1))</f>
        <v>1664.648645163591</v>
      </c>
    </row>
    <row r="832" spans="1:16" x14ac:dyDescent="0.4">
      <c r="A832" s="17">
        <f t="shared" si="35"/>
        <v>830</v>
      </c>
      <c r="B832">
        <v>1574553600</v>
      </c>
      <c r="C832">
        <v>6903.28</v>
      </c>
      <c r="D832" s="14">
        <f t="shared" si="37"/>
        <v>43793</v>
      </c>
      <c r="F832">
        <f ca="1">IF(A832&lt;$F$2,"",AVERAGE(INDIRECT("C"&amp;A832-$F$2+3):C832))</f>
        <v>9389.1764999999978</v>
      </c>
      <c r="G832" s="2">
        <f ca="1">IF(A832&lt;$G$2,"",IF(A832=$G$2,AVERAGE(INDIRECT("C"&amp;A832-$G$2+3):C832),G831+(2/($G$2+3))*(C832-G831)))</f>
        <v>8868.448328010074</v>
      </c>
      <c r="J832">
        <f ca="1">IF(F832="","",IF(C832&lt;(F832*(1-'inputs and tables'!$K$14)),0,IF(C832&gt;(F832*(1+'inputs and tables'!$K$14)),1,J831)))</f>
        <v>0</v>
      </c>
      <c r="K832">
        <f ca="1">IF(G832="","",IF(C832&lt;(G832*(1-'inputs and tables'!$K$14)),0,IF(C832&gt;(G832*(1+'inputs and tables'!$K$14)),1,K831)))</f>
        <v>0</v>
      </c>
      <c r="N832" s="13">
        <f t="shared" si="36"/>
        <v>599.50325662179853</v>
      </c>
      <c r="O832" s="10">
        <f ca="1">(O831+(IF(J831&lt;&gt;J830,(-O831*'inputs and tables'!$K$22-'inputs and tables'!$K$21)-O831*'inputs and tables'!$K$22,0)*('inputs and tables'!$K$15+'inputs and tables'!$K$16)))*(IF(AND(J831=0,'inputs and tables'!$K$16=1),data!C831/data!C832,1)*IF(AND(J831=1,'inputs and tables'!$K$15=1),data!C832/data!C831,1))</f>
        <v>6340.8567654668823</v>
      </c>
      <c r="P832" s="10">
        <f ca="1">(P831+(IF(K831&lt;&gt;K830,(-P831*'inputs and tables'!$K$22-'inputs and tables'!$K$21)-P831*'inputs and tables'!$K$22,0)*('inputs and tables'!$K$15+'inputs and tables'!$K$16)))*(IF(AND(K831=0,'inputs and tables'!$K$16=1),data!C831/data!C832,1)*IF(AND(K831=1,'inputs and tables'!$K$15=1),data!C832/data!C831,1))</f>
        <v>1763.103205218209</v>
      </c>
    </row>
    <row r="833" spans="1:16" x14ac:dyDescent="0.4">
      <c r="A833" s="17">
        <f t="shared" si="35"/>
        <v>831</v>
      </c>
      <c r="B833">
        <v>1574640000</v>
      </c>
      <c r="C833">
        <v>7109.57</v>
      </c>
      <c r="D833" s="14">
        <f t="shared" si="37"/>
        <v>43794</v>
      </c>
      <c r="F833">
        <f ca="1">IF(A833&lt;$F$2,"",AVERAGE(INDIRECT("C"&amp;A833-$F$2+3):C833))</f>
        <v>9368.9100833333287</v>
      </c>
      <c r="G833" s="2">
        <f ca="1">IF(A833&lt;$G$2,"",IF(A833=$G$2,AVERAGE(INDIRECT("C"&amp;A833-$G$2+3):C833),G832+(2/($G$2+3))*(C833-G832)))</f>
        <v>8837.0397864384649</v>
      </c>
      <c r="J833">
        <f ca="1">IF(F833="","",IF(C833&lt;(F833*(1-'inputs and tables'!$K$14)),0,IF(C833&gt;(F833*(1+'inputs and tables'!$K$14)),1,J832)))</f>
        <v>0</v>
      </c>
      <c r="K833">
        <f ca="1">IF(G833="","",IF(C833&lt;(G833*(1-'inputs and tables'!$K$14)),0,IF(C833&gt;(G833*(1+'inputs and tables'!$K$14)),1,K832)))</f>
        <v>0</v>
      </c>
      <c r="N833" s="13">
        <f t="shared" si="36"/>
        <v>617.41815023881975</v>
      </c>
      <c r="O833" s="10">
        <f ca="1">(O832+(IF(J832&lt;&gt;J831,(-O832*'inputs and tables'!$K$22-'inputs and tables'!$K$21)-O832*'inputs and tables'!$K$22,0)*('inputs and tables'!$K$15+'inputs and tables'!$K$16)))*(IF(AND(J832=0,'inputs and tables'!$K$16=1),data!C832/data!C833,1)*IF(AND(J832=1,'inputs and tables'!$K$15=1),data!C833/data!C832,1))</f>
        <v>6156.8716099443736</v>
      </c>
      <c r="P833" s="10">
        <f ca="1">(P832+(IF(K832&lt;&gt;K831,(-P832*'inputs and tables'!$K$22-'inputs and tables'!$K$21)-P832*'inputs and tables'!$K$22,0)*('inputs and tables'!$K$15+'inputs and tables'!$K$16)))*(IF(AND(K832=0,'inputs and tables'!$K$16=1),data!C832/data!C833,1)*IF(AND(K832=1,'inputs and tables'!$K$15=1),data!C833/data!C832,1))</f>
        <v>1711.945320816696</v>
      </c>
    </row>
    <row r="834" spans="1:16" x14ac:dyDescent="0.4">
      <c r="A834" s="17">
        <f t="shared" si="35"/>
        <v>832</v>
      </c>
      <c r="B834">
        <v>1574726400</v>
      </c>
      <c r="C834">
        <v>7156.14</v>
      </c>
      <c r="D834" s="14">
        <f t="shared" si="37"/>
        <v>43795</v>
      </c>
      <c r="F834">
        <f ca="1">IF(A834&lt;$F$2,"",AVERAGE(INDIRECT("C"&amp;A834-$F$2+3):C834))</f>
        <v>9349.3142499999958</v>
      </c>
      <c r="G834" s="2">
        <f ca="1">IF(A834&lt;$G$2,"",IF(A834=$G$2,AVERAGE(INDIRECT("C"&amp;A834-$G$2+3):C834),G833+(2/($G$2+3))*(C834-G833)))</f>
        <v>8807.0237188234933</v>
      </c>
      <c r="J834">
        <f ca="1">IF(F834="","",IF(C834&lt;(F834*(1-'inputs and tables'!$K$14)),0,IF(C834&gt;(F834*(1+'inputs and tables'!$K$14)),1,J833)))</f>
        <v>0</v>
      </c>
      <c r="K834">
        <f ca="1">IF(G834="","",IF(C834&lt;(G834*(1-'inputs and tables'!$K$14)),0,IF(C834&gt;(G834*(1+'inputs and tables'!$K$14)),1,K833)))</f>
        <v>0</v>
      </c>
      <c r="N834" s="13">
        <f t="shared" si="36"/>
        <v>621.46244029526781</v>
      </c>
      <c r="O834" s="10">
        <f ca="1">(O833+(IF(J833&lt;&gt;J832,(-O833*'inputs and tables'!$K$22-'inputs and tables'!$K$21)-O833*'inputs and tables'!$K$22,0)*('inputs and tables'!$K$15+'inputs and tables'!$K$16)))*(IF(AND(J833=0,'inputs and tables'!$K$16=1),data!C833/data!C834,1)*IF(AND(J833=1,'inputs and tables'!$K$15=1),data!C834/data!C833,1))</f>
        <v>6116.8045471318637</v>
      </c>
      <c r="P834" s="10">
        <f ca="1">(P833+(IF(K833&lt;&gt;K832,(-P833*'inputs and tables'!$K$22-'inputs and tables'!$K$21)-P833*'inputs and tables'!$K$22,0)*('inputs and tables'!$K$15+'inputs and tables'!$K$16)))*(IF(AND(K833=0,'inputs and tables'!$K$16=1),data!C833/data!C834,1)*IF(AND(K833=1,'inputs and tables'!$K$15=1),data!C834/data!C833,1))</f>
        <v>1700.804497189652</v>
      </c>
    </row>
    <row r="835" spans="1:16" x14ac:dyDescent="0.4">
      <c r="A835" s="17">
        <f t="shared" si="35"/>
        <v>833</v>
      </c>
      <c r="B835">
        <v>1574812800</v>
      </c>
      <c r="C835">
        <v>7508.52</v>
      </c>
      <c r="D835" s="14">
        <f t="shared" si="37"/>
        <v>43796</v>
      </c>
      <c r="F835">
        <f ca="1">IF(A835&lt;$F$2,"",AVERAGE(INDIRECT("C"&amp;A835-$F$2+3):C835))</f>
        <v>9332.1001666666652</v>
      </c>
      <c r="G835" s="2">
        <f ca="1">IF(A835&lt;$G$2,"",IF(A835=$G$2,AVERAGE(INDIRECT("C"&amp;A835-$G$2+3):C835),G834+(2/($G$2+3))*(C835-G834)))</f>
        <v>8783.83615241593</v>
      </c>
      <c r="J835">
        <f ca="1">IF(F835="","",IF(C835&lt;(F835*(1-'inputs and tables'!$K$14)),0,IF(C835&gt;(F835*(1+'inputs and tables'!$K$14)),1,J834)))</f>
        <v>0</v>
      </c>
      <c r="K835">
        <f ca="1">IF(G835="","",IF(C835&lt;(G835*(1-'inputs and tables'!$K$14)),0,IF(C835&gt;(G835*(1+'inputs and tables'!$K$14)),1,K834)))</f>
        <v>0</v>
      </c>
      <c r="N835" s="13">
        <f t="shared" si="36"/>
        <v>652.06426400347448</v>
      </c>
      <c r="O835" s="10">
        <f ca="1">(O834+(IF(J834&lt;&gt;J833,(-O834*'inputs and tables'!$K$22-'inputs and tables'!$K$21)-O834*'inputs and tables'!$K$22,0)*('inputs and tables'!$K$15+'inputs and tables'!$K$16)))*(IF(AND(J834=0,'inputs and tables'!$K$16=1),data!C834/data!C835,1)*IF(AND(J834=1,'inputs and tables'!$K$15=1),data!C835/data!C834,1))</f>
        <v>5829.7387090814454</v>
      </c>
      <c r="P835" s="10">
        <f ca="1">(P834+(IF(K834&lt;&gt;K833,(-P834*'inputs and tables'!$K$22-'inputs and tables'!$K$21)-P834*'inputs and tables'!$K$22,0)*('inputs and tables'!$K$15+'inputs and tables'!$K$16)))*(IF(AND(K834=0,'inputs and tables'!$K$16=1),data!C834/data!C835,1)*IF(AND(K834=1,'inputs and tables'!$K$15=1),data!C835/data!C834,1))</f>
        <v>1620.9845741262934</v>
      </c>
    </row>
    <row r="836" spans="1:16" x14ac:dyDescent="0.4">
      <c r="A836" s="17">
        <f t="shared" si="35"/>
        <v>834</v>
      </c>
      <c r="B836">
        <v>1574899200</v>
      </c>
      <c r="C836">
        <v>7419.49</v>
      </c>
      <c r="D836" s="14">
        <f t="shared" si="37"/>
        <v>43797</v>
      </c>
      <c r="F836">
        <f ca="1">IF(A836&lt;$F$2,"",AVERAGE(INDIRECT("C"&amp;A836-$F$2+3):C836))</f>
        <v>9309.9248333333308</v>
      </c>
      <c r="G836" s="2">
        <f ca="1">IF(A836&lt;$G$2,"",IF(A836=$G$2,AVERAGE(INDIRECT("C"&amp;A836-$G$2+3):C836),G835+(2/($G$2+3))*(C836-G835)))</f>
        <v>8759.4728282656451</v>
      </c>
      <c r="J836">
        <f ca="1">IF(F836="","",IF(C836&lt;(F836*(1-'inputs and tables'!$K$14)),0,IF(C836&gt;(F836*(1+'inputs and tables'!$K$14)),1,J835)))</f>
        <v>0</v>
      </c>
      <c r="K836">
        <f ca="1">IF(G836="","",IF(C836&lt;(G836*(1-'inputs and tables'!$K$14)),0,IF(C836&gt;(G836*(1+'inputs and tables'!$K$14)),1,K835)))</f>
        <v>0</v>
      </c>
      <c r="N836" s="13">
        <f t="shared" si="36"/>
        <v>644.33260963960117</v>
      </c>
      <c r="O836" s="10">
        <f ca="1">(O835+(IF(J835&lt;&gt;J834,(-O835*'inputs and tables'!$K$22-'inputs and tables'!$K$21)-O835*'inputs and tables'!$K$22,0)*('inputs and tables'!$K$15+'inputs and tables'!$K$16)))*(IF(AND(J835=0,'inputs and tables'!$K$16=1),data!C835/data!C836,1)*IF(AND(J835=1,'inputs and tables'!$K$15=1),data!C836/data!C835,1))</f>
        <v>5899.6925249460828</v>
      </c>
      <c r="P836" s="10">
        <f ca="1">(P835+(IF(K835&lt;&gt;K834,(-P835*'inputs and tables'!$K$22-'inputs and tables'!$K$21)-P835*'inputs and tables'!$K$22,0)*('inputs and tables'!$K$15+'inputs and tables'!$K$16)))*(IF(AND(K835=0,'inputs and tables'!$K$16=1),data!C835/data!C836,1)*IF(AND(K835=1,'inputs and tables'!$K$15=1),data!C836/data!C835,1))</f>
        <v>1640.435541326797</v>
      </c>
    </row>
    <row r="837" spans="1:16" x14ac:dyDescent="0.4">
      <c r="A837" s="17">
        <f t="shared" ref="A837:A900" si="38">A836+1</f>
        <v>835</v>
      </c>
      <c r="B837">
        <v>1574985600</v>
      </c>
      <c r="C837">
        <v>7739.68</v>
      </c>
      <c r="D837" s="14">
        <f t="shared" si="37"/>
        <v>43798</v>
      </c>
      <c r="F837">
        <f ca="1">IF(A837&lt;$F$2,"",AVERAGE(INDIRECT("C"&amp;A837-$F$2+3):C837))</f>
        <v>9287.9639166666657</v>
      </c>
      <c r="G837" s="2">
        <f ca="1">IF(A837&lt;$G$2,"",IF(A837=$G$2,AVERAGE(INDIRECT("C"&amp;A837-$G$2+3):C837),G836+(2/($G$2+3))*(C837-G836)))</f>
        <v>8741.2622420466159</v>
      </c>
      <c r="J837">
        <f ca="1">IF(F837="","",IF(C837&lt;(F837*(1-'inputs and tables'!$K$14)),0,IF(C837&gt;(F837*(1+'inputs and tables'!$K$14)),1,J836)))</f>
        <v>0</v>
      </c>
      <c r="K837">
        <f ca="1">IF(G837="","",IF(C837&lt;(G837*(1-'inputs and tables'!$K$14)),0,IF(C837&gt;(G837*(1+'inputs and tables'!$K$14)),1,K836)))</f>
        <v>0</v>
      </c>
      <c r="N837" s="13">
        <f t="shared" si="36"/>
        <v>672.13894919670065</v>
      </c>
      <c r="O837" s="10">
        <f ca="1">(O836+(IF(J836&lt;&gt;J835,(-O836*'inputs and tables'!$K$22-'inputs and tables'!$K$21)-O836*'inputs and tables'!$K$22,0)*('inputs and tables'!$K$15+'inputs and tables'!$K$16)))*(IF(AND(J836=0,'inputs and tables'!$K$16=1),data!C836/data!C837,1)*IF(AND(J836=1,'inputs and tables'!$K$15=1),data!C837/data!C836,1))</f>
        <v>5655.6226732774749</v>
      </c>
      <c r="P837" s="10">
        <f ca="1">(P836+(IF(K836&lt;&gt;K835,(-P836*'inputs and tables'!$K$22-'inputs and tables'!$K$21)-P836*'inputs and tables'!$K$22,0)*('inputs and tables'!$K$15+'inputs and tables'!$K$16)))*(IF(AND(K836=0,'inputs and tables'!$K$16=1),data!C836/data!C837,1)*IF(AND(K836=1,'inputs and tables'!$K$15=1),data!C837/data!C836,1))</f>
        <v>1572.5708420139795</v>
      </c>
    </row>
    <row r="838" spans="1:16" x14ac:dyDescent="0.4">
      <c r="A838" s="17">
        <f t="shared" si="38"/>
        <v>836</v>
      </c>
      <c r="B838">
        <v>1575072000</v>
      </c>
      <c r="C838">
        <v>7541.89</v>
      </c>
      <c r="D838" s="14">
        <f t="shared" si="37"/>
        <v>43799</v>
      </c>
      <c r="F838">
        <f ca="1">IF(A838&lt;$F$2,"",AVERAGE(INDIRECT("C"&amp;A838-$F$2+3):C838))</f>
        <v>9263.1150833333322</v>
      </c>
      <c r="G838" s="2">
        <f ca="1">IF(A838&lt;$G$2,"",IF(A838=$G$2,AVERAGE(INDIRECT("C"&amp;A838-$G$2+3):C838),G837+(2/($G$2+3))*(C838-G837)))</f>
        <v>8719.8448805814969</v>
      </c>
      <c r="J838">
        <f ca="1">IF(F838="","",IF(C838&lt;(F838*(1-'inputs and tables'!$K$14)),0,IF(C838&gt;(F838*(1+'inputs and tables'!$K$14)),1,J837)))</f>
        <v>0</v>
      </c>
      <c r="K838">
        <f ca="1">IF(G838="","",IF(C838&lt;(G838*(1-'inputs and tables'!$K$14)),0,IF(C838&gt;(G838*(1+'inputs and tables'!$K$14)),1,K837)))</f>
        <v>0</v>
      </c>
      <c r="N838" s="13">
        <f t="shared" si="36"/>
        <v>654.96222318714786</v>
      </c>
      <c r="O838" s="10">
        <f ca="1">(O837+(IF(J837&lt;&gt;J836,(-O837*'inputs and tables'!$K$22-'inputs and tables'!$K$21)-O837*'inputs and tables'!$K$22,0)*('inputs and tables'!$K$15+'inputs and tables'!$K$16)))*(IF(AND(J837=0,'inputs and tables'!$K$16=1),data!C837/data!C838,1)*IF(AND(J837=1,'inputs and tables'!$K$15=1),data!C838/data!C837,1))</f>
        <v>5803.9443285320003</v>
      </c>
      <c r="P838" s="10">
        <f ca="1">(P837+(IF(K837&lt;&gt;K836,(-P837*'inputs and tables'!$K$22-'inputs and tables'!$K$21)-P837*'inputs and tables'!$K$22,0)*('inputs and tables'!$K$15+'inputs and tables'!$K$16)))*(IF(AND(K837=0,'inputs and tables'!$K$16=1),data!C837/data!C838,1)*IF(AND(K837=1,'inputs and tables'!$K$15=1),data!C838/data!C837,1))</f>
        <v>1613.8123327864444</v>
      </c>
    </row>
    <row r="839" spans="1:16" x14ac:dyDescent="0.4">
      <c r="A839" s="17">
        <f t="shared" si="38"/>
        <v>837</v>
      </c>
      <c r="B839">
        <v>1575158400</v>
      </c>
      <c r="C839">
        <v>7390.89</v>
      </c>
      <c r="D839" s="14">
        <f t="shared" si="37"/>
        <v>43800</v>
      </c>
      <c r="F839">
        <f ca="1">IF(A839&lt;$F$2,"",AVERAGE(INDIRECT("C"&amp;A839-$F$2+3):C839))</f>
        <v>9234.5653333333303</v>
      </c>
      <c r="G839" s="2">
        <f ca="1">IF(A839&lt;$G$2,"",IF(A839=$G$2,AVERAGE(INDIRECT("C"&amp;A839-$G$2+3):C839),G838+(2/($G$2+3))*(C839-G838)))</f>
        <v>8696.1135434282551</v>
      </c>
      <c r="J839">
        <f ca="1">IF(F839="","",IF(C839&lt;(F839*(1-'inputs and tables'!$K$14)),0,IF(C839&gt;(F839*(1+'inputs and tables'!$K$14)),1,J838)))</f>
        <v>0</v>
      </c>
      <c r="K839">
        <f ca="1">IF(G839="","",IF(C839&lt;(G839*(1-'inputs and tables'!$K$14)),0,IF(C839&gt;(G839*(1+'inputs and tables'!$K$14)),1,K838)))</f>
        <v>0</v>
      </c>
      <c r="N839" s="13">
        <f t="shared" si="36"/>
        <v>641.84889274858938</v>
      </c>
      <c r="O839" s="10">
        <f ca="1">(O838+(IF(J838&lt;&gt;J837,(-O838*'inputs and tables'!$K$22-'inputs and tables'!$K$21)-O838*'inputs and tables'!$K$22,0)*('inputs and tables'!$K$15+'inputs and tables'!$K$16)))*(IF(AND(J838=0,'inputs and tables'!$K$16=1),data!C838/data!C839,1)*IF(AND(J838=1,'inputs and tables'!$K$15=1),data!C839/data!C838,1))</f>
        <v>5922.5221444118652</v>
      </c>
      <c r="P839" s="10">
        <f ca="1">(P838+(IF(K838&lt;&gt;K837,(-P838*'inputs and tables'!$K$22-'inputs and tables'!$K$21)-P838*'inputs and tables'!$K$22,0)*('inputs and tables'!$K$15+'inputs and tables'!$K$16)))*(IF(AND(K838=0,'inputs and tables'!$K$16=1),data!C838/data!C839,1)*IF(AND(K838=1,'inputs and tables'!$K$15=1),data!C839/data!C838,1))</f>
        <v>1646.7834177641334</v>
      </c>
    </row>
    <row r="840" spans="1:16" x14ac:dyDescent="0.4">
      <c r="A840" s="17">
        <f t="shared" si="38"/>
        <v>838</v>
      </c>
      <c r="B840">
        <v>1575244800</v>
      </c>
      <c r="C840">
        <v>7294.28</v>
      </c>
      <c r="D840" s="14">
        <f t="shared" si="37"/>
        <v>43801</v>
      </c>
      <c r="F840">
        <f ca="1">IF(A840&lt;$F$2,"",AVERAGE(INDIRECT("C"&amp;A840-$F$2+3):C840))</f>
        <v>9204.2740833333282</v>
      </c>
      <c r="G840" s="2">
        <f ca="1">IF(A840&lt;$G$2,"",IF(A840=$G$2,AVERAGE(INDIRECT("C"&amp;A840-$G$2+3):C840),G839+(2/($G$2+3))*(C840-G839)))</f>
        <v>8671.0808015813218</v>
      </c>
      <c r="J840">
        <f ca="1">IF(F840="","",IF(C840&lt;(F840*(1-'inputs and tables'!$K$14)),0,IF(C840&gt;(F840*(1+'inputs and tables'!$K$14)),1,J839)))</f>
        <v>0</v>
      </c>
      <c r="K840">
        <f ca="1">IF(G840="","",IF(C840&lt;(G840*(1-'inputs and tables'!$K$14)),0,IF(C840&gt;(G840*(1+'inputs and tables'!$K$14)),1,K839)))</f>
        <v>0</v>
      </c>
      <c r="N840" s="13">
        <f t="shared" si="36"/>
        <v>633.45896656535001</v>
      </c>
      <c r="O840" s="10">
        <f ca="1">(O839+(IF(J839&lt;&gt;J838,(-O839*'inputs and tables'!$K$22-'inputs and tables'!$K$21)-O839*'inputs and tables'!$K$22,0)*('inputs and tables'!$K$15+'inputs and tables'!$K$16)))*(IF(AND(J839=0,'inputs and tables'!$K$16=1),data!C839/data!C840,1)*IF(AND(J839=1,'inputs and tables'!$K$15=1),data!C840/data!C839,1))</f>
        <v>6000.9637266340496</v>
      </c>
      <c r="P840" s="10">
        <f ca="1">(P839+(IF(K839&lt;&gt;K838,(-P839*'inputs and tables'!$K$22-'inputs and tables'!$K$21)-P839*'inputs and tables'!$K$22,0)*('inputs and tables'!$K$15+'inputs and tables'!$K$16)))*(IF(AND(K839=0,'inputs and tables'!$K$16=1),data!C839/data!C840,1)*IF(AND(K839=1,'inputs and tables'!$K$15=1),data!C840/data!C839,1))</f>
        <v>1668.5944458560348</v>
      </c>
    </row>
    <row r="841" spans="1:16" x14ac:dyDescent="0.4">
      <c r="A841" s="17">
        <f t="shared" si="38"/>
        <v>839</v>
      </c>
      <c r="B841">
        <v>1575331200</v>
      </c>
      <c r="C841">
        <v>7292.71</v>
      </c>
      <c r="D841" s="14">
        <f t="shared" si="37"/>
        <v>43802</v>
      </c>
      <c r="F841">
        <f ca="1">IF(A841&lt;$F$2,"",AVERAGE(INDIRECT("C"&amp;A841-$F$2+3):C841))</f>
        <v>9166.4733333333297</v>
      </c>
      <c r="G841" s="2">
        <f ca="1">IF(A841&lt;$G$2,"",IF(A841=$G$2,AVERAGE(INDIRECT("C"&amp;A841-$G$2+3):C841),G840+(2/($G$2+3))*(C841-G840)))</f>
        <v>8646.46703726737</v>
      </c>
      <c r="J841">
        <f ca="1">IF(F841="","",IF(C841&lt;(F841*(1-'inputs and tables'!$K$14)),0,IF(C841&gt;(F841*(1+'inputs and tables'!$K$14)),1,J840)))</f>
        <v>0</v>
      </c>
      <c r="K841">
        <f ca="1">IF(G841="","",IF(C841&lt;(G841*(1-'inputs and tables'!$K$14)),0,IF(C841&gt;(G841*(1+'inputs and tables'!$K$14)),1,K840)))</f>
        <v>0</v>
      </c>
      <c r="N841" s="13">
        <f t="shared" si="36"/>
        <v>633.32262266608814</v>
      </c>
      <c r="O841" s="10">
        <f ca="1">(O840+(IF(J840&lt;&gt;J839,(-O840*'inputs and tables'!$K$22-'inputs and tables'!$K$21)-O840*'inputs and tables'!$K$22,0)*('inputs and tables'!$K$15+'inputs and tables'!$K$16)))*(IF(AND(J840=0,'inputs and tables'!$K$16=1),data!C840/data!C841,1)*IF(AND(J840=1,'inputs and tables'!$K$15=1),data!C841/data!C840,1))</f>
        <v>6002.2556349988163</v>
      </c>
      <c r="P841" s="10">
        <f ca="1">(P840+(IF(K840&lt;&gt;K839,(-P840*'inputs and tables'!$K$22-'inputs and tables'!$K$21)-P840*'inputs and tables'!$K$22,0)*('inputs and tables'!$K$15+'inputs and tables'!$K$16)))*(IF(AND(K840=0,'inputs and tables'!$K$16=1),data!C840/data!C841,1)*IF(AND(K840=1,'inputs and tables'!$K$15=1),data!C841/data!C840,1))</f>
        <v>1668.9536666779231</v>
      </c>
    </row>
    <row r="842" spans="1:16" x14ac:dyDescent="0.4">
      <c r="A842" s="17">
        <f t="shared" si="38"/>
        <v>840</v>
      </c>
      <c r="B842">
        <v>1575417600</v>
      </c>
      <c r="C842">
        <v>7194.32</v>
      </c>
      <c r="D842" s="14">
        <f t="shared" si="37"/>
        <v>43803</v>
      </c>
      <c r="F842">
        <f ca="1">IF(A842&lt;$F$2,"",AVERAGE(INDIRECT("C"&amp;A842-$F$2+3):C842))</f>
        <v>9130.7452499999981</v>
      </c>
      <c r="G842" s="2">
        <f ca="1">IF(A842&lt;$G$2,"",IF(A842=$G$2,AVERAGE(INDIRECT("C"&amp;A842-$G$2+3):C842),G841+(2/($G$2+3))*(C842-G841)))</f>
        <v>8620.5358401733101</v>
      </c>
      <c r="J842">
        <f ca="1">IF(F842="","",IF(C842&lt;(F842*(1-'inputs and tables'!$K$14)),0,IF(C842&gt;(F842*(1+'inputs and tables'!$K$14)),1,J841)))</f>
        <v>0</v>
      </c>
      <c r="K842">
        <f ca="1">IF(G842="","",IF(C842&lt;(G842*(1-'inputs and tables'!$K$14)),0,IF(C842&gt;(G842*(1+'inputs and tables'!$K$14)),1,K841)))</f>
        <v>0</v>
      </c>
      <c r="N842" s="13">
        <f t="shared" si="36"/>
        <v>624.77811550152012</v>
      </c>
      <c r="O842" s="10">
        <f ca="1">(O841+(IF(J841&lt;&gt;J840,(-O841*'inputs and tables'!$K$22-'inputs and tables'!$K$21)-O841*'inputs and tables'!$K$22,0)*('inputs and tables'!$K$15+'inputs and tables'!$K$16)))*(IF(AND(J841=0,'inputs and tables'!$K$16=1),data!C841/data!C842,1)*IF(AND(J841=1,'inputs and tables'!$K$15=1),data!C842/data!C841,1))</f>
        <v>6084.3428832623813</v>
      </c>
      <c r="P842" s="10">
        <f ca="1">(P841+(IF(K841&lt;&gt;K840,(-P841*'inputs and tables'!$K$22-'inputs and tables'!$K$21)-P841*'inputs and tables'!$K$22,0)*('inputs and tables'!$K$15+'inputs and tables'!$K$16)))*(IF(AND(K841=0,'inputs and tables'!$K$16=1),data!C841/data!C842,1)*IF(AND(K841=1,'inputs and tables'!$K$15=1),data!C842/data!C841,1))</f>
        <v>1691.7783883005977</v>
      </c>
    </row>
    <row r="843" spans="1:16" x14ac:dyDescent="0.4">
      <c r="A843" s="17">
        <f t="shared" si="38"/>
        <v>841</v>
      </c>
      <c r="B843">
        <v>1575504000</v>
      </c>
      <c r="C843">
        <v>7389</v>
      </c>
      <c r="D843" s="14">
        <f t="shared" si="37"/>
        <v>43804</v>
      </c>
      <c r="F843">
        <f ca="1">IF(A843&lt;$F$2,"",AVERAGE(INDIRECT("C"&amp;A843-$F$2+3):C843))</f>
        <v>9092.52833333333</v>
      </c>
      <c r="G843" s="2">
        <f ca="1">IF(A843&lt;$G$2,"",IF(A843=$G$2,AVERAGE(INDIRECT("C"&amp;A843-$G$2+3):C843),G842+(2/($G$2+3))*(C843-G842)))</f>
        <v>8598.5441287416434</v>
      </c>
      <c r="J843">
        <f ca="1">IF(F843="","",IF(C843&lt;(F843*(1-'inputs and tables'!$K$14)),0,IF(C843&gt;(F843*(1+'inputs and tables'!$K$14)),1,J842)))</f>
        <v>0</v>
      </c>
      <c r="K843">
        <f ca="1">IF(G843="","",IF(C843&lt;(G843*(1-'inputs and tables'!$K$14)),0,IF(C843&gt;(G843*(1+'inputs and tables'!$K$14)),1,K842)))</f>
        <v>0</v>
      </c>
      <c r="N843" s="13">
        <f t="shared" ref="N843:N906" si="39">(C843/C842)*N842</f>
        <v>641.68475900998737</v>
      </c>
      <c r="O843" s="10">
        <f ca="1">(O842+(IF(J842&lt;&gt;J841,(-O842*'inputs and tables'!$K$22-'inputs and tables'!$K$21)-O842*'inputs and tables'!$K$22,0)*('inputs and tables'!$K$15+'inputs and tables'!$K$16)))*(IF(AND(J842=0,'inputs and tables'!$K$16=1),data!C842/data!C843,1)*IF(AND(J842=1,'inputs and tables'!$K$15=1),data!C843/data!C842,1))</f>
        <v>5924.0370404536761</v>
      </c>
      <c r="P843" s="10">
        <f ca="1">(P842+(IF(K842&lt;&gt;K841,(-P842*'inputs and tables'!$K$22-'inputs and tables'!$K$21)-P842*'inputs and tables'!$K$22,0)*('inputs and tables'!$K$15+'inputs and tables'!$K$16)))*(IF(AND(K842=0,'inputs and tables'!$K$16=1),data!C842/data!C843,1)*IF(AND(K842=1,'inputs and tables'!$K$15=1),data!C843/data!C842,1))</f>
        <v>1647.2046412936468</v>
      </c>
    </row>
    <row r="844" spans="1:16" x14ac:dyDescent="0.4">
      <c r="A844" s="17">
        <f t="shared" si="38"/>
        <v>842</v>
      </c>
      <c r="B844">
        <v>1575590400</v>
      </c>
      <c r="C844">
        <v>7527.47</v>
      </c>
      <c r="D844" s="14">
        <f t="shared" si="37"/>
        <v>43805</v>
      </c>
      <c r="F844">
        <f ca="1">IF(A844&lt;$F$2,"",AVERAGE(INDIRECT("C"&amp;A844-$F$2+3):C844))</f>
        <v>9055.2591666666649</v>
      </c>
      <c r="G844" s="2">
        <f ca="1">IF(A844&lt;$G$2,"",IF(A844=$G$2,AVERAGE(INDIRECT("C"&amp;A844-$G$2+3):C844),G843+(2/($G$2+3))*(C844-G843)))</f>
        <v>8579.4178050141145</v>
      </c>
      <c r="J844">
        <f ca="1">IF(F844="","",IF(C844&lt;(F844*(1-'inputs and tables'!$K$14)),0,IF(C844&gt;(F844*(1+'inputs and tables'!$K$14)),1,J843)))</f>
        <v>0</v>
      </c>
      <c r="K844">
        <f ca="1">IF(G844="","",IF(C844&lt;(G844*(1-'inputs and tables'!$K$14)),0,IF(C844&gt;(G844*(1+'inputs and tables'!$K$14)),1,K843)))</f>
        <v>0</v>
      </c>
      <c r="N844" s="13">
        <f t="shared" si="39"/>
        <v>653.70994355188918</v>
      </c>
      <c r="O844" s="10">
        <f ca="1">(O843+(IF(J843&lt;&gt;J842,(-O843*'inputs and tables'!$K$22-'inputs and tables'!$K$21)-O843*'inputs and tables'!$K$22,0)*('inputs and tables'!$K$15+'inputs and tables'!$K$16)))*(IF(AND(J843=0,'inputs and tables'!$K$16=1),data!C843/data!C844,1)*IF(AND(J843=1,'inputs and tables'!$K$15=1),data!C844/data!C843,1))</f>
        <v>5815.0626560998862</v>
      </c>
      <c r="P844" s="10">
        <f ca="1">(P843+(IF(K843&lt;&gt;K842,(-P843*'inputs and tables'!$K$22-'inputs and tables'!$K$21)-P843*'inputs and tables'!$K$22,0)*('inputs and tables'!$K$15+'inputs and tables'!$K$16)))*(IF(AND(K843=0,'inputs and tables'!$K$16=1),data!C843/data!C844,1)*IF(AND(K843=1,'inputs and tables'!$K$15=1),data!C844/data!C843,1))</f>
        <v>1616.9038328307859</v>
      </c>
    </row>
    <row r="845" spans="1:16" x14ac:dyDescent="0.4">
      <c r="A845" s="17">
        <f t="shared" si="38"/>
        <v>843</v>
      </c>
      <c r="B845">
        <v>1575676800</v>
      </c>
      <c r="C845">
        <v>7488.21</v>
      </c>
      <c r="D845" s="14">
        <f t="shared" si="37"/>
        <v>43806</v>
      </c>
      <c r="F845">
        <f ca="1">IF(A845&lt;$F$2,"",AVERAGE(INDIRECT("C"&amp;A845-$F$2+3):C845))</f>
        <v>9018.6610000000001</v>
      </c>
      <c r="G845" s="2">
        <f ca="1">IF(A845&lt;$G$2,"",IF(A845=$G$2,AVERAGE(INDIRECT("C"&amp;A845-$G$2+3):C845),G844+(2/($G$2+3))*(C845-G844)))</f>
        <v>8559.9319513531482</v>
      </c>
      <c r="J845">
        <f ca="1">IF(F845="","",IF(C845&lt;(F845*(1-'inputs and tables'!$K$14)),0,IF(C845&gt;(F845*(1+'inputs and tables'!$K$14)),1,J844)))</f>
        <v>0</v>
      </c>
      <c r="K845">
        <f ca="1">IF(G845="","",IF(C845&lt;(G845*(1-'inputs and tables'!$K$14)),0,IF(C845&gt;(G845*(1+'inputs and tables'!$K$14)),1,K844)))</f>
        <v>0</v>
      </c>
      <c r="N845" s="13">
        <f t="shared" si="39"/>
        <v>650.30047763786399</v>
      </c>
      <c r="O845" s="10">
        <f ca="1">(O844+(IF(J844&lt;&gt;J843,(-O844*'inputs and tables'!$K$22-'inputs and tables'!$K$21)-O844*'inputs and tables'!$K$22,0)*('inputs and tables'!$K$15+'inputs and tables'!$K$16)))*(IF(AND(J844=0,'inputs and tables'!$K$16=1),data!C844/data!C845,1)*IF(AND(J844=1,'inputs and tables'!$K$15=1),data!C845/data!C844,1))</f>
        <v>5845.5504976372476</v>
      </c>
      <c r="P845" s="10">
        <f ca="1">(P844+(IF(K844&lt;&gt;K843,(-P844*'inputs and tables'!$K$22-'inputs and tables'!$K$21)-P844*'inputs and tables'!$K$22,0)*('inputs and tables'!$K$15+'inputs and tables'!$K$16)))*(IF(AND(K844=0,'inputs and tables'!$K$16=1),data!C844/data!C845,1)*IF(AND(K844=1,'inputs and tables'!$K$15=1),data!C845/data!C844,1))</f>
        <v>1625.3811117101091</v>
      </c>
    </row>
    <row r="846" spans="1:16" x14ac:dyDescent="0.4">
      <c r="A846" s="17">
        <f t="shared" si="38"/>
        <v>844</v>
      </c>
      <c r="B846">
        <v>1575763200</v>
      </c>
      <c r="C846">
        <v>7510.11</v>
      </c>
      <c r="D846" s="14">
        <f t="shared" si="37"/>
        <v>43807</v>
      </c>
      <c r="F846">
        <f ca="1">IF(A846&lt;$F$2,"",AVERAGE(INDIRECT("C"&amp;A846-$F$2+3):C846))</f>
        <v>8987.0010000000002</v>
      </c>
      <c r="G846" s="2">
        <f ca="1">IF(A846&lt;$G$2,"",IF(A846=$G$2,AVERAGE(INDIRECT("C"&amp;A846-$G$2+3):C846),G845+(2/($G$2+3))*(C846-G845)))</f>
        <v>8541.1851307932702</v>
      </c>
      <c r="J846">
        <f ca="1">IF(F846="","",IF(C846&lt;(F846*(1-'inputs and tables'!$K$14)),0,IF(C846&gt;(F846*(1+'inputs and tables'!$K$14)),1,J845)))</f>
        <v>0</v>
      </c>
      <c r="K846">
        <f ca="1">IF(G846="","",IF(C846&lt;(G846*(1-'inputs and tables'!$K$14)),0,IF(C846&gt;(G846*(1+'inputs and tables'!$K$14)),1,K845)))</f>
        <v>0</v>
      </c>
      <c r="N846" s="13">
        <f t="shared" si="39"/>
        <v>652.20234476769463</v>
      </c>
      <c r="O846" s="10">
        <f ca="1">(O845+(IF(J845&lt;&gt;J844,(-O845*'inputs and tables'!$K$22-'inputs and tables'!$K$21)-O845*'inputs and tables'!$K$22,0)*('inputs and tables'!$K$15+'inputs and tables'!$K$16)))*(IF(AND(J845=0,'inputs and tables'!$K$16=1),data!C845/data!C846,1)*IF(AND(J845=1,'inputs and tables'!$K$15=1),data!C846/data!C845,1))</f>
        <v>5828.5044682317857</v>
      </c>
      <c r="P846" s="10">
        <f ca="1">(P845+(IF(K845&lt;&gt;K844,(-P845*'inputs and tables'!$K$22-'inputs and tables'!$K$21)-P845*'inputs and tables'!$K$22,0)*('inputs and tables'!$K$15+'inputs and tables'!$K$16)))*(IF(AND(K845=0,'inputs and tables'!$K$16=1),data!C845/data!C846,1)*IF(AND(K845=1,'inputs and tables'!$K$15=1),data!C846/data!C845,1))</f>
        <v>1620.6413880114615</v>
      </c>
    </row>
    <row r="847" spans="1:16" x14ac:dyDescent="0.4">
      <c r="A847" s="17">
        <f t="shared" si="38"/>
        <v>845</v>
      </c>
      <c r="B847">
        <v>1575849600</v>
      </c>
      <c r="C847">
        <v>7338.64</v>
      </c>
      <c r="D847" s="14">
        <f t="shared" si="37"/>
        <v>43808</v>
      </c>
      <c r="F847">
        <f ca="1">IF(A847&lt;$F$2,"",AVERAGE(INDIRECT("C"&amp;A847-$F$2+3):C847))</f>
        <v>8951.9065833333334</v>
      </c>
      <c r="G847" s="2">
        <f ca="1">IF(A847&lt;$G$2,"",IF(A847=$G$2,AVERAGE(INDIRECT("C"&amp;A847-$G$2+3):C847),G846+(2/($G$2+3))*(C847-G846)))</f>
        <v>8519.7111106005341</v>
      </c>
      <c r="J847">
        <f ca="1">IF(F847="","",IF(C847&lt;(F847*(1-'inputs and tables'!$K$14)),0,IF(C847&gt;(F847*(1+'inputs and tables'!$K$14)),1,J846)))</f>
        <v>0</v>
      </c>
      <c r="K847">
        <f ca="1">IF(G847="","",IF(C847&lt;(G847*(1-'inputs and tables'!$K$14)),0,IF(C847&gt;(G847*(1+'inputs and tables'!$K$14)),1,K846)))</f>
        <v>0</v>
      </c>
      <c r="N847" s="13">
        <f t="shared" si="39"/>
        <v>637.31133304385617</v>
      </c>
      <c r="O847" s="10">
        <f ca="1">(O846+(IF(J846&lt;&gt;J845,(-O846*'inputs and tables'!$K$22-'inputs and tables'!$K$21)-O846*'inputs and tables'!$K$22,0)*('inputs and tables'!$K$15+'inputs and tables'!$K$16)))*(IF(AND(J846=0,'inputs and tables'!$K$16=1),data!C846/data!C847,1)*IF(AND(J846=1,'inputs and tables'!$K$15=1),data!C847/data!C846,1))</f>
        <v>5964.6896007860059</v>
      </c>
      <c r="P847" s="10">
        <f ca="1">(P846+(IF(K846&lt;&gt;K845,(-P846*'inputs and tables'!$K$22-'inputs and tables'!$K$21)-P846*'inputs and tables'!$K$22,0)*('inputs and tables'!$K$15+'inputs and tables'!$K$16)))*(IF(AND(K846=0,'inputs and tables'!$K$16=1),data!C846/data!C847,1)*IF(AND(K846=1,'inputs and tables'!$K$15=1),data!C847/data!C846,1))</f>
        <v>1658.5082650898198</v>
      </c>
    </row>
    <row r="848" spans="1:16" x14ac:dyDescent="0.4">
      <c r="A848" s="17">
        <f t="shared" si="38"/>
        <v>846</v>
      </c>
      <c r="B848">
        <v>1575936000</v>
      </c>
      <c r="C848">
        <v>7224.13</v>
      </c>
      <c r="D848" s="14">
        <f t="shared" si="37"/>
        <v>43809</v>
      </c>
      <c r="F848">
        <f ca="1">IF(A848&lt;$F$2,"",AVERAGE(INDIRECT("C"&amp;A848-$F$2+3):C848))</f>
        <v>8917.1403333333328</v>
      </c>
      <c r="G848" s="2">
        <f ca="1">IF(A848&lt;$G$2,"",IF(A848=$G$2,AVERAGE(INDIRECT("C"&amp;A848-$G$2+3):C848),G847+(2/($G$2+3))*(C848-G847)))</f>
        <v>8496.5757336255247</v>
      </c>
      <c r="J848">
        <f ca="1">IF(F848="","",IF(C848&lt;(F848*(1-'inputs and tables'!$K$14)),0,IF(C848&gt;(F848*(1+'inputs and tables'!$K$14)),1,J847)))</f>
        <v>0</v>
      </c>
      <c r="K848">
        <f ca="1">IF(G848="","",IF(C848&lt;(G848*(1-'inputs and tables'!$K$14)),0,IF(C848&gt;(G848*(1+'inputs and tables'!$K$14)),1,K847)))</f>
        <v>0</v>
      </c>
      <c r="N848" s="13">
        <f t="shared" si="39"/>
        <v>627.3669127225362</v>
      </c>
      <c r="O848" s="10">
        <f ca="1">(O847+(IF(J847&lt;&gt;J846,(-O847*'inputs and tables'!$K$22-'inputs and tables'!$K$21)-O847*'inputs and tables'!$K$22,0)*('inputs and tables'!$K$15+'inputs and tables'!$K$16)))*(IF(AND(J847=0,'inputs and tables'!$K$16=1),data!C847/data!C848,1)*IF(AND(J847=1,'inputs and tables'!$K$15=1),data!C848/data!C847,1))</f>
        <v>6059.2361560370891</v>
      </c>
      <c r="P848" s="10">
        <f ca="1">(P847+(IF(K847&lt;&gt;K846,(-P847*'inputs and tables'!$K$22-'inputs and tables'!$K$21)-P847*'inputs and tables'!$K$22,0)*('inputs and tables'!$K$15+'inputs and tables'!$K$16)))*(IF(AND(K847=0,'inputs and tables'!$K$16=1),data!C847/data!C848,1)*IF(AND(K847=1,'inputs and tables'!$K$15=1),data!C848/data!C847,1))</f>
        <v>1684.797352002076</v>
      </c>
    </row>
    <row r="849" spans="1:16" x14ac:dyDescent="0.4">
      <c r="A849" s="17">
        <f t="shared" si="38"/>
        <v>847</v>
      </c>
      <c r="B849">
        <v>1576022400</v>
      </c>
      <c r="C849">
        <v>7210</v>
      </c>
      <c r="D849" s="14">
        <f t="shared" si="37"/>
        <v>43810</v>
      </c>
      <c r="F849">
        <f ca="1">IF(A849&lt;$F$2,"",AVERAGE(INDIRECT("C"&amp;A849-$F$2+3):C849))</f>
        <v>8886.4510833333316</v>
      </c>
      <c r="G849" s="2">
        <f ca="1">IF(A849&lt;$G$2,"",IF(A849=$G$2,AVERAGE(INDIRECT("C"&amp;A849-$G$2+3):C849),G848+(2/($G$2+3))*(C849-G848)))</f>
        <v>8473.6011669536401</v>
      </c>
      <c r="J849">
        <f ca="1">IF(F849="","",IF(C849&lt;(F849*(1-'inputs and tables'!$K$14)),0,IF(C849&gt;(F849*(1+'inputs and tables'!$K$14)),1,J848)))</f>
        <v>0</v>
      </c>
      <c r="K849">
        <f ca="1">IF(G849="","",IF(C849&lt;(G849*(1-'inputs and tables'!$K$14)),0,IF(C849&gt;(G849*(1+'inputs and tables'!$K$14)),1,K848)))</f>
        <v>0</v>
      </c>
      <c r="N849" s="13">
        <f t="shared" si="39"/>
        <v>626.13981762917967</v>
      </c>
      <c r="O849" s="10">
        <f ca="1">(O848+(IF(J848&lt;&gt;J847,(-O848*'inputs and tables'!$K$22-'inputs and tables'!$K$21)-O848*'inputs and tables'!$K$22,0)*('inputs and tables'!$K$15+'inputs and tables'!$K$16)))*(IF(AND(J848=0,'inputs and tables'!$K$16=1),data!C848/data!C849,1)*IF(AND(J848=1,'inputs and tables'!$K$15=1),data!C849/data!C848,1))</f>
        <v>6071.1109142735395</v>
      </c>
      <c r="P849" s="10">
        <f ca="1">(P848+(IF(K848&lt;&gt;K847,(-P848*'inputs and tables'!$K$22-'inputs and tables'!$K$21)-P848*'inputs and tables'!$K$22,0)*('inputs and tables'!$K$15+'inputs and tables'!$K$16)))*(IF(AND(K848=0,'inputs and tables'!$K$16=1),data!C848/data!C849,1)*IF(AND(K848=1,'inputs and tables'!$K$15=1),data!C849/data!C848,1))</f>
        <v>1688.0991809318664</v>
      </c>
    </row>
    <row r="850" spans="1:16" x14ac:dyDescent="0.4">
      <c r="A850" s="17">
        <f t="shared" si="38"/>
        <v>848</v>
      </c>
      <c r="B850">
        <v>1576108800</v>
      </c>
      <c r="C850">
        <v>7198.08</v>
      </c>
      <c r="D850" s="14">
        <f t="shared" si="37"/>
        <v>43811</v>
      </c>
      <c r="F850">
        <f ca="1">IF(A850&lt;$F$2,"",AVERAGE(INDIRECT("C"&amp;A850-$F$2+3):C850))</f>
        <v>8862.6820000000007</v>
      </c>
      <c r="G850" s="2">
        <f ca="1">IF(A850&lt;$G$2,"",IF(A850=$G$2,AVERAGE(INDIRECT("C"&amp;A850-$G$2+3):C850),G849+(2/($G$2+3))*(C850-G849)))</f>
        <v>8450.8240032580397</v>
      </c>
      <c r="J850">
        <f ca="1">IF(F850="","",IF(C850&lt;(F850*(1-'inputs and tables'!$K$14)),0,IF(C850&gt;(F850*(1+'inputs and tables'!$K$14)),1,J849)))</f>
        <v>0</v>
      </c>
      <c r="K850">
        <f ca="1">IF(G850="","",IF(C850&lt;(G850*(1-'inputs and tables'!$K$14)),0,IF(C850&gt;(G850*(1+'inputs and tables'!$K$14)),1,K849)))</f>
        <v>0</v>
      </c>
      <c r="N850" s="13">
        <f t="shared" si="39"/>
        <v>625.10464611376494</v>
      </c>
      <c r="O850" s="10">
        <f ca="1">(O849+(IF(J849&lt;&gt;J848,(-O849*'inputs and tables'!$K$22-'inputs and tables'!$K$21)-O849*'inputs and tables'!$K$22,0)*('inputs and tables'!$K$15+'inputs and tables'!$K$16)))*(IF(AND(J849=0,'inputs and tables'!$K$16=1),data!C849/data!C850,1)*IF(AND(J849=1,'inputs and tables'!$K$15=1),data!C850/data!C849,1))</f>
        <v>6081.1646566740328</v>
      </c>
      <c r="P850" s="10">
        <f ca="1">(P849+(IF(K849&lt;&gt;K848,(-P849*'inputs and tables'!$K$22-'inputs and tables'!$K$21)-P849*'inputs and tables'!$K$22,0)*('inputs and tables'!$K$15+'inputs and tables'!$K$16)))*(IF(AND(K849=0,'inputs and tables'!$K$16=1),data!C849/data!C850,1)*IF(AND(K849=1,'inputs and tables'!$K$15=1),data!C850/data!C849,1))</f>
        <v>1690.8946683725046</v>
      </c>
    </row>
    <row r="851" spans="1:16" x14ac:dyDescent="0.4">
      <c r="A851" s="17">
        <f t="shared" si="38"/>
        <v>849</v>
      </c>
      <c r="B851">
        <v>1576195200</v>
      </c>
      <c r="C851">
        <v>7258.48</v>
      </c>
      <c r="D851" s="14">
        <f t="shared" si="37"/>
        <v>43812</v>
      </c>
      <c r="F851">
        <f ca="1">IF(A851&lt;$F$2,"",AVERAGE(INDIRECT("C"&amp;A851-$F$2+3):C851))</f>
        <v>8837.3865833333348</v>
      </c>
      <c r="G851" s="2">
        <f ca="1">IF(A851&lt;$G$2,"",IF(A851=$G$2,AVERAGE(INDIRECT("C"&amp;A851-$G$2+3):C851),G850+(2/($G$2+3))*(C851-G850)))</f>
        <v>8429.532146057003</v>
      </c>
      <c r="J851">
        <f ca="1">IF(F851="","",IF(C851&lt;(F851*(1-'inputs and tables'!$K$14)),0,IF(C851&gt;(F851*(1+'inputs and tables'!$K$14)),1,J850)))</f>
        <v>0</v>
      </c>
      <c r="K851">
        <f ca="1">IF(G851="","",IF(C851&lt;(G851*(1-'inputs and tables'!$K$14)),0,IF(C851&gt;(G851*(1+'inputs and tables'!$K$14)),1,K850)))</f>
        <v>0</v>
      </c>
      <c r="N851" s="13">
        <f t="shared" si="39"/>
        <v>630.34997828918824</v>
      </c>
      <c r="O851" s="10">
        <f ca="1">(O850+(IF(J850&lt;&gt;J849,(-O850*'inputs and tables'!$K$22-'inputs and tables'!$K$21)-O850*'inputs and tables'!$K$22,0)*('inputs and tables'!$K$15+'inputs and tables'!$K$16)))*(IF(AND(J850=0,'inputs and tables'!$K$16=1),data!C850/data!C851,1)*IF(AND(J850=1,'inputs and tables'!$K$15=1),data!C851/data!C850,1))</f>
        <v>6030.5614525234241</v>
      </c>
      <c r="P851" s="10">
        <f ca="1">(P850+(IF(K850&lt;&gt;K849,(-P850*'inputs and tables'!$K$22-'inputs and tables'!$K$21)-P850*'inputs and tables'!$K$22,0)*('inputs and tables'!$K$15+'inputs and tables'!$K$16)))*(IF(AND(K850=0,'inputs and tables'!$K$16=1),data!C850/data!C851,1)*IF(AND(K850=1,'inputs and tables'!$K$15=1),data!C851/data!C850,1))</f>
        <v>1676.824224151442</v>
      </c>
    </row>
    <row r="852" spans="1:16" x14ac:dyDescent="0.4">
      <c r="A852" s="17">
        <f t="shared" si="38"/>
        <v>850</v>
      </c>
      <c r="B852">
        <v>1576281600</v>
      </c>
      <c r="C852">
        <v>7064.05</v>
      </c>
      <c r="D852" s="14">
        <f t="shared" si="37"/>
        <v>43813</v>
      </c>
      <c r="F852">
        <f ca="1">IF(A852&lt;$F$2,"",AVERAGE(INDIRECT("C"&amp;A852-$F$2+3):C852))</f>
        <v>8810.1575000000012</v>
      </c>
      <c r="G852" s="2">
        <f ca="1">IF(A852&lt;$G$2,"",IF(A852=$G$2,AVERAGE(INDIRECT("C"&amp;A852-$G$2+3):C852),G851+(2/($G$2+3))*(C852-G851)))</f>
        <v>8405.1485363059855</v>
      </c>
      <c r="J852">
        <f ca="1">IF(F852="","",IF(C852&lt;(F852*(1-'inputs and tables'!$K$14)),0,IF(C852&gt;(F852*(1+'inputs and tables'!$K$14)),1,J851)))</f>
        <v>0</v>
      </c>
      <c r="K852">
        <f ca="1">IF(G852="","",IF(C852&lt;(G852*(1-'inputs and tables'!$K$14)),0,IF(C852&gt;(G852*(1+'inputs and tables'!$K$14)),1,K851)))</f>
        <v>0</v>
      </c>
      <c r="N852" s="13">
        <f t="shared" si="39"/>
        <v>613.46504559270545</v>
      </c>
      <c r="O852" s="10">
        <f ca="1">(O851+(IF(J851&lt;&gt;J850,(-O851*'inputs and tables'!$K$22-'inputs and tables'!$K$21)-O851*'inputs and tables'!$K$22,0)*('inputs and tables'!$K$15+'inputs and tables'!$K$16)))*(IF(AND(J851=0,'inputs and tables'!$K$16=1),data!C851/data!C852,1)*IF(AND(J851=1,'inputs and tables'!$K$15=1),data!C852/data!C851,1))</f>
        <v>6196.5458471998672</v>
      </c>
      <c r="P852" s="10">
        <f ca="1">(P851+(IF(K851&lt;&gt;K850,(-P851*'inputs and tables'!$K$22-'inputs and tables'!$K$21)-P851*'inputs and tables'!$K$22,0)*('inputs and tables'!$K$15+'inputs and tables'!$K$16)))*(IF(AND(K851=0,'inputs and tables'!$K$16=1),data!C851/data!C852,1)*IF(AND(K851=1,'inputs and tables'!$K$15=1),data!C852/data!C851,1))</f>
        <v>1722.9769175641111</v>
      </c>
    </row>
    <row r="853" spans="1:16" x14ac:dyDescent="0.4">
      <c r="A853" s="17">
        <f t="shared" si="38"/>
        <v>851</v>
      </c>
      <c r="B853">
        <v>1576368000</v>
      </c>
      <c r="C853">
        <v>7118.59</v>
      </c>
      <c r="D853" s="14">
        <f t="shared" si="37"/>
        <v>43814</v>
      </c>
      <c r="F853">
        <f ca="1">IF(A853&lt;$F$2,"",AVERAGE(INDIRECT("C"&amp;A853-$F$2+3):C853))</f>
        <v>8784.3455833333337</v>
      </c>
      <c r="G853" s="2">
        <f ca="1">IF(A853&lt;$G$2,"",IF(A853=$G$2,AVERAGE(INDIRECT("C"&amp;A853-$G$2+3):C853),G852+(2/($G$2+3))*(C853-G852)))</f>
        <v>8382.1742767290925</v>
      </c>
      <c r="J853">
        <f ca="1">IF(F853="","",IF(C853&lt;(F853*(1-'inputs and tables'!$K$14)),0,IF(C853&gt;(F853*(1+'inputs and tables'!$K$14)),1,J852)))</f>
        <v>0</v>
      </c>
      <c r="K853">
        <f ca="1">IF(G853="","",IF(C853&lt;(G853*(1-'inputs and tables'!$K$14)),0,IF(C853&gt;(G853*(1+'inputs and tables'!$K$14)),1,K852)))</f>
        <v>0</v>
      </c>
      <c r="N853" s="13">
        <f t="shared" si="39"/>
        <v>618.20147633521515</v>
      </c>
      <c r="O853" s="10">
        <f ca="1">(O852+(IF(J852&lt;&gt;J851,(-O852*'inputs and tables'!$K$22-'inputs and tables'!$K$21)-O852*'inputs and tables'!$K$22,0)*('inputs and tables'!$K$15+'inputs and tables'!$K$16)))*(IF(AND(J852=0,'inputs and tables'!$K$16=1),data!C852/data!C853,1)*IF(AND(J852=1,'inputs and tables'!$K$15=1),data!C853/data!C852,1))</f>
        <v>6149.0702079923449</v>
      </c>
      <c r="P853" s="10">
        <f ca="1">(P852+(IF(K852&lt;&gt;K851,(-P852*'inputs and tables'!$K$22-'inputs and tables'!$K$21)-P852*'inputs and tables'!$K$22,0)*('inputs and tables'!$K$15+'inputs and tables'!$K$16)))*(IF(AND(K852=0,'inputs and tables'!$K$16=1),data!C852/data!C853,1)*IF(AND(K852=1,'inputs and tables'!$K$15=1),data!C853/data!C852,1))</f>
        <v>1709.7761065771115</v>
      </c>
    </row>
    <row r="854" spans="1:16" x14ac:dyDescent="0.4">
      <c r="A854" s="17">
        <f t="shared" si="38"/>
        <v>852</v>
      </c>
      <c r="B854">
        <v>1576454400</v>
      </c>
      <c r="C854">
        <v>6891.72</v>
      </c>
      <c r="D854" s="14">
        <f t="shared" si="37"/>
        <v>43815</v>
      </c>
      <c r="F854">
        <f ca="1">IF(A854&lt;$F$2,"",AVERAGE(INDIRECT("C"&amp;A854-$F$2+3):C854))</f>
        <v>8755.8867500000015</v>
      </c>
      <c r="G854" s="2">
        <f ca="1">IF(A854&lt;$G$2,"",IF(A854=$G$2,AVERAGE(INDIRECT("C"&amp;A854-$G$2+3):C854),G853+(2/($G$2+3))*(C854-G853)))</f>
        <v>8355.5590217875015</v>
      </c>
      <c r="J854">
        <f ca="1">IF(F854="","",IF(C854&lt;(F854*(1-'inputs and tables'!$K$14)),0,IF(C854&gt;(F854*(1+'inputs and tables'!$K$14)),1,J853)))</f>
        <v>0</v>
      </c>
      <c r="K854">
        <f ca="1">IF(G854="","",IF(C854&lt;(G854*(1-'inputs and tables'!$K$14)),0,IF(C854&gt;(G854*(1+'inputs and tables'!$K$14)),1,K853)))</f>
        <v>0</v>
      </c>
      <c r="N854" s="13">
        <f t="shared" si="39"/>
        <v>598.4993486756407</v>
      </c>
      <c r="O854" s="10">
        <f ca="1">(O853+(IF(J853&lt;&gt;J852,(-O853*'inputs and tables'!$K$22-'inputs and tables'!$K$21)-O853*'inputs and tables'!$K$22,0)*('inputs and tables'!$K$15+'inputs and tables'!$K$16)))*(IF(AND(J853=0,'inputs and tables'!$K$16=1),data!C853/data!C854,1)*IF(AND(J853=1,'inputs and tables'!$K$15=1),data!C854/data!C853,1))</f>
        <v>6351.4927611557387</v>
      </c>
      <c r="P854" s="10">
        <f ca="1">(P853+(IF(K853&lt;&gt;K852,(-P853*'inputs and tables'!$K$22-'inputs and tables'!$K$21)-P853*'inputs and tables'!$K$22,0)*('inputs and tables'!$K$15+'inputs and tables'!$K$16)))*(IF(AND(K853=0,'inputs and tables'!$K$16=1),data!C853/data!C854,1)*IF(AND(K853=1,'inputs and tables'!$K$15=1),data!C854/data!C853,1))</f>
        <v>1766.0605907551032</v>
      </c>
    </row>
    <row r="855" spans="1:16" x14ac:dyDescent="0.4">
      <c r="A855" s="17">
        <f t="shared" si="38"/>
        <v>853</v>
      </c>
      <c r="B855">
        <v>1576540800</v>
      </c>
      <c r="C855">
        <v>6623.82</v>
      </c>
      <c r="D855" s="14">
        <f t="shared" si="37"/>
        <v>43816</v>
      </c>
      <c r="F855">
        <f ca="1">IF(A855&lt;$F$2,"",AVERAGE(INDIRECT("C"&amp;A855-$F$2+3):C855))</f>
        <v>8720.122416666667</v>
      </c>
      <c r="G855" s="2">
        <f ca="1">IF(A855&lt;$G$2,"",IF(A855=$G$2,AVERAGE(INDIRECT("C"&amp;A855-$G$2+3):C855),G854+(2/($G$2+3))*(C855-G854)))</f>
        <v>8324.6351106841539</v>
      </c>
      <c r="J855">
        <f ca="1">IF(F855="","",IF(C855&lt;(F855*(1-'inputs and tables'!$K$14)),0,IF(C855&gt;(F855*(1+'inputs and tables'!$K$14)),1,J854)))</f>
        <v>0</v>
      </c>
      <c r="K855">
        <f ca="1">IF(G855="","",IF(C855&lt;(G855*(1-'inputs and tables'!$K$14)),0,IF(C855&gt;(G855*(1+'inputs and tables'!$K$14)),1,K854)))</f>
        <v>0</v>
      </c>
      <c r="N855" s="13">
        <f t="shared" si="39"/>
        <v>575.23404255319167</v>
      </c>
      <c r="O855" s="10">
        <f ca="1">(O854+(IF(J854&lt;&gt;J853,(-O854*'inputs and tables'!$K$22-'inputs and tables'!$K$21)-O854*'inputs and tables'!$K$22,0)*('inputs and tables'!$K$15+'inputs and tables'!$K$16)))*(IF(AND(J854=0,'inputs and tables'!$K$16=1),data!C854/data!C855,1)*IF(AND(J854=1,'inputs and tables'!$K$15=1),data!C855/data!C854,1))</f>
        <v>6608.3785024219005</v>
      </c>
      <c r="P855" s="10">
        <f ca="1">(P854+(IF(K854&lt;&gt;K853,(-P854*'inputs and tables'!$K$22-'inputs and tables'!$K$21)-P854*'inputs and tables'!$K$22,0)*('inputs and tables'!$K$15+'inputs and tables'!$K$16)))*(IF(AND(K854=0,'inputs and tables'!$K$16=1),data!C854/data!C855,1)*IF(AND(K854=1,'inputs and tables'!$K$15=1),data!C855/data!C854,1))</f>
        <v>1837.4888047257871</v>
      </c>
    </row>
    <row r="856" spans="1:16" x14ac:dyDescent="0.4">
      <c r="A856" s="17">
        <f t="shared" si="38"/>
        <v>854</v>
      </c>
      <c r="B856">
        <v>1576627200</v>
      </c>
      <c r="C856">
        <v>7277.83</v>
      </c>
      <c r="D856" s="14">
        <f t="shared" si="37"/>
        <v>43817</v>
      </c>
      <c r="F856">
        <f ca="1">IF(A856&lt;$F$2,"",AVERAGE(INDIRECT("C"&amp;A856-$F$2+3):C856))</f>
        <v>8691.1000833333328</v>
      </c>
      <c r="G856" s="2">
        <f ca="1">IF(A856&lt;$G$2,"",IF(A856=$G$2,AVERAGE(INDIRECT("C"&amp;A856-$G$2+3):C856),G855+(2/($G$2+3))*(C856-G855)))</f>
        <v>8305.9421622790796</v>
      </c>
      <c r="J856">
        <f ca="1">IF(F856="","",IF(C856&lt;(F856*(1-'inputs and tables'!$K$14)),0,IF(C856&gt;(F856*(1+'inputs and tables'!$K$14)),1,J855)))</f>
        <v>0</v>
      </c>
      <c r="K856">
        <f ca="1">IF(G856="","",IF(C856&lt;(G856*(1-'inputs and tables'!$K$14)),0,IF(C856&gt;(G856*(1+'inputs and tables'!$K$14)),1,K855)))</f>
        <v>0</v>
      </c>
      <c r="N856" s="13">
        <f t="shared" si="39"/>
        <v>632.03039513677834</v>
      </c>
      <c r="O856" s="10">
        <f ca="1">(O855+(IF(J855&lt;&gt;J854,(-O855*'inputs and tables'!$K$22-'inputs and tables'!$K$21)-O855*'inputs and tables'!$K$22,0)*('inputs and tables'!$K$15+'inputs and tables'!$K$16)))*(IF(AND(J855=0,'inputs and tables'!$K$16=1),data!C855/data!C856,1)*IF(AND(J855=1,'inputs and tables'!$K$15=1),data!C856/data!C855,1))</f>
        <v>6014.5276396827394</v>
      </c>
      <c r="P856" s="10">
        <f ca="1">(P855+(IF(K855&lt;&gt;K854,(-P855*'inputs and tables'!$K$22-'inputs and tables'!$K$21)-P855*'inputs and tables'!$K$22,0)*('inputs and tables'!$K$15+'inputs and tables'!$K$16)))*(IF(AND(K855=0,'inputs and tables'!$K$16=1),data!C855/data!C856,1)*IF(AND(K855=1,'inputs and tables'!$K$15=1),data!C856/data!C855,1))</f>
        <v>1672.3659517354433</v>
      </c>
    </row>
    <row r="857" spans="1:16" x14ac:dyDescent="0.4">
      <c r="A857" s="17">
        <f t="shared" si="38"/>
        <v>855</v>
      </c>
      <c r="B857">
        <v>1576713600</v>
      </c>
      <c r="C857">
        <v>7150.3</v>
      </c>
      <c r="D857" s="14">
        <f t="shared" si="37"/>
        <v>43818</v>
      </c>
      <c r="F857">
        <f ca="1">IF(A857&lt;$F$2,"",AVERAGE(INDIRECT("C"&amp;A857-$F$2+3):C857))</f>
        <v>8666.1645000000008</v>
      </c>
      <c r="G857" s="2">
        <f ca="1">IF(A857&lt;$G$2,"",IF(A857=$G$2,AVERAGE(INDIRECT("C"&amp;A857-$G$2+3):C857),G856+(2/($G$2+3))*(C857-G856)))</f>
        <v>8285.3056950955252</v>
      </c>
      <c r="J857">
        <f ca="1">IF(F857="","",IF(C857&lt;(F857*(1-'inputs and tables'!$K$14)),0,IF(C857&gt;(F857*(1+'inputs and tables'!$K$14)),1,J856)))</f>
        <v>0</v>
      </c>
      <c r="K857">
        <f ca="1">IF(G857="","",IF(C857&lt;(G857*(1-'inputs and tables'!$K$14)),0,IF(C857&gt;(G857*(1+'inputs and tables'!$K$14)),1,K856)))</f>
        <v>0</v>
      </c>
      <c r="N857" s="13">
        <f t="shared" si="39"/>
        <v>620.95527572731237</v>
      </c>
      <c r="O857" s="10">
        <f ca="1">(O856+(IF(J856&lt;&gt;J855,(-O856*'inputs and tables'!$K$22-'inputs and tables'!$K$21)-O856*'inputs and tables'!$K$22,0)*('inputs and tables'!$K$15+'inputs and tables'!$K$16)))*(IF(AND(J856=0,'inputs and tables'!$K$16=1),data!C856/data!C857,1)*IF(AND(J856=1,'inputs and tables'!$K$15=1),data!C857/data!C856,1))</f>
        <v>6121.8004408083898</v>
      </c>
      <c r="P857" s="10">
        <f ca="1">(P856+(IF(K856&lt;&gt;K855,(-P856*'inputs and tables'!$K$22-'inputs and tables'!$K$21)-P856*'inputs and tables'!$K$22,0)*('inputs and tables'!$K$15+'inputs and tables'!$K$16)))*(IF(AND(K856=0,'inputs and tables'!$K$16=1),data!C856/data!C857,1)*IF(AND(K856=1,'inputs and tables'!$K$15=1),data!C857/data!C856,1))</f>
        <v>1702.1936274728</v>
      </c>
    </row>
    <row r="858" spans="1:16" x14ac:dyDescent="0.4">
      <c r="A858" s="17">
        <f t="shared" si="38"/>
        <v>856</v>
      </c>
      <c r="B858">
        <v>1576800000</v>
      </c>
      <c r="C858">
        <v>7187.83</v>
      </c>
      <c r="D858" s="14">
        <f t="shared" si="37"/>
        <v>43819</v>
      </c>
      <c r="F858">
        <f ca="1">IF(A858&lt;$F$2,"",AVERAGE(INDIRECT("C"&amp;A858-$F$2+3):C858))</f>
        <v>8641.8974166666667</v>
      </c>
      <c r="G858" s="2">
        <f ca="1">IF(A858&lt;$G$2,"",IF(A858=$G$2,AVERAGE(INDIRECT("C"&amp;A858-$G$2+3):C858),G857+(2/($G$2+3))*(C858-G857)))</f>
        <v>8265.7079148259618</v>
      </c>
      <c r="J858">
        <f ca="1">IF(F858="","",IF(C858&lt;(F858*(1-'inputs and tables'!$K$14)),0,IF(C858&gt;(F858*(1+'inputs and tables'!$K$14)),1,J857)))</f>
        <v>0</v>
      </c>
      <c r="K858">
        <f ca="1">IF(G858="","",IF(C858&lt;(G858*(1-'inputs and tables'!$K$14)),0,IF(C858&gt;(G858*(1+'inputs and tables'!$K$14)),1,K857)))</f>
        <v>0</v>
      </c>
      <c r="N858" s="13">
        <f t="shared" si="39"/>
        <v>624.21450282240573</v>
      </c>
      <c r="O858" s="10">
        <f ca="1">(O857+(IF(J857&lt;&gt;J856,(-O857*'inputs and tables'!$K$22-'inputs and tables'!$K$21)-O857*'inputs and tables'!$K$22,0)*('inputs and tables'!$K$15+'inputs and tables'!$K$16)))*(IF(AND(J857=0,'inputs and tables'!$K$16=1),data!C857/data!C858,1)*IF(AND(J857=1,'inputs and tables'!$K$15=1),data!C858/data!C857,1))</f>
        <v>6089.8365281193674</v>
      </c>
      <c r="P858" s="10">
        <f ca="1">(P857+(IF(K857&lt;&gt;K856,(-P857*'inputs and tables'!$K$22-'inputs and tables'!$K$21)-P857*'inputs and tables'!$K$22,0)*('inputs and tables'!$K$15+'inputs and tables'!$K$16)))*(IF(AND(K857=0,'inputs and tables'!$K$16=1),data!C857/data!C858,1)*IF(AND(K857=1,'inputs and tables'!$K$15=1),data!C858/data!C857,1))</f>
        <v>1693.305920496</v>
      </c>
    </row>
    <row r="859" spans="1:16" x14ac:dyDescent="0.4">
      <c r="A859" s="17">
        <f t="shared" si="38"/>
        <v>857</v>
      </c>
      <c r="B859">
        <v>1576886400</v>
      </c>
      <c r="C859">
        <v>7132.75</v>
      </c>
      <c r="D859" s="14">
        <f t="shared" si="37"/>
        <v>43820</v>
      </c>
      <c r="F859">
        <f ca="1">IF(A859&lt;$F$2,"",AVERAGE(INDIRECT("C"&amp;A859-$F$2+3):C859))</f>
        <v>8614.7574166666654</v>
      </c>
      <c r="G859" s="2">
        <f ca="1">IF(A859&lt;$G$2,"",IF(A859=$G$2,AVERAGE(INDIRECT("C"&amp;A859-$G$2+3):C859),G858+(2/($G$2+3))*(C859-G858)))</f>
        <v>8245.4765234897841</v>
      </c>
      <c r="J859">
        <f ca="1">IF(F859="","",IF(C859&lt;(F859*(1-'inputs and tables'!$K$14)),0,IF(C859&gt;(F859*(1+'inputs and tables'!$K$14)),1,J858)))</f>
        <v>0</v>
      </c>
      <c r="K859">
        <f ca="1">IF(G859="","",IF(C859&lt;(G859*(1-'inputs and tables'!$K$14)),0,IF(C859&gt;(G859*(1+'inputs and tables'!$K$14)),1,K858)))</f>
        <v>0</v>
      </c>
      <c r="N859" s="13">
        <f t="shared" si="39"/>
        <v>619.43117672600977</v>
      </c>
      <c r="O859" s="10">
        <f ca="1">(O858+(IF(J858&lt;&gt;J857,(-O858*'inputs and tables'!$K$22-'inputs and tables'!$K$21)-O858*'inputs and tables'!$K$22,0)*('inputs and tables'!$K$15+'inputs and tables'!$K$16)))*(IF(AND(J858=0,'inputs and tables'!$K$16=1),data!C858/data!C859,1)*IF(AND(J858=1,'inputs and tables'!$K$15=1),data!C859/data!C858,1))</f>
        <v>6136.863018038237</v>
      </c>
      <c r="P859" s="10">
        <f ca="1">(P858+(IF(K858&lt;&gt;K857,(-P858*'inputs and tables'!$K$22-'inputs and tables'!$K$21)-P858*'inputs and tables'!$K$22,0)*('inputs and tables'!$K$15+'inputs and tables'!$K$16)))*(IF(AND(K858=0,'inputs and tables'!$K$16=1),data!C858/data!C859,1)*IF(AND(K858=1,'inputs and tables'!$K$15=1),data!C859/data!C858,1))</f>
        <v>1706.3818435412379</v>
      </c>
    </row>
    <row r="860" spans="1:16" x14ac:dyDescent="0.4">
      <c r="A860" s="17">
        <f t="shared" si="38"/>
        <v>858</v>
      </c>
      <c r="B860">
        <v>1576972800</v>
      </c>
      <c r="C860">
        <v>7501.44</v>
      </c>
      <c r="D860" s="14">
        <f t="shared" si="37"/>
        <v>43821</v>
      </c>
      <c r="F860">
        <f ca="1">IF(A860&lt;$F$2,"",AVERAGE(INDIRECT("C"&amp;A860-$F$2+3):C860))</f>
        <v>8592.816499999999</v>
      </c>
      <c r="G860" s="2">
        <f ca="1">IF(A860&lt;$G$2,"",IF(A860=$G$2,AVERAGE(INDIRECT("C"&amp;A860-$G$2+3):C860),G859+(2/($G$2+3))*(C860-G859)))</f>
        <v>8232.190156998895</v>
      </c>
      <c r="J860">
        <f ca="1">IF(F860="","",IF(C860&lt;(F860*(1-'inputs and tables'!$K$14)),0,IF(C860&gt;(F860*(1+'inputs and tables'!$K$14)),1,J859)))</f>
        <v>0</v>
      </c>
      <c r="K860">
        <f ca="1">IF(G860="","",IF(C860&lt;(G860*(1-'inputs and tables'!$K$14)),0,IF(C860&gt;(G860*(1+'inputs and tables'!$K$14)),1,K859)))</f>
        <v>0</v>
      </c>
      <c r="N860" s="13">
        <f t="shared" si="39"/>
        <v>651.44941380807654</v>
      </c>
      <c r="O860" s="10">
        <f ca="1">(O859+(IF(J859&lt;&gt;J858,(-O859*'inputs and tables'!$K$22-'inputs and tables'!$K$21)-O859*'inputs and tables'!$K$22,0)*('inputs and tables'!$K$15+'inputs and tables'!$K$16)))*(IF(AND(J859=0,'inputs and tables'!$K$16=1),data!C859/data!C860,1)*IF(AND(J859=1,'inputs and tables'!$K$15=1),data!C860/data!C859,1))</f>
        <v>5835.2409259971728</v>
      </c>
      <c r="P860" s="10">
        <f ca="1">(P859+(IF(K859&lt;&gt;K858,(-P859*'inputs and tables'!$K$22-'inputs and tables'!$K$21)-P859*'inputs and tables'!$K$22,0)*('inputs and tables'!$K$15+'inputs and tables'!$K$16)))*(IF(AND(K859=0,'inputs and tables'!$K$16=1),data!C859/data!C860,1)*IF(AND(K859=1,'inputs and tables'!$K$15=1),data!C860/data!C859,1))</f>
        <v>1622.5144898204564</v>
      </c>
    </row>
    <row r="861" spans="1:16" x14ac:dyDescent="0.4">
      <c r="A861" s="17">
        <f t="shared" si="38"/>
        <v>859</v>
      </c>
      <c r="B861">
        <v>1577059200</v>
      </c>
      <c r="C861">
        <v>7317.09</v>
      </c>
      <c r="D861" s="14">
        <f t="shared" si="37"/>
        <v>43822</v>
      </c>
      <c r="F861">
        <f ca="1">IF(A861&lt;$F$2,"",AVERAGE(INDIRECT("C"&amp;A861-$F$2+3):C861))</f>
        <v>8569.2698333333319</v>
      </c>
      <c r="G861" s="2">
        <f ca="1">IF(A861&lt;$G$2,"",IF(A861=$G$2,AVERAGE(INDIRECT("C"&amp;A861-$G$2+3):C861),G860+(2/($G$2+3))*(C861-G860)))</f>
        <v>8215.849082766772</v>
      </c>
      <c r="J861">
        <f ca="1">IF(F861="","",IF(C861&lt;(F861*(1-'inputs and tables'!$K$14)),0,IF(C861&gt;(F861*(1+'inputs and tables'!$K$14)),1,J860)))</f>
        <v>0</v>
      </c>
      <c r="K861">
        <f ca="1">IF(G861="","",IF(C861&lt;(G861*(1-'inputs and tables'!$K$14)),0,IF(C861&gt;(G861*(1+'inputs and tables'!$K$14)),1,K860)))</f>
        <v>0</v>
      </c>
      <c r="N861" s="13">
        <f t="shared" si="39"/>
        <v>635.43986105080342</v>
      </c>
      <c r="O861" s="10">
        <f ca="1">(O860+(IF(J860&lt;&gt;J859,(-O860*'inputs and tables'!$K$22-'inputs and tables'!$K$21)-O860*'inputs and tables'!$K$22,0)*('inputs and tables'!$K$15+'inputs and tables'!$K$16)))*(IF(AND(J860=0,'inputs and tables'!$K$16=1),data!C860/data!C861,1)*IF(AND(J860=1,'inputs and tables'!$K$15=1),data!C861/data!C860,1))</f>
        <v>5982.2565653712372</v>
      </c>
      <c r="P861" s="10">
        <f ca="1">(P860+(IF(K860&lt;&gt;K859,(-P860*'inputs and tables'!$K$22-'inputs and tables'!$K$21)-P860*'inputs and tables'!$K$22,0)*('inputs and tables'!$K$15+'inputs and tables'!$K$16)))*(IF(AND(K860=0,'inputs and tables'!$K$16=1),data!C860/data!C861,1)*IF(AND(K860=1,'inputs and tables'!$K$15=1),data!C861/data!C860,1))</f>
        <v>1663.3928371140391</v>
      </c>
    </row>
    <row r="862" spans="1:16" x14ac:dyDescent="0.4">
      <c r="A862" s="17">
        <f t="shared" si="38"/>
        <v>860</v>
      </c>
      <c r="B862">
        <v>1577145600</v>
      </c>
      <c r="C862">
        <v>7255.77</v>
      </c>
      <c r="D862" s="14">
        <f t="shared" si="37"/>
        <v>43823</v>
      </c>
      <c r="F862">
        <f ca="1">IF(A862&lt;$F$2,"",AVERAGE(INDIRECT("C"&amp;A862-$F$2+3):C862))</f>
        <v>8543.2991666666658</v>
      </c>
      <c r="G862" s="2">
        <f ca="1">IF(A862&lt;$G$2,"",IF(A862=$G$2,AVERAGE(INDIRECT("C"&amp;A862-$G$2+3):C862),G861+(2/($G$2+3))*(C862-G861)))</f>
        <v>8198.7048134316519</v>
      </c>
      <c r="J862">
        <f ca="1">IF(F862="","",IF(C862&lt;(F862*(1-'inputs and tables'!$K$14)),0,IF(C862&gt;(F862*(1+'inputs and tables'!$K$14)),1,J861)))</f>
        <v>0</v>
      </c>
      <c r="K862">
        <f ca="1">IF(G862="","",IF(C862&lt;(G862*(1-'inputs and tables'!$K$14)),0,IF(C862&gt;(G862*(1+'inputs and tables'!$K$14)),1,K861)))</f>
        <v>0</v>
      </c>
      <c r="N862" s="13">
        <f t="shared" si="39"/>
        <v>630.11463308727764</v>
      </c>
      <c r="O862" s="10">
        <f ca="1">(O861+(IF(J861&lt;&gt;J860,(-O861*'inputs and tables'!$K$22-'inputs and tables'!$K$21)-O861*'inputs and tables'!$K$22,0)*('inputs and tables'!$K$15+'inputs and tables'!$K$16)))*(IF(AND(J861=0,'inputs and tables'!$K$16=1),data!C861/data!C862,1)*IF(AND(J861=1,'inputs and tables'!$K$15=1),data!C862/data!C861,1))</f>
        <v>6032.8138422127804</v>
      </c>
      <c r="P862" s="10">
        <f ca="1">(P861+(IF(K861&lt;&gt;K860,(-P861*'inputs and tables'!$K$22-'inputs and tables'!$K$21)-P861*'inputs and tables'!$K$22,0)*('inputs and tables'!$K$15+'inputs and tables'!$K$16)))*(IF(AND(K861=0,'inputs and tables'!$K$16=1),data!C861/data!C862,1)*IF(AND(K861=1,'inputs and tables'!$K$15=1),data!C862/data!C861,1))</f>
        <v>1677.4505110441432</v>
      </c>
    </row>
    <row r="863" spans="1:16" x14ac:dyDescent="0.4">
      <c r="A863" s="17">
        <f t="shared" si="38"/>
        <v>861</v>
      </c>
      <c r="B863">
        <v>1577232000</v>
      </c>
      <c r="C863">
        <v>7204.63</v>
      </c>
      <c r="D863" s="14">
        <f t="shared" si="37"/>
        <v>43824</v>
      </c>
      <c r="F863">
        <f ca="1">IF(A863&lt;$F$2,"",AVERAGE(INDIRECT("C"&amp;A863-$F$2+3):C863))</f>
        <v>8518.4623333333329</v>
      </c>
      <c r="G863" s="2">
        <f ca="1">IF(A863&lt;$G$2,"",IF(A863=$G$2,AVERAGE(INDIRECT("C"&amp;A863-$G$2+3):C863),G862+(2/($G$2+3))*(C863-G862)))</f>
        <v>8180.9534774775157</v>
      </c>
      <c r="J863">
        <f ca="1">IF(F863="","",IF(C863&lt;(F863*(1-'inputs and tables'!$K$14)),0,IF(C863&gt;(F863*(1+'inputs and tables'!$K$14)),1,J862)))</f>
        <v>0</v>
      </c>
      <c r="K863">
        <f ca="1">IF(G863="","",IF(C863&lt;(G863*(1-'inputs and tables'!$K$14)),0,IF(C863&gt;(G863*(1+'inputs and tables'!$K$14)),1,K862)))</f>
        <v>0</v>
      </c>
      <c r="N863" s="13">
        <f t="shared" si="39"/>
        <v>625.67346938775529</v>
      </c>
      <c r="O863" s="10">
        <f ca="1">(O862+(IF(J862&lt;&gt;J861,(-O862*'inputs and tables'!$K$22-'inputs and tables'!$K$21)-O862*'inputs and tables'!$K$22,0)*('inputs and tables'!$K$15+'inputs and tables'!$K$16)))*(IF(AND(J862=0,'inputs and tables'!$K$16=1),data!C862/data!C863,1)*IF(AND(J862=1,'inputs and tables'!$K$15=1),data!C863/data!C862,1))</f>
        <v>6075.6360412557242</v>
      </c>
      <c r="P863" s="10">
        <f ca="1">(P862+(IF(K862&lt;&gt;K861,(-P862*'inputs and tables'!$K$22-'inputs and tables'!$K$21)-P862*'inputs and tables'!$K$22,0)*('inputs and tables'!$K$15+'inputs and tables'!$K$16)))*(IF(AND(K862=0,'inputs and tables'!$K$16=1),data!C862/data!C863,1)*IF(AND(K862=1,'inputs and tables'!$K$15=1),data!C863/data!C862,1))</f>
        <v>1689.357412458206</v>
      </c>
    </row>
    <row r="864" spans="1:16" x14ac:dyDescent="0.4">
      <c r="A864" s="17">
        <f t="shared" si="38"/>
        <v>862</v>
      </c>
      <c r="B864">
        <v>1577318400</v>
      </c>
      <c r="C864">
        <v>7202</v>
      </c>
      <c r="D864" s="14">
        <f t="shared" si="37"/>
        <v>43825</v>
      </c>
      <c r="F864">
        <f ca="1">IF(A864&lt;$F$2,"",AVERAGE(INDIRECT("C"&amp;A864-$F$2+3):C864))</f>
        <v>8497.4706666666643</v>
      </c>
      <c r="G864" s="2">
        <f ca="1">IF(A864&lt;$G$2,"",IF(A864=$G$2,AVERAGE(INDIRECT("C"&amp;A864-$G$2+3):C864),G863+(2/($G$2+3))*(C864-G863)))</f>
        <v>8163.4721653797033</v>
      </c>
      <c r="J864">
        <f ca="1">IF(F864="","",IF(C864&lt;(F864*(1-'inputs and tables'!$K$14)),0,IF(C864&gt;(F864*(1+'inputs and tables'!$K$14)),1,J863)))</f>
        <v>0</v>
      </c>
      <c r="K864">
        <f ca="1">IF(G864="","",IF(C864&lt;(G864*(1-'inputs and tables'!$K$14)),0,IF(C864&gt;(G864*(1+'inputs and tables'!$K$14)),1,K863)))</f>
        <v>0</v>
      </c>
      <c r="N864" s="13">
        <f t="shared" si="39"/>
        <v>625.44507164567972</v>
      </c>
      <c r="O864" s="10">
        <f ca="1">(O863+(IF(J863&lt;&gt;J862,(-O863*'inputs and tables'!$K$22-'inputs and tables'!$K$21)-O863*'inputs and tables'!$K$22,0)*('inputs and tables'!$K$15+'inputs and tables'!$K$16)))*(IF(AND(J863=0,'inputs and tables'!$K$16=1),data!C863/data!C864,1)*IF(AND(J863=1,'inputs and tables'!$K$15=1),data!C864/data!C863,1))</f>
        <v>6077.8547197878679</v>
      </c>
      <c r="P864" s="10">
        <f ca="1">(P863+(IF(K863&lt;&gt;K862,(-P863*'inputs and tables'!$K$22-'inputs and tables'!$K$21)-P863*'inputs and tables'!$K$22,0)*('inputs and tables'!$K$15+'inputs and tables'!$K$16)))*(IF(AND(K863=0,'inputs and tables'!$K$16=1),data!C863/data!C864,1)*IF(AND(K863=1,'inputs and tables'!$K$15=1),data!C864/data!C863,1))</f>
        <v>1689.9743258148796</v>
      </c>
    </row>
    <row r="865" spans="1:16" x14ac:dyDescent="0.4">
      <c r="A865" s="17">
        <f t="shared" si="38"/>
        <v>863</v>
      </c>
      <c r="B865">
        <v>1577404800</v>
      </c>
      <c r="C865">
        <v>7254.74</v>
      </c>
      <c r="D865" s="14">
        <f t="shared" si="37"/>
        <v>43826</v>
      </c>
      <c r="F865">
        <f ca="1">IF(A865&lt;$F$2,"",AVERAGE(INDIRECT("C"&amp;A865-$F$2+3):C865))</f>
        <v>8478.7731666666641</v>
      </c>
      <c r="G865" s="2">
        <f ca="1">IF(A865&lt;$G$2,"",IF(A865=$G$2,AVERAGE(INDIRECT("C"&amp;A865-$G$2+3):C865),G864+(2/($G$2+3))*(C865-G864)))</f>
        <v>8147.2448052836371</v>
      </c>
      <c r="J865">
        <f ca="1">IF(F865="","",IF(C865&lt;(F865*(1-'inputs and tables'!$K$14)),0,IF(C865&gt;(F865*(1+'inputs and tables'!$K$14)),1,J864)))</f>
        <v>0</v>
      </c>
      <c r="K865">
        <f ca="1">IF(G865="","",IF(C865&lt;(G865*(1-'inputs and tables'!$K$14)),0,IF(C865&gt;(G865*(1+'inputs and tables'!$K$14)),1,K864)))</f>
        <v>0</v>
      </c>
      <c r="N865" s="13">
        <f t="shared" si="39"/>
        <v>630.02518454190192</v>
      </c>
      <c r="O865" s="10">
        <f ca="1">(O864+(IF(J864&lt;&gt;J863,(-O864*'inputs and tables'!$K$22-'inputs and tables'!$K$21)-O864*'inputs and tables'!$K$22,0)*('inputs and tables'!$K$15+'inputs and tables'!$K$16)))*(IF(AND(J864=0,'inputs and tables'!$K$16=1),data!C864/data!C865,1)*IF(AND(J864=1,'inputs and tables'!$K$15=1),data!C865/data!C864,1))</f>
        <v>6033.6703578504848</v>
      </c>
      <c r="P865" s="10">
        <f ca="1">(P864+(IF(K864&lt;&gt;K863,(-P864*'inputs and tables'!$K$22-'inputs and tables'!$K$21)-P864*'inputs and tables'!$K$22,0)*('inputs and tables'!$K$15+'inputs and tables'!$K$16)))*(IF(AND(K864=0,'inputs and tables'!$K$16=1),data!C864/data!C865,1)*IF(AND(K864=1,'inputs and tables'!$K$15=1),data!C865/data!C864,1))</f>
        <v>1677.6886689969267</v>
      </c>
    </row>
    <row r="866" spans="1:16" x14ac:dyDescent="0.4">
      <c r="A866" s="17">
        <f t="shared" si="38"/>
        <v>864</v>
      </c>
      <c r="B866">
        <v>1577491200</v>
      </c>
      <c r="C866">
        <v>7316.14</v>
      </c>
      <c r="D866" s="14">
        <f t="shared" si="37"/>
        <v>43827</v>
      </c>
      <c r="F866">
        <f ca="1">IF(A866&lt;$F$2,"",AVERAGE(INDIRECT("C"&amp;A866-$F$2+3):C866))</f>
        <v>8459.8698333333323</v>
      </c>
      <c r="G866" s="2">
        <f ca="1">IF(A866&lt;$G$2,"",IF(A866=$G$2,AVERAGE(INDIRECT("C"&amp;A866-$G$2+3):C866),G865+(2/($G$2+3))*(C866-G865)))</f>
        <v>8132.4036480464292</v>
      </c>
      <c r="J866">
        <f ca="1">IF(F866="","",IF(C866&lt;(F866*(1-'inputs and tables'!$K$14)),0,IF(C866&gt;(F866*(1+'inputs and tables'!$K$14)),1,J865)))</f>
        <v>0</v>
      </c>
      <c r="K866">
        <f ca="1">IF(G866="","",IF(C866&lt;(G866*(1-'inputs and tables'!$K$14)),0,IF(C866&gt;(G866*(1+'inputs and tables'!$K$14)),1,K865)))</f>
        <v>0</v>
      </c>
      <c r="N866" s="13">
        <f t="shared" si="39"/>
        <v>635.35735996526284</v>
      </c>
      <c r="O866" s="10">
        <f ca="1">(O865+(IF(J865&lt;&gt;J864,(-O865*'inputs and tables'!$K$22-'inputs and tables'!$K$21)-O865*'inputs and tables'!$K$22,0)*('inputs and tables'!$K$15+'inputs and tables'!$K$16)))*(IF(AND(J865=0,'inputs and tables'!$K$16=1),data!C865/data!C866,1)*IF(AND(J865=1,'inputs and tables'!$K$15=1),data!C866/data!C865,1))</f>
        <v>5983.0333607492785</v>
      </c>
      <c r="P866" s="10">
        <f ca="1">(P865+(IF(K865&lt;&gt;K864,(-P865*'inputs and tables'!$K$22-'inputs and tables'!$K$21)-P865*'inputs and tables'!$K$22,0)*('inputs and tables'!$K$15+'inputs and tables'!$K$16)))*(IF(AND(K865=0,'inputs and tables'!$K$16=1),data!C865/data!C866,1)*IF(AND(K865=1,'inputs and tables'!$K$15=1),data!C866/data!C865,1))</f>
        <v>1663.6088284968253</v>
      </c>
    </row>
    <row r="867" spans="1:16" x14ac:dyDescent="0.4">
      <c r="A867" s="17">
        <f t="shared" si="38"/>
        <v>865</v>
      </c>
      <c r="B867">
        <v>1577577600</v>
      </c>
      <c r="C867">
        <v>7388.24</v>
      </c>
      <c r="D867" s="14">
        <f t="shared" si="37"/>
        <v>43828</v>
      </c>
      <c r="F867">
        <f ca="1">IF(A867&lt;$F$2,"",AVERAGE(INDIRECT("C"&amp;A867-$F$2+3):C867))</f>
        <v>8441.5429166666654</v>
      </c>
      <c r="G867" s="2">
        <f ca="1">IF(A867&lt;$G$2,"",IF(A867=$G$2,AVERAGE(INDIRECT("C"&amp;A867-$G$2+3):C867),G866+(2/($G$2+3))*(C867-G866)))</f>
        <v>8119.1150114741713</v>
      </c>
      <c r="J867">
        <f ca="1">IF(F867="","",IF(C867&lt;(F867*(1-'inputs and tables'!$K$14)),0,IF(C867&gt;(F867*(1+'inputs and tables'!$K$14)),1,J866)))</f>
        <v>0</v>
      </c>
      <c r="K867">
        <f ca="1">IF(G867="","",IF(C867&lt;(G867*(1-'inputs and tables'!$K$14)),0,IF(C867&gt;(G867*(1+'inputs and tables'!$K$14)),1,K866)))</f>
        <v>0</v>
      </c>
      <c r="N867" s="13">
        <f t="shared" si="39"/>
        <v>641.61875814155451</v>
      </c>
      <c r="O867" s="10">
        <f ca="1">(O866+(IF(J866&lt;&gt;J865,(-O866*'inputs and tables'!$K$22-'inputs and tables'!$K$21)-O866*'inputs and tables'!$K$22,0)*('inputs and tables'!$K$15+'inputs and tables'!$K$16)))*(IF(AND(J866=0,'inputs and tables'!$K$16=1),data!C866/data!C867,1)*IF(AND(J866=1,'inputs and tables'!$K$15=1),data!C867/data!C866,1))</f>
        <v>5924.6464234935829</v>
      </c>
      <c r="P867" s="10">
        <f ca="1">(P866+(IF(K866&lt;&gt;K865,(-P866*'inputs and tables'!$K$22-'inputs and tables'!$K$21)-P866*'inputs and tables'!$K$22,0)*('inputs and tables'!$K$15+'inputs and tables'!$K$16)))*(IF(AND(K866=0,'inputs and tables'!$K$16=1),data!C866/data!C867,1)*IF(AND(K866=1,'inputs and tables'!$K$15=1),data!C867/data!C866,1))</f>
        <v>1647.3740829370411</v>
      </c>
    </row>
    <row r="868" spans="1:16" x14ac:dyDescent="0.4">
      <c r="A868" s="17">
        <f t="shared" si="38"/>
        <v>866</v>
      </c>
      <c r="B868">
        <v>1577664000</v>
      </c>
      <c r="C868">
        <v>7246</v>
      </c>
      <c r="D868" s="14">
        <f t="shared" si="37"/>
        <v>43829</v>
      </c>
      <c r="F868">
        <f ca="1">IF(A868&lt;$F$2,"",AVERAGE(INDIRECT("C"&amp;A868-$F$2+3):C868))</f>
        <v>8420.8847499999993</v>
      </c>
      <c r="G868" s="2">
        <f ca="1">IF(A868&lt;$G$2,"",IF(A868=$G$2,AVERAGE(INDIRECT("C"&amp;A868-$G$2+3):C868),G867+(2/($G$2+3))*(C868-G867)))</f>
        <v>8103.5236719835611</v>
      </c>
      <c r="J868">
        <f ca="1">IF(F868="","",IF(C868&lt;(F868*(1-'inputs and tables'!$K$14)),0,IF(C868&gt;(F868*(1+'inputs and tables'!$K$14)),1,J867)))</f>
        <v>0</v>
      </c>
      <c r="K868">
        <f ca="1">IF(G868="","",IF(C868&lt;(G868*(1-'inputs and tables'!$K$14)),0,IF(C868&gt;(G868*(1+'inputs and tables'!$K$14)),1,K867)))</f>
        <v>0</v>
      </c>
      <c r="N868" s="13">
        <f t="shared" si="39"/>
        <v>629.2661745549284</v>
      </c>
      <c r="O868" s="10">
        <f ca="1">(O867+(IF(J867&lt;&gt;J866,(-O867*'inputs and tables'!$K$22-'inputs and tables'!$K$21)-O867*'inputs and tables'!$K$22,0)*('inputs and tables'!$K$15+'inputs and tables'!$K$16)))*(IF(AND(J867=0,'inputs and tables'!$K$16=1),data!C867/data!C868,1)*IF(AND(J867=1,'inputs and tables'!$K$15=1),data!C868/data!C867,1))</f>
        <v>6040.9480667833595</v>
      </c>
      <c r="P868" s="10">
        <f ca="1">(P867+(IF(K867&lt;&gt;K866,(-P867*'inputs and tables'!$K$22-'inputs and tables'!$K$21)-P867*'inputs and tables'!$K$22,0)*('inputs and tables'!$K$15+'inputs and tables'!$K$16)))*(IF(AND(K867=0,'inputs and tables'!$K$16=1),data!C867/data!C868,1)*IF(AND(K867=1,'inputs and tables'!$K$15=1),data!C868/data!C867,1))</f>
        <v>1679.7122680815296</v>
      </c>
    </row>
    <row r="869" spans="1:16" x14ac:dyDescent="0.4">
      <c r="A869" s="17">
        <f t="shared" si="38"/>
        <v>867</v>
      </c>
      <c r="B869">
        <v>1577750400</v>
      </c>
      <c r="C869">
        <v>7195.23</v>
      </c>
      <c r="D869" s="14">
        <f t="shared" ref="D869:D932" si="40">(B869/86400)+DATE(1970,1,1)</f>
        <v>43830</v>
      </c>
      <c r="F869">
        <f ca="1">IF(A869&lt;$F$2,"",AVERAGE(INDIRECT("C"&amp;A869-$F$2+3):C869))</f>
        <v>8394.6783333333315</v>
      </c>
      <c r="G869" s="2">
        <f ca="1">IF(A869&lt;$G$2,"",IF(A869=$G$2,AVERAGE(INDIRECT("C"&amp;A869-$G$2+3):C869),G868+(2/($G$2+3))*(C869-G868)))</f>
        <v>8087.3041421267117</v>
      </c>
      <c r="J869">
        <f ca="1">IF(F869="","",IF(C869&lt;(F869*(1-'inputs and tables'!$K$14)),0,IF(C869&gt;(F869*(1+'inputs and tables'!$K$14)),1,J868)))</f>
        <v>0</v>
      </c>
      <c r="K869">
        <f ca="1">IF(G869="","",IF(C869&lt;(G869*(1-'inputs and tables'!$K$14)),0,IF(C869&gt;(G869*(1+'inputs and tables'!$K$14)),1,K868)))</f>
        <v>0</v>
      </c>
      <c r="N869" s="13">
        <f t="shared" si="39"/>
        <v>624.85714285714289</v>
      </c>
      <c r="O869" s="10">
        <f ca="1">(O868+(IF(J868&lt;&gt;J867,(-O868*'inputs and tables'!$K$22-'inputs and tables'!$K$21)-O868*'inputs and tables'!$K$22,0)*('inputs and tables'!$K$15+'inputs and tables'!$K$16)))*(IF(AND(J868=0,'inputs and tables'!$K$16=1),data!C868/data!C869,1)*IF(AND(J868=1,'inputs and tables'!$K$15=1),data!C869/data!C868,1))</f>
        <v>6083.573380129923</v>
      </c>
      <c r="P869" s="10">
        <f ca="1">(P868+(IF(K868&lt;&gt;K867,(-P868*'inputs and tables'!$K$22-'inputs and tables'!$K$21)-P868*'inputs and tables'!$K$22,0)*('inputs and tables'!$K$15+'inputs and tables'!$K$16)))*(IF(AND(K868=0,'inputs and tables'!$K$16=1),data!C868/data!C869,1)*IF(AND(K868=1,'inputs and tables'!$K$15=1),data!C869/data!C868,1))</f>
        <v>1691.5644245588765</v>
      </c>
    </row>
    <row r="870" spans="1:16" x14ac:dyDescent="0.4">
      <c r="A870" s="17">
        <f t="shared" si="38"/>
        <v>868</v>
      </c>
      <c r="B870">
        <v>1577836800</v>
      </c>
      <c r="C870">
        <v>7200.85</v>
      </c>
      <c r="D870" s="14">
        <f t="shared" si="40"/>
        <v>43831</v>
      </c>
      <c r="F870">
        <f ca="1">IF(A870&lt;$F$2,"",AVERAGE(INDIRECT("C"&amp;A870-$F$2+3):C870))</f>
        <v>8366.2247499999994</v>
      </c>
      <c r="G870" s="2">
        <f ca="1">IF(A870&lt;$G$2,"",IF(A870=$G$2,AVERAGE(INDIRECT("C"&amp;A870-$G$2+3):C870),G869+(2/($G$2+3))*(C870-G869)))</f>
        <v>8071.4746038744488</v>
      </c>
      <c r="J870">
        <f ca="1">IF(F870="","",IF(C870&lt;(F870*(1-'inputs and tables'!$K$14)),0,IF(C870&gt;(F870*(1+'inputs and tables'!$K$14)),1,J869)))</f>
        <v>0</v>
      </c>
      <c r="K870">
        <f ca="1">IF(G870="","",IF(C870&lt;(G870*(1-'inputs and tables'!$K$14)),0,IF(C870&gt;(G870*(1+'inputs and tables'!$K$14)),1,K869)))</f>
        <v>0</v>
      </c>
      <c r="N870" s="13">
        <f t="shared" si="39"/>
        <v>625.34520191055151</v>
      </c>
      <c r="O870" s="10">
        <f ca="1">(O869+(IF(J869&lt;&gt;J868,(-O869*'inputs and tables'!$K$22-'inputs and tables'!$K$21)-O869*'inputs and tables'!$K$22,0)*('inputs and tables'!$K$15+'inputs and tables'!$K$16)))*(IF(AND(J869=0,'inputs and tables'!$K$16=1),data!C869/data!C870,1)*IF(AND(J869=1,'inputs and tables'!$K$15=1),data!C870/data!C869,1))</f>
        <v>6078.8253736589731</v>
      </c>
      <c r="P870" s="10">
        <f ca="1">(P869+(IF(K869&lt;&gt;K868,(-P869*'inputs and tables'!$K$22-'inputs and tables'!$K$21)-P869*'inputs and tables'!$K$22,0)*('inputs and tables'!$K$15+'inputs and tables'!$K$16)))*(IF(AND(K869=0,'inputs and tables'!$K$16=1),data!C869/data!C870,1)*IF(AND(K869=1,'inputs and tables'!$K$15=1),data!C870/data!C869,1))</f>
        <v>1690.2442204071413</v>
      </c>
    </row>
    <row r="871" spans="1:16" x14ac:dyDescent="0.4">
      <c r="A871" s="17">
        <f t="shared" si="38"/>
        <v>869</v>
      </c>
      <c r="B871">
        <v>1577923200</v>
      </c>
      <c r="C871">
        <v>6965.71</v>
      </c>
      <c r="D871" s="14">
        <f t="shared" si="40"/>
        <v>43832</v>
      </c>
      <c r="F871">
        <f ca="1">IF(A871&lt;$F$2,"",AVERAGE(INDIRECT("C"&amp;A871-$F$2+3):C871))</f>
        <v>8336.2138333333314</v>
      </c>
      <c r="G871" s="2">
        <f ca="1">IF(A871&lt;$G$2,"",IF(A871=$G$2,AVERAGE(INDIRECT("C"&amp;A871-$G$2+3):C871),G870+(2/($G$2+3))*(C871-G870)))</f>
        <v>8051.7288073766904</v>
      </c>
      <c r="J871">
        <f ca="1">IF(F871="","",IF(C871&lt;(F871*(1-'inputs and tables'!$K$14)),0,IF(C871&gt;(F871*(1+'inputs and tables'!$K$14)),1,J870)))</f>
        <v>0</v>
      </c>
      <c r="K871">
        <f ca="1">IF(G871="","",IF(C871&lt;(G871*(1-'inputs and tables'!$K$14)),0,IF(C871&gt;(G871*(1+'inputs and tables'!$K$14)),1,K870)))</f>
        <v>0</v>
      </c>
      <c r="N871" s="13">
        <f t="shared" si="39"/>
        <v>604.92488059053414</v>
      </c>
      <c r="O871" s="10">
        <f ca="1">(O870+(IF(J870&lt;&gt;J869,(-O870*'inputs and tables'!$K$22-'inputs and tables'!$K$21)-O870*'inputs and tables'!$K$22,0)*('inputs and tables'!$K$15+'inputs and tables'!$K$16)))*(IF(AND(J870=0,'inputs and tables'!$K$16=1),data!C870/data!C871,1)*IF(AND(J870=1,'inputs and tables'!$K$15=1),data!C871/data!C870,1))</f>
        <v>6284.0269968046641</v>
      </c>
      <c r="P871" s="10">
        <f ca="1">(P870+(IF(K870&lt;&gt;K869,(-P870*'inputs and tables'!$K$22-'inputs and tables'!$K$21)-P870*'inputs and tables'!$K$22,0)*('inputs and tables'!$K$15+'inputs and tables'!$K$16)))*(IF(AND(K870=0,'inputs and tables'!$K$16=1),data!C870/data!C871,1)*IF(AND(K870=1,'inputs and tables'!$K$15=1),data!C871/data!C870,1))</f>
        <v>1747.3014372574746</v>
      </c>
    </row>
    <row r="872" spans="1:16" x14ac:dyDescent="0.4">
      <c r="A872" s="17">
        <f t="shared" si="38"/>
        <v>870</v>
      </c>
      <c r="B872">
        <v>1578009600</v>
      </c>
      <c r="C872">
        <v>7344.96</v>
      </c>
      <c r="D872" s="14">
        <f t="shared" si="40"/>
        <v>43833</v>
      </c>
      <c r="F872">
        <f ca="1">IF(A872&lt;$F$2,"",AVERAGE(INDIRECT("C"&amp;A872-$F$2+3):C872))</f>
        <v>8309.384416666664</v>
      </c>
      <c r="G872" s="2">
        <f ca="1">IF(A872&lt;$G$2,"",IF(A872=$G$2,AVERAGE(INDIRECT("C"&amp;A872-$G$2+3):C872),G871+(2/($G$2+3))*(C872-G871)))</f>
        <v>8039.1079358163925</v>
      </c>
      <c r="J872">
        <f ca="1">IF(F872="","",IF(C872&lt;(F872*(1-'inputs and tables'!$K$14)),0,IF(C872&gt;(F872*(1+'inputs and tables'!$K$14)),1,J871)))</f>
        <v>0</v>
      </c>
      <c r="K872">
        <f ca="1">IF(G872="","",IF(C872&lt;(G872*(1-'inputs and tables'!$K$14)),0,IF(C872&gt;(G872*(1+'inputs and tables'!$K$14)),1,K871)))</f>
        <v>0</v>
      </c>
      <c r="N872" s="13">
        <f t="shared" si="39"/>
        <v>637.86018237082067</v>
      </c>
      <c r="O872" s="10">
        <f ca="1">(O871+(IF(J871&lt;&gt;J870,(-O871*'inputs and tables'!$K$22-'inputs and tables'!$K$21)-O871*'inputs and tables'!$K$22,0)*('inputs and tables'!$K$15+'inputs and tables'!$K$16)))*(IF(AND(J871=0,'inputs and tables'!$K$16=1),data!C871/data!C872,1)*IF(AND(J871=1,'inputs and tables'!$K$15=1),data!C872/data!C871,1))</f>
        <v>5959.5572599322822</v>
      </c>
      <c r="P872" s="10">
        <f ca="1">(P871+(IF(K871&lt;&gt;K870,(-P871*'inputs and tables'!$K$22-'inputs and tables'!$K$21)-P871*'inputs and tables'!$K$22,0)*('inputs and tables'!$K$15+'inputs and tables'!$K$16)))*(IF(AND(K871=0,'inputs and tables'!$K$16=1),data!C871/data!C872,1)*IF(AND(K871=1,'inputs and tables'!$K$15=1),data!C872/data!C871,1))</f>
        <v>1657.0811950669254</v>
      </c>
    </row>
    <row r="873" spans="1:16" x14ac:dyDescent="0.4">
      <c r="A873" s="17">
        <f t="shared" si="38"/>
        <v>871</v>
      </c>
      <c r="B873">
        <v>1578096000</v>
      </c>
      <c r="C873">
        <v>7354.11</v>
      </c>
      <c r="D873" s="14">
        <f t="shared" si="40"/>
        <v>43834</v>
      </c>
      <c r="F873">
        <f ca="1">IF(A873&lt;$F$2,"",AVERAGE(INDIRECT("C"&amp;A873-$F$2+3):C873))</f>
        <v>8284.8459166666653</v>
      </c>
      <c r="G873" s="2">
        <f ca="1">IF(A873&lt;$G$2,"",IF(A873=$G$2,AVERAGE(INDIRECT("C"&amp;A873-$G$2+3):C873),G872+(2/($G$2+3))*(C873-G872)))</f>
        <v>8026.8758298196708</v>
      </c>
      <c r="J873">
        <f ca="1">IF(F873="","",IF(C873&lt;(F873*(1-'inputs and tables'!$K$14)),0,IF(C873&gt;(F873*(1+'inputs and tables'!$K$14)),1,J872)))</f>
        <v>0</v>
      </c>
      <c r="K873">
        <f ca="1">IF(G873="","",IF(C873&lt;(G873*(1-'inputs and tables'!$K$14)),0,IF(C873&gt;(G873*(1+'inputs and tables'!$K$14)),1,K872)))</f>
        <v>0</v>
      </c>
      <c r="N873" s="13">
        <f t="shared" si="39"/>
        <v>638.65479808944849</v>
      </c>
      <c r="O873" s="10">
        <f ca="1">(O872+(IF(J872&lt;&gt;J871,(-O872*'inputs and tables'!$K$22-'inputs and tables'!$K$21)-O872*'inputs and tables'!$K$22,0)*('inputs and tables'!$K$15+'inputs and tables'!$K$16)))*(IF(AND(J872=0,'inputs and tables'!$K$16=1),data!C872/data!C873,1)*IF(AND(J872=1,'inputs and tables'!$K$15=1),data!C873/data!C872,1))</f>
        <v>5952.1423655496337</v>
      </c>
      <c r="P873" s="10">
        <f ca="1">(P872+(IF(K872&lt;&gt;K871,(-P872*'inputs and tables'!$K$22-'inputs and tables'!$K$21)-P872*'inputs and tables'!$K$22,0)*('inputs and tables'!$K$15+'inputs and tables'!$K$16)))*(IF(AND(K872=0,'inputs and tables'!$K$16=1),data!C872/data!C873,1)*IF(AND(K872=1,'inputs and tables'!$K$15=1),data!C873/data!C872,1))</f>
        <v>1655.0194509626269</v>
      </c>
    </row>
    <row r="874" spans="1:16" x14ac:dyDescent="0.4">
      <c r="A874" s="17">
        <f t="shared" si="38"/>
        <v>872</v>
      </c>
      <c r="B874">
        <v>1578182400</v>
      </c>
      <c r="C874">
        <v>7358.75</v>
      </c>
      <c r="D874" s="14">
        <f t="shared" si="40"/>
        <v>43835</v>
      </c>
      <c r="F874">
        <f ca="1">IF(A874&lt;$F$2,"",AVERAGE(INDIRECT("C"&amp;A874-$F$2+3):C874))</f>
        <v>8259.0364999999965</v>
      </c>
      <c r="G874" s="2">
        <f ca="1">IF(A874&lt;$G$2,"",IF(A874=$G$2,AVERAGE(INDIRECT("C"&amp;A874-$G$2+3):C874),G873+(2/($G$2+3))*(C874-G873)))</f>
        <v>8014.9450114300334</v>
      </c>
      <c r="J874">
        <f ca="1">IF(F874="","",IF(C874&lt;(F874*(1-'inputs and tables'!$K$14)),0,IF(C874&gt;(F874*(1+'inputs and tables'!$K$14)),1,J873)))</f>
        <v>0</v>
      </c>
      <c r="K874">
        <f ca="1">IF(G874="","",IF(C874&lt;(G874*(1-'inputs and tables'!$K$14)),0,IF(C874&gt;(G874*(1+'inputs and tables'!$K$14)),1,K873)))</f>
        <v>0</v>
      </c>
      <c r="N874" s="13">
        <f t="shared" si="39"/>
        <v>639.05775075987833</v>
      </c>
      <c r="O874" s="10">
        <f ca="1">(O873+(IF(J873&lt;&gt;J872,(-O873*'inputs and tables'!$K$22-'inputs and tables'!$K$21)-O873*'inputs and tables'!$K$22,0)*('inputs and tables'!$K$15+'inputs and tables'!$K$16)))*(IF(AND(J873=0,'inputs and tables'!$K$16=1),data!C873/data!C874,1)*IF(AND(J873=1,'inputs and tables'!$K$15=1),data!C874/data!C873,1))</f>
        <v>5948.389290560518</v>
      </c>
      <c r="P874" s="10">
        <f ca="1">(P873+(IF(K873&lt;&gt;K872,(-P873*'inputs and tables'!$K$22-'inputs and tables'!$K$21)-P873*'inputs and tables'!$K$22,0)*('inputs and tables'!$K$15+'inputs and tables'!$K$16)))*(IF(AND(K873=0,'inputs and tables'!$K$16=1),data!C873/data!C874,1)*IF(AND(K873=1,'inputs and tables'!$K$15=1),data!C874/data!C873,1))</f>
        <v>1653.975891899951</v>
      </c>
    </row>
    <row r="875" spans="1:16" x14ac:dyDescent="0.4">
      <c r="A875" s="17">
        <f t="shared" si="38"/>
        <v>873</v>
      </c>
      <c r="B875">
        <v>1578268800</v>
      </c>
      <c r="C875">
        <v>7758</v>
      </c>
      <c r="D875" s="14">
        <f t="shared" si="40"/>
        <v>43836</v>
      </c>
      <c r="F875">
        <f ca="1">IF(A875&lt;$F$2,"",AVERAGE(INDIRECT("C"&amp;A875-$F$2+3):C875))</f>
        <v>8237.1766666666626</v>
      </c>
      <c r="G875" s="2">
        <f ca="1">IF(A875&lt;$G$2,"",IF(A875=$G$2,AVERAGE(INDIRECT("C"&amp;A875-$G$2+3):C875),G874+(2/($G$2+3))*(C875-G874)))</f>
        <v>8010.3567076544969</v>
      </c>
      <c r="J875">
        <f ca="1">IF(F875="","",IF(C875&lt;(F875*(1-'inputs and tables'!$K$14)),0,IF(C875&gt;(F875*(1+'inputs and tables'!$K$14)),1,J874)))</f>
        <v>0</v>
      </c>
      <c r="K875">
        <f ca="1">IF(G875="","",IF(C875&lt;(G875*(1-'inputs and tables'!$K$14)),0,IF(C875&gt;(G875*(1+'inputs and tables'!$K$14)),1,K874)))</f>
        <v>0</v>
      </c>
      <c r="N875" s="13">
        <f t="shared" si="39"/>
        <v>673.72991749891446</v>
      </c>
      <c r="O875" s="10">
        <f ca="1">(O874+(IF(J874&lt;&gt;J873,(-O874*'inputs and tables'!$K$22-'inputs and tables'!$K$21)-O874*'inputs and tables'!$K$22,0)*('inputs and tables'!$K$15+'inputs and tables'!$K$16)))*(IF(AND(J874=0,'inputs and tables'!$K$16=1),data!C874/data!C875,1)*IF(AND(J874=1,'inputs and tables'!$K$15=1),data!C875/data!C874,1))</f>
        <v>5642.2672972302407</v>
      </c>
      <c r="P875" s="10">
        <f ca="1">(P874+(IF(K874&lt;&gt;K873,(-P874*'inputs and tables'!$K$22-'inputs and tables'!$K$21)-P874*'inputs and tables'!$K$22,0)*('inputs and tables'!$K$15+'inputs and tables'!$K$16)))*(IF(AND(K874=0,'inputs and tables'!$K$16=1),data!C874/data!C875,1)*IF(AND(K874=1,'inputs and tables'!$K$15=1),data!C875/data!C874,1))</f>
        <v>1568.8573207680799</v>
      </c>
    </row>
    <row r="876" spans="1:16" x14ac:dyDescent="0.4">
      <c r="A876" s="17">
        <f t="shared" si="38"/>
        <v>874</v>
      </c>
      <c r="B876">
        <v>1578355200</v>
      </c>
      <c r="C876">
        <v>8145.28</v>
      </c>
      <c r="D876" s="14">
        <f t="shared" si="40"/>
        <v>43837</v>
      </c>
      <c r="F876">
        <f ca="1">IF(A876&lt;$F$2,"",AVERAGE(INDIRECT("C"&amp;A876-$F$2+3):C876))</f>
        <v>8219.1946666666627</v>
      </c>
      <c r="G876" s="2">
        <f ca="1">IF(A876&lt;$G$2,"",IF(A876=$G$2,AVERAGE(INDIRECT("C"&amp;A876-$G$2+3):C876),G875+(2/($G$2+3))*(C876-G875)))</f>
        <v>8012.7660521606667</v>
      </c>
      <c r="J876">
        <f ca="1">IF(F876="","",IF(C876&lt;(F876*(1-'inputs and tables'!$K$14)),0,IF(C876&gt;(F876*(1+'inputs and tables'!$K$14)),1,J875)))</f>
        <v>0</v>
      </c>
      <c r="K876">
        <f ca="1">IF(G876="","",IF(C876&lt;(G876*(1-'inputs and tables'!$K$14)),0,IF(C876&gt;(G876*(1+'inputs and tables'!$K$14)),1,K875)))</f>
        <v>1</v>
      </c>
      <c r="N876" s="13">
        <f t="shared" si="39"/>
        <v>707.36257056013892</v>
      </c>
      <c r="O876" s="10">
        <f ca="1">(O875+(IF(J875&lt;&gt;J874,(-O875*'inputs and tables'!$K$22-'inputs and tables'!$K$21)-O875*'inputs and tables'!$K$22,0)*('inputs and tables'!$K$15+'inputs and tables'!$K$16)))*(IF(AND(J875=0,'inputs and tables'!$K$16=1),data!C875/data!C876,1)*IF(AND(J875=1,'inputs and tables'!$K$15=1),data!C876/data!C875,1))</f>
        <v>5373.9969272894496</v>
      </c>
      <c r="P876" s="10">
        <f ca="1">(P875+(IF(K875&lt;&gt;K874,(-P875*'inputs and tables'!$K$22-'inputs and tables'!$K$21)-P875*'inputs and tables'!$K$22,0)*('inputs and tables'!$K$15+'inputs and tables'!$K$16)))*(IF(AND(K875=0,'inputs and tables'!$K$16=1),data!C875/data!C876,1)*IF(AND(K875=1,'inputs and tables'!$K$15=1),data!C876/data!C875,1))</f>
        <v>1494.2635605551638</v>
      </c>
    </row>
    <row r="877" spans="1:16" x14ac:dyDescent="0.4">
      <c r="A877" s="17">
        <f t="shared" si="38"/>
        <v>875</v>
      </c>
      <c r="B877">
        <v>1578441600</v>
      </c>
      <c r="C877">
        <v>8055.98</v>
      </c>
      <c r="D877" s="14">
        <f t="shared" si="40"/>
        <v>43838</v>
      </c>
      <c r="F877">
        <f ca="1">IF(A877&lt;$F$2,"",AVERAGE(INDIRECT("C"&amp;A877-$F$2+3):C877))</f>
        <v>8202.1765833333302</v>
      </c>
      <c r="G877" s="2">
        <f ca="1">IF(A877&lt;$G$2,"",IF(A877=$G$2,AVERAGE(INDIRECT("C"&amp;A877-$G$2+3):C877),G876+(2/($G$2+3))*(C877-G876)))</f>
        <v>8013.5377298006551</v>
      </c>
      <c r="J877">
        <f ca="1">IF(F877="","",IF(C877&lt;(F877*(1-'inputs and tables'!$K$14)),0,IF(C877&gt;(F877*(1+'inputs and tables'!$K$14)),1,J876)))</f>
        <v>0</v>
      </c>
      <c r="K877">
        <f ca="1">IF(G877="","",IF(C877&lt;(G877*(1-'inputs and tables'!$K$14)),0,IF(C877&gt;(G877*(1+'inputs and tables'!$K$14)),1,K876)))</f>
        <v>1</v>
      </c>
      <c r="N877" s="13">
        <f t="shared" si="39"/>
        <v>699.60746851932254</v>
      </c>
      <c r="O877" s="10">
        <f ca="1">(O876+(IF(J876&lt;&gt;J875,(-O876*'inputs and tables'!$K$22-'inputs and tables'!$K$21)-O876*'inputs and tables'!$K$22,0)*('inputs and tables'!$K$15+'inputs and tables'!$K$16)))*(IF(AND(J876=0,'inputs and tables'!$K$16=1),data!C876/data!C877,1)*IF(AND(J876=1,'inputs and tables'!$K$15=1),data!C877/data!C876,1))</f>
        <v>5433.5673241383674</v>
      </c>
      <c r="P877" s="10">
        <f ca="1">(P876+(IF(K876&lt;&gt;K875,(-P876*'inputs and tables'!$K$22-'inputs and tables'!$K$21)-P876*'inputs and tables'!$K$22,0)*('inputs and tables'!$K$15+'inputs and tables'!$K$16)))*(IF(AND(K876=0,'inputs and tables'!$K$16=1),data!C876/data!C877,1)*IF(AND(K876=1,'inputs and tables'!$K$15=1),data!C877/data!C876,1))</f>
        <v>1466.0582938453556</v>
      </c>
    </row>
    <row r="878" spans="1:16" x14ac:dyDescent="0.4">
      <c r="A878" s="17">
        <f t="shared" si="38"/>
        <v>876</v>
      </c>
      <c r="B878">
        <v>1578528000</v>
      </c>
      <c r="C878">
        <v>7817.76</v>
      </c>
      <c r="D878" s="14">
        <f t="shared" si="40"/>
        <v>43839</v>
      </c>
      <c r="F878">
        <f ca="1">IF(A878&lt;$F$2,"",AVERAGE(INDIRECT("C"&amp;A878-$F$2+3):C878))</f>
        <v>8182.6718333333292</v>
      </c>
      <c r="G878" s="2">
        <f ca="1">IF(A878&lt;$G$2,"",IF(A878=$G$2,AVERAGE(INDIRECT("C"&amp;A878-$G$2+3):C878),G877+(2/($G$2+3))*(C878-G877)))</f>
        <v>8010.0416989113573</v>
      </c>
      <c r="J878">
        <f ca="1">IF(F878="","",IF(C878&lt;(F878*(1-'inputs and tables'!$K$14)),0,IF(C878&gt;(F878*(1+'inputs and tables'!$K$14)),1,J877)))</f>
        <v>0</v>
      </c>
      <c r="K878">
        <f ca="1">IF(G878="","",IF(C878&lt;(G878*(1-'inputs and tables'!$K$14)),0,IF(C878&gt;(G878*(1+'inputs and tables'!$K$14)),1,K877)))</f>
        <v>0</v>
      </c>
      <c r="N878" s="13">
        <f t="shared" si="39"/>
        <v>678.91966999565773</v>
      </c>
      <c r="O878" s="10">
        <f ca="1">(O877+(IF(J877&lt;&gt;J876,(-O877*'inputs and tables'!$K$22-'inputs and tables'!$K$21)-O877*'inputs and tables'!$K$22,0)*('inputs and tables'!$K$15+'inputs and tables'!$K$16)))*(IF(AND(J877=0,'inputs and tables'!$K$16=1),data!C877/data!C878,1)*IF(AND(J877=1,'inputs and tables'!$K$15=1),data!C878/data!C877,1))</f>
        <v>5599.137053569335</v>
      </c>
      <c r="P878" s="10">
        <f ca="1">(P877+(IF(K877&lt;&gt;K876,(-P877*'inputs and tables'!$K$22-'inputs and tables'!$K$21)-P877*'inputs and tables'!$K$22,0)*('inputs and tables'!$K$15+'inputs and tables'!$K$16)))*(IF(AND(K877=0,'inputs and tables'!$K$16=1),data!C877/data!C878,1)*IF(AND(K877=1,'inputs and tables'!$K$15=1),data!C878/data!C877,1))</f>
        <v>1422.7060999769697</v>
      </c>
    </row>
    <row r="879" spans="1:16" x14ac:dyDescent="0.4">
      <c r="A879" s="17">
        <f t="shared" si="38"/>
        <v>877</v>
      </c>
      <c r="B879">
        <v>1578614400</v>
      </c>
      <c r="C879">
        <v>8197.02</v>
      </c>
      <c r="D879" s="14">
        <f t="shared" si="40"/>
        <v>43840</v>
      </c>
      <c r="F879">
        <f ca="1">IF(A879&lt;$F$2,"",AVERAGE(INDIRECT("C"&amp;A879-$F$2+3):C879))</f>
        <v>8164.1885833333299</v>
      </c>
      <c r="G879" s="2">
        <f ca="1">IF(A879&lt;$G$2,"",IF(A879=$G$2,AVERAGE(INDIRECT("C"&amp;A879-$G$2+3):C879),G878+(2/($G$2+3))*(C879-G878)))</f>
        <v>8013.3805971450829</v>
      </c>
      <c r="J879">
        <f ca="1">IF(F879="","",IF(C879&lt;(F879*(1-'inputs and tables'!$K$14)),0,IF(C879&gt;(F879*(1+'inputs and tables'!$K$14)),1,J878)))</f>
        <v>1</v>
      </c>
      <c r="K879">
        <f ca="1">IF(G879="","",IF(C879&lt;(G879*(1-'inputs and tables'!$K$14)),0,IF(C879&gt;(G879*(1+'inputs and tables'!$K$14)),1,K878)))</f>
        <v>1</v>
      </c>
      <c r="N879" s="13">
        <f t="shared" si="39"/>
        <v>711.85584020842373</v>
      </c>
      <c r="O879" s="10">
        <f ca="1">(O878+(IF(J878&lt;&gt;J877,(-O878*'inputs and tables'!$K$22-'inputs and tables'!$K$21)-O878*'inputs and tables'!$K$22,0)*('inputs and tables'!$K$15+'inputs and tables'!$K$16)))*(IF(AND(J878=0,'inputs and tables'!$K$16=1),data!C878/data!C879,1)*IF(AND(J878=1,'inputs and tables'!$K$15=1),data!C879/data!C878,1))</f>
        <v>5340.0759900442117</v>
      </c>
      <c r="P879" s="10">
        <f ca="1">(P878+(IF(K878&lt;&gt;K877,(-P878*'inputs and tables'!$K$22-'inputs and tables'!$K$21)-P878*'inputs and tables'!$K$22,0)*('inputs and tables'!$K$15+'inputs and tables'!$K$16)))*(IF(AND(K878=0,'inputs and tables'!$K$16=1),data!C878/data!C879,1)*IF(AND(K878=1,'inputs and tables'!$K$15=1),data!C879/data!C878,1))</f>
        <v>1346.0252434951612</v>
      </c>
    </row>
    <row r="880" spans="1:16" x14ac:dyDescent="0.4">
      <c r="A880" s="17">
        <f t="shared" si="38"/>
        <v>878</v>
      </c>
      <c r="B880">
        <v>1578700800</v>
      </c>
      <c r="C880">
        <v>8020.01</v>
      </c>
      <c r="D880" s="14">
        <f t="shared" si="40"/>
        <v>43841</v>
      </c>
      <c r="F880">
        <f ca="1">IF(A880&lt;$F$2,"",AVERAGE(INDIRECT("C"&amp;A880-$F$2+3):C880))</f>
        <v>8144.8381666666628</v>
      </c>
      <c r="G880" s="2">
        <f ca="1">IF(A880&lt;$G$2,"",IF(A880=$G$2,AVERAGE(INDIRECT("C"&amp;A880-$G$2+3):C880),G879+(2/($G$2+3))*(C880-G879)))</f>
        <v>8013.4989793389204</v>
      </c>
      <c r="J880">
        <f ca="1">IF(F880="","",IF(C880&lt;(F880*(1-'inputs and tables'!$K$14)),0,IF(C880&gt;(F880*(1+'inputs and tables'!$K$14)),1,J879)))</f>
        <v>0</v>
      </c>
      <c r="K880">
        <f ca="1">IF(G880="","",IF(C880&lt;(G880*(1-'inputs and tables'!$K$14)),0,IF(C880&gt;(G880*(1+'inputs and tables'!$K$14)),1,K879)))</f>
        <v>1</v>
      </c>
      <c r="N880" s="13">
        <f t="shared" si="39"/>
        <v>696.48371689101168</v>
      </c>
      <c r="O880" s="10">
        <f ca="1">(O879+(IF(J879&lt;&gt;J878,(-O879*'inputs and tables'!$K$22-'inputs and tables'!$K$21)-O879*'inputs and tables'!$K$22,0)*('inputs and tables'!$K$15+'inputs and tables'!$K$16)))*(IF(AND(J879=0,'inputs and tables'!$K$16=1),data!C879/data!C880,1)*IF(AND(J879=1,'inputs and tables'!$K$15=1),data!C880/data!C879,1))</f>
        <v>5182.9619957237101</v>
      </c>
      <c r="P880" s="10">
        <f ca="1">(P879+(IF(K879&lt;&gt;K878,(-P879*'inputs and tables'!$K$22-'inputs and tables'!$K$21)-P879*'inputs and tables'!$K$22,0)*('inputs and tables'!$K$15+'inputs and tables'!$K$16)))*(IF(AND(K879=0,'inputs and tables'!$K$16=1),data!C879/data!C880,1)*IF(AND(K879=1,'inputs and tables'!$K$15=1),data!C880/data!C879,1))</f>
        <v>1306.4229226937302</v>
      </c>
    </row>
    <row r="881" spans="1:16" x14ac:dyDescent="0.4">
      <c r="A881" s="17">
        <f t="shared" si="38"/>
        <v>879</v>
      </c>
      <c r="B881">
        <v>1578787200</v>
      </c>
      <c r="C881">
        <v>8184.98</v>
      </c>
      <c r="D881" s="14">
        <f t="shared" si="40"/>
        <v>43842</v>
      </c>
      <c r="F881">
        <f ca="1">IF(A881&lt;$F$2,"",AVERAGE(INDIRECT("C"&amp;A881-$F$2+3):C881))</f>
        <v>8126.9211666666633</v>
      </c>
      <c r="G881" s="2">
        <f ca="1">IF(A881&lt;$G$2,"",IF(A881=$G$2,AVERAGE(INDIRECT("C"&amp;A881-$G$2+3):C881),G880+(2/($G$2+3))*(C881-G880)))</f>
        <v>8016.5611404221536</v>
      </c>
      <c r="J881">
        <f ca="1">IF(F881="","",IF(C881&lt;(F881*(1-'inputs and tables'!$K$14)),0,IF(C881&gt;(F881*(1+'inputs and tables'!$K$14)),1,J880)))</f>
        <v>1</v>
      </c>
      <c r="K881">
        <f ca="1">IF(G881="","",IF(C881&lt;(G881*(1-'inputs and tables'!$K$14)),0,IF(C881&gt;(G881*(1+'inputs and tables'!$K$14)),1,K880)))</f>
        <v>1</v>
      </c>
      <c r="N881" s="13">
        <f t="shared" si="39"/>
        <v>710.81024750325651</v>
      </c>
      <c r="O881" s="10">
        <f ca="1">(O880+(IF(J880&lt;&gt;J879,(-O880*'inputs and tables'!$K$22-'inputs and tables'!$K$21)-O880*'inputs and tables'!$K$22,0)*('inputs and tables'!$K$15+'inputs and tables'!$K$16)))*(IF(AND(J880=0,'inputs and tables'!$K$16=1),data!C880/data!C881,1)*IF(AND(J880=1,'inputs and tables'!$K$15=1),data!C881/data!C880,1))</f>
        <v>5037.8703159985143</v>
      </c>
      <c r="P881" s="10">
        <f ca="1">(P880+(IF(K880&lt;&gt;K879,(-P880*'inputs and tables'!$K$22-'inputs and tables'!$K$21)-P880*'inputs and tables'!$K$22,0)*('inputs and tables'!$K$15+'inputs and tables'!$K$16)))*(IF(AND(K880=0,'inputs and tables'!$K$16=1),data!C880/data!C881,1)*IF(AND(K880=1,'inputs and tables'!$K$15=1),data!C881/data!C880,1))</f>
        <v>1333.2957806523591</v>
      </c>
    </row>
    <row r="882" spans="1:16" x14ac:dyDescent="0.4">
      <c r="A882" s="17">
        <f t="shared" si="38"/>
        <v>880</v>
      </c>
      <c r="B882">
        <v>1578873600</v>
      </c>
      <c r="C882">
        <v>8110.34</v>
      </c>
      <c r="D882" s="14">
        <f t="shared" si="40"/>
        <v>43843</v>
      </c>
      <c r="F882">
        <f ca="1">IF(A882&lt;$F$2,"",AVERAGE(INDIRECT("C"&amp;A882-$F$2+3):C882))</f>
        <v>8108.6572499999957</v>
      </c>
      <c r="G882" s="2">
        <f ca="1">IF(A882&lt;$G$2,"",IF(A882=$G$2,AVERAGE(INDIRECT("C"&amp;A882-$G$2+3):C882),G881+(2/($G$2+3))*(C882-G881)))</f>
        <v>8018.2357629146154</v>
      </c>
      <c r="J882">
        <f ca="1">IF(F882="","",IF(C882&lt;(F882*(1-'inputs and tables'!$K$14)),0,IF(C882&gt;(F882*(1+'inputs and tables'!$K$14)),1,J881)))</f>
        <v>1</v>
      </c>
      <c r="K882">
        <f ca="1">IF(G882="","",IF(C882&lt;(G882*(1-'inputs and tables'!$K$14)),0,IF(C882&gt;(G882*(1+'inputs and tables'!$K$14)),1,K881)))</f>
        <v>1</v>
      </c>
      <c r="N882" s="13">
        <f t="shared" si="39"/>
        <v>704.32826747720355</v>
      </c>
      <c r="O882" s="10">
        <f ca="1">(O881+(IF(J881&lt;&gt;J880,(-O881*'inputs and tables'!$K$22-'inputs and tables'!$K$21)-O881*'inputs and tables'!$K$22,0)*('inputs and tables'!$K$15+'inputs and tables'!$K$16)))*(IF(AND(J881=0,'inputs and tables'!$K$16=1),data!C881/data!C882,1)*IF(AND(J881=1,'inputs and tables'!$K$15=1),data!C882/data!C881,1))</f>
        <v>4951.9938239978783</v>
      </c>
      <c r="P882" s="10">
        <f ca="1">(P881+(IF(K881&lt;&gt;K880,(-P881*'inputs and tables'!$K$22-'inputs and tables'!$K$21)-P881*'inputs and tables'!$K$22,0)*('inputs and tables'!$K$15+'inputs and tables'!$K$16)))*(IF(AND(K881=0,'inputs and tables'!$K$16=1),data!C881/data!C882,1)*IF(AND(K881=1,'inputs and tables'!$K$15=1),data!C882/data!C881,1))</f>
        <v>1321.1372662677313</v>
      </c>
    </row>
    <row r="883" spans="1:16" x14ac:dyDescent="0.4">
      <c r="A883" s="17">
        <f t="shared" si="38"/>
        <v>881</v>
      </c>
      <c r="B883">
        <v>1578960000</v>
      </c>
      <c r="C883">
        <v>8810.01</v>
      </c>
      <c r="D883" s="14">
        <f t="shared" si="40"/>
        <v>43844</v>
      </c>
      <c r="F883">
        <f ca="1">IF(A883&lt;$F$2,"",AVERAGE(INDIRECT("C"&amp;A883-$F$2+3):C883))</f>
        <v>8096.6464166666619</v>
      </c>
      <c r="G883" s="2">
        <f ca="1">IF(A883&lt;$G$2,"",IF(A883=$G$2,AVERAGE(INDIRECT("C"&amp;A883-$G$2+3):C883),G882+(2/($G$2+3))*(C883-G882)))</f>
        <v>8032.3745885768549</v>
      </c>
      <c r="J883">
        <f ca="1">IF(F883="","",IF(C883&lt;(F883*(1-'inputs and tables'!$K$14)),0,IF(C883&gt;(F883*(1+'inputs and tables'!$K$14)),1,J882)))</f>
        <v>1</v>
      </c>
      <c r="K883">
        <f ca="1">IF(G883="","",IF(C883&lt;(G883*(1-'inputs and tables'!$K$14)),0,IF(C883&gt;(G883*(1+'inputs and tables'!$K$14)),1,K882)))</f>
        <v>1</v>
      </c>
      <c r="N883" s="13">
        <f t="shared" si="39"/>
        <v>765.08988276161529</v>
      </c>
      <c r="O883" s="10">
        <f ca="1">(O882+(IF(J882&lt;&gt;J881,(-O882*'inputs and tables'!$K$22-'inputs and tables'!$K$21)-O882*'inputs and tables'!$K$22,0)*('inputs and tables'!$K$15+'inputs and tables'!$K$16)))*(IF(AND(J882=0,'inputs and tables'!$K$16=1),data!C882/data!C883,1)*IF(AND(J882=1,'inputs and tables'!$K$15=1),data!C883/data!C882,1))</f>
        <v>5379.1968165773014</v>
      </c>
      <c r="P883" s="10">
        <f ca="1">(P882+(IF(K882&lt;&gt;K881,(-P882*'inputs and tables'!$K$22-'inputs and tables'!$K$21)-P882*'inputs and tables'!$K$22,0)*('inputs and tables'!$K$15+'inputs and tables'!$K$16)))*(IF(AND(K882=0,'inputs and tables'!$K$16=1),data!C882/data!C883,1)*IF(AND(K882=1,'inputs and tables'!$K$15=1),data!C883/data!C882,1))</f>
        <v>1435.1103069897658</v>
      </c>
    </row>
    <row r="884" spans="1:16" x14ac:dyDescent="0.4">
      <c r="A884" s="17">
        <f t="shared" si="38"/>
        <v>882</v>
      </c>
      <c r="B884">
        <v>1579046400</v>
      </c>
      <c r="C884">
        <v>8821.41</v>
      </c>
      <c r="D884" s="14">
        <f t="shared" si="40"/>
        <v>43845</v>
      </c>
      <c r="F884">
        <f ca="1">IF(A884&lt;$F$2,"",AVERAGE(INDIRECT("C"&amp;A884-$F$2+3):C884))</f>
        <v>8085.2596666666623</v>
      </c>
      <c r="G884" s="2">
        <f ca="1">IF(A884&lt;$G$2,"",IF(A884=$G$2,AVERAGE(INDIRECT("C"&amp;A884-$G$2+3):C884),G883+(2/($G$2+3))*(C884-G883)))</f>
        <v>8046.4645066379826</v>
      </c>
      <c r="J884">
        <f ca="1">IF(F884="","",IF(C884&lt;(F884*(1-'inputs and tables'!$K$14)),0,IF(C884&gt;(F884*(1+'inputs and tables'!$K$14)),1,J883)))</f>
        <v>1</v>
      </c>
      <c r="K884">
        <f ca="1">IF(G884="","",IF(C884&lt;(G884*(1-'inputs and tables'!$K$14)),0,IF(C884&gt;(G884*(1+'inputs and tables'!$K$14)),1,K883)))</f>
        <v>1</v>
      </c>
      <c r="N884" s="13">
        <f t="shared" si="39"/>
        <v>766.07989578810236</v>
      </c>
      <c r="O884" s="10">
        <f ca="1">(O883+(IF(J883&lt;&gt;J882,(-O883*'inputs and tables'!$K$22-'inputs and tables'!$K$21)-O883*'inputs and tables'!$K$22,0)*('inputs and tables'!$K$15+'inputs and tables'!$K$16)))*(IF(AND(J883=0,'inputs and tables'!$K$16=1),data!C883/data!C884,1)*IF(AND(J883=1,'inputs and tables'!$K$15=1),data!C884/data!C883,1))</f>
        <v>5386.1574038761783</v>
      </c>
      <c r="P884" s="10">
        <f ca="1">(P883+(IF(K883&lt;&gt;K882,(-P883*'inputs and tables'!$K$22-'inputs and tables'!$K$21)-P883*'inputs and tables'!$K$22,0)*('inputs and tables'!$K$15+'inputs and tables'!$K$16)))*(IF(AND(K883=0,'inputs and tables'!$K$16=1),data!C883/data!C884,1)*IF(AND(K883=1,'inputs and tables'!$K$15=1),data!C884/data!C883,1))</f>
        <v>1436.9673148137845</v>
      </c>
    </row>
    <row r="885" spans="1:16" x14ac:dyDescent="0.4">
      <c r="A885" s="17">
        <f t="shared" si="38"/>
        <v>883</v>
      </c>
      <c r="B885">
        <v>1579132800</v>
      </c>
      <c r="C885">
        <v>8720.01</v>
      </c>
      <c r="D885" s="14">
        <f t="shared" si="40"/>
        <v>43846</v>
      </c>
      <c r="F885">
        <f ca="1">IF(A885&lt;$F$2,"",AVERAGE(INDIRECT("C"&amp;A885-$F$2+3):C885))</f>
        <v>8073.2848333333286</v>
      </c>
      <c r="G885" s="2">
        <f ca="1">IF(A885&lt;$G$2,"",IF(A885=$G$2,AVERAGE(INDIRECT("C"&amp;A885-$G$2+3):C885),G884+(2/($G$2+3))*(C885-G884)))</f>
        <v>8058.492104733733</v>
      </c>
      <c r="J885">
        <f ca="1">IF(F885="","",IF(C885&lt;(F885*(1-'inputs and tables'!$K$14)),0,IF(C885&gt;(F885*(1+'inputs and tables'!$K$14)),1,J884)))</f>
        <v>1</v>
      </c>
      <c r="K885">
        <f ca="1">IF(G885="","",IF(C885&lt;(G885*(1-'inputs and tables'!$K$14)),0,IF(C885&gt;(G885*(1+'inputs and tables'!$K$14)),1,K884)))</f>
        <v>1</v>
      </c>
      <c r="N885" s="13">
        <f t="shared" si="39"/>
        <v>757.27399044724257</v>
      </c>
      <c r="O885" s="10">
        <f ca="1">(O884+(IF(J884&lt;&gt;J883,(-O884*'inputs and tables'!$K$22-'inputs and tables'!$K$21)-O884*'inputs and tables'!$K$22,0)*('inputs and tables'!$K$15+'inputs and tables'!$K$16)))*(IF(AND(J884=0,'inputs and tables'!$K$16=1),data!C884/data!C885,1)*IF(AND(J884=1,'inputs and tables'!$K$15=1),data!C885/data!C884,1))</f>
        <v>5324.2448115861653</v>
      </c>
      <c r="P885" s="10">
        <f ca="1">(P884+(IF(K884&lt;&gt;K883,(-P884*'inputs and tables'!$K$22-'inputs and tables'!$K$21)-P884*'inputs and tables'!$K$22,0)*('inputs and tables'!$K$15+'inputs and tables'!$K$16)))*(IF(AND(K884=0,'inputs and tables'!$K$16=1),data!C884/data!C885,1)*IF(AND(K884=1,'inputs and tables'!$K$15=1),data!C885/data!C884,1))</f>
        <v>1420.4497189054073</v>
      </c>
    </row>
    <row r="886" spans="1:16" x14ac:dyDescent="0.4">
      <c r="A886" s="17">
        <f t="shared" si="38"/>
        <v>884</v>
      </c>
      <c r="B886">
        <v>1579219200</v>
      </c>
      <c r="C886">
        <v>8913.2800000000007</v>
      </c>
      <c r="D886" s="14">
        <f t="shared" si="40"/>
        <v>43847</v>
      </c>
      <c r="F886">
        <f ca="1">IF(A886&lt;$F$2,"",AVERAGE(INDIRECT("C"&amp;A886-$F$2+3):C886))</f>
        <v>8062.193083333329</v>
      </c>
      <c r="G886" s="2">
        <f ca="1">IF(A886&lt;$G$2,"",IF(A886=$G$2,AVERAGE(INDIRECT("C"&amp;A886-$G$2+3):C886),G885+(2/($G$2+3))*(C886-G885)))</f>
        <v>8073.7561742920589</v>
      </c>
      <c r="J886">
        <f ca="1">IF(F886="","",IF(C886&lt;(F886*(1-'inputs and tables'!$K$14)),0,IF(C886&gt;(F886*(1+'inputs and tables'!$K$14)),1,J885)))</f>
        <v>1</v>
      </c>
      <c r="K886">
        <f ca="1">IF(G886="","",IF(C886&lt;(G886*(1-'inputs and tables'!$K$14)),0,IF(C886&gt;(G886*(1+'inputs and tables'!$K$14)),1,K885)))</f>
        <v>1</v>
      </c>
      <c r="N886" s="13">
        <f t="shared" si="39"/>
        <v>774.05818497611801</v>
      </c>
      <c r="O886" s="10">
        <f ca="1">(O885+(IF(J885&lt;&gt;J884,(-O885*'inputs and tables'!$K$22-'inputs and tables'!$K$21)-O885*'inputs and tables'!$K$22,0)*('inputs and tables'!$K$15+'inputs and tables'!$K$16)))*(IF(AND(J885=0,'inputs and tables'!$K$16=1),data!C885/data!C886,1)*IF(AND(J885=1,'inputs and tables'!$K$15=1),data!C886/data!C885,1))</f>
        <v>5442.2511894154632</v>
      </c>
      <c r="P886" s="10">
        <f ca="1">(P885+(IF(K885&lt;&gt;K884,(-P885*'inputs and tables'!$K$22-'inputs and tables'!$K$21)-P885*'inputs and tables'!$K$22,0)*('inputs and tables'!$K$15+'inputs and tables'!$K$16)))*(IF(AND(K885=0,'inputs and tables'!$K$16=1),data!C885/data!C886,1)*IF(AND(K885=1,'inputs and tables'!$K$15=1),data!C886/data!C885,1))</f>
        <v>1451.9325173394514</v>
      </c>
    </row>
    <row r="887" spans="1:16" x14ac:dyDescent="0.4">
      <c r="A887" s="17">
        <f t="shared" si="38"/>
        <v>885</v>
      </c>
      <c r="B887">
        <v>1579305600</v>
      </c>
      <c r="C887">
        <v>8915.9599999999991</v>
      </c>
      <c r="D887" s="14">
        <f t="shared" si="40"/>
        <v>43848</v>
      </c>
      <c r="F887">
        <f ca="1">IF(A887&lt;$F$2,"",AVERAGE(INDIRECT("C"&amp;A887-$F$2+3):C887))</f>
        <v>8051.7544999999955</v>
      </c>
      <c r="G887" s="2">
        <f ca="1">IF(A887&lt;$G$2,"",IF(A887=$G$2,AVERAGE(INDIRECT("C"&amp;A887-$G$2+3):C887),G886+(2/($G$2+3))*(C887-G886)))</f>
        <v>8088.7955283225574</v>
      </c>
      <c r="J887">
        <f ca="1">IF(F887="","",IF(C887&lt;(F887*(1-'inputs and tables'!$K$14)),0,IF(C887&gt;(F887*(1+'inputs and tables'!$K$14)),1,J886)))</f>
        <v>1</v>
      </c>
      <c r="K887">
        <f ca="1">IF(G887="","",IF(C887&lt;(G887*(1-'inputs and tables'!$K$14)),0,IF(C887&gt;(G887*(1+'inputs and tables'!$K$14)),1,K886)))</f>
        <v>1</v>
      </c>
      <c r="N887" s="13">
        <f t="shared" si="39"/>
        <v>774.2909248805903</v>
      </c>
      <c r="O887" s="10">
        <f ca="1">(O886+(IF(J886&lt;&gt;J885,(-O886*'inputs and tables'!$K$22-'inputs and tables'!$K$21)-O886*'inputs and tables'!$K$22,0)*('inputs and tables'!$K$15+'inputs and tables'!$K$16)))*(IF(AND(J886=0,'inputs and tables'!$K$16=1),data!C886/data!C887,1)*IF(AND(J886=1,'inputs and tables'!$K$15=1),data!C887/data!C886,1))</f>
        <v>5443.887538008531</v>
      </c>
      <c r="P887" s="10">
        <f ca="1">(P886+(IF(K886&lt;&gt;K885,(-P886*'inputs and tables'!$K$22-'inputs and tables'!$K$21)-P886*'inputs and tables'!$K$22,0)*('inputs and tables'!$K$15+'inputs and tables'!$K$16)))*(IF(AND(K886=0,'inputs and tables'!$K$16=1),data!C886/data!C887,1)*IF(AND(K886=1,'inputs and tables'!$K$15=1),data!C887/data!C886,1))</f>
        <v>1452.3690770735186</v>
      </c>
    </row>
    <row r="888" spans="1:16" x14ac:dyDescent="0.4">
      <c r="A888" s="17">
        <f t="shared" si="38"/>
        <v>886</v>
      </c>
      <c r="B888">
        <v>1579392000</v>
      </c>
      <c r="C888">
        <v>8701.7000000000007</v>
      </c>
      <c r="D888" s="14">
        <f t="shared" si="40"/>
        <v>43849</v>
      </c>
      <c r="F888">
        <f ca="1">IF(A888&lt;$F$2,"",AVERAGE(INDIRECT("C"&amp;A888-$F$2+3):C888))</f>
        <v>8041.0487499999954</v>
      </c>
      <c r="G888" s="2">
        <f ca="1">IF(A888&lt;$G$2,"",IF(A888=$G$2,AVERAGE(INDIRECT("C"&amp;A888-$G$2+3):C888),G887+(2/($G$2+3))*(C888-G887)))</f>
        <v>8099.7402510310831</v>
      </c>
      <c r="J888">
        <f ca="1">IF(F888="","",IF(C888&lt;(F888*(1-'inputs and tables'!$K$14)),0,IF(C888&gt;(F888*(1+'inputs and tables'!$K$14)),1,J887)))</f>
        <v>1</v>
      </c>
      <c r="K888">
        <f ca="1">IF(G888="","",IF(C888&lt;(G888*(1-'inputs and tables'!$K$14)),0,IF(C888&gt;(G888*(1+'inputs and tables'!$K$14)),1,K887)))</f>
        <v>1</v>
      </c>
      <c r="N888" s="13">
        <f t="shared" si="39"/>
        <v>755.68389057750744</v>
      </c>
      <c r="O888" s="10">
        <f ca="1">(O887+(IF(J887&lt;&gt;J886,(-O887*'inputs and tables'!$K$22-'inputs and tables'!$K$21)-O887*'inputs and tables'!$K$22,0)*('inputs and tables'!$K$15+'inputs and tables'!$K$16)))*(IF(AND(J887=0,'inputs and tables'!$K$16=1),data!C887/data!C888,1)*IF(AND(J887=1,'inputs and tables'!$K$15=1),data!C888/data!C887,1))</f>
        <v>5313.0651314596344</v>
      </c>
      <c r="P888" s="10">
        <f ca="1">(P887+(IF(K887&lt;&gt;K886,(-P887*'inputs and tables'!$K$22-'inputs and tables'!$K$21)-P887*'inputs and tables'!$K$22,0)*('inputs and tables'!$K$15+'inputs and tables'!$K$16)))*(IF(AND(K887=0,'inputs and tables'!$K$16=1),data!C887/data!C888,1)*IF(AND(K887=1,'inputs and tables'!$K$15=1),data!C888/data!C887,1))</f>
        <v>1417.467103707356</v>
      </c>
    </row>
    <row r="889" spans="1:16" x14ac:dyDescent="0.4">
      <c r="A889" s="17">
        <f t="shared" si="38"/>
        <v>887</v>
      </c>
      <c r="B889">
        <v>1579478400</v>
      </c>
      <c r="C889">
        <v>8642.35</v>
      </c>
      <c r="D889" s="14">
        <f t="shared" si="40"/>
        <v>43850</v>
      </c>
      <c r="F889">
        <f ca="1">IF(A889&lt;$F$2,"",AVERAGE(INDIRECT("C"&amp;A889-$F$2+3):C889))</f>
        <v>8029.4944166666628</v>
      </c>
      <c r="G889" s="2">
        <f ca="1">IF(A889&lt;$G$2,"",IF(A889=$G$2,AVERAGE(INDIRECT("C"&amp;A889-$G$2+3):C889),G888+(2/($G$2+3))*(C889-G888)))</f>
        <v>8109.4297108340998</v>
      </c>
      <c r="J889">
        <f ca="1">IF(F889="","",IF(C889&lt;(F889*(1-'inputs and tables'!$K$14)),0,IF(C889&gt;(F889*(1+'inputs and tables'!$K$14)),1,J888)))</f>
        <v>1</v>
      </c>
      <c r="K889">
        <f ca="1">IF(G889="","",IF(C889&lt;(G889*(1-'inputs and tables'!$K$14)),0,IF(C889&gt;(G889*(1+'inputs and tables'!$K$14)),1,K888)))</f>
        <v>1</v>
      </c>
      <c r="N889" s="13">
        <f t="shared" si="39"/>
        <v>750.52974381241847</v>
      </c>
      <c r="O889" s="10">
        <f ca="1">(O888+(IF(J888&lt;&gt;J887,(-O888*'inputs and tables'!$K$22-'inputs and tables'!$K$21)-O888*'inputs and tables'!$K$22,0)*('inputs and tables'!$K$15+'inputs and tables'!$K$16)))*(IF(AND(J888=0,'inputs and tables'!$K$16=1),data!C888/data!C889,1)*IF(AND(J888=1,'inputs and tables'!$K$15=1),data!C889/data!C888,1))</f>
        <v>5276.827337057146</v>
      </c>
      <c r="P889" s="10">
        <f ca="1">(P888+(IF(K888&lt;&gt;K887,(-P888*'inputs and tables'!$K$22-'inputs and tables'!$K$21)-P888*'inputs and tables'!$K$22,0)*('inputs and tables'!$K$15+'inputs and tables'!$K$16)))*(IF(AND(K888=0,'inputs and tables'!$K$16=1),data!C888/data!C889,1)*IF(AND(K888=1,'inputs and tables'!$K$15=1),data!C889/data!C888,1))</f>
        <v>1407.7992603428374</v>
      </c>
    </row>
    <row r="890" spans="1:16" x14ac:dyDescent="0.4">
      <c r="A890" s="17">
        <f t="shared" si="38"/>
        <v>888</v>
      </c>
      <c r="B890">
        <v>1579564800</v>
      </c>
      <c r="C890">
        <v>8736.0300000000007</v>
      </c>
      <c r="D890" s="14">
        <f t="shared" si="40"/>
        <v>43851</v>
      </c>
      <c r="F890">
        <f ca="1">IF(A890&lt;$F$2,"",AVERAGE(INDIRECT("C"&amp;A890-$F$2+3):C890))</f>
        <v>8021.4425833333289</v>
      </c>
      <c r="G890" s="2">
        <f ca="1">IF(A890&lt;$G$2,"",IF(A890=$G$2,AVERAGE(INDIRECT("C"&amp;A890-$G$2+3):C890),G889+(2/($G$2+3))*(C890-G889)))</f>
        <v>8120.6190017120625</v>
      </c>
      <c r="J890">
        <f ca="1">IF(F890="","",IF(C890&lt;(F890*(1-'inputs and tables'!$K$14)),0,IF(C890&gt;(F890*(1+'inputs and tables'!$K$14)),1,J889)))</f>
        <v>1</v>
      </c>
      <c r="K890">
        <f ca="1">IF(G890="","",IF(C890&lt;(G890*(1-'inputs and tables'!$K$14)),0,IF(C890&gt;(G890*(1+'inputs and tables'!$K$14)),1,K889)))</f>
        <v>1</v>
      </c>
      <c r="N890" s="13">
        <f t="shared" si="39"/>
        <v>758.66521927920087</v>
      </c>
      <c r="O890" s="10">
        <f ca="1">(O889+(IF(J889&lt;&gt;J888,(-O889*'inputs and tables'!$K$22-'inputs and tables'!$K$21)-O889*'inputs and tables'!$K$22,0)*('inputs and tables'!$K$15+'inputs and tables'!$K$16)))*(IF(AND(J889=0,'inputs and tables'!$K$16=1),data!C889/data!C890,1)*IF(AND(J889=1,'inputs and tables'!$K$15=1),data!C890/data!C889,1))</f>
        <v>5334.0262684745858</v>
      </c>
      <c r="P890" s="10">
        <f ca="1">(P889+(IF(K889&lt;&gt;K888,(-P889*'inputs and tables'!$K$22-'inputs and tables'!$K$21)-P889*'inputs and tables'!$K$22,0)*('inputs and tables'!$K$15+'inputs and tables'!$K$16)))*(IF(AND(K889=0,'inputs and tables'!$K$16=1),data!C889/data!C890,1)*IF(AND(K889=1,'inputs and tables'!$K$15=1),data!C890/data!C889,1))</f>
        <v>1423.0593035844229</v>
      </c>
    </row>
    <row r="891" spans="1:16" x14ac:dyDescent="0.4">
      <c r="A891" s="17">
        <f t="shared" si="38"/>
        <v>889</v>
      </c>
      <c r="B891">
        <v>1579651200</v>
      </c>
      <c r="C891">
        <v>8682.36</v>
      </c>
      <c r="D891" s="14">
        <f t="shared" si="40"/>
        <v>43852</v>
      </c>
      <c r="F891">
        <f ca="1">IF(A891&lt;$F$2,"",AVERAGE(INDIRECT("C"&amp;A891-$F$2+3):C891))</f>
        <v>8023.0194166666624</v>
      </c>
      <c r="G891" s="2">
        <f ca="1">IF(A891&lt;$G$2,"",IF(A891=$G$2,AVERAGE(INDIRECT("C"&amp;A891-$G$2+3):C891),G890+(2/($G$2+3))*(C891-G890)))</f>
        <v>8130.6500909672041</v>
      </c>
      <c r="J891">
        <f ca="1">IF(F891="","",IF(C891&lt;(F891*(1-'inputs and tables'!$K$14)),0,IF(C891&gt;(F891*(1+'inputs and tables'!$K$14)),1,J890)))</f>
        <v>1</v>
      </c>
      <c r="K891">
        <f ca="1">IF(G891="","",IF(C891&lt;(G891*(1-'inputs and tables'!$K$14)),0,IF(C891&gt;(G891*(1+'inputs and tables'!$K$14)),1,K890)))</f>
        <v>1</v>
      </c>
      <c r="N891" s="13">
        <f t="shared" si="39"/>
        <v>754.00434216239671</v>
      </c>
      <c r="O891" s="10">
        <f ca="1">(O890+(IF(J890&lt;&gt;J889,(-O890*'inputs and tables'!$K$22-'inputs and tables'!$K$21)-O890*'inputs and tables'!$K$22,0)*('inputs and tables'!$K$15+'inputs and tables'!$K$16)))*(IF(AND(J890=0,'inputs and tables'!$K$16=1),data!C890/data!C891,1)*IF(AND(J890=1,'inputs and tables'!$K$15=1),data!C891/data!C890,1))</f>
        <v>5301.2565561648717</v>
      </c>
      <c r="P891" s="10">
        <f ca="1">(P890+(IF(K890&lt;&gt;K889,(-P890*'inputs and tables'!$K$22-'inputs and tables'!$K$21)-P890*'inputs and tables'!$K$22,0)*('inputs and tables'!$K$15+'inputs and tables'!$K$16)))*(IF(AND(K890=0,'inputs and tables'!$K$16=1),data!C890/data!C891,1)*IF(AND(K890=1,'inputs and tables'!$K$15=1),data!C891/data!C890,1))</f>
        <v>1414.3167062234504</v>
      </c>
    </row>
    <row r="892" spans="1:16" x14ac:dyDescent="0.4">
      <c r="A892" s="17">
        <f t="shared" si="38"/>
        <v>890</v>
      </c>
      <c r="B892">
        <v>1579737600</v>
      </c>
      <c r="C892">
        <v>8404.52</v>
      </c>
      <c r="D892" s="14">
        <f t="shared" si="40"/>
        <v>43853</v>
      </c>
      <c r="F892">
        <f ca="1">IF(A892&lt;$F$2,"",AVERAGE(INDIRECT("C"&amp;A892-$F$2+3):C892))</f>
        <v>8022.8066666666627</v>
      </c>
      <c r="G892" s="2">
        <f ca="1">IF(A892&lt;$G$2,"",IF(A892=$G$2,AVERAGE(INDIRECT("C"&amp;A892-$G$2+3):C892),G891+(2/($G$2+3))*(C892-G891)))</f>
        <v>8135.540625057075</v>
      </c>
      <c r="J892">
        <f ca="1">IF(F892="","",IF(C892&lt;(F892*(1-'inputs and tables'!$K$14)),0,IF(C892&gt;(F892*(1+'inputs and tables'!$K$14)),1,J891)))</f>
        <v>1</v>
      </c>
      <c r="K892">
        <f ca="1">IF(G892="","",IF(C892&lt;(G892*(1-'inputs and tables'!$K$14)),0,IF(C892&gt;(G892*(1+'inputs and tables'!$K$14)),1,K891)))</f>
        <v>1</v>
      </c>
      <c r="N892" s="13">
        <f t="shared" si="39"/>
        <v>729.87581415544923</v>
      </c>
      <c r="O892" s="10">
        <f ca="1">(O891+(IF(J891&lt;&gt;J890,(-O891*'inputs and tables'!$K$22-'inputs and tables'!$K$21)-O891*'inputs and tables'!$K$22,0)*('inputs and tables'!$K$15+'inputs and tables'!$K$16)))*(IF(AND(J891=0,'inputs and tables'!$K$16=1),data!C891/data!C892,1)*IF(AND(J891=1,'inputs and tables'!$K$15=1),data!C892/data!C891,1))</f>
        <v>5131.6136109789022</v>
      </c>
      <c r="P892" s="10">
        <f ca="1">(P891+(IF(K891&lt;&gt;K890,(-P891*'inputs and tables'!$K$22-'inputs and tables'!$K$21)-P891*'inputs and tables'!$K$22,0)*('inputs and tables'!$K$15+'inputs and tables'!$K$16)))*(IF(AND(K891=0,'inputs and tables'!$K$16=1),data!C891/data!C892,1)*IF(AND(K891=1,'inputs and tables'!$K$15=1),data!C892/data!C891,1))</f>
        <v>1369.0578418528041</v>
      </c>
    </row>
    <row r="893" spans="1:16" x14ac:dyDescent="0.4">
      <c r="A893" s="17">
        <f t="shared" si="38"/>
        <v>891</v>
      </c>
      <c r="B893">
        <v>1579824000</v>
      </c>
      <c r="C893">
        <v>8439</v>
      </c>
      <c r="D893" s="14">
        <f t="shared" si="40"/>
        <v>43854</v>
      </c>
      <c r="F893">
        <f ca="1">IF(A893&lt;$F$2,"",AVERAGE(INDIRECT("C"&amp;A893-$F$2+3):C893))</f>
        <v>8025.9339166666632</v>
      </c>
      <c r="G893" s="2">
        <f ca="1">IF(A893&lt;$G$2,"",IF(A893=$G$2,AVERAGE(INDIRECT("C"&amp;A893-$G$2+3):C893),G892+(2/($G$2+3))*(C893-G892)))</f>
        <v>8140.9595424667705</v>
      </c>
      <c r="J893">
        <f ca="1">IF(F893="","",IF(C893&lt;(F893*(1-'inputs and tables'!$K$14)),0,IF(C893&gt;(F893*(1+'inputs and tables'!$K$14)),1,J892)))</f>
        <v>1</v>
      </c>
      <c r="K893">
        <f ca="1">IF(G893="","",IF(C893&lt;(G893*(1-'inputs and tables'!$K$14)),0,IF(C893&gt;(G893*(1+'inputs and tables'!$K$14)),1,K892)))</f>
        <v>1</v>
      </c>
      <c r="N893" s="13">
        <f t="shared" si="39"/>
        <v>732.87016934433336</v>
      </c>
      <c r="O893" s="10">
        <f ca="1">(O892+(IF(J892&lt;&gt;J891,(-O892*'inputs and tables'!$K$22-'inputs and tables'!$K$21)-O892*'inputs and tables'!$K$22,0)*('inputs and tables'!$K$15+'inputs and tables'!$K$16)))*(IF(AND(J892=0,'inputs and tables'!$K$16=1),data!C892/data!C893,1)*IF(AND(J892=1,'inputs and tables'!$K$15=1),data!C893/data!C892,1))</f>
        <v>5152.6663346688401</v>
      </c>
      <c r="P893" s="10">
        <f ca="1">(P892+(IF(K892&lt;&gt;K891,(-P892*'inputs and tables'!$K$22-'inputs and tables'!$K$21)-P892*'inputs and tables'!$K$22,0)*('inputs and tables'!$K$15+'inputs and tables'!$K$16)))*(IF(AND(K892=0,'inputs and tables'!$K$16=1),data!C892/data!C893,1)*IF(AND(K892=1,'inputs and tables'!$K$15=1),data!C893/data!C892,1))</f>
        <v>1374.6744760433451</v>
      </c>
    </row>
    <row r="894" spans="1:16" x14ac:dyDescent="0.4">
      <c r="A894" s="17">
        <f t="shared" si="38"/>
        <v>892</v>
      </c>
      <c r="B894">
        <v>1579910400</v>
      </c>
      <c r="C894">
        <v>8340.58</v>
      </c>
      <c r="D894" s="14">
        <f t="shared" si="40"/>
        <v>43855</v>
      </c>
      <c r="F894">
        <f ca="1">IF(A894&lt;$F$2,"",AVERAGE(INDIRECT("C"&amp;A894-$F$2+3):C894))</f>
        <v>8027.2894999999953</v>
      </c>
      <c r="G894" s="2">
        <f ca="1">IF(A894&lt;$G$2,"",IF(A894=$G$2,AVERAGE(INDIRECT("C"&amp;A894-$G$2+3):C894),G893+(2/($G$2+3))*(C894-G893)))</f>
        <v>8144.5241934941496</v>
      </c>
      <c r="J894">
        <f ca="1">IF(F894="","",IF(C894&lt;(F894*(1-'inputs and tables'!$K$14)),0,IF(C894&gt;(F894*(1+'inputs and tables'!$K$14)),1,J893)))</f>
        <v>1</v>
      </c>
      <c r="K894">
        <f ca="1">IF(G894="","",IF(C894&lt;(G894*(1-'inputs and tables'!$K$14)),0,IF(C894&gt;(G894*(1+'inputs and tables'!$K$14)),1,K893)))</f>
        <v>1</v>
      </c>
      <c r="N894" s="13">
        <f t="shared" si="39"/>
        <v>724.32305688232725</v>
      </c>
      <c r="O894" s="10">
        <f ca="1">(O893+(IF(J893&lt;&gt;J892,(-O893*'inputs and tables'!$K$22-'inputs and tables'!$K$21)-O893*'inputs and tables'!$K$22,0)*('inputs and tables'!$K$15+'inputs and tables'!$K$16)))*(IF(AND(J893=0,'inputs and tables'!$K$16=1),data!C893/data!C894,1)*IF(AND(J893=1,'inputs and tables'!$K$15=1),data!C894/data!C893,1))</f>
        <v>5092.5732643218662</v>
      </c>
      <c r="P894" s="10">
        <f ca="1">(P893+(IF(K893&lt;&gt;K892,(-P893*'inputs and tables'!$K$22-'inputs and tables'!$K$21)-P893*'inputs and tables'!$K$22,0)*('inputs and tables'!$K$15+'inputs and tables'!$K$16)))*(IF(AND(K893=0,'inputs and tables'!$K$16=1),data!C893/data!C894,1)*IF(AND(K893=1,'inputs and tables'!$K$15=1),data!C894/data!C893,1))</f>
        <v>1358.6423084959831</v>
      </c>
    </row>
    <row r="895" spans="1:16" x14ac:dyDescent="0.4">
      <c r="A895" s="17">
        <f t="shared" si="38"/>
        <v>893</v>
      </c>
      <c r="B895">
        <v>1579996800</v>
      </c>
      <c r="C895">
        <v>8615</v>
      </c>
      <c r="D895" s="14">
        <f t="shared" si="40"/>
        <v>43856</v>
      </c>
      <c r="F895">
        <f ca="1">IF(A895&lt;$F$2,"",AVERAGE(INDIRECT("C"&amp;A895-$F$2+3):C895))</f>
        <v>8030.7577499999943</v>
      </c>
      <c r="G895" s="2">
        <f ca="1">IF(A895&lt;$G$2,"",IF(A895=$G$2,AVERAGE(INDIRECT("C"&amp;A895-$G$2+3):C895),G894+(2/($G$2+3))*(C895-G894)))</f>
        <v>8152.9255471817542</v>
      </c>
      <c r="J895">
        <f ca="1">IF(F895="","",IF(C895&lt;(F895*(1-'inputs and tables'!$K$14)),0,IF(C895&gt;(F895*(1+'inputs and tables'!$K$14)),1,J894)))</f>
        <v>1</v>
      </c>
      <c r="K895">
        <f ca="1">IF(G895="","",IF(C895&lt;(G895*(1-'inputs and tables'!$K$14)),0,IF(C895&gt;(G895*(1+'inputs and tables'!$K$14)),1,K894)))</f>
        <v>1</v>
      </c>
      <c r="N895" s="13">
        <f t="shared" si="39"/>
        <v>748.15458098132854</v>
      </c>
      <c r="O895" s="10">
        <f ca="1">(O894+(IF(J894&lt;&gt;J893,(-O894*'inputs and tables'!$K$22-'inputs and tables'!$K$21)-O894*'inputs and tables'!$K$22,0)*('inputs and tables'!$K$15+'inputs and tables'!$K$16)))*(IF(AND(J894=0,'inputs and tables'!$K$16=1),data!C894/data!C895,1)*IF(AND(J894=1,'inputs and tables'!$K$15=1),data!C895/data!C894,1))</f>
        <v>5260.1280333181721</v>
      </c>
      <c r="P895" s="10">
        <f ca="1">(P894+(IF(K894&lt;&gt;K893,(-P894*'inputs and tables'!$K$22-'inputs and tables'!$K$21)-P894*'inputs and tables'!$K$22,0)*('inputs and tables'!$K$15+'inputs and tables'!$K$16)))*(IF(AND(K894=0,'inputs and tables'!$K$16=1),data!C894/data!C895,1)*IF(AND(K894=1,'inputs and tables'!$K$15=1),data!C895/data!C894,1))</f>
        <v>1403.3440705194237</v>
      </c>
    </row>
    <row r="896" spans="1:16" x14ac:dyDescent="0.4">
      <c r="A896" s="17">
        <f t="shared" si="38"/>
        <v>894</v>
      </c>
      <c r="B896">
        <v>1580083200</v>
      </c>
      <c r="C896">
        <v>8907.57</v>
      </c>
      <c r="D896" s="14">
        <f t="shared" si="40"/>
        <v>43857</v>
      </c>
      <c r="F896">
        <f ca="1">IF(A896&lt;$F$2,"",AVERAGE(INDIRECT("C"&amp;A896-$F$2+3):C896))</f>
        <v>8037.9556666666613</v>
      </c>
      <c r="G896" s="2">
        <f ca="1">IF(A896&lt;$G$2,"",IF(A896=$G$2,AVERAGE(INDIRECT("C"&amp;A896-$G$2+3):C896),G895+(2/($G$2+3))*(C896-G895)))</f>
        <v>8166.40134098208</v>
      </c>
      <c r="J896">
        <f ca="1">IF(F896="","",IF(C896&lt;(F896*(1-'inputs and tables'!$K$14)),0,IF(C896&gt;(F896*(1+'inputs and tables'!$K$14)),1,J895)))</f>
        <v>1</v>
      </c>
      <c r="K896">
        <f ca="1">IF(G896="","",IF(C896&lt;(G896*(1-'inputs and tables'!$K$14)),0,IF(C896&gt;(G896*(1+'inputs and tables'!$K$14)),1,K895)))</f>
        <v>1</v>
      </c>
      <c r="N896" s="13">
        <f t="shared" si="39"/>
        <v>773.56231003039488</v>
      </c>
      <c r="O896" s="10">
        <f ca="1">(O895+(IF(J895&lt;&gt;J894,(-O895*'inputs and tables'!$K$22-'inputs and tables'!$K$21)-O895*'inputs and tables'!$K$22,0)*('inputs and tables'!$K$15+'inputs and tables'!$K$16)))*(IF(AND(J895=0,'inputs and tables'!$K$16=1),data!C895/data!C896,1)*IF(AND(J895=1,'inputs and tables'!$K$15=1),data!C896/data!C895,1))</f>
        <v>5438.7647899876893</v>
      </c>
      <c r="P896" s="10">
        <f ca="1">(P895+(IF(K895&lt;&gt;K894,(-P895*'inputs and tables'!$K$22-'inputs and tables'!$K$21)-P895*'inputs and tables'!$K$22,0)*('inputs and tables'!$K$15+'inputs and tables'!$K$16)))*(IF(AND(K895=0,'inputs and tables'!$K$16=1),data!C895/data!C896,1)*IF(AND(K895=1,'inputs and tables'!$K$15=1),data!C896/data!C895,1))</f>
        <v>1451.0023844732098</v>
      </c>
    </row>
    <row r="897" spans="1:16" x14ac:dyDescent="0.4">
      <c r="A897" s="17">
        <f t="shared" si="38"/>
        <v>895</v>
      </c>
      <c r="B897">
        <v>1580169600</v>
      </c>
      <c r="C897">
        <v>9374.2099999999991</v>
      </c>
      <c r="D897" s="14">
        <f t="shared" si="40"/>
        <v>43858</v>
      </c>
      <c r="F897">
        <f ca="1">IF(A897&lt;$F$2,"",AVERAGE(INDIRECT("C"&amp;A897-$F$2+3):C897))</f>
        <v>8046.9962499999947</v>
      </c>
      <c r="G897" s="2">
        <f ca="1">IF(A897&lt;$G$2,"",IF(A897=$G$2,AVERAGE(INDIRECT("C"&amp;A897-$G$2+3):C897),G896+(2/($G$2+3))*(C897-G896)))</f>
        <v>8187.9693527502568</v>
      </c>
      <c r="J897">
        <f ca="1">IF(F897="","",IF(C897&lt;(F897*(1-'inputs and tables'!$K$14)),0,IF(C897&gt;(F897*(1+'inputs and tables'!$K$14)),1,J896)))</f>
        <v>1</v>
      </c>
      <c r="K897">
        <f ca="1">IF(G897="","",IF(C897&lt;(G897*(1-'inputs and tables'!$K$14)),0,IF(C897&gt;(G897*(1+'inputs and tables'!$K$14)),1,K896)))</f>
        <v>1</v>
      </c>
      <c r="N897" s="13">
        <f t="shared" si="39"/>
        <v>814.08684324793705</v>
      </c>
      <c r="O897" s="10">
        <f ca="1">(O896+(IF(J896&lt;&gt;J895,(-O896*'inputs and tables'!$K$22-'inputs and tables'!$K$21)-O896*'inputs and tables'!$K$22,0)*('inputs and tables'!$K$15+'inputs and tables'!$K$16)))*(IF(AND(J896=0,'inputs and tables'!$K$16=1),data!C896/data!C897,1)*IF(AND(J896=1,'inputs and tables'!$K$15=1),data!C897/data!C896,1))</f>
        <v>5723.6848300883958</v>
      </c>
      <c r="P897" s="10">
        <f ca="1">(P896+(IF(K896&lt;&gt;K895,(-P896*'inputs and tables'!$K$22-'inputs and tables'!$K$21)-P896*'inputs and tables'!$K$22,0)*('inputs and tables'!$K$15+'inputs and tables'!$K$16)))*(IF(AND(K896=0,'inputs and tables'!$K$16=1),data!C896/data!C897,1)*IF(AND(K896=1,'inputs and tables'!$K$15=1),data!C897/data!C896,1))</f>
        <v>1527.0159047363766</v>
      </c>
    </row>
    <row r="898" spans="1:16" x14ac:dyDescent="0.4">
      <c r="A898" s="17">
        <f t="shared" si="38"/>
        <v>896</v>
      </c>
      <c r="B898">
        <v>1580256000</v>
      </c>
      <c r="C898">
        <v>9301.5300000000007</v>
      </c>
      <c r="D898" s="14">
        <f t="shared" si="40"/>
        <v>43859</v>
      </c>
      <c r="F898">
        <f ca="1">IF(A898&lt;$F$2,"",AVERAGE(INDIRECT("C"&amp;A898-$F$2+3):C898))</f>
        <v>8055.4053333333286</v>
      </c>
      <c r="G898" s="2">
        <f ca="1">IF(A898&lt;$G$2,"",IF(A898=$G$2,AVERAGE(INDIRECT("C"&amp;A898-$G$2+3):C898),G897+(2/($G$2+3))*(C898-G897)))</f>
        <v>8207.8543643082885</v>
      </c>
      <c r="J898">
        <f ca="1">IF(F898="","",IF(C898&lt;(F898*(1-'inputs and tables'!$K$14)),0,IF(C898&gt;(F898*(1+'inputs and tables'!$K$14)),1,J897)))</f>
        <v>1</v>
      </c>
      <c r="K898">
        <f ca="1">IF(G898="","",IF(C898&lt;(G898*(1-'inputs and tables'!$K$14)),0,IF(C898&gt;(G898*(1+'inputs and tables'!$K$14)),1,K897)))</f>
        <v>1</v>
      </c>
      <c r="N898" s="13">
        <f t="shared" si="39"/>
        <v>807.77507598784166</v>
      </c>
      <c r="O898" s="10">
        <f ca="1">(O897+(IF(J897&lt;&gt;J896,(-O897*'inputs and tables'!$K$22-'inputs and tables'!$K$21)-O897*'inputs and tables'!$K$22,0)*('inputs and tables'!$K$15+'inputs and tables'!$K$16)))*(IF(AND(J897=0,'inputs and tables'!$K$16=1),data!C897/data!C898,1)*IF(AND(J897=1,'inputs and tables'!$K$15=1),data!C898/data!C897,1))</f>
        <v>5679.308033168888</v>
      </c>
      <c r="P898" s="10">
        <f ca="1">(P897+(IF(K897&lt;&gt;K896,(-P897*'inputs and tables'!$K$22-'inputs and tables'!$K$21)-P897*'inputs and tables'!$K$22,0)*('inputs and tables'!$K$15+'inputs and tables'!$K$16)))*(IF(AND(K897=0,'inputs and tables'!$K$16=1),data!C897/data!C898,1)*IF(AND(K897=1,'inputs and tables'!$K$15=1),data!C898/data!C897,1))</f>
        <v>1515.1766653811417</v>
      </c>
    </row>
    <row r="899" spans="1:16" x14ac:dyDescent="0.4">
      <c r="A899" s="17">
        <f t="shared" si="38"/>
        <v>897</v>
      </c>
      <c r="B899">
        <v>1580342400</v>
      </c>
      <c r="C899">
        <v>9513.2099999999991</v>
      </c>
      <c r="D899" s="14">
        <f t="shared" si="40"/>
        <v>43860</v>
      </c>
      <c r="F899">
        <f ca="1">IF(A899&lt;$F$2,"",AVERAGE(INDIRECT("C"&amp;A899-$F$2+3):C899))</f>
        <v>8065.0159166666608</v>
      </c>
      <c r="G899" s="2">
        <f ca="1">IF(A899&lt;$G$2,"",IF(A899=$G$2,AVERAGE(INDIRECT("C"&amp;A899-$G$2+3):C899),G898+(2/($G$2+3))*(C899-G898)))</f>
        <v>8231.1642863742127</v>
      </c>
      <c r="J899">
        <f ca="1">IF(F899="","",IF(C899&lt;(F899*(1-'inputs and tables'!$K$14)),0,IF(C899&gt;(F899*(1+'inputs and tables'!$K$14)),1,J898)))</f>
        <v>1</v>
      </c>
      <c r="K899">
        <f ca="1">IF(G899="","",IF(C899&lt;(G899*(1-'inputs and tables'!$K$14)),0,IF(C899&gt;(G899*(1+'inputs and tables'!$K$14)),1,K898)))</f>
        <v>1</v>
      </c>
      <c r="N899" s="13">
        <f t="shared" si="39"/>
        <v>826.15805471124577</v>
      </c>
      <c r="O899" s="10">
        <f ca="1">(O898+(IF(J898&lt;&gt;J897,(-O898*'inputs and tables'!$K$22-'inputs and tables'!$K$21)-O898*'inputs and tables'!$K$22,0)*('inputs and tables'!$K$15+'inputs and tables'!$K$16)))*(IF(AND(J898=0,'inputs and tables'!$K$16=1),data!C898/data!C899,1)*IF(AND(J898=1,'inputs and tables'!$K$15=1),data!C899/data!C898,1))</f>
        <v>5808.555148908039</v>
      </c>
      <c r="P899" s="10">
        <f ca="1">(P898+(IF(K898&lt;&gt;K897,(-P898*'inputs and tables'!$K$22-'inputs and tables'!$K$21)-P898*'inputs and tables'!$K$22,0)*('inputs and tables'!$K$15+'inputs and tables'!$K$16)))*(IF(AND(K898=0,'inputs and tables'!$K$16=1),data!C898/data!C899,1)*IF(AND(K898=1,'inputs and tables'!$K$15=1),data!C899/data!C898,1))</f>
        <v>1549.6583685555524</v>
      </c>
    </row>
    <row r="900" spans="1:16" x14ac:dyDescent="0.4">
      <c r="A900" s="17">
        <f t="shared" si="38"/>
        <v>898</v>
      </c>
      <c r="B900">
        <v>1580428800</v>
      </c>
      <c r="C900">
        <v>9352.89</v>
      </c>
      <c r="D900" s="14">
        <f t="shared" si="40"/>
        <v>43861</v>
      </c>
      <c r="F900">
        <f ca="1">IF(A900&lt;$F$2,"",AVERAGE(INDIRECT("C"&amp;A900-$F$2+3):C900))</f>
        <v>8074.4236666666611</v>
      </c>
      <c r="G900" s="2">
        <f ca="1">IF(A900&lt;$G$2,"",IF(A900=$G$2,AVERAGE(INDIRECT("C"&amp;A900-$G$2+3):C900),G899+(2/($G$2+3))*(C900-G899)))</f>
        <v>8251.1951026889583</v>
      </c>
      <c r="J900">
        <f ca="1">IF(F900="","",IF(C900&lt;(F900*(1-'inputs and tables'!$K$14)),0,IF(C900&gt;(F900*(1+'inputs and tables'!$K$14)),1,J899)))</f>
        <v>1</v>
      </c>
      <c r="K900">
        <f ca="1">IF(G900="","",IF(C900&lt;(G900*(1-'inputs and tables'!$K$14)),0,IF(C900&gt;(G900*(1+'inputs and tables'!$K$14)),1,K899)))</f>
        <v>1</v>
      </c>
      <c r="N900" s="13">
        <f t="shared" si="39"/>
        <v>812.23534520191015</v>
      </c>
      <c r="O900" s="10">
        <f ca="1">(O899+(IF(J899&lt;&gt;J898,(-O899*'inputs and tables'!$K$22-'inputs and tables'!$K$21)-O899*'inputs and tables'!$K$22,0)*('inputs and tables'!$K$15+'inputs and tables'!$K$16)))*(IF(AND(J899=0,'inputs and tables'!$K$16=1),data!C899/data!C900,1)*IF(AND(J899=1,'inputs and tables'!$K$15=1),data!C900/data!C899,1))</f>
        <v>5710.6673106838289</v>
      </c>
      <c r="P900" s="10">
        <f ca="1">(P899+(IF(K899&lt;&gt;K898,(-P899*'inputs and tables'!$K$22-'inputs and tables'!$K$21)-P899*'inputs and tables'!$K$22,0)*('inputs and tables'!$K$15+'inputs and tables'!$K$16)))*(IF(AND(K899=0,'inputs and tables'!$K$16=1),data!C899/data!C900,1)*IF(AND(K899=1,'inputs and tables'!$K$15=1),data!C900/data!C899,1))</f>
        <v>1523.5429743146153</v>
      </c>
    </row>
    <row r="901" spans="1:16" x14ac:dyDescent="0.4">
      <c r="A901" s="17">
        <f t="shared" ref="A901:A964" si="41">A900+1</f>
        <v>899</v>
      </c>
      <c r="B901">
        <v>1580515200</v>
      </c>
      <c r="C901">
        <v>9384.61</v>
      </c>
      <c r="D901" s="14">
        <f t="shared" si="40"/>
        <v>43862</v>
      </c>
      <c r="F901">
        <f ca="1">IF(A901&lt;$F$2,"",AVERAGE(INDIRECT("C"&amp;A901-$F$2+3):C901))</f>
        <v>8084.8193333333293</v>
      </c>
      <c r="G901" s="2">
        <f ca="1">IF(A901&lt;$G$2,"",IF(A901=$G$2,AVERAGE(INDIRECT("C"&amp;A901-$G$2+3):C901),G900+(2/($G$2+3))*(C901-G900)))</f>
        <v>8271.4346544266555</v>
      </c>
      <c r="J901">
        <f ca="1">IF(F901="","",IF(C901&lt;(F901*(1-'inputs and tables'!$K$14)),0,IF(C901&gt;(F901*(1+'inputs and tables'!$K$14)),1,J900)))</f>
        <v>1</v>
      </c>
      <c r="K901">
        <f ca="1">IF(G901="","",IF(C901&lt;(G901*(1-'inputs and tables'!$K$14)),0,IF(C901&gt;(G901*(1+'inputs and tables'!$K$14)),1,K900)))</f>
        <v>1</v>
      </c>
      <c r="N901" s="13">
        <f t="shared" si="39"/>
        <v>814.99001302648696</v>
      </c>
      <c r="O901" s="10">
        <f ca="1">(O900+(IF(J900&lt;&gt;J899,(-O900*'inputs and tables'!$K$22-'inputs and tables'!$K$21)-O900*'inputs and tables'!$K$22,0)*('inputs and tables'!$K$15+'inputs and tables'!$K$16)))*(IF(AND(J900=0,'inputs and tables'!$K$16=1),data!C900/data!C901,1)*IF(AND(J900=1,'inputs and tables'!$K$15=1),data!C901/data!C900,1))</f>
        <v>5730.0348395540386</v>
      </c>
      <c r="P901" s="10">
        <f ca="1">(P900+(IF(K900&lt;&gt;K899,(-P900*'inputs and tables'!$K$22-'inputs and tables'!$K$21)-P900*'inputs and tables'!$K$22,0)*('inputs and tables'!$K$15+'inputs and tables'!$K$16)))*(IF(AND(K900=0,'inputs and tables'!$K$16=1),data!C900/data!C901,1)*IF(AND(K900=1,'inputs and tables'!$K$15=1),data!C901/data!C900,1))</f>
        <v>1528.710017137236</v>
      </c>
    </row>
    <row r="902" spans="1:16" x14ac:dyDescent="0.4">
      <c r="A902" s="17">
        <f t="shared" si="41"/>
        <v>900</v>
      </c>
      <c r="B902">
        <v>1580601600</v>
      </c>
      <c r="C902">
        <v>9331.51</v>
      </c>
      <c r="D902" s="14">
        <f t="shared" si="40"/>
        <v>43863</v>
      </c>
      <c r="F902">
        <f ca="1">IF(A902&lt;$F$2,"",AVERAGE(INDIRECT("C"&amp;A902-$F$2+3):C902))</f>
        <v>8094.8636666666625</v>
      </c>
      <c r="G902" s="2">
        <f ca="1">IF(A902&lt;$G$2,"",IF(A902=$G$2,AVERAGE(INDIRECT("C"&amp;A902-$G$2+3):C902),G901+(2/($G$2+3))*(C902-G901)))</f>
        <v>8290.3645713118931</v>
      </c>
      <c r="J902">
        <f ca="1">IF(F902="","",IF(C902&lt;(F902*(1-'inputs and tables'!$K$14)),0,IF(C902&gt;(F902*(1+'inputs and tables'!$K$14)),1,J901)))</f>
        <v>1</v>
      </c>
      <c r="K902">
        <f ca="1">IF(G902="","",IF(C902&lt;(G902*(1-'inputs and tables'!$K$14)),0,IF(C902&gt;(G902*(1+'inputs and tables'!$K$14)),1,K901)))</f>
        <v>1</v>
      </c>
      <c r="N902" s="13">
        <f t="shared" si="39"/>
        <v>810.37863656100717</v>
      </c>
      <c r="O902" s="10">
        <f ca="1">(O901+(IF(J901&lt;&gt;J900,(-O901*'inputs and tables'!$K$22-'inputs and tables'!$K$21)-O901*'inputs and tables'!$K$22,0)*('inputs and tables'!$K$15+'inputs and tables'!$K$16)))*(IF(AND(J901=0,'inputs and tables'!$K$16=1),data!C901/data!C902,1)*IF(AND(J901=1,'inputs and tables'!$K$15=1),data!C902/data!C901,1))</f>
        <v>5697.6131566092681</v>
      </c>
      <c r="P902" s="10">
        <f ca="1">(P901+(IF(K901&lt;&gt;K900,(-P901*'inputs and tables'!$K$22-'inputs and tables'!$K$21)-P901*'inputs and tables'!$K$22,0)*('inputs and tables'!$K$15+'inputs and tables'!$K$16)))*(IF(AND(K901=0,'inputs and tables'!$K$16=1),data!C901/data!C902,1)*IF(AND(K901=1,'inputs and tables'!$K$15=1),data!C902/data!C901,1))</f>
        <v>1520.0602701674645</v>
      </c>
    </row>
    <row r="903" spans="1:16" x14ac:dyDescent="0.4">
      <c r="A903" s="17">
        <f t="shared" si="41"/>
        <v>901</v>
      </c>
      <c r="B903">
        <v>1580688000</v>
      </c>
      <c r="C903">
        <v>9292.24</v>
      </c>
      <c r="D903" s="14">
        <f t="shared" si="40"/>
        <v>43864</v>
      </c>
      <c r="F903">
        <f ca="1">IF(A903&lt;$F$2,"",AVERAGE(INDIRECT("C"&amp;A903-$F$2+3):C903))</f>
        <v>8106.8469166666628</v>
      </c>
      <c r="G903" s="2">
        <f ca="1">IF(A903&lt;$G$2,"",IF(A903=$G$2,AVERAGE(INDIRECT("C"&amp;A903-$G$2+3):C903),G902+(2/($G$2+3))*(C903-G902)))</f>
        <v>8308.2552039670372</v>
      </c>
      <c r="J903">
        <f ca="1">IF(F903="","",IF(C903&lt;(F903*(1-'inputs and tables'!$K$14)),0,IF(C903&gt;(F903*(1+'inputs and tables'!$K$14)),1,J902)))</f>
        <v>1</v>
      </c>
      <c r="K903">
        <f ca="1">IF(G903="","",IF(C903&lt;(G903*(1-'inputs and tables'!$K$14)),0,IF(C903&gt;(G903*(1+'inputs and tables'!$K$14)),1,K902)))</f>
        <v>1</v>
      </c>
      <c r="N903" s="13">
        <f t="shared" si="39"/>
        <v>806.9683022145025</v>
      </c>
      <c r="O903" s="10">
        <f ca="1">(O902+(IF(J902&lt;&gt;J901,(-O902*'inputs and tables'!$K$22-'inputs and tables'!$K$21)-O902*'inputs and tables'!$K$22,0)*('inputs and tables'!$K$15+'inputs and tables'!$K$16)))*(IF(AND(J902=0,'inputs and tables'!$K$16=1),data!C902/data!C903,1)*IF(AND(J902=1,'inputs and tables'!$K$15=1),data!C903/data!C902,1))</f>
        <v>5673.6357650981354</v>
      </c>
      <c r="P903" s="10">
        <f ca="1">(P902+(IF(K902&lt;&gt;K901,(-P902*'inputs and tables'!$K$22-'inputs and tables'!$K$21)-P902*'inputs and tables'!$K$22,0)*('inputs and tables'!$K$15+'inputs and tables'!$K$16)))*(IF(AND(K902=0,'inputs and tables'!$K$16=1),data!C902/data!C903,1)*IF(AND(K902=1,'inputs and tables'!$K$15=1),data!C903/data!C902,1))</f>
        <v>1513.6633668999893</v>
      </c>
    </row>
    <row r="904" spans="1:16" x14ac:dyDescent="0.4">
      <c r="A904" s="17">
        <f t="shared" si="41"/>
        <v>902</v>
      </c>
      <c r="B904">
        <v>1580774400</v>
      </c>
      <c r="C904">
        <v>9197.02</v>
      </c>
      <c r="D904" s="14">
        <f t="shared" si="40"/>
        <v>43865</v>
      </c>
      <c r="F904">
        <f ca="1">IF(A904&lt;$F$2,"",AVERAGE(INDIRECT("C"&amp;A904-$F$2+3):C904))</f>
        <v>8115.2379999999957</v>
      </c>
      <c r="G904" s="2">
        <f ca="1">IF(A904&lt;$G$2,"",IF(A904=$G$2,AVERAGE(INDIRECT("C"&amp;A904-$G$2+3):C904),G903+(2/($G$2+3))*(C904-G903)))</f>
        <v>8324.1260038961973</v>
      </c>
      <c r="J904">
        <f ca="1">IF(F904="","",IF(C904&lt;(F904*(1-'inputs and tables'!$K$14)),0,IF(C904&gt;(F904*(1+'inputs and tables'!$K$14)),1,J903)))</f>
        <v>1</v>
      </c>
      <c r="K904">
        <f ca="1">IF(G904="","",IF(C904&lt;(G904*(1-'inputs and tables'!$K$14)),0,IF(C904&gt;(G904*(1+'inputs and tables'!$K$14)),1,K903)))</f>
        <v>1</v>
      </c>
      <c r="N904" s="13">
        <f t="shared" si="39"/>
        <v>798.69908814589633</v>
      </c>
      <c r="O904" s="10">
        <f ca="1">(O903+(IF(J903&lt;&gt;J902,(-O903*'inputs and tables'!$K$22-'inputs and tables'!$K$21)-O903*'inputs and tables'!$K$22,0)*('inputs and tables'!$K$15+'inputs and tables'!$K$16)))*(IF(AND(J903=0,'inputs and tables'!$K$16=1),data!C903/data!C904,1)*IF(AND(J903=1,'inputs and tables'!$K$15=1),data!C904/data!C903,1))</f>
        <v>5615.4965438175141</v>
      </c>
      <c r="P904" s="10">
        <f ca="1">(P903+(IF(K903&lt;&gt;K902,(-P903*'inputs and tables'!$K$22-'inputs and tables'!$K$21)-P903*'inputs and tables'!$K$22,0)*('inputs and tables'!$K$15+'inputs and tables'!$K$16)))*(IF(AND(K903=0,'inputs and tables'!$K$16=1),data!C903/data!C904,1)*IF(AND(K903=1,'inputs and tables'!$K$15=1),data!C904/data!C903,1))</f>
        <v>1498.1524647067381</v>
      </c>
    </row>
    <row r="905" spans="1:16" x14ac:dyDescent="0.4">
      <c r="A905" s="17">
        <f t="shared" si="41"/>
        <v>903</v>
      </c>
      <c r="B905">
        <v>1580860800</v>
      </c>
      <c r="C905">
        <v>9612.0400000000009</v>
      </c>
      <c r="D905" s="14">
        <f t="shared" si="40"/>
        <v>43866</v>
      </c>
      <c r="F905">
        <f ca="1">IF(A905&lt;$F$2,"",AVERAGE(INDIRECT("C"&amp;A905-$F$2+3):C905))</f>
        <v>8127.2684166666631</v>
      </c>
      <c r="G905" s="2">
        <f ca="1">IF(A905&lt;$G$2,"",IF(A905=$G$2,AVERAGE(INDIRECT("C"&amp;A905-$G$2+3):C905),G904+(2/($G$2+3))*(C905-G904)))</f>
        <v>8347.1244681123371</v>
      </c>
      <c r="J905">
        <f ca="1">IF(F905="","",IF(C905&lt;(F905*(1-'inputs and tables'!$K$14)),0,IF(C905&gt;(F905*(1+'inputs and tables'!$K$14)),1,J904)))</f>
        <v>1</v>
      </c>
      <c r="K905">
        <f ca="1">IF(G905="","",IF(C905&lt;(G905*(1-'inputs and tables'!$K$14)),0,IF(C905&gt;(G905*(1+'inputs and tables'!$K$14)),1,K904)))</f>
        <v>1</v>
      </c>
      <c r="N905" s="13">
        <f t="shared" si="39"/>
        <v>834.74077290490629</v>
      </c>
      <c r="O905" s="10">
        <f ca="1">(O904+(IF(J904&lt;&gt;J903,(-O904*'inputs and tables'!$K$22-'inputs and tables'!$K$21)-O904*'inputs and tables'!$K$22,0)*('inputs and tables'!$K$15+'inputs and tables'!$K$16)))*(IF(AND(J904=0,'inputs and tables'!$K$16=1),data!C904/data!C905,1)*IF(AND(J904=1,'inputs and tables'!$K$15=1),data!C905/data!C904,1))</f>
        <v>5868.8985561666386</v>
      </c>
      <c r="P905" s="10">
        <f ca="1">(P904+(IF(K904&lt;&gt;K903,(-P904*'inputs and tables'!$K$22-'inputs and tables'!$K$21)-P904*'inputs and tables'!$K$22,0)*('inputs and tables'!$K$15+'inputs and tables'!$K$16)))*(IF(AND(K904=0,'inputs and tables'!$K$16=1),data!C904/data!C905,1)*IF(AND(K904=1,'inputs and tables'!$K$15=1),data!C905/data!C904,1))</f>
        <v>1565.7573232264097</v>
      </c>
    </row>
    <row r="906" spans="1:16" x14ac:dyDescent="0.4">
      <c r="A906" s="17">
        <f t="shared" si="41"/>
        <v>904</v>
      </c>
      <c r="B906">
        <v>1580947200</v>
      </c>
      <c r="C906">
        <v>9772</v>
      </c>
      <c r="D906" s="14">
        <f t="shared" si="40"/>
        <v>43867</v>
      </c>
      <c r="F906">
        <f ca="1">IF(A906&lt;$F$2,"",AVERAGE(INDIRECT("C"&amp;A906-$F$2+3):C906))</f>
        <v>8137.3622499999974</v>
      </c>
      <c r="G906" s="2">
        <f ca="1">IF(A906&lt;$G$2,"",IF(A906=$G$2,AVERAGE(INDIRECT("C"&amp;A906-$G$2+3):C906),G905+(2/($G$2+3))*(C906-G905)))</f>
        <v>8372.5686740389028</v>
      </c>
      <c r="J906">
        <f ca="1">IF(F906="","",IF(C906&lt;(F906*(1-'inputs and tables'!$K$14)),0,IF(C906&gt;(F906*(1+'inputs and tables'!$K$14)),1,J905)))</f>
        <v>1</v>
      </c>
      <c r="K906">
        <f ca="1">IF(G906="","",IF(C906&lt;(G906*(1-'inputs and tables'!$K$14)),0,IF(C906&gt;(G906*(1+'inputs and tables'!$K$14)),1,K905)))</f>
        <v>1</v>
      </c>
      <c r="N906" s="13">
        <f t="shared" si="39"/>
        <v>848.63221884498432</v>
      </c>
      <c r="O906" s="10">
        <f ca="1">(O905+(IF(J905&lt;&gt;J904,(-O905*'inputs and tables'!$K$22-'inputs and tables'!$K$21)-O905*'inputs and tables'!$K$22,0)*('inputs and tables'!$K$15+'inputs and tables'!$K$16)))*(IF(AND(J905=0,'inputs and tables'!$K$16=1),data!C905/data!C906,1)*IF(AND(J905=1,'inputs and tables'!$K$15=1),data!C906/data!C905,1))</f>
        <v>5966.5665863708828</v>
      </c>
      <c r="P906" s="10">
        <f ca="1">(P905+(IF(K905&lt;&gt;K904,(-P905*'inputs and tables'!$K$22-'inputs and tables'!$K$21)-P905*'inputs and tables'!$K$22,0)*('inputs and tables'!$K$15+'inputs and tables'!$K$16)))*(IF(AND(K905=0,'inputs and tables'!$K$16=1),data!C905/data!C906,1)*IF(AND(K905=1,'inputs and tables'!$K$15=1),data!C906/data!C905,1))</f>
        <v>1591.8140751150092</v>
      </c>
    </row>
    <row r="907" spans="1:16" x14ac:dyDescent="0.4">
      <c r="A907" s="17">
        <f t="shared" si="41"/>
        <v>905</v>
      </c>
      <c r="B907">
        <v>1581033600</v>
      </c>
      <c r="C907">
        <v>9813.73</v>
      </c>
      <c r="D907" s="14">
        <f t="shared" si="40"/>
        <v>43868</v>
      </c>
      <c r="F907">
        <f ca="1">IF(A907&lt;$F$2,"",AVERAGE(INDIRECT("C"&amp;A907-$F$2+3):C907))</f>
        <v>8147.826416666664</v>
      </c>
      <c r="G907" s="2">
        <f ca="1">IF(A907&lt;$G$2,"",IF(A907=$G$2,AVERAGE(INDIRECT("C"&amp;A907-$G$2+3):C907),G906+(2/($G$2+3))*(C907-G906)))</f>
        <v>8398.3036977167794</v>
      </c>
      <c r="J907">
        <f ca="1">IF(F907="","",IF(C907&lt;(F907*(1-'inputs and tables'!$K$14)),0,IF(C907&gt;(F907*(1+'inputs and tables'!$K$14)),1,J906)))</f>
        <v>1</v>
      </c>
      <c r="K907">
        <f ca="1">IF(G907="","",IF(C907&lt;(G907*(1-'inputs and tables'!$K$14)),0,IF(C907&gt;(G907*(1+'inputs and tables'!$K$14)),1,K906)))</f>
        <v>1</v>
      </c>
      <c r="N907" s="13">
        <f t="shared" ref="N907:N970" si="42">(C907/C906)*N906</f>
        <v>852.25618758141491</v>
      </c>
      <c r="O907" s="10">
        <f ca="1">(O906+(IF(J906&lt;&gt;J905,(-O906*'inputs and tables'!$K$22-'inputs and tables'!$K$21)-O906*'inputs and tables'!$K$22,0)*('inputs and tables'!$K$15+'inputs and tables'!$K$16)))*(IF(AND(J906=0,'inputs and tables'!$K$16=1),data!C906/data!C907,1)*IF(AND(J906=1,'inputs and tables'!$K$15=1),data!C907/data!C906,1))</f>
        <v>5992.0459993517716</v>
      </c>
      <c r="P907" s="10">
        <f ca="1">(P906+(IF(K906&lt;&gt;K905,(-P906*'inputs and tables'!$K$22-'inputs and tables'!$K$21)-P906*'inputs and tables'!$K$22,0)*('inputs and tables'!$K$15+'inputs and tables'!$K$16)))*(IF(AND(K906=0,'inputs and tables'!$K$16=1),data!C906/data!C907,1)*IF(AND(K906=1,'inputs and tables'!$K$15=1),data!C907/data!C906,1))</f>
        <v>1598.6117011234564</v>
      </c>
    </row>
    <row r="908" spans="1:16" x14ac:dyDescent="0.4">
      <c r="A908" s="17">
        <f t="shared" si="41"/>
        <v>906</v>
      </c>
      <c r="B908">
        <v>1581120000</v>
      </c>
      <c r="C908">
        <v>9895.0499999999993</v>
      </c>
      <c r="D908" s="14">
        <f t="shared" si="40"/>
        <v>43869</v>
      </c>
      <c r="F908">
        <f ca="1">IF(A908&lt;$F$2,"",AVERAGE(INDIRECT("C"&amp;A908-$F$2+3):C908))</f>
        <v>8161.4643333333315</v>
      </c>
      <c r="G908" s="2">
        <f ca="1">IF(A908&lt;$G$2,"",IF(A908=$G$2,AVERAGE(INDIRECT("C"&amp;A908-$G$2+3):C908),G907+(2/($G$2+3))*(C908-G907)))</f>
        <v>8425.031310257551</v>
      </c>
      <c r="J908">
        <f ca="1">IF(F908="","",IF(C908&lt;(F908*(1-'inputs and tables'!$K$14)),0,IF(C908&gt;(F908*(1+'inputs and tables'!$K$14)),1,J907)))</f>
        <v>1</v>
      </c>
      <c r="K908">
        <f ca="1">IF(G908="","",IF(C908&lt;(G908*(1-'inputs and tables'!$K$14)),0,IF(C908&gt;(G908*(1+'inputs and tables'!$K$14)),1,K907)))</f>
        <v>1</v>
      </c>
      <c r="N908" s="13">
        <f t="shared" si="42"/>
        <v>859.31828050369018</v>
      </c>
      <c r="O908" s="10">
        <f ca="1">(O907+(IF(J907&lt;&gt;J906,(-O907*'inputs and tables'!$K$22-'inputs and tables'!$K$21)-O907*'inputs and tables'!$K$22,0)*('inputs and tables'!$K$15+'inputs and tables'!$K$16)))*(IF(AND(J907=0,'inputs and tables'!$K$16=1),data!C907/data!C908,1)*IF(AND(J907=1,'inputs and tables'!$K$15=1),data!C908/data!C907,1))</f>
        <v>6041.6981887504289</v>
      </c>
      <c r="P908" s="10">
        <f ca="1">(P907+(IF(K907&lt;&gt;K906,(-P907*'inputs and tables'!$K$22-'inputs and tables'!$K$21)-P907*'inputs and tables'!$K$22,0)*('inputs and tables'!$K$15+'inputs and tables'!$K$16)))*(IF(AND(K907=0,'inputs and tables'!$K$16=1),data!C907/data!C908,1)*IF(AND(K907=1,'inputs and tables'!$K$15=1),data!C908/data!C907,1))</f>
        <v>1611.8583569347902</v>
      </c>
    </row>
    <row r="909" spans="1:16" x14ac:dyDescent="0.4">
      <c r="A909" s="17">
        <f t="shared" si="41"/>
        <v>907</v>
      </c>
      <c r="B909">
        <v>1581206400</v>
      </c>
      <c r="C909">
        <v>10151.75</v>
      </c>
      <c r="D909" s="14">
        <f t="shared" si="40"/>
        <v>43870</v>
      </c>
      <c r="F909">
        <f ca="1">IF(A909&lt;$F$2,"",AVERAGE(INDIRECT("C"&amp;A909-$F$2+3):C909))</f>
        <v>8176.894833333331</v>
      </c>
      <c r="G909" s="2">
        <f ca="1">IF(A909&lt;$G$2,"",IF(A909=$G$2,AVERAGE(INDIRECT("C"&amp;A909-$G$2+3):C909),G908+(2/($G$2+3))*(C909-G908)))</f>
        <v>8455.8655725743811</v>
      </c>
      <c r="J909">
        <f ca="1">IF(F909="","",IF(C909&lt;(F909*(1-'inputs and tables'!$K$14)),0,IF(C909&gt;(F909*(1+'inputs and tables'!$K$14)),1,J908)))</f>
        <v>1</v>
      </c>
      <c r="K909">
        <f ca="1">IF(G909="","",IF(C909&lt;(G909*(1-'inputs and tables'!$K$14)),0,IF(C909&gt;(G909*(1+'inputs and tables'!$K$14)),1,K908)))</f>
        <v>1</v>
      </c>
      <c r="N909" s="13">
        <f t="shared" si="42"/>
        <v>881.61094224923943</v>
      </c>
      <c r="O909" s="10">
        <f ca="1">(O908+(IF(J908&lt;&gt;J907,(-O908*'inputs and tables'!$K$22-'inputs and tables'!$K$21)-O908*'inputs and tables'!$K$22,0)*('inputs and tables'!$K$15+'inputs and tables'!$K$16)))*(IF(AND(J908=0,'inputs and tables'!$K$16=1),data!C908/data!C909,1)*IF(AND(J908=1,'inputs and tables'!$K$15=1),data!C909/data!C908,1))</f>
        <v>6198.4335185418131</v>
      </c>
      <c r="P909" s="10">
        <f ca="1">(P908+(IF(K908&lt;&gt;K907,(-P908*'inputs and tables'!$K$22-'inputs and tables'!$K$21)-P908*'inputs and tables'!$K$22,0)*('inputs and tables'!$K$15+'inputs and tables'!$K$16)))*(IF(AND(K908=0,'inputs and tables'!$K$16=1),data!C908/data!C909,1)*IF(AND(K908=1,'inputs and tables'!$K$15=1),data!C909/data!C908,1))</f>
        <v>1653.6736120598437</v>
      </c>
    </row>
    <row r="910" spans="1:16" x14ac:dyDescent="0.4">
      <c r="A910" s="17">
        <f t="shared" si="41"/>
        <v>908</v>
      </c>
      <c r="B910">
        <v>1581292800</v>
      </c>
      <c r="C910">
        <v>9851.83</v>
      </c>
      <c r="D910" s="14">
        <f t="shared" si="40"/>
        <v>43871</v>
      </c>
      <c r="F910">
        <f ca="1">IF(A910&lt;$F$2,"",AVERAGE(INDIRECT("C"&amp;A910-$F$2+3):C910))</f>
        <v>8190.0349999999989</v>
      </c>
      <c r="G910" s="2">
        <f ca="1">IF(A910&lt;$G$2,"",IF(A910=$G$2,AVERAGE(INDIRECT("C"&amp;A910-$G$2+3):C910),G909+(2/($G$2+3))*(C910-G909)))</f>
        <v>8480.7935087784099</v>
      </c>
      <c r="J910">
        <f ca="1">IF(F910="","",IF(C910&lt;(F910*(1-'inputs and tables'!$K$14)),0,IF(C910&gt;(F910*(1+'inputs and tables'!$K$14)),1,J909)))</f>
        <v>1</v>
      </c>
      <c r="K910">
        <f ca="1">IF(G910="","",IF(C910&lt;(G910*(1-'inputs and tables'!$K$14)),0,IF(C910&gt;(G910*(1+'inputs and tables'!$K$14)),1,K909)))</f>
        <v>1</v>
      </c>
      <c r="N910" s="13">
        <f t="shared" si="42"/>
        <v>855.56491532783264</v>
      </c>
      <c r="O910" s="10">
        <f ca="1">(O909+(IF(J909&lt;&gt;J908,(-O909*'inputs and tables'!$K$22-'inputs and tables'!$K$21)-O909*'inputs and tables'!$K$22,0)*('inputs and tables'!$K$15+'inputs and tables'!$K$16)))*(IF(AND(J909=0,'inputs and tables'!$K$16=1),data!C909/data!C910,1)*IF(AND(J909=1,'inputs and tables'!$K$15=1),data!C910/data!C909,1))</f>
        <v>6015.3090147980192</v>
      </c>
      <c r="P910" s="10">
        <f ca="1">(P909+(IF(K909&lt;&gt;K908,(-P909*'inputs and tables'!$K$22-'inputs and tables'!$K$21)-P909*'inputs and tables'!$K$22,0)*('inputs and tables'!$K$15+'inputs and tables'!$K$16)))*(IF(AND(K909=0,'inputs and tables'!$K$16=1),data!C909/data!C910,1)*IF(AND(K909=1,'inputs and tables'!$K$15=1),data!C910/data!C909,1))</f>
        <v>1604.8180167458349</v>
      </c>
    </row>
    <row r="911" spans="1:16" x14ac:dyDescent="0.4">
      <c r="A911" s="17">
        <f t="shared" si="41"/>
        <v>909</v>
      </c>
      <c r="B911">
        <v>1581379200</v>
      </c>
      <c r="C911">
        <v>10223.08</v>
      </c>
      <c r="D911" s="14">
        <f t="shared" si="40"/>
        <v>43872</v>
      </c>
      <c r="F911">
        <f ca="1">IF(A911&lt;$F$2,"",AVERAGE(INDIRECT("C"&amp;A911-$F$2+3):C911))</f>
        <v>8205.6589999999978</v>
      </c>
      <c r="G911" s="2">
        <f ca="1">IF(A911&lt;$G$2,"",IF(A911=$G$2,AVERAGE(INDIRECT("C"&amp;A911-$G$2+3):C911),G910+(2/($G$2+3))*(C911-G910)))</f>
        <v>8511.9057675502245</v>
      </c>
      <c r="J911">
        <f ca="1">IF(F911="","",IF(C911&lt;(F911*(1-'inputs and tables'!$K$14)),0,IF(C911&gt;(F911*(1+'inputs and tables'!$K$14)),1,J910)))</f>
        <v>1</v>
      </c>
      <c r="K911">
        <f ca="1">IF(G911="","",IF(C911&lt;(G911*(1-'inputs and tables'!$K$14)),0,IF(C911&gt;(G911*(1+'inputs and tables'!$K$14)),1,K910)))</f>
        <v>1</v>
      </c>
      <c r="N911" s="13">
        <f t="shared" si="42"/>
        <v>887.80547112461932</v>
      </c>
      <c r="O911" s="10">
        <f ca="1">(O910+(IF(J910&lt;&gt;J909,(-O910*'inputs and tables'!$K$22-'inputs and tables'!$K$21)-O910*'inputs and tables'!$K$22,0)*('inputs and tables'!$K$15+'inputs and tables'!$K$16)))*(IF(AND(J910=0,'inputs and tables'!$K$16=1),data!C910/data!C911,1)*IF(AND(J910=1,'inputs and tables'!$K$15=1),data!C911/data!C910,1))</f>
        <v>6241.9860353864542</v>
      </c>
      <c r="P911" s="10">
        <f ca="1">(P910+(IF(K910&lt;&gt;K909,(-P910*'inputs and tables'!$K$22-'inputs and tables'!$K$21)-P910*'inputs and tables'!$K$22,0)*('inputs and tables'!$K$15+'inputs and tables'!$K$16)))*(IF(AND(K910=0,'inputs and tables'!$K$16=1),data!C910/data!C911,1)*IF(AND(K910=1,'inputs and tables'!$K$15=1),data!C911/data!C910,1))</f>
        <v>1665.2929425938135</v>
      </c>
    </row>
    <row r="912" spans="1:16" x14ac:dyDescent="0.4">
      <c r="A912" s="17">
        <f t="shared" si="41"/>
        <v>910</v>
      </c>
      <c r="B912">
        <v>1581465600</v>
      </c>
      <c r="C912">
        <v>10326.459999999999</v>
      </c>
      <c r="D912" s="14">
        <f t="shared" si="40"/>
        <v>43873</v>
      </c>
      <c r="F912">
        <f ca="1">IF(A912&lt;$F$2,"",AVERAGE(INDIRECT("C"&amp;A912-$F$2+3):C912))</f>
        <v>8223.7187499999982</v>
      </c>
      <c r="G912" s="2">
        <f ca="1">IF(A912&lt;$G$2,"",IF(A912=$G$2,AVERAGE(INDIRECT("C"&amp;A912-$G$2+3):C912),G911+(2/($G$2+3))*(C912-G911)))</f>
        <v>8544.3085217011139</v>
      </c>
      <c r="J912">
        <f ca="1">IF(F912="","",IF(C912&lt;(F912*(1-'inputs and tables'!$K$14)),0,IF(C912&gt;(F912*(1+'inputs and tables'!$K$14)),1,J911)))</f>
        <v>1</v>
      </c>
      <c r="K912">
        <f ca="1">IF(G912="","",IF(C912&lt;(G912*(1-'inputs and tables'!$K$14)),0,IF(C912&gt;(G912*(1+'inputs and tables'!$K$14)),1,K911)))</f>
        <v>1</v>
      </c>
      <c r="N912" s="13">
        <f t="shared" si="42"/>
        <v>896.78332609639529</v>
      </c>
      <c r="O912" s="10">
        <f ca="1">(O911+(IF(J911&lt;&gt;J910,(-O911*'inputs and tables'!$K$22-'inputs and tables'!$K$21)-O911*'inputs and tables'!$K$22,0)*('inputs and tables'!$K$15+'inputs and tables'!$K$16)))*(IF(AND(J911=0,'inputs and tables'!$K$16=1),data!C911/data!C912,1)*IF(AND(J911=1,'inputs and tables'!$K$15=1),data!C912/data!C911,1))</f>
        <v>6305.1075717862723</v>
      </c>
      <c r="P912" s="10">
        <f ca="1">(P911+(IF(K911&lt;&gt;K910,(-P911*'inputs and tables'!$K$22-'inputs and tables'!$K$21)-P911*'inputs and tables'!$K$22,0)*('inputs and tables'!$K$15+'inputs and tables'!$K$16)))*(IF(AND(K911=0,'inputs and tables'!$K$16=1),data!C911/data!C912,1)*IF(AND(K911=1,'inputs and tables'!$K$15=1),data!C912/data!C911,1))</f>
        <v>1682.1330714400465</v>
      </c>
    </row>
    <row r="913" spans="1:16" x14ac:dyDescent="0.4">
      <c r="A913" s="17">
        <f t="shared" si="41"/>
        <v>911</v>
      </c>
      <c r="B913">
        <v>1581552000</v>
      </c>
      <c r="C913">
        <v>10229.629999999999</v>
      </c>
      <c r="D913" s="14">
        <f t="shared" si="40"/>
        <v>43874</v>
      </c>
      <c r="F913">
        <f ca="1">IF(A913&lt;$F$2,"",AVERAGE(INDIRECT("C"&amp;A913-$F$2+3):C913))</f>
        <v>8242.3678333333319</v>
      </c>
      <c r="G913" s="2">
        <f ca="1">IF(A913&lt;$G$2,"",IF(A913=$G$2,AVERAGE(INDIRECT("C"&amp;A913-$G$2+3):C913),G912+(2/($G$2+3))*(C913-G912)))</f>
        <v>8574.403548099308</v>
      </c>
      <c r="J913">
        <f ca="1">IF(F913="","",IF(C913&lt;(F913*(1-'inputs and tables'!$K$14)),0,IF(C913&gt;(F913*(1+'inputs and tables'!$K$14)),1,J912)))</f>
        <v>1</v>
      </c>
      <c r="K913">
        <f ca="1">IF(G913="","",IF(C913&lt;(G913*(1-'inputs and tables'!$K$14)),0,IF(C913&gt;(G913*(1+'inputs and tables'!$K$14)),1,K912)))</f>
        <v>1</v>
      </c>
      <c r="N913" s="13">
        <f t="shared" si="42"/>
        <v>888.37429439860978</v>
      </c>
      <c r="O913" s="10">
        <f ca="1">(O912+(IF(J912&lt;&gt;J911,(-O912*'inputs and tables'!$K$22-'inputs and tables'!$K$21)-O912*'inputs and tables'!$K$22,0)*('inputs and tables'!$K$15+'inputs and tables'!$K$16)))*(IF(AND(J912=0,'inputs and tables'!$K$16=1),data!C912/data!C913,1)*IF(AND(J912=1,'inputs and tables'!$K$15=1),data!C913/data!C912,1))</f>
        <v>6245.9853201941423</v>
      </c>
      <c r="P913" s="10">
        <f ca="1">(P912+(IF(K912&lt;&gt;K911,(-P912*'inputs and tables'!$K$22-'inputs and tables'!$K$21)-P912*'inputs and tables'!$K$22,0)*('inputs and tables'!$K$15+'inputs and tables'!$K$16)))*(IF(AND(K912=0,'inputs and tables'!$K$16=1),data!C912/data!C913,1)*IF(AND(K912=1,'inputs and tables'!$K$15=1),data!C913/data!C912,1))</f>
        <v>1666.3599076155085</v>
      </c>
    </row>
    <row r="914" spans="1:16" x14ac:dyDescent="0.4">
      <c r="A914" s="17">
        <f t="shared" si="41"/>
        <v>912</v>
      </c>
      <c r="B914">
        <v>1581638400</v>
      </c>
      <c r="C914">
        <v>10344.36</v>
      </c>
      <c r="D914" s="14">
        <f t="shared" si="40"/>
        <v>43875</v>
      </c>
      <c r="F914">
        <f ca="1">IF(A914&lt;$F$2,"",AVERAGE(INDIRECT("C"&amp;A914-$F$2+3):C914))</f>
        <v>8261.3159999999989</v>
      </c>
      <c r="G914" s="2">
        <f ca="1">IF(A914&lt;$G$2,"",IF(A914=$G$2,AVERAGE(INDIRECT("C"&amp;A914-$G$2+3):C914),G913+(2/($G$2+3))*(C914-G913)))</f>
        <v>8606.0099133118201</v>
      </c>
      <c r="J914">
        <f ca="1">IF(F914="","",IF(C914&lt;(F914*(1-'inputs and tables'!$K$14)),0,IF(C914&gt;(F914*(1+'inputs and tables'!$K$14)),1,J913)))</f>
        <v>1</v>
      </c>
      <c r="K914">
        <f ca="1">IF(G914="","",IF(C914&lt;(G914*(1-'inputs and tables'!$K$14)),0,IF(C914&gt;(G914*(1+'inputs and tables'!$K$14)),1,K913)))</f>
        <v>1</v>
      </c>
      <c r="N914" s="13">
        <f t="shared" si="42"/>
        <v>898.33782023447611</v>
      </c>
      <c r="O914" s="10">
        <f ca="1">(O913+(IF(J913&lt;&gt;J912,(-O913*'inputs and tables'!$K$22-'inputs and tables'!$K$21)-O913*'inputs and tables'!$K$22,0)*('inputs and tables'!$K$15+'inputs and tables'!$K$16)))*(IF(AND(J913=0,'inputs and tables'!$K$16=1),data!C913/data!C914,1)*IF(AND(J913=1,'inputs and tables'!$K$15=1),data!C914/data!C913,1))</f>
        <v>6316.0369150011766</v>
      </c>
      <c r="P914" s="10">
        <f ca="1">(P913+(IF(K913&lt;&gt;K912,(-P913*'inputs and tables'!$K$22-'inputs and tables'!$K$21)-P913*'inputs and tables'!$K$22,0)*('inputs and tables'!$K$15+'inputs and tables'!$K$16)))*(IF(AND(K913=0,'inputs and tables'!$K$16=1),data!C913/data!C914,1)*IF(AND(K913=1,'inputs and tables'!$K$15=1),data!C914/data!C913,1))</f>
        <v>1685.0488995146025</v>
      </c>
    </row>
    <row r="915" spans="1:16" x14ac:dyDescent="0.4">
      <c r="A915" s="17">
        <f t="shared" si="41"/>
        <v>913</v>
      </c>
      <c r="B915">
        <v>1581724800</v>
      </c>
      <c r="C915">
        <v>9904.7199999999993</v>
      </c>
      <c r="D915" s="14">
        <f t="shared" si="40"/>
        <v>43876</v>
      </c>
      <c r="F915">
        <f ca="1">IF(A915&lt;$F$2,"",AVERAGE(INDIRECT("C"&amp;A915-$F$2+3):C915))</f>
        <v>8277.6302499999983</v>
      </c>
      <c r="G915" s="2">
        <f ca="1">IF(A915&lt;$G$2,"",IF(A915=$G$2,AVERAGE(INDIRECT("C"&amp;A915-$G$2+3):C915),G914+(2/($G$2+3))*(C915-G914)))</f>
        <v>8629.2011648598236</v>
      </c>
      <c r="J915">
        <f ca="1">IF(F915="","",IF(C915&lt;(F915*(1-'inputs and tables'!$K$14)),0,IF(C915&gt;(F915*(1+'inputs and tables'!$K$14)),1,J914)))</f>
        <v>1</v>
      </c>
      <c r="K915">
        <f ca="1">IF(G915="","",IF(C915&lt;(G915*(1-'inputs and tables'!$K$14)),0,IF(C915&gt;(G915*(1+'inputs and tables'!$K$14)),1,K914)))</f>
        <v>1</v>
      </c>
      <c r="N915" s="13">
        <f t="shared" si="42"/>
        <v>860.15805471124543</v>
      </c>
      <c r="O915" s="10">
        <f ca="1">(O914+(IF(J914&lt;&gt;J913,(-O914*'inputs and tables'!$K$22-'inputs and tables'!$K$21)-O914*'inputs and tables'!$K$22,0)*('inputs and tables'!$K$15+'inputs and tables'!$K$16)))*(IF(AND(J914=0,'inputs and tables'!$K$16=1),data!C914/data!C915,1)*IF(AND(J914=1,'inputs and tables'!$K$15=1),data!C915/data!C914,1))</f>
        <v>6047.6024763978094</v>
      </c>
      <c r="P915" s="10">
        <f ca="1">(P914+(IF(K914&lt;&gt;K913,(-P914*'inputs and tables'!$K$22-'inputs and tables'!$K$21)-P914*'inputs and tables'!$K$22,0)*('inputs and tables'!$K$15+'inputs and tables'!$K$16)))*(IF(AND(K914=0,'inputs and tables'!$K$16=1),data!C914/data!C915,1)*IF(AND(K914=1,'inputs and tables'!$K$15=1),data!C915/data!C914,1))</f>
        <v>1613.4335556767428</v>
      </c>
    </row>
    <row r="916" spans="1:16" x14ac:dyDescent="0.4">
      <c r="A916" s="17">
        <f t="shared" si="41"/>
        <v>914</v>
      </c>
      <c r="B916">
        <v>1581811200</v>
      </c>
      <c r="C916">
        <v>9917.27</v>
      </c>
      <c r="D916" s="14">
        <f t="shared" si="40"/>
        <v>43877</v>
      </c>
      <c r="F916">
        <f ca="1">IF(A916&lt;$F$2,"",AVERAGE(INDIRECT("C"&amp;A916-$F$2+3):C916))</f>
        <v>8294.0407499999983</v>
      </c>
      <c r="G916" s="2">
        <f ca="1">IF(A916&lt;$G$2,"",IF(A916=$G$2,AVERAGE(INDIRECT("C"&amp;A916-$G$2+3):C916),G915+(2/($G$2+3))*(C916-G915)))</f>
        <v>8652.2023940587551</v>
      </c>
      <c r="J916">
        <f ca="1">IF(F916="","",IF(C916&lt;(F916*(1-'inputs and tables'!$K$14)),0,IF(C916&gt;(F916*(1+'inputs and tables'!$K$14)),1,J915)))</f>
        <v>1</v>
      </c>
      <c r="K916">
        <f ca="1">IF(G916="","",IF(C916&lt;(G916*(1-'inputs and tables'!$K$14)),0,IF(C916&gt;(G916*(1+'inputs and tables'!$K$14)),1,K915)))</f>
        <v>1</v>
      </c>
      <c r="N916" s="13">
        <f t="shared" si="42"/>
        <v>861.24793747286083</v>
      </c>
      <c r="O916" s="10">
        <f ca="1">(O915+(IF(J915&lt;&gt;J914,(-O915*'inputs and tables'!$K$22-'inputs and tables'!$K$21)-O915*'inputs and tables'!$K$22,0)*('inputs and tables'!$K$15+'inputs and tables'!$K$16)))*(IF(AND(J915=0,'inputs and tables'!$K$16=1),data!C915/data!C916,1)*IF(AND(J915=1,'inputs and tables'!$K$15=1),data!C916/data!C915,1))</f>
        <v>6055.2652282049075</v>
      </c>
      <c r="P916" s="10">
        <f ca="1">(P915+(IF(K915&lt;&gt;K914,(-P915*'inputs and tables'!$K$22-'inputs and tables'!$K$21)-P915*'inputs and tables'!$K$22,0)*('inputs and tables'!$K$15+'inputs and tables'!$K$16)))*(IF(AND(K915=0,'inputs and tables'!$K$16=1),data!C915/data!C916,1)*IF(AND(K915=1,'inputs and tables'!$K$15=1),data!C916/data!C915,1))</f>
        <v>1615.4778932373954</v>
      </c>
    </row>
    <row r="917" spans="1:16" x14ac:dyDescent="0.4">
      <c r="A917" s="17">
        <f t="shared" si="41"/>
        <v>915</v>
      </c>
      <c r="B917">
        <v>1581897600</v>
      </c>
      <c r="C917">
        <v>9706</v>
      </c>
      <c r="D917" s="14">
        <f t="shared" si="40"/>
        <v>43878</v>
      </c>
      <c r="F917">
        <f ca="1">IF(A917&lt;$F$2,"",AVERAGE(INDIRECT("C"&amp;A917-$F$2+3):C917))</f>
        <v>8306.3961666666655</v>
      </c>
      <c r="G917" s="2">
        <f ca="1">IF(A917&lt;$G$2,"",IF(A917=$G$2,AVERAGE(INDIRECT("C"&amp;A917-$G$2+3):C917),G916+(2/($G$2+3))*(C917-G916)))</f>
        <v>8671.0202084505636</v>
      </c>
      <c r="J917">
        <f ca="1">IF(F917="","",IF(C917&lt;(F917*(1-'inputs and tables'!$K$14)),0,IF(C917&gt;(F917*(1+'inputs and tables'!$K$14)),1,J916)))</f>
        <v>1</v>
      </c>
      <c r="K917">
        <f ca="1">IF(G917="","",IF(C917&lt;(G917*(1-'inputs and tables'!$K$14)),0,IF(C917&gt;(G917*(1+'inputs and tables'!$K$14)),1,K916)))</f>
        <v>1</v>
      </c>
      <c r="N917" s="13">
        <f t="shared" si="42"/>
        <v>842.90056448111091</v>
      </c>
      <c r="O917" s="10">
        <f ca="1">(O916+(IF(J916&lt;&gt;J915,(-O916*'inputs and tables'!$K$22-'inputs and tables'!$K$21)-O916*'inputs and tables'!$K$22,0)*('inputs and tables'!$K$15+'inputs and tables'!$K$16)))*(IF(AND(J916=0,'inputs and tables'!$K$16=1),data!C916/data!C917,1)*IF(AND(J916=1,'inputs and tables'!$K$15=1),data!C917/data!C916,1))</f>
        <v>5926.2684493773822</v>
      </c>
      <c r="P917" s="10">
        <f ca="1">(P916+(IF(K916&lt;&gt;K915,(-P916*'inputs and tables'!$K$22-'inputs and tables'!$K$21)-P916*'inputs and tables'!$K$22,0)*('inputs and tables'!$K$15+'inputs and tables'!$K$16)))*(IF(AND(K916=0,'inputs and tables'!$K$16=1),data!C916/data!C917,1)*IF(AND(K916=1,'inputs and tables'!$K$15=1),data!C917/data!C916,1))</f>
        <v>1581.0629771864797</v>
      </c>
    </row>
    <row r="918" spans="1:16" x14ac:dyDescent="0.4">
      <c r="A918" s="17">
        <f t="shared" si="41"/>
        <v>916</v>
      </c>
      <c r="B918">
        <v>1581984000</v>
      </c>
      <c r="C918">
        <v>10164.709999999999</v>
      </c>
      <c r="D918" s="14">
        <f t="shared" si="40"/>
        <v>43879</v>
      </c>
      <c r="F918">
        <f ca="1">IF(A918&lt;$F$2,"",AVERAGE(INDIRECT("C"&amp;A918-$F$2+3):C918))</f>
        <v>8322.7914999999994</v>
      </c>
      <c r="G918" s="2">
        <f ca="1">IF(A918&lt;$G$2,"",IF(A918=$G$2,AVERAGE(INDIRECT("C"&amp;A918-$G$2+3):C918),G917+(2/($G$2+3))*(C918-G917)))</f>
        <v>8697.693240442517</v>
      </c>
      <c r="J918">
        <f ca="1">IF(F918="","",IF(C918&lt;(F918*(1-'inputs and tables'!$K$14)),0,IF(C918&gt;(F918*(1+'inputs and tables'!$K$14)),1,J917)))</f>
        <v>1</v>
      </c>
      <c r="K918">
        <f ca="1">IF(G918="","",IF(C918&lt;(G918*(1-'inputs and tables'!$K$14)),0,IF(C918&gt;(G918*(1+'inputs and tables'!$K$14)),1,K917)))</f>
        <v>1</v>
      </c>
      <c r="N918" s="13">
        <f t="shared" si="42"/>
        <v>882.73643074250901</v>
      </c>
      <c r="O918" s="10">
        <f ca="1">(O917+(IF(J917&lt;&gt;J916,(-O917*'inputs and tables'!$K$22-'inputs and tables'!$K$21)-O917*'inputs and tables'!$K$22,0)*('inputs and tables'!$K$15+'inputs and tables'!$K$16)))*(IF(AND(J917=0,'inputs and tables'!$K$16=1),data!C917/data!C918,1)*IF(AND(J917=1,'inputs and tables'!$K$15=1),data!C918/data!C917,1))</f>
        <v>6206.3466072605361</v>
      </c>
      <c r="P918" s="10">
        <f ca="1">(P917+(IF(K917&lt;&gt;K916,(-P917*'inputs and tables'!$K$22-'inputs and tables'!$K$21)-P917*'inputs and tables'!$K$22,0)*('inputs and tables'!$K$15+'inputs and tables'!$K$16)))*(IF(AND(K917=0,'inputs and tables'!$K$16=1),data!C917/data!C918,1)*IF(AND(K917=1,'inputs and tables'!$K$15=1),data!C918/data!C917,1))</f>
        <v>1655.7847367439913</v>
      </c>
    </row>
    <row r="919" spans="1:16" x14ac:dyDescent="0.4">
      <c r="A919" s="17">
        <f t="shared" si="41"/>
        <v>917</v>
      </c>
      <c r="B919">
        <v>1582070400</v>
      </c>
      <c r="C919">
        <v>9593.7900000000009</v>
      </c>
      <c r="D919" s="14">
        <f t="shared" si="40"/>
        <v>43880</v>
      </c>
      <c r="F919">
        <f ca="1">IF(A919&lt;$F$2,"",AVERAGE(INDIRECT("C"&amp;A919-$F$2+3):C919))</f>
        <v>8335.9064166666667</v>
      </c>
      <c r="G919" s="2">
        <f ca="1">IF(A919&lt;$G$2,"",IF(A919=$G$2,AVERAGE(INDIRECT("C"&amp;A919-$G$2+3):C919),G918+(2/($G$2+3))*(C919-G918)))</f>
        <v>8713.6949682917584</v>
      </c>
      <c r="J919">
        <f ca="1">IF(F919="","",IF(C919&lt;(F919*(1-'inputs and tables'!$K$14)),0,IF(C919&gt;(F919*(1+'inputs and tables'!$K$14)),1,J918)))</f>
        <v>1</v>
      </c>
      <c r="K919">
        <f ca="1">IF(G919="","",IF(C919&lt;(G919*(1-'inputs and tables'!$K$14)),0,IF(C919&gt;(G919*(1+'inputs and tables'!$K$14)),1,K918)))</f>
        <v>1</v>
      </c>
      <c r="N919" s="13">
        <f t="shared" si="42"/>
        <v>833.15588363004724</v>
      </c>
      <c r="O919" s="10">
        <f ca="1">(O918+(IF(J918&lt;&gt;J917,(-O918*'inputs and tables'!$K$22-'inputs and tables'!$K$21)-O918*'inputs and tables'!$K$22,0)*('inputs and tables'!$K$15+'inputs and tables'!$K$16)))*(IF(AND(J918=0,'inputs and tables'!$K$16=1),data!C918/data!C919,1)*IF(AND(J918=1,'inputs and tables'!$K$15=1),data!C919/data!C918,1))</f>
        <v>5857.7555107101007</v>
      </c>
      <c r="P919" s="10">
        <f ca="1">(P918+(IF(K918&lt;&gt;K917,(-P918*'inputs and tables'!$K$22-'inputs and tables'!$K$21)-P918*'inputs and tables'!$K$22,0)*('inputs and tables'!$K$15+'inputs and tables'!$K$16)))*(IF(AND(K918=0,'inputs and tables'!$K$16=1),data!C918/data!C919,1)*IF(AND(K918=1,'inputs and tables'!$K$15=1),data!C919/data!C918,1))</f>
        <v>1562.784481753748</v>
      </c>
    </row>
    <row r="920" spans="1:16" x14ac:dyDescent="0.4">
      <c r="A920" s="17">
        <f t="shared" si="41"/>
        <v>918</v>
      </c>
      <c r="B920">
        <v>1582156800</v>
      </c>
      <c r="C920">
        <v>9596.42</v>
      </c>
      <c r="D920" s="14">
        <f t="shared" si="40"/>
        <v>43881</v>
      </c>
      <c r="F920">
        <f ca="1">IF(A920&lt;$F$2,"",AVERAGE(INDIRECT("C"&amp;A920-$F$2+3):C920))</f>
        <v>8353.6547499999997</v>
      </c>
      <c r="G920" s="2">
        <f ca="1">IF(A920&lt;$G$2,"",IF(A920=$G$2,AVERAGE(INDIRECT("C"&amp;A920-$G$2+3):C920),G919+(2/($G$2+3))*(C920-G919)))</f>
        <v>8729.4579152865481</v>
      </c>
      <c r="J920">
        <f ca="1">IF(F920="","",IF(C920&lt;(F920*(1-'inputs and tables'!$K$14)),0,IF(C920&gt;(F920*(1+'inputs and tables'!$K$14)),1,J919)))</f>
        <v>1</v>
      </c>
      <c r="K920">
        <f ca="1">IF(G920="","",IF(C920&lt;(G920*(1-'inputs and tables'!$K$14)),0,IF(C920&gt;(G920*(1+'inputs and tables'!$K$14)),1,K919)))</f>
        <v>1</v>
      </c>
      <c r="N920" s="13">
        <f t="shared" si="42"/>
        <v>833.3842813721227</v>
      </c>
      <c r="O920" s="10">
        <f ca="1">(O919+(IF(J919&lt;&gt;J918,(-O919*'inputs and tables'!$K$22-'inputs and tables'!$K$21)-O919*'inputs and tables'!$K$22,0)*('inputs and tables'!$K$15+'inputs and tables'!$K$16)))*(IF(AND(J919=0,'inputs and tables'!$K$16=1),data!C919/data!C920,1)*IF(AND(J919=1,'inputs and tables'!$K$15=1),data!C920/data!C919,1))</f>
        <v>5859.3613304115079</v>
      </c>
      <c r="P920" s="10">
        <f ca="1">(P919+(IF(K919&lt;&gt;K918,(-P919*'inputs and tables'!$K$22-'inputs and tables'!$K$21)-P919*'inputs and tables'!$K$22,0)*('inputs and tables'!$K$15+'inputs and tables'!$K$16)))*(IF(AND(K919=0,'inputs and tables'!$K$16=1),data!C919/data!C920,1)*IF(AND(K919=1,'inputs and tables'!$K$15=1),data!C920/data!C919,1))</f>
        <v>1563.2128967166575</v>
      </c>
    </row>
    <row r="921" spans="1:16" x14ac:dyDescent="0.4">
      <c r="A921" s="17">
        <f t="shared" si="41"/>
        <v>919</v>
      </c>
      <c r="B921">
        <v>1582243200</v>
      </c>
      <c r="C921">
        <v>9677.0499999999993</v>
      </c>
      <c r="D921" s="14">
        <f t="shared" si="40"/>
        <v>43882</v>
      </c>
      <c r="F921">
        <f ca="1">IF(A921&lt;$F$2,"",AVERAGE(INDIRECT("C"&amp;A921-$F$2+3):C921))</f>
        <v>8372.5267499999991</v>
      </c>
      <c r="G921" s="2">
        <f ca="1">IF(A921&lt;$G$2,"",IF(A921=$G$2,AVERAGE(INDIRECT("C"&amp;A921-$G$2+3):C921),G920+(2/($G$2+3))*(C921-G920)))</f>
        <v>8746.3792025135735</v>
      </c>
      <c r="J921">
        <f ca="1">IF(F921="","",IF(C921&lt;(F921*(1-'inputs and tables'!$K$14)),0,IF(C921&gt;(F921*(1+'inputs and tables'!$K$14)),1,J920)))</f>
        <v>1</v>
      </c>
      <c r="K921">
        <f ca="1">IF(G921="","",IF(C921&lt;(G921*(1-'inputs and tables'!$K$14)),0,IF(C921&gt;(G921*(1+'inputs and tables'!$K$14)),1,K920)))</f>
        <v>1</v>
      </c>
      <c r="N921" s="13">
        <f t="shared" si="42"/>
        <v>840.38645245332111</v>
      </c>
      <c r="O921" s="10">
        <f ca="1">(O920+(IF(J920&lt;&gt;J919,(-O920*'inputs and tables'!$K$22-'inputs and tables'!$K$21)-O920*'inputs and tables'!$K$22,0)*('inputs and tables'!$K$15+'inputs and tables'!$K$16)))*(IF(AND(J920=0,'inputs and tables'!$K$16=1),data!C920/data!C921,1)*IF(AND(J920=1,'inputs and tables'!$K$15=1),data!C921/data!C920,1))</f>
        <v>5908.592221105233</v>
      </c>
      <c r="P921" s="10">
        <f ca="1">(P920+(IF(K920&lt;&gt;K919,(-P920*'inputs and tables'!$K$22-'inputs and tables'!$K$21)-P920*'inputs and tables'!$K$22,0)*('inputs and tables'!$K$15+'inputs and tables'!$K$16)))*(IF(AND(K920=0,'inputs and tables'!$K$16=1),data!C920/data!C921,1)*IF(AND(K920=1,'inputs and tables'!$K$15=1),data!C921/data!C920,1))</f>
        <v>1576.347154686011</v>
      </c>
    </row>
    <row r="922" spans="1:16" x14ac:dyDescent="0.4">
      <c r="A922" s="17">
        <f t="shared" si="41"/>
        <v>920</v>
      </c>
      <c r="B922">
        <v>1582329600</v>
      </c>
      <c r="C922">
        <v>9650.86</v>
      </c>
      <c r="D922" s="14">
        <f t="shared" si="40"/>
        <v>43883</v>
      </c>
      <c r="F922">
        <f ca="1">IF(A922&lt;$F$2,"",AVERAGE(INDIRECT("C"&amp;A922-$F$2+3):C922))</f>
        <v>8380.8254166666666</v>
      </c>
      <c r="G922" s="2">
        <f ca="1">IF(A922&lt;$G$2,"",IF(A922=$G$2,AVERAGE(INDIRECT("C"&amp;A922-$G$2+3):C922),G921+(2/($G$2+3))*(C922-G921)))</f>
        <v>8762.5306453258308</v>
      </c>
      <c r="J922">
        <f ca="1">IF(F922="","",IF(C922&lt;(F922*(1-'inputs and tables'!$K$14)),0,IF(C922&gt;(F922*(1+'inputs and tables'!$K$14)),1,J921)))</f>
        <v>1</v>
      </c>
      <c r="K922">
        <f ca="1">IF(G922="","",IF(C922&lt;(G922*(1-'inputs and tables'!$K$14)),0,IF(C922&gt;(G922*(1+'inputs and tables'!$K$14)),1,K921)))</f>
        <v>1</v>
      </c>
      <c r="N922" s="13">
        <f t="shared" si="42"/>
        <v>838.11202778983875</v>
      </c>
      <c r="O922" s="10">
        <f ca="1">(O921+(IF(J921&lt;&gt;J920,(-O921*'inputs and tables'!$K$22-'inputs and tables'!$K$21)-O921*'inputs and tables'!$K$22,0)*('inputs and tables'!$K$15+'inputs and tables'!$K$16)))*(IF(AND(J921=0,'inputs and tables'!$K$16=1),data!C921/data!C922,1)*IF(AND(J921=1,'inputs and tables'!$K$15=1),data!C922/data!C921,1))</f>
        <v>5892.6011876528128</v>
      </c>
      <c r="P922" s="10">
        <f ca="1">(P921+(IF(K921&lt;&gt;K920,(-P921*'inputs and tables'!$K$22-'inputs and tables'!$K$21)-P921*'inputs and tables'!$K$22,0)*('inputs and tables'!$K$15+'inputs and tables'!$K$16)))*(IF(AND(K921=0,'inputs and tables'!$K$16=1),data!C921/data!C922,1)*IF(AND(K921=1,'inputs and tables'!$K$15=1),data!C922/data!C921,1))</f>
        <v>1572.0809235534628</v>
      </c>
    </row>
    <row r="923" spans="1:16" x14ac:dyDescent="0.4">
      <c r="A923" s="17">
        <f t="shared" si="41"/>
        <v>921</v>
      </c>
      <c r="B923">
        <v>1582416000</v>
      </c>
      <c r="C923">
        <v>9936.4</v>
      </c>
      <c r="D923" s="14">
        <f t="shared" si="40"/>
        <v>43884</v>
      </c>
      <c r="F923">
        <f ca="1">IF(A923&lt;$F$2,"",AVERAGE(INDIRECT("C"&amp;A923-$F$2+3):C923))</f>
        <v>8386.7120833333338</v>
      </c>
      <c r="G923" s="2">
        <f ca="1">IF(A923&lt;$G$2,"",IF(A923=$G$2,AVERAGE(INDIRECT("C"&amp;A923-$G$2+3):C923),G922+(2/($G$2+3))*(C923-G922)))</f>
        <v>8783.4925980878688</v>
      </c>
      <c r="J923">
        <f ca="1">IF(F923="","",IF(C923&lt;(F923*(1-'inputs and tables'!$K$14)),0,IF(C923&gt;(F923*(1+'inputs and tables'!$K$14)),1,J922)))</f>
        <v>1</v>
      </c>
      <c r="K923">
        <f ca="1">IF(G923="","",IF(C923&lt;(G923*(1-'inputs and tables'!$K$14)),0,IF(C923&gt;(G923*(1+'inputs and tables'!$K$14)),1,K922)))</f>
        <v>1</v>
      </c>
      <c r="N923" s="13">
        <f t="shared" si="42"/>
        <v>862.90924880590455</v>
      </c>
      <c r="O923" s="10">
        <f ca="1">(O922+(IF(J922&lt;&gt;J921,(-O922*'inputs and tables'!$K$22-'inputs and tables'!$K$21)-O922*'inputs and tables'!$K$22,0)*('inputs and tables'!$K$15+'inputs and tables'!$K$16)))*(IF(AND(J922=0,'inputs and tables'!$K$16=1),data!C922/data!C923,1)*IF(AND(J922=1,'inputs and tables'!$K$15=1),data!C923/data!C922,1))</f>
        <v>6066.945582154689</v>
      </c>
      <c r="P923" s="10">
        <f ca="1">(P922+(IF(K922&lt;&gt;K921,(-P922*'inputs and tables'!$K$22-'inputs and tables'!$K$21)-P922*'inputs and tables'!$K$22,0)*('inputs and tables'!$K$15+'inputs and tables'!$K$16)))*(IF(AND(K922=0,'inputs and tables'!$K$16=1),data!C922/data!C923,1)*IF(AND(K922=1,'inputs and tables'!$K$15=1),data!C923/data!C922,1))</f>
        <v>1618.5940826824371</v>
      </c>
    </row>
    <row r="924" spans="1:16" x14ac:dyDescent="0.4">
      <c r="A924" s="17">
        <f t="shared" si="41"/>
        <v>922</v>
      </c>
      <c r="B924">
        <v>1582502400</v>
      </c>
      <c r="C924">
        <v>9656.1299999999992</v>
      </c>
      <c r="D924" s="14">
        <f t="shared" si="40"/>
        <v>43885</v>
      </c>
      <c r="F924">
        <f ca="1">IF(A924&lt;$F$2,"",AVERAGE(INDIRECT("C"&amp;A924-$F$2+3):C924))</f>
        <v>8387.7637500000001</v>
      </c>
      <c r="G924" s="2">
        <f ca="1">IF(A924&lt;$G$2,"",IF(A924=$G$2,AVERAGE(INDIRECT("C"&amp;A924-$G$2+3):C924),G923+(2/($G$2+3))*(C924-G923)))</f>
        <v>8799.0754088362992</v>
      </c>
      <c r="J924">
        <f ca="1">IF(F924="","",IF(C924&lt;(F924*(1-'inputs and tables'!$K$14)),0,IF(C924&gt;(F924*(1+'inputs and tables'!$K$14)),1,J923)))</f>
        <v>1</v>
      </c>
      <c r="K924">
        <f ca="1">IF(G924="","",IF(C924&lt;(G924*(1-'inputs and tables'!$K$14)),0,IF(C924&gt;(G924*(1+'inputs and tables'!$K$14)),1,K923)))</f>
        <v>1</v>
      </c>
      <c r="N924" s="13">
        <f t="shared" si="42"/>
        <v>838.56969170646903</v>
      </c>
      <c r="O924" s="10">
        <f ca="1">(O923+(IF(J923&lt;&gt;J922,(-O923*'inputs and tables'!$K$22-'inputs and tables'!$K$21)-O923*'inputs and tables'!$K$22,0)*('inputs and tables'!$K$15+'inputs and tables'!$K$16)))*(IF(AND(J923=0,'inputs and tables'!$K$16=1),data!C923/data!C924,1)*IF(AND(J923=1,'inputs and tables'!$K$15=1),data!C924/data!C923,1))</f>
        <v>5895.8189328339595</v>
      </c>
      <c r="P924" s="10">
        <f ca="1">(P923+(IF(K923&lt;&gt;K922,(-P923*'inputs and tables'!$K$22-'inputs and tables'!$K$21)-P923*'inputs and tables'!$K$22,0)*('inputs and tables'!$K$15+'inputs and tables'!$K$16)))*(IF(AND(K923=0,'inputs and tables'!$K$16=1),data!C923/data!C924,1)*IF(AND(K923=1,'inputs and tables'!$K$15=1),data!C924/data!C923,1))</f>
        <v>1572.9393824335132</v>
      </c>
    </row>
    <row r="925" spans="1:16" x14ac:dyDescent="0.4">
      <c r="A925" s="17">
        <f t="shared" si="41"/>
        <v>923</v>
      </c>
      <c r="B925">
        <v>1582588800</v>
      </c>
      <c r="C925">
        <v>9315.84</v>
      </c>
      <c r="D925" s="14">
        <f t="shared" si="40"/>
        <v>43886</v>
      </c>
      <c r="F925">
        <f ca="1">IF(A925&lt;$F$2,"",AVERAGE(INDIRECT("C"&amp;A925-$F$2+3):C925))</f>
        <v>8388.6862500000007</v>
      </c>
      <c r="G925" s="2">
        <f ca="1">IF(A925&lt;$G$2,"",IF(A925=$G$2,AVERAGE(INDIRECT("C"&amp;A925-$G$2+3):C925),G924+(2/($G$2+3))*(C925-G924)))</f>
        <v>8808.3033479642218</v>
      </c>
      <c r="J925">
        <f ca="1">IF(F925="","",IF(C925&lt;(F925*(1-'inputs and tables'!$K$14)),0,IF(C925&gt;(F925*(1+'inputs and tables'!$K$14)),1,J924)))</f>
        <v>1</v>
      </c>
      <c r="K925">
        <f ca="1">IF(G925="","",IF(C925&lt;(G925*(1-'inputs and tables'!$K$14)),0,IF(C925&gt;(G925*(1+'inputs and tables'!$K$14)),1,K924)))</f>
        <v>1</v>
      </c>
      <c r="N925" s="13">
        <f t="shared" si="42"/>
        <v>809.01780286582652</v>
      </c>
      <c r="O925" s="10">
        <f ca="1">(O924+(IF(J924&lt;&gt;J923,(-O924*'inputs and tables'!$K$22-'inputs and tables'!$K$21)-O924*'inputs and tables'!$K$22,0)*('inputs and tables'!$K$15+'inputs and tables'!$K$16)))*(IF(AND(J924=0,'inputs and tables'!$K$16=1),data!C924/data!C925,1)*IF(AND(J924=1,'inputs and tables'!$K$15=1),data!C925/data!C924,1))</f>
        <v>5688.0454019624758</v>
      </c>
      <c r="P925" s="10">
        <f ca="1">(P924+(IF(K924&lt;&gt;K923,(-P924*'inputs and tables'!$K$22-'inputs and tables'!$K$21)-P924*'inputs and tables'!$K$22,0)*('inputs and tables'!$K$15+'inputs and tables'!$K$16)))*(IF(AND(K924=0,'inputs and tables'!$K$16=1),data!C924/data!C925,1)*IF(AND(K924=1,'inputs and tables'!$K$15=1),data!C925/data!C924,1))</f>
        <v>1517.507698886554</v>
      </c>
    </row>
    <row r="926" spans="1:16" x14ac:dyDescent="0.4">
      <c r="A926" s="17">
        <f t="shared" si="41"/>
        <v>924</v>
      </c>
      <c r="B926">
        <v>1582675200</v>
      </c>
      <c r="C926">
        <v>8785.25</v>
      </c>
      <c r="D926" s="14">
        <f t="shared" si="40"/>
        <v>43887</v>
      </c>
      <c r="F926">
        <f ca="1">IF(A926&lt;$F$2,"",AVERAGE(INDIRECT("C"&amp;A926-$F$2+3):C926))</f>
        <v>8383.4998333333333</v>
      </c>
      <c r="G926" s="2">
        <f ca="1">IF(A926&lt;$G$2,"",IF(A926=$G$2,AVERAGE(INDIRECT("C"&amp;A926-$G$2+3):C926),G925+(2/($G$2+3))*(C926-G925)))</f>
        <v>8807.8916810362898</v>
      </c>
      <c r="J926">
        <f ca="1">IF(F926="","",IF(C926&lt;(F926*(1-'inputs and tables'!$K$14)),0,IF(C926&gt;(F926*(1+'inputs and tables'!$K$14)),1,J925)))</f>
        <v>1</v>
      </c>
      <c r="K926">
        <f ca="1">IF(G926="","",IF(C926&lt;(G926*(1-'inputs and tables'!$K$14)),0,IF(C926&gt;(G926*(1+'inputs and tables'!$K$14)),1,K925)))</f>
        <v>0</v>
      </c>
      <c r="N926" s="13">
        <f t="shared" si="42"/>
        <v>762.93964394268278</v>
      </c>
      <c r="O926" s="10">
        <f ca="1">(O925+(IF(J925&lt;&gt;J924,(-O925*'inputs and tables'!$K$22-'inputs and tables'!$K$21)-O925*'inputs and tables'!$K$22,0)*('inputs and tables'!$K$15+'inputs and tables'!$K$16)))*(IF(AND(J925=0,'inputs and tables'!$K$16=1),data!C925/data!C926,1)*IF(AND(J925=1,'inputs and tables'!$K$15=1),data!C926/data!C925,1))</f>
        <v>5364.078909426401</v>
      </c>
      <c r="P926" s="10">
        <f ca="1">(P925+(IF(K925&lt;&gt;K924,(-P925*'inputs and tables'!$K$22-'inputs and tables'!$K$21)-P925*'inputs and tables'!$K$22,0)*('inputs and tables'!$K$15+'inputs and tables'!$K$16)))*(IF(AND(K925=0,'inputs and tables'!$K$16=1),data!C925/data!C926,1)*IF(AND(K925=1,'inputs and tables'!$K$15=1),data!C926/data!C925,1))</f>
        <v>1431.0770163123345</v>
      </c>
    </row>
    <row r="927" spans="1:16" x14ac:dyDescent="0.4">
      <c r="A927" s="17">
        <f t="shared" si="41"/>
        <v>925</v>
      </c>
      <c r="B927">
        <v>1582761600</v>
      </c>
      <c r="C927">
        <v>8823.2099999999991</v>
      </c>
      <c r="D927" s="14">
        <f t="shared" si="40"/>
        <v>43888</v>
      </c>
      <c r="F927">
        <f ca="1">IF(A927&lt;$F$2,"",AVERAGE(INDIRECT("C"&amp;A927-$F$2+3):C927))</f>
        <v>8380.7372500000001</v>
      </c>
      <c r="G927" s="2">
        <f ca="1">IF(A927&lt;$G$2,"",IF(A927=$G$2,AVERAGE(INDIRECT("C"&amp;A927-$G$2+3):C927),G926+(2/($G$2+3))*(C927-G926)))</f>
        <v>8808.165222446356</v>
      </c>
      <c r="J927">
        <f ca="1">IF(F927="","",IF(C927&lt;(F927*(1-'inputs and tables'!$K$14)),0,IF(C927&gt;(F927*(1+'inputs and tables'!$K$14)),1,J926)))</f>
        <v>1</v>
      </c>
      <c r="K927">
        <f ca="1">IF(G927="","",IF(C927&lt;(G927*(1-'inputs and tables'!$K$14)),0,IF(C927&gt;(G927*(1+'inputs and tables'!$K$14)),1,K926)))</f>
        <v>1</v>
      </c>
      <c r="N927" s="13">
        <f t="shared" si="42"/>
        <v>766.23621363438906</v>
      </c>
      <c r="O927" s="10">
        <f ca="1">(O926+(IF(J926&lt;&gt;J925,(-O926*'inputs and tables'!$K$22-'inputs and tables'!$K$21)-O926*'inputs and tables'!$K$22,0)*('inputs and tables'!$K$15+'inputs and tables'!$K$16)))*(IF(AND(J926=0,'inputs and tables'!$K$16=1),data!C926/data!C927,1)*IF(AND(J926=1,'inputs and tables'!$K$15=1),data!C927/data!C926,1))</f>
        <v>5387.2564439759944</v>
      </c>
      <c r="P927" s="10">
        <f ca="1">(P926+(IF(K926&lt;&gt;K925,(-P926*'inputs and tables'!$K$22-'inputs and tables'!$K$21)-P926*'inputs and tables'!$K$22,0)*('inputs and tables'!$K$15+'inputs and tables'!$K$16)))*(IF(AND(K926=0,'inputs and tables'!$K$16=1),data!C926/data!C927,1)*IF(AND(K926=1,'inputs and tables'!$K$15=1),data!C927/data!C926,1))</f>
        <v>1413.5207484234734</v>
      </c>
    </row>
    <row r="928" spans="1:16" x14ac:dyDescent="0.4">
      <c r="A928" s="17">
        <f t="shared" si="41"/>
        <v>926</v>
      </c>
      <c r="B928">
        <v>1582848000</v>
      </c>
      <c r="C928">
        <v>8692.91</v>
      </c>
      <c r="D928" s="14">
        <f t="shared" si="40"/>
        <v>43889</v>
      </c>
      <c r="F928">
        <f ca="1">IF(A928&lt;$F$2,"",AVERAGE(INDIRECT("C"&amp;A928-$F$2+3):C928))</f>
        <v>8377.0044166666667</v>
      </c>
      <c r="G928" s="2">
        <f ca="1">IF(A928&lt;$G$2,"",IF(A928=$G$2,AVERAGE(INDIRECT("C"&amp;A928-$G$2+3):C928),G927+(2/($G$2+3))*(C928-G927)))</f>
        <v>8806.1070934741001</v>
      </c>
      <c r="J928">
        <f ca="1">IF(F928="","",IF(C928&lt;(F928*(1-'inputs and tables'!$K$14)),0,IF(C928&gt;(F928*(1+'inputs and tables'!$K$14)),1,J927)))</f>
        <v>1</v>
      </c>
      <c r="K928">
        <f ca="1">IF(G928="","",IF(C928&lt;(G928*(1-'inputs and tables'!$K$14)),0,IF(C928&gt;(G928*(1+'inputs and tables'!$K$14)),1,K927)))</f>
        <v>0</v>
      </c>
      <c r="N928" s="13">
        <f t="shared" si="42"/>
        <v>754.92053842813641</v>
      </c>
      <c r="O928" s="10">
        <f ca="1">(O927+(IF(J927&lt;&gt;J926,(-O927*'inputs and tables'!$K$22-'inputs and tables'!$K$21)-O927*'inputs and tables'!$K$22,0)*('inputs and tables'!$K$15+'inputs and tables'!$K$16)))*(IF(AND(J927=0,'inputs and tables'!$K$16=1),data!C927/data!C928,1)*IF(AND(J927=1,'inputs and tables'!$K$15=1),data!C928/data!C927,1))</f>
        <v>5307.6981523054956</v>
      </c>
      <c r="P928" s="10">
        <f ca="1">(P927+(IF(K927&lt;&gt;K926,(-P927*'inputs and tables'!$K$22-'inputs and tables'!$K$21)-P927*'inputs and tables'!$K$22,0)*('inputs and tables'!$K$15+'inputs and tables'!$K$16)))*(IF(AND(K927=0,'inputs and tables'!$K$16=1),data!C927/data!C928,1)*IF(AND(K927=1,'inputs and tables'!$K$15=1),data!C928/data!C927,1))</f>
        <v>1381.5048922086717</v>
      </c>
    </row>
    <row r="929" spans="1:16" x14ac:dyDescent="0.4">
      <c r="A929" s="17">
        <f t="shared" si="41"/>
        <v>927</v>
      </c>
      <c r="B929">
        <v>1582934400</v>
      </c>
      <c r="C929">
        <v>8523.61</v>
      </c>
      <c r="D929" s="14">
        <f t="shared" si="40"/>
        <v>43890</v>
      </c>
      <c r="F929">
        <f ca="1">IF(A929&lt;$F$2,"",AVERAGE(INDIRECT("C"&amp;A929-$F$2+3):C929))</f>
        <v>8371.104416666667</v>
      </c>
      <c r="G929" s="2">
        <f ca="1">IF(A929&lt;$G$2,"",IF(A929=$G$2,AVERAGE(INDIRECT("C"&amp;A929-$G$2+3):C929),G928+(2/($G$2+3))*(C929-G928)))</f>
        <v>8801.0625025192057</v>
      </c>
      <c r="J929">
        <f ca="1">IF(F929="","",IF(C929&lt;(F929*(1-'inputs and tables'!$K$14)),0,IF(C929&gt;(F929*(1+'inputs and tables'!$K$14)),1,J928)))</f>
        <v>1</v>
      </c>
      <c r="K929">
        <f ca="1">IF(G929="","",IF(C929&lt;(G929*(1-'inputs and tables'!$K$14)),0,IF(C929&gt;(G929*(1+'inputs and tables'!$K$14)),1,K928)))</f>
        <v>0</v>
      </c>
      <c r="N929" s="13">
        <f t="shared" si="42"/>
        <v>740.21797655232228</v>
      </c>
      <c r="O929" s="10">
        <f ca="1">(O928+(IF(J928&lt;&gt;J927,(-O928*'inputs and tables'!$K$22-'inputs and tables'!$K$21)-O928*'inputs and tables'!$K$22,0)*('inputs and tables'!$K$15+'inputs and tables'!$K$16)))*(IF(AND(J928=0,'inputs and tables'!$K$16=1),data!C928/data!C929,1)*IF(AND(J928=1,'inputs and tables'!$K$15=1),data!C929/data!C928,1))</f>
        <v>5204.3273251388373</v>
      </c>
      <c r="P929" s="10">
        <f ca="1">(P928+(IF(K928&lt;&gt;K927,(-P928*'inputs and tables'!$K$22-'inputs and tables'!$K$21)-P928*'inputs and tables'!$K$22,0)*('inputs and tables'!$K$15+'inputs and tables'!$K$16)))*(IF(AND(K928=0,'inputs and tables'!$K$16=1),data!C928/data!C929,1)*IF(AND(K928=1,'inputs and tables'!$K$15=1),data!C929/data!C928,1))</f>
        <v>1397.6734401256563</v>
      </c>
    </row>
    <row r="930" spans="1:16" x14ac:dyDescent="0.4">
      <c r="A930" s="17">
        <f t="shared" si="41"/>
        <v>928</v>
      </c>
      <c r="B930">
        <v>1583020800</v>
      </c>
      <c r="C930">
        <v>8531.8799999999992</v>
      </c>
      <c r="D930" s="14">
        <f t="shared" si="40"/>
        <v>43891</v>
      </c>
      <c r="F930">
        <f ca="1">IF(A930&lt;$F$2,"",AVERAGE(INDIRECT("C"&amp;A930-$F$2+3):C930))</f>
        <v>8364.7907499999983</v>
      </c>
      <c r="G930" s="2">
        <f ca="1">IF(A930&lt;$G$2,"",IF(A930=$G$2,AVERAGE(INDIRECT("C"&amp;A930-$G$2+3):C930),G929+(2/($G$2+3))*(C930-G929)))</f>
        <v>8796.2556721170768</v>
      </c>
      <c r="J930">
        <f ca="1">IF(F930="","",IF(C930&lt;(F930*(1-'inputs and tables'!$K$14)),0,IF(C930&gt;(F930*(1+'inputs and tables'!$K$14)),1,J929)))</f>
        <v>1</v>
      </c>
      <c r="K930">
        <f ca="1">IF(G930="","",IF(C930&lt;(G930*(1-'inputs and tables'!$K$14)),0,IF(C930&gt;(G930*(1+'inputs and tables'!$K$14)),1,K929)))</f>
        <v>0</v>
      </c>
      <c r="N930" s="13">
        <f t="shared" si="42"/>
        <v>740.93617021276509</v>
      </c>
      <c r="O930" s="10">
        <f ca="1">(O929+(IF(J929&lt;&gt;J928,(-O929*'inputs and tables'!$K$22-'inputs and tables'!$K$21)-O929*'inputs and tables'!$K$22,0)*('inputs and tables'!$K$15+'inputs and tables'!$K$16)))*(IF(AND(J929=0,'inputs and tables'!$K$16=1),data!C929/data!C930,1)*IF(AND(J929=1,'inputs and tables'!$K$15=1),data!C930/data!C929,1))</f>
        <v>5209.3768038196886</v>
      </c>
      <c r="P930" s="10">
        <f ca="1">(P929+(IF(K929&lt;&gt;K928,(-P929*'inputs and tables'!$K$22-'inputs and tables'!$K$21)-P929*'inputs and tables'!$K$22,0)*('inputs and tables'!$K$15+'inputs and tables'!$K$16)))*(IF(AND(K929=0,'inputs and tables'!$K$16=1),data!C929/data!C930,1)*IF(AND(K929=1,'inputs and tables'!$K$15=1),data!C930/data!C929,1))</f>
        <v>1396.3186672795969</v>
      </c>
    </row>
    <row r="931" spans="1:16" x14ac:dyDescent="0.4">
      <c r="A931" s="17">
        <f t="shared" si="41"/>
        <v>929</v>
      </c>
      <c r="B931">
        <v>1583107200</v>
      </c>
      <c r="C931">
        <v>8915.24</v>
      </c>
      <c r="D931" s="14">
        <f t="shared" si="40"/>
        <v>43892</v>
      </c>
      <c r="F931">
        <f ca="1">IF(A931&lt;$F$2,"",AVERAGE(INDIRECT("C"&amp;A931-$F$2+3):C931))</f>
        <v>8362.4618333333328</v>
      </c>
      <c r="G931" s="2">
        <f ca="1">IF(A931&lt;$G$2,"",IF(A931=$G$2,AVERAGE(INDIRECT("C"&amp;A931-$G$2+3):C931),G930+(2/($G$2+3))*(C931-G930)))</f>
        <v>8798.3803922578427</v>
      </c>
      <c r="J931">
        <f ca="1">IF(F931="","",IF(C931&lt;(F931*(1-'inputs and tables'!$K$14)),0,IF(C931&gt;(F931*(1+'inputs and tables'!$K$14)),1,J930)))</f>
        <v>1</v>
      </c>
      <c r="K931">
        <f ca="1">IF(G931="","",IF(C931&lt;(G931*(1-'inputs and tables'!$K$14)),0,IF(C931&gt;(G931*(1+'inputs and tables'!$K$14)),1,K930)))</f>
        <v>1</v>
      </c>
      <c r="N931" s="13">
        <f t="shared" si="42"/>
        <v>774.22839774207478</v>
      </c>
      <c r="O931" s="10">
        <f ca="1">(O930+(IF(J930&lt;&gt;J929,(-O930*'inputs and tables'!$K$22-'inputs and tables'!$K$21)-O930*'inputs and tables'!$K$22,0)*('inputs and tables'!$K$15+'inputs and tables'!$K$16)))*(IF(AND(J930=0,'inputs and tables'!$K$16=1),data!C930/data!C931,1)*IF(AND(J930=1,'inputs and tables'!$K$15=1),data!C931/data!C930,1))</f>
        <v>5443.4479219685982</v>
      </c>
      <c r="P931" s="10">
        <f ca="1">(P930+(IF(K930&lt;&gt;K929,(-P930*'inputs and tables'!$K$22-'inputs and tables'!$K$21)-P930*'inputs and tables'!$K$22,0)*('inputs and tables'!$K$15+'inputs and tables'!$K$16)))*(IF(AND(K930=0,'inputs and tables'!$K$16=1),data!C930/data!C931,1)*IF(AND(K930=1,'inputs and tables'!$K$15=1),data!C931/data!C930,1))</f>
        <v>1336.2762315977411</v>
      </c>
    </row>
    <row r="932" spans="1:16" x14ac:dyDescent="0.4">
      <c r="A932" s="17">
        <f t="shared" si="41"/>
        <v>930</v>
      </c>
      <c r="B932">
        <v>1583193600</v>
      </c>
      <c r="C932">
        <v>8760.07</v>
      </c>
      <c r="D932" s="14">
        <f t="shared" si="40"/>
        <v>43893</v>
      </c>
      <c r="F932">
        <f ca="1">IF(A932&lt;$F$2,"",AVERAGE(INDIRECT("C"&amp;A932-$F$2+3):C932))</f>
        <v>8357.1844999999994</v>
      </c>
      <c r="G932" s="2">
        <f ca="1">IF(A932&lt;$G$2,"",IF(A932=$G$2,AVERAGE(INDIRECT("C"&amp;A932-$G$2+3):C932),G931+(2/($G$2+3))*(C932-G931)))</f>
        <v>8797.6962781103812</v>
      </c>
      <c r="J932">
        <f ca="1">IF(F932="","",IF(C932&lt;(F932*(1-'inputs and tables'!$K$14)),0,IF(C932&gt;(F932*(1+'inputs and tables'!$K$14)),1,J931)))</f>
        <v>1</v>
      </c>
      <c r="K932">
        <f ca="1">IF(G932="","",IF(C932&lt;(G932*(1-'inputs and tables'!$K$14)),0,IF(C932&gt;(G932*(1+'inputs and tables'!$K$14)),1,K931)))</f>
        <v>0</v>
      </c>
      <c r="N932" s="13">
        <f t="shared" si="42"/>
        <v>760.75293095961706</v>
      </c>
      <c r="O932" s="10">
        <f ca="1">(O931+(IF(J931&lt;&gt;J930,(-O931*'inputs and tables'!$K$22-'inputs and tables'!$K$21)-O931*'inputs and tables'!$K$22,0)*('inputs and tables'!$K$15+'inputs and tables'!$K$16)))*(IF(AND(J931=0,'inputs and tables'!$K$16=1),data!C931/data!C932,1)*IF(AND(J931=1,'inputs and tables'!$K$15=1),data!C932/data!C931,1))</f>
        <v>5348.7045595855479</v>
      </c>
      <c r="P932" s="10">
        <f ca="1">(P931+(IF(K931&lt;&gt;K930,(-P931*'inputs and tables'!$K$22-'inputs and tables'!$K$21)-P931*'inputs and tables'!$K$22,0)*('inputs and tables'!$K$15+'inputs and tables'!$K$16)))*(IF(AND(K931=0,'inputs and tables'!$K$16=1),data!C931/data!C932,1)*IF(AND(K931=1,'inputs and tables'!$K$15=1),data!C932/data!C931,1))</f>
        <v>1302.5141601916903</v>
      </c>
    </row>
    <row r="933" spans="1:16" x14ac:dyDescent="0.4">
      <c r="A933" s="17">
        <f t="shared" si="41"/>
        <v>931</v>
      </c>
      <c r="B933">
        <v>1583280000</v>
      </c>
      <c r="C933">
        <v>8750.8700000000008</v>
      </c>
      <c r="D933" s="14">
        <f t="shared" ref="D933:D996" si="43">(B933/86400)+DATE(1970,1,1)</f>
        <v>43894</v>
      </c>
      <c r="F933">
        <f ca="1">IF(A933&lt;$F$2,"",AVERAGE(INDIRECT("C"&amp;A933-$F$2+3):C933))</f>
        <v>8352.5362499999992</v>
      </c>
      <c r="G933" s="2">
        <f ca="1">IF(A933&lt;$G$2,"",IF(A933=$G$2,AVERAGE(INDIRECT("C"&amp;A933-$G$2+3):C933),G932+(2/($G$2+3))*(C933-G932)))</f>
        <v>8796.8600945726957</v>
      </c>
      <c r="J933">
        <f ca="1">IF(F933="","",IF(C933&lt;(F933*(1-'inputs and tables'!$K$14)),0,IF(C933&gt;(F933*(1+'inputs and tables'!$K$14)),1,J932)))</f>
        <v>1</v>
      </c>
      <c r="K933">
        <f ca="1">IF(G933="","",IF(C933&lt;(G933*(1-'inputs and tables'!$K$14)),0,IF(C933&gt;(G933*(1+'inputs and tables'!$K$14)),1,K932)))</f>
        <v>0</v>
      </c>
      <c r="N933" s="13">
        <f t="shared" si="42"/>
        <v>759.95397307859241</v>
      </c>
      <c r="O933" s="10">
        <f ca="1">(O932+(IF(J932&lt;&gt;J931,(-O932*'inputs and tables'!$K$22-'inputs and tables'!$K$21)-O932*'inputs and tables'!$K$22,0)*('inputs and tables'!$K$15+'inputs and tables'!$K$16)))*(IF(AND(J932=0,'inputs and tables'!$K$16=1),data!C932/data!C933,1)*IF(AND(J932=1,'inputs and tables'!$K$15=1),data!C933/data!C932,1))</f>
        <v>5343.087243519788</v>
      </c>
      <c r="P933" s="10">
        <f ca="1">(P932+(IF(K932&lt;&gt;K931,(-P932*'inputs and tables'!$K$22-'inputs and tables'!$K$21)-P932*'inputs and tables'!$K$22,0)*('inputs and tables'!$K$15+'inputs and tables'!$K$16)))*(IF(AND(K932=0,'inputs and tables'!$K$16=1),data!C932/data!C933,1)*IF(AND(K932=1,'inputs and tables'!$K$15=1),data!C933/data!C932,1))</f>
        <v>1293.4524564433316</v>
      </c>
    </row>
    <row r="934" spans="1:16" x14ac:dyDescent="0.4">
      <c r="A934" s="17">
        <f t="shared" si="41"/>
        <v>932</v>
      </c>
      <c r="B934">
        <v>1583366400</v>
      </c>
      <c r="C934">
        <v>9054.68</v>
      </c>
      <c r="D934" s="14">
        <f t="shared" si="43"/>
        <v>43895</v>
      </c>
      <c r="F934">
        <f ca="1">IF(A934&lt;$F$2,"",AVERAGE(INDIRECT("C"&amp;A934-$F$2+3):C934))</f>
        <v>8350.1664999999994</v>
      </c>
      <c r="G934" s="2">
        <f ca="1">IF(A934&lt;$G$2,"",IF(A934=$G$2,AVERAGE(INDIRECT("C"&amp;A934-$G$2+3):C934),G933+(2/($G$2+3))*(C934-G933)))</f>
        <v>8801.4640214553256</v>
      </c>
      <c r="J934">
        <f ca="1">IF(F934="","",IF(C934&lt;(F934*(1-'inputs and tables'!$K$14)),0,IF(C934&gt;(F934*(1+'inputs and tables'!$K$14)),1,J933)))</f>
        <v>1</v>
      </c>
      <c r="K934">
        <f ca="1">IF(G934="","",IF(C934&lt;(G934*(1-'inputs and tables'!$K$14)),0,IF(C934&gt;(G934*(1+'inputs and tables'!$K$14)),1,K933)))</f>
        <v>1</v>
      </c>
      <c r="N934" s="13">
        <f t="shared" si="42"/>
        <v>786.33782023447588</v>
      </c>
      <c r="O934" s="10">
        <f ca="1">(O933+(IF(J933&lt;&gt;J932,(-O933*'inputs and tables'!$K$22-'inputs and tables'!$K$21)-O933*'inputs and tables'!$K$22,0)*('inputs and tables'!$K$15+'inputs and tables'!$K$16)))*(IF(AND(J933=0,'inputs and tables'!$K$16=1),data!C933/data!C934,1)*IF(AND(J933=1,'inputs and tables'!$K$15=1),data!C934/data!C933,1))</f>
        <v>5528.5868950348649</v>
      </c>
      <c r="P934" s="10">
        <f ca="1">(P933+(IF(K933&lt;&gt;K932,(-P933*'inputs and tables'!$K$22-'inputs and tables'!$K$21)-P933*'inputs and tables'!$K$22,0)*('inputs and tables'!$K$15+'inputs and tables'!$K$16)))*(IF(AND(K933=0,'inputs and tables'!$K$16=1),data!C933/data!C934,1)*IF(AND(K933=1,'inputs and tables'!$K$15=1),data!C934/data!C933,1))</f>
        <v>1250.0534858787121</v>
      </c>
    </row>
    <row r="935" spans="1:16" x14ac:dyDescent="0.4">
      <c r="A935" s="17">
        <f t="shared" si="41"/>
        <v>933</v>
      </c>
      <c r="B935">
        <v>1583452800</v>
      </c>
      <c r="C935">
        <v>9131.8799999999992</v>
      </c>
      <c r="D935" s="14">
        <f t="shared" si="43"/>
        <v>43896</v>
      </c>
      <c r="F935">
        <f ca="1">IF(A935&lt;$F$2,"",AVERAGE(INDIRECT("C"&amp;A935-$F$2+3):C935))</f>
        <v>8349.4638333333332</v>
      </c>
      <c r="G935" s="2">
        <f ca="1">IF(A935&lt;$G$2,"",IF(A935=$G$2,AVERAGE(INDIRECT("C"&amp;A935-$G$2+3):C935),G934+(2/($G$2+3))*(C935-G934)))</f>
        <v>8807.3643067864796</v>
      </c>
      <c r="J935">
        <f ca="1">IF(F935="","",IF(C935&lt;(F935*(1-'inputs and tables'!$K$14)),0,IF(C935&gt;(F935*(1+'inputs and tables'!$K$14)),1,J934)))</f>
        <v>1</v>
      </c>
      <c r="K935">
        <f ca="1">IF(G935="","",IF(C935&lt;(G935*(1-'inputs and tables'!$K$14)),0,IF(C935&gt;(G935*(1+'inputs and tables'!$K$14)),1,K934)))</f>
        <v>1</v>
      </c>
      <c r="N935" s="13">
        <f t="shared" si="42"/>
        <v>793.04211897524863</v>
      </c>
      <c r="O935" s="10">
        <f ca="1">(O934+(IF(J934&lt;&gt;J933,(-O934*'inputs and tables'!$K$22-'inputs and tables'!$K$21)-O934*'inputs and tables'!$K$22,0)*('inputs and tables'!$K$15+'inputs and tables'!$K$16)))*(IF(AND(J934=0,'inputs and tables'!$K$16=1),data!C934/data!C935,1)*IF(AND(J934=1,'inputs and tables'!$K$15=1),data!C935/data!C934,1))</f>
        <v>5575.7235037605942</v>
      </c>
      <c r="P935" s="10">
        <f ca="1">(P934+(IF(K934&lt;&gt;K933,(-P934*'inputs and tables'!$K$22-'inputs and tables'!$K$21)-P934*'inputs and tables'!$K$22,0)*('inputs and tables'!$K$15+'inputs and tables'!$K$16)))*(IF(AND(K934=0,'inputs and tables'!$K$16=1),data!C934/data!C935,1)*IF(AND(K934=1,'inputs and tables'!$K$15=1),data!C935/data!C934,1))</f>
        <v>1250.6257227437175</v>
      </c>
    </row>
    <row r="936" spans="1:16" x14ac:dyDescent="0.4">
      <c r="A936" s="17">
        <f t="shared" si="41"/>
        <v>934</v>
      </c>
      <c r="B936">
        <v>1583539200</v>
      </c>
      <c r="C936">
        <v>8886.66</v>
      </c>
      <c r="D936" s="14">
        <f t="shared" si="43"/>
        <v>43897</v>
      </c>
      <c r="F936">
        <f ca="1">IF(A936&lt;$F$2,"",AVERAGE(INDIRECT("C"&amp;A936-$F$2+3):C936))</f>
        <v>8350.4049166666646</v>
      </c>
      <c r="G936" s="2">
        <f ca="1">IF(A936&lt;$G$2,"",IF(A936=$G$2,AVERAGE(INDIRECT("C"&amp;A936-$G$2+3):C936),G935+(2/($G$2+3))*(C936-G935)))</f>
        <v>8808.7803013081502</v>
      </c>
      <c r="J936">
        <f ca="1">IF(F936="","",IF(C936&lt;(F936*(1-'inputs and tables'!$K$14)),0,IF(C936&gt;(F936*(1+'inputs and tables'!$K$14)),1,J935)))</f>
        <v>1</v>
      </c>
      <c r="K936">
        <f ca="1">IF(G936="","",IF(C936&lt;(G936*(1-'inputs and tables'!$K$14)),0,IF(C936&gt;(G936*(1+'inputs and tables'!$K$14)),1,K935)))</f>
        <v>1</v>
      </c>
      <c r="N936" s="13">
        <f t="shared" si="42"/>
        <v>771.74641771602171</v>
      </c>
      <c r="O936" s="10">
        <f ca="1">(O935+(IF(J935&lt;&gt;J934,(-O935*'inputs and tables'!$K$22-'inputs and tables'!$K$21)-O935*'inputs and tables'!$K$22,0)*('inputs and tables'!$K$15+'inputs and tables'!$K$16)))*(IF(AND(J935=0,'inputs and tables'!$K$16=1),data!C935/data!C936,1)*IF(AND(J935=1,'inputs and tables'!$K$15=1),data!C936/data!C935,1))</f>
        <v>5425.9976074947472</v>
      </c>
      <c r="P936" s="10">
        <f ca="1">(P935+(IF(K935&lt;&gt;K934,(-P935*'inputs and tables'!$K$22-'inputs and tables'!$K$21)-P935*'inputs and tables'!$K$22,0)*('inputs and tables'!$K$15+'inputs and tables'!$K$16)))*(IF(AND(K935=0,'inputs and tables'!$K$16=1),data!C935/data!C936,1)*IF(AND(K935=1,'inputs and tables'!$K$15=1),data!C936/data!C935,1))</f>
        <v>1217.0424474782503</v>
      </c>
    </row>
    <row r="937" spans="1:16" x14ac:dyDescent="0.4">
      <c r="A937" s="17">
        <f t="shared" si="41"/>
        <v>935</v>
      </c>
      <c r="B937">
        <v>1583625600</v>
      </c>
      <c r="C937">
        <v>8033.31</v>
      </c>
      <c r="D937" s="14">
        <f t="shared" si="43"/>
        <v>43898</v>
      </c>
      <c r="F937">
        <f ca="1">IF(A937&lt;$F$2,"",AVERAGE(INDIRECT("C"&amp;A937-$F$2+3):C937))</f>
        <v>8343.9374166666657</v>
      </c>
      <c r="G937" s="2">
        <f ca="1">IF(A937&lt;$G$2,"",IF(A937=$G$2,AVERAGE(INDIRECT("C"&amp;A937-$G$2+3):C937),G936+(2/($G$2+3))*(C937-G936)))</f>
        <v>8794.9326173562185</v>
      </c>
      <c r="J937">
        <f ca="1">IF(F937="","",IF(C937&lt;(F937*(1-'inputs and tables'!$K$14)),0,IF(C937&gt;(F937*(1+'inputs and tables'!$K$14)),1,J936)))</f>
        <v>0</v>
      </c>
      <c r="K937">
        <f ca="1">IF(G937="","",IF(C937&lt;(G937*(1-'inputs and tables'!$K$14)),0,IF(C937&gt;(G937*(1+'inputs and tables'!$K$14)),1,K936)))</f>
        <v>0</v>
      </c>
      <c r="N937" s="13">
        <f t="shared" si="42"/>
        <v>697.63873208857933</v>
      </c>
      <c r="O937" s="10">
        <f ca="1">(O936+(IF(J936&lt;&gt;J935,(-O936*'inputs and tables'!$K$22-'inputs and tables'!$K$21)-O936*'inputs and tables'!$K$22,0)*('inputs and tables'!$K$15+'inputs and tables'!$K$16)))*(IF(AND(J936=0,'inputs and tables'!$K$16=1),data!C936/data!C937,1)*IF(AND(J936=1,'inputs and tables'!$K$15=1),data!C937/data!C936,1))</f>
        <v>4904.9610135037947</v>
      </c>
      <c r="P937" s="10">
        <f ca="1">(P936+(IF(K936&lt;&gt;K935,(-P936*'inputs and tables'!$K$22-'inputs and tables'!$K$21)-P936*'inputs and tables'!$K$22,0)*('inputs and tables'!$K$15+'inputs and tables'!$K$16)))*(IF(AND(K936=0,'inputs and tables'!$K$16=1),data!C936/data!C937,1)*IF(AND(K936=1,'inputs and tables'!$K$15=1),data!C937/data!C936,1))</f>
        <v>1100.1747859996335</v>
      </c>
    </row>
    <row r="938" spans="1:16" x14ac:dyDescent="0.4">
      <c r="A938" s="17">
        <f t="shared" si="41"/>
        <v>936</v>
      </c>
      <c r="B938">
        <v>1583712000</v>
      </c>
      <c r="C938">
        <v>7929.87</v>
      </c>
      <c r="D938" s="14">
        <f t="shared" si="43"/>
        <v>43899</v>
      </c>
      <c r="F938">
        <f ca="1">IF(A938&lt;$F$2,"",AVERAGE(INDIRECT("C"&amp;A938-$F$2+3):C938))</f>
        <v>8334.6907499999998</v>
      </c>
      <c r="G938" s="2">
        <f ca="1">IF(A938&lt;$G$2,"",IF(A938=$G$2,AVERAGE(INDIRECT("C"&amp;A938-$G$2+3):C938),G937+(2/($G$2+3))*(C938-G937)))</f>
        <v>8779.4850706177149</v>
      </c>
      <c r="J938">
        <f ca="1">IF(F938="","",IF(C938&lt;(F938*(1-'inputs and tables'!$K$14)),0,IF(C938&gt;(F938*(1+'inputs and tables'!$K$14)),1,J937)))</f>
        <v>0</v>
      </c>
      <c r="K938">
        <f ca="1">IF(G938="","",IF(C938&lt;(G938*(1-'inputs and tables'!$K$14)),0,IF(C938&gt;(G938*(1+'inputs and tables'!$K$14)),1,K937)))</f>
        <v>0</v>
      </c>
      <c r="N938" s="13">
        <f t="shared" si="42"/>
        <v>688.65566652192717</v>
      </c>
      <c r="O938" s="10">
        <f ca="1">(O937+(IF(J937&lt;&gt;J936,(-O937*'inputs and tables'!$K$22-'inputs and tables'!$K$21)-O937*'inputs and tables'!$K$22,0)*('inputs and tables'!$K$15+'inputs and tables'!$K$16)))*(IF(AND(J937=0,'inputs and tables'!$K$16=1),data!C937/data!C938,1)*IF(AND(J937=1,'inputs and tables'!$K$15=1),data!C938/data!C937,1))</f>
        <v>4929.1914975296004</v>
      </c>
      <c r="P938" s="10">
        <f ca="1">(P937+(IF(K937&lt;&gt;K936,(-P937*'inputs and tables'!$K$22-'inputs and tables'!$K$21)-P937*'inputs and tables'!$K$22,0)*('inputs and tables'!$K$15+'inputs and tables'!$K$16)))*(IF(AND(K937=0,'inputs and tables'!$K$16=1),data!C937/data!C938,1)*IF(AND(K937=1,'inputs and tables'!$K$15=1),data!C938/data!C937,1))</f>
        <v>1105.6096441981731</v>
      </c>
    </row>
    <row r="939" spans="1:16" x14ac:dyDescent="0.4">
      <c r="A939" s="17">
        <f t="shared" si="41"/>
        <v>937</v>
      </c>
      <c r="B939">
        <v>1583798400</v>
      </c>
      <c r="C939">
        <v>7894.56</v>
      </c>
      <c r="D939" s="14">
        <f t="shared" si="43"/>
        <v>43900</v>
      </c>
      <c r="F939">
        <f ca="1">IF(A939&lt;$F$2,"",AVERAGE(INDIRECT("C"&amp;A939-$F$2+3):C939))</f>
        <v>8327.701500000001</v>
      </c>
      <c r="G939" s="2">
        <f ca="1">IF(A939&lt;$G$2,"",IF(A939=$G$2,AVERAGE(INDIRECT("C"&amp;A939-$G$2+3):C939),G938+(2/($G$2+3))*(C939-G938)))</f>
        <v>8763.682837213828</v>
      </c>
      <c r="J939">
        <f ca="1">IF(F939="","",IF(C939&lt;(F939*(1-'inputs and tables'!$K$14)),0,IF(C939&gt;(F939*(1+'inputs and tables'!$K$14)),1,J938)))</f>
        <v>0</v>
      </c>
      <c r="K939">
        <f ca="1">IF(G939="","",IF(C939&lt;(G939*(1-'inputs and tables'!$K$14)),0,IF(C939&gt;(G939*(1+'inputs and tables'!$K$14)),1,K938)))</f>
        <v>0</v>
      </c>
      <c r="N939" s="13">
        <f t="shared" si="42"/>
        <v>685.58923143725508</v>
      </c>
      <c r="O939" s="10">
        <f ca="1">(O938+(IF(J938&lt;&gt;J937,(-O938*'inputs and tables'!$K$22-'inputs and tables'!$K$21)-O938*'inputs and tables'!$K$22,0)*('inputs and tables'!$K$15+'inputs and tables'!$K$16)))*(IF(AND(J938=0,'inputs and tables'!$K$16=1),data!C938/data!C939,1)*IF(AND(J938=1,'inputs and tables'!$K$15=1),data!C939/data!C938,1))</f>
        <v>4951.2382932696755</v>
      </c>
      <c r="P939" s="10">
        <f ca="1">(P938+(IF(K938&lt;&gt;K937,(-P938*'inputs and tables'!$K$22-'inputs and tables'!$K$21)-P938*'inputs and tables'!$K$22,0)*('inputs and tables'!$K$15+'inputs and tables'!$K$16)))*(IF(AND(K938=0,'inputs and tables'!$K$16=1),data!C938/data!C939,1)*IF(AND(K938=1,'inputs and tables'!$K$15=1),data!C939/data!C938,1))</f>
        <v>1110.5547046621682</v>
      </c>
    </row>
    <row r="940" spans="1:16" x14ac:dyDescent="0.4">
      <c r="A940" s="17">
        <f t="shared" si="41"/>
        <v>938</v>
      </c>
      <c r="B940">
        <v>1583884800</v>
      </c>
      <c r="C940">
        <v>7934.52</v>
      </c>
      <c r="D940" s="14">
        <f t="shared" si="43"/>
        <v>43901</v>
      </c>
      <c r="F940">
        <f ca="1">IF(A940&lt;$F$2,"",AVERAGE(INDIRECT("C"&amp;A940-$F$2+3):C940))</f>
        <v>8320.3063333333357</v>
      </c>
      <c r="G940" s="2">
        <f ca="1">IF(A940&lt;$G$2,"",IF(A940=$G$2,AVERAGE(INDIRECT("C"&amp;A940-$G$2+3):C940),G939+(2/($G$2+3))*(C940-G939)))</f>
        <v>8748.8763579778661</v>
      </c>
      <c r="J940">
        <f ca="1">IF(F940="","",IF(C940&lt;(F940*(1-'inputs and tables'!$K$14)),0,IF(C940&gt;(F940*(1+'inputs and tables'!$K$14)),1,J939)))</f>
        <v>0</v>
      </c>
      <c r="K940">
        <f ca="1">IF(G940="","",IF(C940&lt;(G940*(1-'inputs and tables'!$K$14)),0,IF(C940&gt;(G940*(1+'inputs and tables'!$K$14)),1,K939)))</f>
        <v>0</v>
      </c>
      <c r="N940" s="13">
        <f t="shared" si="42"/>
        <v>689.05948762483649</v>
      </c>
      <c r="O940" s="10">
        <f ca="1">(O939+(IF(J939&lt;&gt;J938,(-O939*'inputs and tables'!$K$22-'inputs and tables'!$K$21)-O939*'inputs and tables'!$K$22,0)*('inputs and tables'!$K$15+'inputs and tables'!$K$16)))*(IF(AND(J939=0,'inputs and tables'!$K$16=1),data!C939/data!C940,1)*IF(AND(J939=1,'inputs and tables'!$K$15=1),data!C940/data!C939,1))</f>
        <v>4926.3027606603864</v>
      </c>
      <c r="P940" s="10">
        <f ca="1">(P939+(IF(K939&lt;&gt;K938,(-P939*'inputs and tables'!$K$22-'inputs and tables'!$K$21)-P939*'inputs and tables'!$K$22,0)*('inputs and tables'!$K$15+'inputs and tables'!$K$16)))*(IF(AND(K939=0,'inputs and tables'!$K$16=1),data!C939/data!C940,1)*IF(AND(K939=1,'inputs and tables'!$K$15=1),data!C940/data!C939,1))</f>
        <v>1104.9617052118801</v>
      </c>
    </row>
    <row r="941" spans="1:16" x14ac:dyDescent="0.4">
      <c r="A941" s="17">
        <f t="shared" si="41"/>
        <v>939</v>
      </c>
      <c r="B941">
        <v>1583971200</v>
      </c>
      <c r="C941">
        <v>4800</v>
      </c>
      <c r="D941" s="14">
        <f t="shared" si="43"/>
        <v>43902</v>
      </c>
      <c r="F941">
        <f ca="1">IF(A941&lt;$F$2,"",AVERAGE(INDIRECT("C"&amp;A941-$F$2+3):C941))</f>
        <v>8287.1636666666673</v>
      </c>
      <c r="G941" s="2">
        <f ca="1">IF(A941&lt;$G$2,"",IF(A941=$G$2,AVERAGE(INDIRECT("C"&amp;A941-$G$2+3):C941),G940+(2/($G$2+3))*(C941-G940)))</f>
        <v>8678.3607087282617</v>
      </c>
      <c r="J941">
        <f ca="1">IF(F941="","",IF(C941&lt;(F941*(1-'inputs and tables'!$K$14)),0,IF(C941&gt;(F941*(1+'inputs and tables'!$K$14)),1,J940)))</f>
        <v>0</v>
      </c>
      <c r="K941">
        <f ca="1">IF(G941="","",IF(C941&lt;(G941*(1-'inputs and tables'!$K$14)),0,IF(C941&gt;(G941*(1+'inputs and tables'!$K$14)),1,K940)))</f>
        <v>0</v>
      </c>
      <c r="N941" s="13">
        <f t="shared" si="42"/>
        <v>416.84759009986931</v>
      </c>
      <c r="O941" s="10">
        <f ca="1">(O940+(IF(J940&lt;&gt;J939,(-O940*'inputs and tables'!$K$22-'inputs and tables'!$K$21)-O940*'inputs and tables'!$K$22,0)*('inputs and tables'!$K$15+'inputs and tables'!$K$16)))*(IF(AND(J940=0,'inputs and tables'!$K$16=1),data!C940/data!C941,1)*IF(AND(J940=1,'inputs and tables'!$K$15=1),data!C941/data!C940,1))</f>
        <v>8143.301620940636</v>
      </c>
      <c r="P941" s="10">
        <f ca="1">(P940+(IF(K940&lt;&gt;K939,(-P940*'inputs and tables'!$K$22-'inputs and tables'!$K$21)-P940*'inputs and tables'!$K$22,0)*('inputs and tables'!$K$15+'inputs and tables'!$K$16)))*(IF(AND(K940=0,'inputs and tables'!$K$16=1),data!C940/data!C941,1)*IF(AND(K940=1,'inputs and tables'!$K$15=1),data!C941/data!C940,1))</f>
        <v>1826.5293227578684</v>
      </c>
    </row>
    <row r="942" spans="1:16" x14ac:dyDescent="0.4">
      <c r="A942" s="17">
        <f t="shared" si="41"/>
        <v>940</v>
      </c>
      <c r="B942">
        <v>1584057600</v>
      </c>
      <c r="C942">
        <v>5578.6</v>
      </c>
      <c r="D942" s="14">
        <f t="shared" si="43"/>
        <v>43903</v>
      </c>
      <c r="F942">
        <f ca="1">IF(A942&lt;$F$2,"",AVERAGE(INDIRECT("C"&amp;A942-$F$2+3):C942))</f>
        <v>8261.5963333333348</v>
      </c>
      <c r="G942" s="2">
        <f ca="1">IF(A942&lt;$G$2,"",IF(A942=$G$2,AVERAGE(INDIRECT("C"&amp;A942-$G$2+3):C942),G941+(2/($G$2+3))*(C942-G941)))</f>
        <v>8623.0078389295431</v>
      </c>
      <c r="J942">
        <f ca="1">IF(F942="","",IF(C942&lt;(F942*(1-'inputs and tables'!$K$14)),0,IF(C942&gt;(F942*(1+'inputs and tables'!$K$14)),1,J941)))</f>
        <v>0</v>
      </c>
      <c r="K942">
        <f ca="1">IF(G942="","",IF(C942&lt;(G942*(1-'inputs and tables'!$K$14)),0,IF(C942&gt;(G942*(1+'inputs and tables'!$K$14)),1,K941)))</f>
        <v>0</v>
      </c>
      <c r="N942" s="13">
        <f t="shared" si="42"/>
        <v>484.46374294398566</v>
      </c>
      <c r="O942" s="10">
        <f ca="1">(O941+(IF(J941&lt;&gt;J940,(-O941*'inputs and tables'!$K$22-'inputs and tables'!$K$21)-O941*'inputs and tables'!$K$22,0)*('inputs and tables'!$K$15+'inputs and tables'!$K$16)))*(IF(AND(J941=0,'inputs and tables'!$K$16=1),data!C941/data!C942,1)*IF(AND(J941=1,'inputs and tables'!$K$15=1),data!C942/data!C941,1))</f>
        <v>7006.7486072697548</v>
      </c>
      <c r="P942" s="10">
        <f ca="1">(P941+(IF(K941&lt;&gt;K940,(-P941*'inputs and tables'!$K$22-'inputs and tables'!$K$21)-P941*'inputs and tables'!$K$22,0)*('inputs and tables'!$K$15+'inputs and tables'!$K$16)))*(IF(AND(K941=0,'inputs and tables'!$K$16=1),data!C941/data!C942,1)*IF(AND(K941=1,'inputs and tables'!$K$15=1),data!C942/data!C941,1))</f>
        <v>1571.6023284045762</v>
      </c>
    </row>
    <row r="943" spans="1:16" x14ac:dyDescent="0.4">
      <c r="A943" s="17">
        <f t="shared" si="41"/>
        <v>941</v>
      </c>
      <c r="B943">
        <v>1584144000</v>
      </c>
      <c r="C943">
        <v>5172.0600000000004</v>
      </c>
      <c r="D943" s="14">
        <f t="shared" si="43"/>
        <v>43904</v>
      </c>
      <c r="F943">
        <f ca="1">IF(A943&lt;$F$2,"",AVERAGE(INDIRECT("C"&amp;A943-$F$2+3):C943))</f>
        <v>8234.0990833333344</v>
      </c>
      <c r="G943" s="2">
        <f ca="1">IF(A943&lt;$G$2,"",IF(A943=$G$2,AVERAGE(INDIRECT("C"&amp;A943-$G$2+3):C943),G942+(2/($G$2+3))*(C943-G942)))</f>
        <v>8561.3837703772297</v>
      </c>
      <c r="J943">
        <f ca="1">IF(F943="","",IF(C943&lt;(F943*(1-'inputs and tables'!$K$14)),0,IF(C943&gt;(F943*(1+'inputs and tables'!$K$14)),1,J942)))</f>
        <v>0</v>
      </c>
      <c r="K943">
        <f ca="1">IF(G943="","",IF(C943&lt;(G943*(1-'inputs and tables'!$K$14)),0,IF(C943&gt;(G943*(1+'inputs and tables'!$K$14)),1,K942)))</f>
        <v>0</v>
      </c>
      <c r="N943" s="13">
        <f t="shared" si="42"/>
        <v>449.15848892748545</v>
      </c>
      <c r="O943" s="10">
        <f ca="1">(O942+(IF(J942&lt;&gt;J941,(-O942*'inputs and tables'!$K$22-'inputs and tables'!$K$21)-O942*'inputs and tables'!$K$22,0)*('inputs and tables'!$K$15+'inputs and tables'!$K$16)))*(IF(AND(J942=0,'inputs and tables'!$K$16=1),data!C942/data!C943,1)*IF(AND(J942=1,'inputs and tables'!$K$15=1),data!C943/data!C942,1))</f>
        <v>7557.5008372901812</v>
      </c>
      <c r="P943" s="10">
        <f ca="1">(P942+(IF(K942&lt;&gt;K941,(-P942*'inputs and tables'!$K$22-'inputs and tables'!$K$21)-P942*'inputs and tables'!$K$22,0)*('inputs and tables'!$K$15+'inputs and tables'!$K$16)))*(IF(AND(K942=0,'inputs and tables'!$K$16=1),data!C942/data!C943,1)*IF(AND(K942=1,'inputs and tables'!$K$15=1),data!C943/data!C942,1))</f>
        <v>1695.1351587641614</v>
      </c>
    </row>
    <row r="944" spans="1:16" x14ac:dyDescent="0.4">
      <c r="A944" s="17">
        <f t="shared" si="41"/>
        <v>942</v>
      </c>
      <c r="B944">
        <v>1584230400</v>
      </c>
      <c r="C944">
        <v>5361.3</v>
      </c>
      <c r="D944" s="14">
        <f t="shared" si="43"/>
        <v>43905</v>
      </c>
      <c r="F944">
        <f ca="1">IF(A944&lt;$F$2,"",AVERAGE(INDIRECT("C"&amp;A944-$F$2+3):C944))</f>
        <v>8208.0180833333343</v>
      </c>
      <c r="G944" s="2">
        <f ca="1">IF(A944&lt;$G$2,"",IF(A944=$G$2,AVERAGE(INDIRECT("C"&amp;A944-$G$2+3):C944),G943+(2/($G$2+3))*(C944-G943)))</f>
        <v>8504.2394173347784</v>
      </c>
      <c r="J944">
        <f ca="1">IF(F944="","",IF(C944&lt;(F944*(1-'inputs and tables'!$K$14)),0,IF(C944&gt;(F944*(1+'inputs and tables'!$K$14)),1,J943)))</f>
        <v>0</v>
      </c>
      <c r="K944">
        <f ca="1">IF(G944="","",IF(C944&lt;(G944*(1-'inputs and tables'!$K$14)),0,IF(C944&gt;(G944*(1+'inputs and tables'!$K$14)),1,K943)))</f>
        <v>0</v>
      </c>
      <c r="N944" s="13">
        <f t="shared" si="42"/>
        <v>465.59270516717282</v>
      </c>
      <c r="O944" s="10">
        <f ca="1">(O943+(IF(J943&lt;&gt;J942,(-O943*'inputs and tables'!$K$22-'inputs and tables'!$K$21)-O943*'inputs and tables'!$K$22,0)*('inputs and tables'!$K$15+'inputs and tables'!$K$16)))*(IF(AND(J943=0,'inputs and tables'!$K$16=1),data!C943/data!C944,1)*IF(AND(J943=1,'inputs and tables'!$K$15=1),data!C944/data!C943,1))</f>
        <v>7290.7406376280114</v>
      </c>
      <c r="P944" s="10">
        <f ca="1">(P943+(IF(K943&lt;&gt;K942,(-P943*'inputs and tables'!$K$22-'inputs and tables'!$K$21)-P943*'inputs and tables'!$K$22,0)*('inputs and tables'!$K$15+'inputs and tables'!$K$16)))*(IF(AND(K943=0,'inputs and tables'!$K$16=1),data!C943/data!C944,1)*IF(AND(K943=1,'inputs and tables'!$K$15=1),data!C944/data!C943,1))</f>
        <v>1635.3012793982371</v>
      </c>
    </row>
    <row r="945" spans="1:16" x14ac:dyDescent="0.4">
      <c r="A945" s="17">
        <f t="shared" si="41"/>
        <v>943</v>
      </c>
      <c r="B945">
        <v>1584316800</v>
      </c>
      <c r="C945">
        <v>5028.97</v>
      </c>
      <c r="D945" s="14">
        <f t="shared" si="43"/>
        <v>43906</v>
      </c>
      <c r="F945">
        <f ca="1">IF(A945&lt;$F$2,"",AVERAGE(INDIRECT("C"&amp;A945-$F$2+3):C945))</f>
        <v>8179.0728333333354</v>
      </c>
      <c r="G945" s="2">
        <f ca="1">IF(A945&lt;$G$2,"",IF(A945=$G$2,AVERAGE(INDIRECT("C"&amp;A945-$G$2+3):C945),G944+(2/($G$2+3))*(C945-G944)))</f>
        <v>8442.181034882371</v>
      </c>
      <c r="J945">
        <f ca="1">IF(F945="","",IF(C945&lt;(F945*(1-'inputs and tables'!$K$14)),0,IF(C945&gt;(F945*(1+'inputs and tables'!$K$14)),1,J944)))</f>
        <v>0</v>
      </c>
      <c r="K945">
        <f ca="1">IF(G945="","",IF(C945&lt;(G945*(1-'inputs and tables'!$K$14)),0,IF(C945&gt;(G945*(1+'inputs and tables'!$K$14)),1,K944)))</f>
        <v>0</v>
      </c>
      <c r="N945" s="13">
        <f t="shared" si="42"/>
        <v>436.73208858011247</v>
      </c>
      <c r="O945" s="10">
        <f ca="1">(O944+(IF(J944&lt;&gt;J943,(-O944*'inputs and tables'!$K$22-'inputs and tables'!$K$21)-O944*'inputs and tables'!$K$22,0)*('inputs and tables'!$K$15+'inputs and tables'!$K$16)))*(IF(AND(J944=0,'inputs and tables'!$K$16=1),data!C944/data!C945,1)*IF(AND(J944=1,'inputs and tables'!$K$15=1),data!C945/data!C944,1))</f>
        <v>7772.5354855000242</v>
      </c>
      <c r="P945" s="10">
        <f ca="1">(P944+(IF(K944&lt;&gt;K943,(-P944*'inputs and tables'!$K$22-'inputs and tables'!$K$21)-P944*'inputs and tables'!$K$22,0)*('inputs and tables'!$K$15+'inputs and tables'!$K$16)))*(IF(AND(K944=0,'inputs and tables'!$K$16=1),data!C944/data!C945,1)*IF(AND(K944=1,'inputs and tables'!$K$15=1),data!C945/data!C944,1))</f>
        <v>1743.3670809803534</v>
      </c>
    </row>
    <row r="946" spans="1:16" x14ac:dyDescent="0.4">
      <c r="A946" s="17">
        <f t="shared" si="41"/>
        <v>944</v>
      </c>
      <c r="B946">
        <v>1584403200</v>
      </c>
      <c r="C946">
        <v>5312.64</v>
      </c>
      <c r="D946" s="14">
        <f t="shared" si="43"/>
        <v>43907</v>
      </c>
      <c r="F946">
        <f ca="1">IF(A946&lt;$F$2,"",AVERAGE(INDIRECT("C"&amp;A946-$F$2+3):C946))</f>
        <v>8155.1184166666681</v>
      </c>
      <c r="G946" s="2">
        <f ca="1">IF(A946&lt;$G$2,"",IF(A946=$G$2,AVERAGE(INDIRECT("C"&amp;A946-$G$2+3):C946),G945+(2/($G$2+3))*(C946-G945)))</f>
        <v>8386.2963735451867</v>
      </c>
      <c r="J946">
        <f ca="1">IF(F946="","",IF(C946&lt;(F946*(1-'inputs and tables'!$K$14)),0,IF(C946&gt;(F946*(1+'inputs and tables'!$K$14)),1,J945)))</f>
        <v>0</v>
      </c>
      <c r="K946">
        <f ca="1">IF(G946="","",IF(C946&lt;(G946*(1-'inputs and tables'!$K$14)),0,IF(C946&gt;(G946*(1+'inputs and tables'!$K$14)),1,K945)))</f>
        <v>0</v>
      </c>
      <c r="N946" s="13">
        <f t="shared" si="42"/>
        <v>461.3669127225354</v>
      </c>
      <c r="O946" s="10">
        <f ca="1">(O945+(IF(J945&lt;&gt;J944,(-O945*'inputs and tables'!$K$22-'inputs and tables'!$K$21)-O945*'inputs and tables'!$K$22,0)*('inputs and tables'!$K$15+'inputs and tables'!$K$16)))*(IF(AND(J945=0,'inputs and tables'!$K$16=1),data!C945/data!C946,1)*IF(AND(J945=1,'inputs and tables'!$K$15=1),data!C946/data!C945,1))</f>
        <v>7357.5186311353782</v>
      </c>
      <c r="P946" s="10">
        <f ca="1">(P945+(IF(K945&lt;&gt;K944,(-P945*'inputs and tables'!$K$22-'inputs and tables'!$K$21)-P945*'inputs and tables'!$K$22,0)*('inputs and tables'!$K$15+'inputs and tables'!$K$16)))*(IF(AND(K945=0,'inputs and tables'!$K$16=1),data!C945/data!C946,1)*IF(AND(K945=1,'inputs and tables'!$K$15=1),data!C946/data!C945,1))</f>
        <v>1650.279474844478</v>
      </c>
    </row>
    <row r="947" spans="1:16" x14ac:dyDescent="0.4">
      <c r="A947" s="17">
        <f t="shared" si="41"/>
        <v>945</v>
      </c>
      <c r="B947">
        <v>1584489600</v>
      </c>
      <c r="C947">
        <v>5393.04</v>
      </c>
      <c r="D947" s="14">
        <f t="shared" si="43"/>
        <v>43908</v>
      </c>
      <c r="F947">
        <f ca="1">IF(A947&lt;$F$2,"",AVERAGE(INDIRECT("C"&amp;A947-$F$2+3):C947))</f>
        <v>8132.2800833333349</v>
      </c>
      <c r="G947" s="2">
        <f ca="1">IF(A947&lt;$G$2,"",IF(A947=$G$2,AVERAGE(INDIRECT("C"&amp;A947-$G$2+3):C947),G946+(2/($G$2+3))*(C947-G946)))</f>
        <v>8332.845366874737</v>
      </c>
      <c r="J947">
        <f ca="1">IF(F947="","",IF(C947&lt;(F947*(1-'inputs and tables'!$K$14)),0,IF(C947&gt;(F947*(1+'inputs and tables'!$K$14)),1,J946)))</f>
        <v>0</v>
      </c>
      <c r="K947">
        <f ca="1">IF(G947="","",IF(C947&lt;(G947*(1-'inputs and tables'!$K$14)),0,IF(C947&gt;(G947*(1+'inputs and tables'!$K$14)),1,K946)))</f>
        <v>0</v>
      </c>
      <c r="N947" s="13">
        <f t="shared" si="42"/>
        <v>468.34910985670814</v>
      </c>
      <c r="O947" s="10">
        <f ca="1">(O946+(IF(J946&lt;&gt;J945,(-O946*'inputs and tables'!$K$22-'inputs and tables'!$K$21)-O946*'inputs and tables'!$K$22,0)*('inputs and tables'!$K$15+'inputs and tables'!$K$16)))*(IF(AND(J946=0,'inputs and tables'!$K$16=1),data!C946/data!C947,1)*IF(AND(J946=1,'inputs and tables'!$K$15=1),data!C947/data!C946,1))</f>
        <v>7247.83197983235</v>
      </c>
      <c r="P947" s="10">
        <f ca="1">(P946+(IF(K946&lt;&gt;K945,(-P946*'inputs and tables'!$K$22-'inputs and tables'!$K$21)-P946*'inputs and tables'!$K$22,0)*('inputs and tables'!$K$15+'inputs and tables'!$K$16)))*(IF(AND(K946=0,'inputs and tables'!$K$16=1),data!C946/data!C947,1)*IF(AND(K946=1,'inputs and tables'!$K$15=1),data!C947/data!C946,1))</f>
        <v>1625.6769371704584</v>
      </c>
    </row>
    <row r="948" spans="1:16" x14ac:dyDescent="0.4">
      <c r="A948" s="17">
        <f t="shared" si="41"/>
        <v>946</v>
      </c>
      <c r="B948">
        <v>1584576000</v>
      </c>
      <c r="C948">
        <v>6162.37</v>
      </c>
      <c r="D948" s="14">
        <f t="shared" si="43"/>
        <v>43909</v>
      </c>
      <c r="F948">
        <f ca="1">IF(A948&lt;$F$2,"",AVERAGE(INDIRECT("C"&amp;A948-$F$2+3):C948))</f>
        <v>8116.1497500000023</v>
      </c>
      <c r="G948" s="2">
        <f ca="1">IF(A948&lt;$G$2,"",IF(A948=$G$2,AVERAGE(INDIRECT("C"&amp;A948-$G$2+3):C948),G947+(2/($G$2+3))*(C948-G947)))</f>
        <v>8294.0868781805457</v>
      </c>
      <c r="J948">
        <f ca="1">IF(F948="","",IF(C948&lt;(F948*(1-'inputs and tables'!$K$14)),0,IF(C948&gt;(F948*(1+'inputs and tables'!$K$14)),1,J947)))</f>
        <v>0</v>
      </c>
      <c r="K948">
        <f ca="1">IF(G948="","",IF(C948&lt;(G948*(1-'inputs and tables'!$K$14)),0,IF(C948&gt;(G948*(1+'inputs and tables'!$K$14)),1,K947)))</f>
        <v>0</v>
      </c>
      <c r="N948" s="13">
        <f t="shared" si="42"/>
        <v>535.16022579244407</v>
      </c>
      <c r="O948" s="10">
        <f ca="1">(O947+(IF(J947&lt;&gt;J946,(-O947*'inputs and tables'!$K$22-'inputs and tables'!$K$21)-O947*'inputs and tables'!$K$22,0)*('inputs and tables'!$K$15+'inputs and tables'!$K$16)))*(IF(AND(J947=0,'inputs and tables'!$K$16=1),data!C947/data!C948,1)*IF(AND(J947=1,'inputs and tables'!$K$15=1),data!C948/data!C947,1))</f>
        <v>6342.9894310979471</v>
      </c>
      <c r="P948" s="10">
        <f ca="1">(P947+(IF(K947&lt;&gt;K946,(-P947*'inputs and tables'!$K$22-'inputs and tables'!$K$21)-P947*'inputs and tables'!$K$22,0)*('inputs and tables'!$K$15+'inputs and tables'!$K$16)))*(IF(AND(K947=0,'inputs and tables'!$K$16=1),data!C947/data!C948,1)*IF(AND(K947=1,'inputs and tables'!$K$15=1),data!C948/data!C947,1))</f>
        <v>1422.7222236311304</v>
      </c>
    </row>
    <row r="949" spans="1:16" x14ac:dyDescent="0.4">
      <c r="A949" s="17">
        <f t="shared" si="41"/>
        <v>947</v>
      </c>
      <c r="B949">
        <v>1584662400</v>
      </c>
      <c r="C949">
        <v>6208.36</v>
      </c>
      <c r="D949" s="14">
        <f t="shared" si="43"/>
        <v>43910</v>
      </c>
      <c r="F949">
        <f ca="1">IF(A949&lt;$F$2,"",AVERAGE(INDIRECT("C"&amp;A949-$F$2+3):C949))</f>
        <v>8104.3215833333361</v>
      </c>
      <c r="G949" s="2">
        <f ca="1">IF(A949&lt;$G$2,"",IF(A949=$G$2,AVERAGE(INDIRECT("C"&amp;A949-$G$2+3):C949),G948+(2/($G$2+3))*(C949-G948)))</f>
        <v>8256.8417553558938</v>
      </c>
      <c r="J949">
        <f ca="1">IF(F949="","",IF(C949&lt;(F949*(1-'inputs and tables'!$K$14)),0,IF(C949&gt;(F949*(1+'inputs and tables'!$K$14)),1,J948)))</f>
        <v>0</v>
      </c>
      <c r="K949">
        <f ca="1">IF(G949="","",IF(C949&lt;(G949*(1-'inputs and tables'!$K$14)),0,IF(C949&gt;(G949*(1+'inputs and tables'!$K$14)),1,K948)))</f>
        <v>0</v>
      </c>
      <c r="N949" s="13">
        <f t="shared" si="42"/>
        <v>539.1541467650884</v>
      </c>
      <c r="O949" s="10">
        <f ca="1">(O948+(IF(J948&lt;&gt;J947,(-O948*'inputs and tables'!$K$22-'inputs and tables'!$K$21)-O948*'inputs and tables'!$K$22,0)*('inputs and tables'!$K$15+'inputs and tables'!$K$16)))*(IF(AND(J948=0,'inputs and tables'!$K$16=1),data!C948/data!C949,1)*IF(AND(J948=1,'inputs and tables'!$K$15=1),data!C949/data!C948,1))</f>
        <v>6296.002129469789</v>
      </c>
      <c r="P949" s="10">
        <f ca="1">(P948+(IF(K948&lt;&gt;K947,(-P948*'inputs and tables'!$K$22-'inputs and tables'!$K$21)-P948*'inputs and tables'!$K$22,0)*('inputs and tables'!$K$15+'inputs and tables'!$K$16)))*(IF(AND(K948=0,'inputs and tables'!$K$16=1),data!C948/data!C949,1)*IF(AND(K948=1,'inputs and tables'!$K$15=1),data!C949/data!C948,1))</f>
        <v>1412.1830482184939</v>
      </c>
    </row>
    <row r="950" spans="1:16" x14ac:dyDescent="0.4">
      <c r="A950" s="17">
        <f t="shared" si="41"/>
        <v>948</v>
      </c>
      <c r="B950">
        <v>1584748800</v>
      </c>
      <c r="C950">
        <v>6186.98</v>
      </c>
      <c r="D950" s="14">
        <f t="shared" si="43"/>
        <v>43911</v>
      </c>
      <c r="F950">
        <f ca="1">IF(A950&lt;$F$2,"",AVERAGE(INDIRECT("C"&amp;A950-$F$2+3):C950))</f>
        <v>8095.3111666666691</v>
      </c>
      <c r="G950" s="2">
        <f ca="1">IF(A950&lt;$G$2,"",IF(A950=$G$2,AVERAGE(INDIRECT("C"&amp;A950-$G$2+3):C950),G949+(2/($G$2+3))*(C950-G949)))</f>
        <v>8219.8799382959678</v>
      </c>
      <c r="J950">
        <f ca="1">IF(F950="","",IF(C950&lt;(F950*(1-'inputs and tables'!$K$14)),0,IF(C950&gt;(F950*(1+'inputs and tables'!$K$14)),1,J949)))</f>
        <v>0</v>
      </c>
      <c r="K950">
        <f ca="1">IF(G950="","",IF(C950&lt;(G950*(1-'inputs and tables'!$K$14)),0,IF(C950&gt;(G950*(1+'inputs and tables'!$K$14)),1,K949)))</f>
        <v>0</v>
      </c>
      <c r="N950" s="13">
        <f t="shared" si="42"/>
        <v>537.29743812418519</v>
      </c>
      <c r="O950" s="10">
        <f ca="1">(O949+(IF(J949&lt;&gt;J948,(-O949*'inputs and tables'!$K$22-'inputs and tables'!$K$21)-O949*'inputs and tables'!$K$22,0)*('inputs and tables'!$K$15+'inputs and tables'!$K$16)))*(IF(AND(J949=0,'inputs and tables'!$K$16=1),data!C949/data!C950,1)*IF(AND(J949=1,'inputs and tables'!$K$15=1),data!C950/data!C949,1))</f>
        <v>6317.7588711318049</v>
      </c>
      <c r="P950" s="10">
        <f ca="1">(P949+(IF(K949&lt;&gt;K948,(-P949*'inputs and tables'!$K$22-'inputs and tables'!$K$21)-P949*'inputs and tables'!$K$22,0)*('inputs and tables'!$K$15+'inputs and tables'!$K$16)))*(IF(AND(K949=0,'inputs and tables'!$K$16=1),data!C949/data!C950,1)*IF(AND(K949=1,'inputs and tables'!$K$15=1),data!C950/data!C949,1))</f>
        <v>1417.0630500240454</v>
      </c>
    </row>
    <row r="951" spans="1:16" x14ac:dyDescent="0.4">
      <c r="A951" s="17">
        <f t="shared" si="41"/>
        <v>949</v>
      </c>
      <c r="B951">
        <v>1584835200</v>
      </c>
      <c r="C951">
        <v>5816.19</v>
      </c>
      <c r="D951" s="14">
        <f t="shared" si="43"/>
        <v>43912</v>
      </c>
      <c r="F951">
        <f ca="1">IF(A951&lt;$F$2,"",AVERAGE(INDIRECT("C"&amp;A951-$F$2+3):C951))</f>
        <v>8082.8496666666697</v>
      </c>
      <c r="G951" s="2">
        <f ca="1">IF(A951&lt;$G$2,"",IF(A951=$G$2,AVERAGE(INDIRECT("C"&amp;A951-$G$2+3):C951),G950+(2/($G$2+3))*(C951-G950)))</f>
        <v>8176.9569036835401</v>
      </c>
      <c r="J951">
        <f ca="1">IF(F951="","",IF(C951&lt;(F951*(1-'inputs and tables'!$K$14)),0,IF(C951&gt;(F951*(1+'inputs and tables'!$K$14)),1,J950)))</f>
        <v>0</v>
      </c>
      <c r="K951">
        <f ca="1">IF(G951="","",IF(C951&lt;(G951*(1-'inputs and tables'!$K$14)),0,IF(C951&gt;(G951*(1+'inputs and tables'!$K$14)),1,K950)))</f>
        <v>0</v>
      </c>
      <c r="N951" s="13">
        <f t="shared" si="42"/>
        <v>505.09683022144964</v>
      </c>
      <c r="O951" s="10">
        <f ca="1">(O950+(IF(J950&lt;&gt;J949,(-O950*'inputs and tables'!$K$22-'inputs and tables'!$K$21)-O950*'inputs and tables'!$K$22,0)*('inputs and tables'!$K$15+'inputs and tables'!$K$16)))*(IF(AND(J950=0,'inputs and tables'!$K$16=1),data!C950/data!C951,1)*IF(AND(J950=1,'inputs and tables'!$K$15=1),data!C951/data!C950,1))</f>
        <v>6720.5245668582102</v>
      </c>
      <c r="P951" s="10">
        <f ca="1">(P950+(IF(K950&lt;&gt;K949,(-P950*'inputs and tables'!$K$22-'inputs and tables'!$K$21)-P950*'inputs and tables'!$K$22,0)*('inputs and tables'!$K$15+'inputs and tables'!$K$16)))*(IF(AND(K950=0,'inputs and tables'!$K$16=1),data!C950/data!C951,1)*IF(AND(K950=1,'inputs and tables'!$K$15=1),data!C951/data!C950,1))</f>
        <v>1507.4027411824181</v>
      </c>
    </row>
    <row r="952" spans="1:16" x14ac:dyDescent="0.4">
      <c r="A952" s="17">
        <f t="shared" si="41"/>
        <v>950</v>
      </c>
      <c r="B952">
        <v>1584921600</v>
      </c>
      <c r="C952">
        <v>6467.31</v>
      </c>
      <c r="D952" s="14">
        <f t="shared" si="43"/>
        <v>43913</v>
      </c>
      <c r="F952">
        <f ca="1">IF(A952&lt;$F$2,"",AVERAGE(INDIRECT("C"&amp;A952-$F$2+3):C952))</f>
        <v>8079.2165833333365</v>
      </c>
      <c r="G952" s="2">
        <f ca="1">IF(A952&lt;$G$2,"",IF(A952=$G$2,AVERAGE(INDIRECT("C"&amp;A952-$G$2+3):C952),G951+(2/($G$2+3))*(C952-G951)))</f>
        <v>8146.427494689191</v>
      </c>
      <c r="J952">
        <f ca="1">IF(F952="","",IF(C952&lt;(F952*(1-'inputs and tables'!$K$14)),0,IF(C952&gt;(F952*(1+'inputs and tables'!$K$14)),1,J951)))</f>
        <v>0</v>
      </c>
      <c r="K952">
        <f ca="1">IF(G952="","",IF(C952&lt;(G952*(1-'inputs and tables'!$K$14)),0,IF(C952&gt;(G952*(1+'inputs and tables'!$K$14)),1,K951)))</f>
        <v>0</v>
      </c>
      <c r="N952" s="13">
        <f t="shared" si="42"/>
        <v>561.6422058184969</v>
      </c>
      <c r="O952" s="10">
        <f ca="1">(O951+(IF(J951&lt;&gt;J950,(-O951*'inputs and tables'!$K$22-'inputs and tables'!$K$21)-O951*'inputs and tables'!$K$22,0)*('inputs and tables'!$K$15+'inputs and tables'!$K$16)))*(IF(AND(J951=0,'inputs and tables'!$K$16=1),data!C951/data!C952,1)*IF(AND(J951=1,'inputs and tables'!$K$15=1),data!C952/data!C951,1))</f>
        <v>6043.9112676700279</v>
      </c>
      <c r="P952" s="10">
        <f ca="1">(P951+(IF(K951&lt;&gt;K950,(-P951*'inputs and tables'!$K$22-'inputs and tables'!$K$21)-P951*'inputs and tables'!$K$22,0)*('inputs and tables'!$K$15+'inputs and tables'!$K$16)))*(IF(AND(K951=0,'inputs and tables'!$K$16=1),data!C951/data!C952,1)*IF(AND(K951=1,'inputs and tables'!$K$15=1),data!C952/data!C951,1))</f>
        <v>1355.6394775011197</v>
      </c>
    </row>
    <row r="953" spans="1:16" x14ac:dyDescent="0.4">
      <c r="A953" s="17">
        <f t="shared" si="41"/>
        <v>951</v>
      </c>
      <c r="B953">
        <v>1585008000</v>
      </c>
      <c r="C953">
        <v>6744.72</v>
      </c>
      <c r="D953" s="14">
        <f t="shared" si="43"/>
        <v>43914</v>
      </c>
      <c r="F953">
        <f ca="1">IF(A953&lt;$F$2,"",AVERAGE(INDIRECT("C"&amp;A953-$F$2+3):C953))</f>
        <v>8076.1761666666698</v>
      </c>
      <c r="G953" s="2">
        <f ca="1">IF(A953&lt;$G$2,"",IF(A953=$G$2,AVERAGE(INDIRECT("C"&amp;A953-$G$2+3):C953),G952+(2/($G$2+3))*(C953-G952)))</f>
        <v>8121.3970037125982</v>
      </c>
      <c r="J953">
        <f ca="1">IF(F953="","",IF(C953&lt;(F953*(1-'inputs and tables'!$K$14)),0,IF(C953&gt;(F953*(1+'inputs and tables'!$K$14)),1,J952)))</f>
        <v>0</v>
      </c>
      <c r="K953">
        <f ca="1">IF(G953="","",IF(C953&lt;(G953*(1-'inputs and tables'!$K$14)),0,IF(C953&gt;(G953*(1+'inputs and tables'!$K$14)),1,K952)))</f>
        <v>0</v>
      </c>
      <c r="N953" s="13">
        <f t="shared" si="42"/>
        <v>585.73339122883124</v>
      </c>
      <c r="O953" s="10">
        <f ca="1">(O952+(IF(J952&lt;&gt;J951,(-O952*'inputs and tables'!$K$22-'inputs and tables'!$K$21)-O952*'inputs and tables'!$K$22,0)*('inputs and tables'!$K$15+'inputs and tables'!$K$16)))*(IF(AND(J952=0,'inputs and tables'!$K$16=1),data!C952/data!C953,1)*IF(AND(J952=1,'inputs and tables'!$K$15=1),data!C953/data!C952,1))</f>
        <v>5795.3254961681214</v>
      </c>
      <c r="P953" s="10">
        <f ca="1">(P952+(IF(K952&lt;&gt;K951,(-P952*'inputs and tables'!$K$22-'inputs and tables'!$K$21)-P952*'inputs and tables'!$K$22,0)*('inputs and tables'!$K$15+'inputs and tables'!$K$16)))*(IF(AND(K952=0,'inputs and tables'!$K$16=1),data!C952/data!C953,1)*IF(AND(K952=1,'inputs and tables'!$K$15=1),data!C953/data!C952,1))</f>
        <v>1299.882092842663</v>
      </c>
    </row>
    <row r="954" spans="1:16" x14ac:dyDescent="0.4">
      <c r="A954" s="17">
        <f t="shared" si="41"/>
        <v>952</v>
      </c>
      <c r="B954">
        <v>1585094400</v>
      </c>
      <c r="C954">
        <v>6677.43</v>
      </c>
      <c r="D954" s="14">
        <f t="shared" si="43"/>
        <v>43915</v>
      </c>
      <c r="F954">
        <f ca="1">IF(A954&lt;$F$2,"",AVERAGE(INDIRECT("C"&amp;A954-$F$2+3):C954))</f>
        <v>8072.1869166666702</v>
      </c>
      <c r="G954" s="2">
        <f ca="1">IF(A954&lt;$G$2,"",IF(A954=$G$2,AVERAGE(INDIRECT("C"&amp;A954-$G$2+3):C954),G953+(2/($G$2+3))*(C954-G953)))</f>
        <v>8095.6118786463021</v>
      </c>
      <c r="J954">
        <f ca="1">IF(F954="","",IF(C954&lt;(F954*(1-'inputs and tables'!$K$14)),0,IF(C954&gt;(F954*(1+'inputs and tables'!$K$14)),1,J953)))</f>
        <v>0</v>
      </c>
      <c r="K954">
        <f ca="1">IF(G954="","",IF(C954&lt;(G954*(1-'inputs and tables'!$K$14)),0,IF(C954&gt;(G954*(1+'inputs and tables'!$K$14)),1,K953)))</f>
        <v>0</v>
      </c>
      <c r="N954" s="13">
        <f t="shared" si="42"/>
        <v>579.88970907511862</v>
      </c>
      <c r="O954" s="10">
        <f ca="1">(O953+(IF(J953&lt;&gt;J952,(-O953*'inputs and tables'!$K$22-'inputs and tables'!$K$21)-O953*'inputs and tables'!$K$22,0)*('inputs and tables'!$K$15+'inputs and tables'!$K$16)))*(IF(AND(J953=0,'inputs and tables'!$K$16=1),data!C953/data!C954,1)*IF(AND(J953=1,'inputs and tables'!$K$15=1),data!C954/data!C953,1))</f>
        <v>5853.7263259240535</v>
      </c>
      <c r="P954" s="10">
        <f ca="1">(P953+(IF(K953&lt;&gt;K952,(-P953*'inputs and tables'!$K$22-'inputs and tables'!$K$21)-P953*'inputs and tables'!$K$22,0)*('inputs and tables'!$K$15+'inputs and tables'!$K$16)))*(IF(AND(K953=0,'inputs and tables'!$K$16=1),data!C953/data!C954,1)*IF(AND(K953=1,'inputs and tables'!$K$15=1),data!C954/data!C953,1))</f>
        <v>1312.9813040702436</v>
      </c>
    </row>
    <row r="955" spans="1:16" x14ac:dyDescent="0.4">
      <c r="A955" s="17">
        <f t="shared" si="41"/>
        <v>953</v>
      </c>
      <c r="B955">
        <v>1585180800</v>
      </c>
      <c r="C955">
        <v>6737.36</v>
      </c>
      <c r="D955" s="14">
        <f t="shared" si="43"/>
        <v>43916</v>
      </c>
      <c r="F955">
        <f ca="1">IF(A955&lt;$F$2,"",AVERAGE(INDIRECT("C"&amp;A955-$F$2+3):C955))</f>
        <v>8065.7605833333364</v>
      </c>
      <c r="G955" s="2">
        <f ca="1">IF(A955&lt;$G$2,"",IF(A955=$G$2,AVERAGE(INDIRECT("C"&amp;A955-$G$2+3):C955),G954+(2/($G$2+3))*(C955-G954)))</f>
        <v>8071.3573808133324</v>
      </c>
      <c r="J955">
        <f ca="1">IF(F955="","",IF(C955&lt;(F955*(1-'inputs and tables'!$K$14)),0,IF(C955&gt;(F955*(1+'inputs and tables'!$K$14)),1,J954)))</f>
        <v>0</v>
      </c>
      <c r="K955">
        <f ca="1">IF(G955="","",IF(C955&lt;(G955*(1-'inputs and tables'!$K$14)),0,IF(C955&gt;(G955*(1+'inputs and tables'!$K$14)),1,K954)))</f>
        <v>0</v>
      </c>
      <c r="N955" s="13">
        <f t="shared" si="42"/>
        <v>585.09422492401131</v>
      </c>
      <c r="O955" s="10">
        <f ca="1">(O954+(IF(J954&lt;&gt;J953,(-O954*'inputs and tables'!$K$22-'inputs and tables'!$K$21)-O954*'inputs and tables'!$K$22,0)*('inputs and tables'!$K$15+'inputs and tables'!$K$16)))*(IF(AND(J954=0,'inputs and tables'!$K$16=1),data!C954/data!C955,1)*IF(AND(J954=1,'inputs and tables'!$K$15=1),data!C955/data!C954,1))</f>
        <v>5801.6564025842554</v>
      </c>
      <c r="P955" s="10">
        <f ca="1">(P954+(IF(K954&lt;&gt;K953,(-P954*'inputs and tables'!$K$22-'inputs and tables'!$K$21)-P954*'inputs and tables'!$K$22,0)*('inputs and tables'!$K$15+'inputs and tables'!$K$16)))*(IF(AND(K954=0,'inputs and tables'!$K$16=1),data!C954/data!C955,1)*IF(AND(K954=1,'inputs and tables'!$K$15=1),data!C955/data!C954,1))</f>
        <v>1301.3021048656697</v>
      </c>
    </row>
    <row r="956" spans="1:16" x14ac:dyDescent="0.4">
      <c r="A956" s="17">
        <f t="shared" si="41"/>
        <v>954</v>
      </c>
      <c r="B956">
        <v>1585267200</v>
      </c>
      <c r="C956">
        <v>6359.11</v>
      </c>
      <c r="D956" s="14">
        <f t="shared" si="43"/>
        <v>43917</v>
      </c>
      <c r="F956">
        <f ca="1">IF(A956&lt;$F$2,"",AVERAGE(INDIRECT("C"&amp;A956-$F$2+3):C956))</f>
        <v>8056.9240833333361</v>
      </c>
      <c r="G956" s="2">
        <f ca="1">IF(A956&lt;$G$2,"",IF(A956=$G$2,AVERAGE(INDIRECT("C"&amp;A956-$G$2+3):C956),G955+(2/($G$2+3))*(C956-G955)))</f>
        <v>8040.7815347273799</v>
      </c>
      <c r="J956">
        <f ca="1">IF(F956="","",IF(C956&lt;(F956*(1-'inputs and tables'!$K$14)),0,IF(C956&gt;(F956*(1+'inputs and tables'!$K$14)),1,J955)))</f>
        <v>0</v>
      </c>
      <c r="K956">
        <f ca="1">IF(G956="","",IF(C956&lt;(G956*(1-'inputs and tables'!$K$14)),0,IF(C956&gt;(G956*(1+'inputs and tables'!$K$14)),1,K955)))</f>
        <v>0</v>
      </c>
      <c r="N956" s="13">
        <f t="shared" si="42"/>
        <v>552.24576639166219</v>
      </c>
      <c r="O956" s="10">
        <f ca="1">(O955+(IF(J955&lt;&gt;J954,(-O955*'inputs and tables'!$K$22-'inputs and tables'!$K$21)-O955*'inputs and tables'!$K$22,0)*('inputs and tables'!$K$15+'inputs and tables'!$K$16)))*(IF(AND(J955=0,'inputs and tables'!$K$16=1),data!C955/data!C956,1)*IF(AND(J955=1,'inputs and tables'!$K$15=1),data!C956/data!C955,1))</f>
        <v>6146.7481739606737</v>
      </c>
      <c r="P956" s="10">
        <f ca="1">(P955+(IF(K955&lt;&gt;K954,(-P955*'inputs and tables'!$K$22-'inputs and tables'!$K$21)-P955*'inputs and tables'!$K$22,0)*('inputs and tables'!$K$15+'inputs and tables'!$K$16)))*(IF(AND(K955=0,'inputs and tables'!$K$16=1),data!C955/data!C956,1)*IF(AND(K955=1,'inputs and tables'!$K$15=1),data!C956/data!C955,1))</f>
        <v>1378.7056284979767</v>
      </c>
    </row>
    <row r="957" spans="1:16" x14ac:dyDescent="0.4">
      <c r="A957" s="17">
        <f t="shared" si="41"/>
        <v>955</v>
      </c>
      <c r="B957">
        <v>1585353600</v>
      </c>
      <c r="C957">
        <v>6236.65</v>
      </c>
      <c r="D957" s="14">
        <f t="shared" si="43"/>
        <v>43918</v>
      </c>
      <c r="F957">
        <f ca="1">IF(A957&lt;$F$2,"",AVERAGE(INDIRECT("C"&amp;A957-$F$2+3):C957))</f>
        <v>8044.3988333333364</v>
      </c>
      <c r="G957" s="2">
        <f ca="1">IF(A957&lt;$G$2,"",IF(A957=$G$2,AVERAGE(INDIRECT("C"&amp;A957-$G$2+3):C957),G956+(2/($G$2+3))*(C957-G956)))</f>
        <v>8008.5649001786769</v>
      </c>
      <c r="J957">
        <f ca="1">IF(F957="","",IF(C957&lt;(F957*(1-'inputs and tables'!$K$14)),0,IF(C957&gt;(F957*(1+'inputs and tables'!$K$14)),1,J956)))</f>
        <v>0</v>
      </c>
      <c r="K957">
        <f ca="1">IF(G957="","",IF(C957&lt;(G957*(1-'inputs and tables'!$K$14)),0,IF(C957&gt;(G957*(1+'inputs and tables'!$K$14)),1,K956)))</f>
        <v>0</v>
      </c>
      <c r="N957" s="13">
        <f t="shared" si="42"/>
        <v>541.61094224923932</v>
      </c>
      <c r="O957" s="10">
        <f ca="1">(O956+(IF(J956&lt;&gt;J955,(-O956*'inputs and tables'!$K$22-'inputs and tables'!$K$21)-O956*'inputs and tables'!$K$22,0)*('inputs and tables'!$K$15+'inputs and tables'!$K$16)))*(IF(AND(J956=0,'inputs and tables'!$K$16=1),data!C956/data!C957,1)*IF(AND(J956=1,'inputs and tables'!$K$15=1),data!C957/data!C956,1))</f>
        <v>6267.4429029230532</v>
      </c>
      <c r="P957" s="10">
        <f ca="1">(P956+(IF(K956&lt;&gt;K955,(-P956*'inputs and tables'!$K$22-'inputs and tables'!$K$21)-P956*'inputs and tables'!$K$22,0)*('inputs and tables'!$K$15+'inputs and tables'!$K$16)))*(IF(AND(K956=0,'inputs and tables'!$K$16=1),data!C956/data!C957,1)*IF(AND(K956=1,'inputs and tables'!$K$15=1),data!C957/data!C956,1))</f>
        <v>1405.7772601056286</v>
      </c>
    </row>
    <row r="958" spans="1:16" x14ac:dyDescent="0.4">
      <c r="A958" s="17">
        <f t="shared" si="41"/>
        <v>956</v>
      </c>
      <c r="B958">
        <v>1585440000</v>
      </c>
      <c r="C958">
        <v>5881.42</v>
      </c>
      <c r="D958" s="14">
        <f t="shared" si="43"/>
        <v>43919</v>
      </c>
      <c r="F958">
        <f ca="1">IF(A958&lt;$F$2,"",AVERAGE(INDIRECT("C"&amp;A958-$F$2+3):C958))</f>
        <v>8030.5615833333377</v>
      </c>
      <c r="G958" s="2">
        <f ca="1">IF(A958&lt;$G$2,"",IF(A958=$G$2,AVERAGE(INDIRECT("C"&amp;A958-$G$2+3):C958),G957+(2/($G$2+3))*(C958-G957)))</f>
        <v>7970.5801698183432</v>
      </c>
      <c r="J958">
        <f ca="1">IF(F958="","",IF(C958&lt;(F958*(1-'inputs and tables'!$K$14)),0,IF(C958&gt;(F958*(1+'inputs and tables'!$K$14)),1,J957)))</f>
        <v>0</v>
      </c>
      <c r="K958">
        <f ca="1">IF(G958="","",IF(C958&lt;(G958*(1-'inputs and tables'!$K$14)),0,IF(C958&gt;(G958*(1+'inputs and tables'!$K$14)),1,K957)))</f>
        <v>0</v>
      </c>
      <c r="N958" s="13">
        <f t="shared" si="42"/>
        <v>510.76161528441088</v>
      </c>
      <c r="O958" s="10">
        <f ca="1">(O957+(IF(J957&lt;&gt;J956,(-O957*'inputs and tables'!$K$22-'inputs and tables'!$K$21)-O957*'inputs and tables'!$K$22,0)*('inputs and tables'!$K$15+'inputs and tables'!$K$16)))*(IF(AND(J957=0,'inputs and tables'!$K$16=1),data!C957/data!C958,1)*IF(AND(J957=1,'inputs and tables'!$K$15=1),data!C958/data!C957,1))</f>
        <v>6645.9881764123384</v>
      </c>
      <c r="P958" s="10">
        <f ca="1">(P957+(IF(K957&lt;&gt;K956,(-P957*'inputs and tables'!$K$22-'inputs and tables'!$K$21)-P957*'inputs and tables'!$K$22,0)*('inputs and tables'!$K$15+'inputs and tables'!$K$16)))*(IF(AND(K957=0,'inputs and tables'!$K$16=1),data!C957/data!C958,1)*IF(AND(K957=1,'inputs and tables'!$K$15=1),data!C958/data!C957,1))</f>
        <v>1490.6843499083159</v>
      </c>
    </row>
    <row r="959" spans="1:16" x14ac:dyDescent="0.4">
      <c r="A959" s="17">
        <f t="shared" si="41"/>
        <v>957</v>
      </c>
      <c r="B959">
        <v>1585526400</v>
      </c>
      <c r="C959">
        <v>6394.38</v>
      </c>
      <c r="D959" s="14">
        <f t="shared" si="43"/>
        <v>43920</v>
      </c>
      <c r="F959">
        <f ca="1">IF(A959&lt;$F$2,"",AVERAGE(INDIRECT("C"&amp;A959-$F$2+3):C959))</f>
        <v>8022.2573333333366</v>
      </c>
      <c r="G959" s="2">
        <f ca="1">IF(A959&lt;$G$2,"",IF(A959=$G$2,AVERAGE(INDIRECT("C"&amp;A959-$G$2+3):C959),G958+(2/($G$2+3))*(C959-G958)))</f>
        <v>7942.433738214444</v>
      </c>
      <c r="J959">
        <f ca="1">IF(F959="","",IF(C959&lt;(F959*(1-'inputs and tables'!$K$14)),0,IF(C959&gt;(F959*(1+'inputs and tables'!$K$14)),1,J958)))</f>
        <v>0</v>
      </c>
      <c r="K959">
        <f ca="1">IF(G959="","",IF(C959&lt;(G959*(1-'inputs and tables'!$K$14)),0,IF(C959&gt;(G959*(1+'inputs and tables'!$K$14)),1,K958)))</f>
        <v>0</v>
      </c>
      <c r="N959" s="13">
        <f t="shared" si="42"/>
        <v>555.30872774641682</v>
      </c>
      <c r="O959" s="10">
        <f ca="1">(O958+(IF(J958&lt;&gt;J957,(-O958*'inputs and tables'!$K$22-'inputs and tables'!$K$21)-O958*'inputs and tables'!$K$22,0)*('inputs and tables'!$K$15+'inputs and tables'!$K$16)))*(IF(AND(J958=0,'inputs and tables'!$K$16=1),data!C958/data!C959,1)*IF(AND(J958=1,'inputs and tables'!$K$15=1),data!C959/data!C958,1))</f>
        <v>6112.8440568929364</v>
      </c>
      <c r="P959" s="10">
        <f ca="1">(P958+(IF(K958&lt;&gt;K957,(-P958*'inputs and tables'!$K$22-'inputs and tables'!$K$21)-P958*'inputs and tables'!$K$22,0)*('inputs and tables'!$K$15+'inputs and tables'!$K$16)))*(IF(AND(K958=0,'inputs and tables'!$K$16=1),data!C958/data!C959,1)*IF(AND(K958=1,'inputs and tables'!$K$15=1),data!C959/data!C958,1))</f>
        <v>1371.1009901253549</v>
      </c>
    </row>
    <row r="960" spans="1:16" x14ac:dyDescent="0.4">
      <c r="A960" s="17">
        <f t="shared" si="41"/>
        <v>958</v>
      </c>
      <c r="B960">
        <v>1585612800</v>
      </c>
      <c r="C960">
        <v>6410.44</v>
      </c>
      <c r="D960" s="14">
        <f t="shared" si="43"/>
        <v>43921</v>
      </c>
      <c r="F960">
        <f ca="1">IF(A960&lt;$F$2,"",AVERAGE(INDIRECT("C"&amp;A960-$F$2+3):C960))</f>
        <v>8014.8920000000026</v>
      </c>
      <c r="G960" s="2">
        <f ca="1">IF(A960&lt;$G$2,"",IF(A960=$G$2,AVERAGE(INDIRECT("C"&amp;A960-$G$2+3):C960),G959+(2/($G$2+3))*(C960-G959)))</f>
        <v>7915.0767071749005</v>
      </c>
      <c r="J960">
        <f ca="1">IF(F960="","",IF(C960&lt;(F960*(1-'inputs and tables'!$K$14)),0,IF(C960&gt;(F960*(1+'inputs and tables'!$K$14)),1,J959)))</f>
        <v>0</v>
      </c>
      <c r="K960">
        <f ca="1">IF(G960="","",IF(C960&lt;(G960*(1-'inputs and tables'!$K$14)),0,IF(C960&gt;(G960*(1+'inputs and tables'!$K$14)),1,K959)))</f>
        <v>0</v>
      </c>
      <c r="N960" s="13">
        <f t="shared" si="42"/>
        <v>556.70343030829258</v>
      </c>
      <c r="O960" s="10">
        <f ca="1">(O959+(IF(J959&lt;&gt;J958,(-O959*'inputs and tables'!$K$22-'inputs and tables'!$K$21)-O959*'inputs and tables'!$K$22,0)*('inputs and tables'!$K$15+'inputs and tables'!$K$16)))*(IF(AND(J959=0,'inputs and tables'!$K$16=1),data!C959/data!C960,1)*IF(AND(J959=1,'inputs and tables'!$K$15=1),data!C960/data!C959,1))</f>
        <v>6097.5296205120176</v>
      </c>
      <c r="P960" s="10">
        <f ca="1">(P959+(IF(K959&lt;&gt;K958,(-P959*'inputs and tables'!$K$22-'inputs and tables'!$K$21)-P959*'inputs and tables'!$K$22,0)*('inputs and tables'!$K$15+'inputs and tables'!$K$16)))*(IF(AND(K959=0,'inputs and tables'!$K$16=1),data!C959/data!C960,1)*IF(AND(K959=1,'inputs and tables'!$K$15=1),data!C960/data!C959,1))</f>
        <v>1367.6659869272262</v>
      </c>
    </row>
    <row r="961" spans="1:16" x14ac:dyDescent="0.4">
      <c r="A961" s="17">
        <f t="shared" si="41"/>
        <v>959</v>
      </c>
      <c r="B961">
        <v>1585699200</v>
      </c>
      <c r="C961">
        <v>6642.92</v>
      </c>
      <c r="D961" s="14">
        <f t="shared" si="43"/>
        <v>43922</v>
      </c>
      <c r="F961">
        <f ca="1">IF(A961&lt;$F$2,"",AVERAGE(INDIRECT("C"&amp;A961-$F$2+3):C961))</f>
        <v>8009.4770833333359</v>
      </c>
      <c r="G961" s="2">
        <f ca="1">IF(A961&lt;$G$2,"",IF(A961=$G$2,AVERAGE(INDIRECT("C"&amp;A961-$G$2+3):C961),G960+(2/($G$2+3))*(C961-G960)))</f>
        <v>7892.3596231182055</v>
      </c>
      <c r="J961">
        <f ca="1">IF(F961="","",IF(C961&lt;(F961*(1-'inputs and tables'!$K$14)),0,IF(C961&gt;(F961*(1+'inputs and tables'!$K$14)),1,J960)))</f>
        <v>0</v>
      </c>
      <c r="K961">
        <f ca="1">IF(G961="","",IF(C961&lt;(G961*(1-'inputs and tables'!$K$14)),0,IF(C961&gt;(G961*(1+'inputs and tables'!$K$14)),1,K960)))</f>
        <v>0</v>
      </c>
      <c r="N961" s="13">
        <f t="shared" si="42"/>
        <v>576.89274858879628</v>
      </c>
      <c r="O961" s="10">
        <f ca="1">(O960+(IF(J960&lt;&gt;J959,(-O960*'inputs and tables'!$K$22-'inputs and tables'!$K$21)-O960*'inputs and tables'!$K$22,0)*('inputs and tables'!$K$15+'inputs and tables'!$K$16)))*(IF(AND(J960=0,'inputs and tables'!$K$16=1),data!C960/data!C961,1)*IF(AND(J960=1,'inputs and tables'!$K$15=1),data!C961/data!C960,1))</f>
        <v>5884.1364611518811</v>
      </c>
      <c r="P961" s="10">
        <f ca="1">(P960+(IF(K960&lt;&gt;K959,(-P960*'inputs and tables'!$K$22-'inputs and tables'!$K$21)-P960*'inputs and tables'!$K$22,0)*('inputs and tables'!$K$15+'inputs and tables'!$K$16)))*(IF(AND(K960=0,'inputs and tables'!$K$16=1),data!C960/data!C961,1)*IF(AND(K960=1,'inputs and tables'!$K$15=1),data!C961/data!C960,1))</f>
        <v>1319.8022479930162</v>
      </c>
    </row>
    <row r="962" spans="1:16" x14ac:dyDescent="0.4">
      <c r="A962" s="17">
        <f t="shared" si="41"/>
        <v>960</v>
      </c>
      <c r="B962">
        <v>1585785600</v>
      </c>
      <c r="C962">
        <v>6794.09</v>
      </c>
      <c r="D962" s="14">
        <f t="shared" si="43"/>
        <v>43923</v>
      </c>
      <c r="F962">
        <f ca="1">IF(A962&lt;$F$2,"",AVERAGE(INDIRECT("C"&amp;A962-$F$2+3):C962))</f>
        <v>8006.1418333333368</v>
      </c>
      <c r="G962" s="2">
        <f ca="1">IF(A962&lt;$G$2,"",IF(A962=$G$2,AVERAGE(INDIRECT("C"&amp;A962-$G$2+3):C962),G961+(2/($G$2+3))*(C962-G961)))</f>
        <v>7872.7476655625233</v>
      </c>
      <c r="J962">
        <f ca="1">IF(F962="","",IF(C962&lt;(F962*(1-'inputs and tables'!$K$14)),0,IF(C962&gt;(F962*(1+'inputs and tables'!$K$14)),1,J961)))</f>
        <v>0</v>
      </c>
      <c r="K962">
        <f ca="1">IF(G962="","",IF(C962&lt;(G962*(1-'inputs and tables'!$K$14)),0,IF(C962&gt;(G962*(1+'inputs and tables'!$K$14)),1,K961)))</f>
        <v>0</v>
      </c>
      <c r="N962" s="13">
        <f t="shared" si="42"/>
        <v>590.02084237950407</v>
      </c>
      <c r="O962" s="10">
        <f ca="1">(O961+(IF(J961&lt;&gt;J960,(-O961*'inputs and tables'!$K$22-'inputs and tables'!$K$21)-O961*'inputs and tables'!$K$22,0)*('inputs and tables'!$K$15+'inputs and tables'!$K$16)))*(IF(AND(J961=0,'inputs and tables'!$K$16=1),data!C961/data!C962,1)*IF(AND(J961=1,'inputs and tables'!$K$15=1),data!C962/data!C961,1))</f>
        <v>5753.2131279560699</v>
      </c>
      <c r="P962" s="10">
        <f ca="1">(P961+(IF(K961&lt;&gt;K960,(-P961*'inputs and tables'!$K$22-'inputs and tables'!$K$21)-P961*'inputs and tables'!$K$22,0)*('inputs and tables'!$K$15+'inputs and tables'!$K$16)))*(IF(AND(K961=0,'inputs and tables'!$K$16=1),data!C961/data!C962,1)*IF(AND(K961=1,'inputs and tables'!$K$15=1),data!C962/data!C961,1))</f>
        <v>1290.4363570747175</v>
      </c>
    </row>
    <row r="963" spans="1:16" x14ac:dyDescent="0.4">
      <c r="A963" s="17">
        <f t="shared" si="41"/>
        <v>961</v>
      </c>
      <c r="B963">
        <v>1585872000</v>
      </c>
      <c r="C963">
        <v>6734.1</v>
      </c>
      <c r="D963" s="14">
        <f t="shared" si="43"/>
        <v>43924</v>
      </c>
      <c r="F963">
        <f ca="1">IF(A963&lt;$F$2,"",AVERAGE(INDIRECT("C"&amp;A963-$F$2+3):C963))</f>
        <v>8000.6843333333354</v>
      </c>
      <c r="G963" s="2">
        <f ca="1">IF(A963&lt;$G$2,"",IF(A963=$G$2,AVERAGE(INDIRECT("C"&amp;A963-$G$2+3):C963),G962+(2/($G$2+3))*(C963-G962)))</f>
        <v>7852.4146715346214</v>
      </c>
      <c r="J963">
        <f ca="1">IF(F963="","",IF(C963&lt;(F963*(1-'inputs and tables'!$K$14)),0,IF(C963&gt;(F963*(1+'inputs and tables'!$K$14)),1,J962)))</f>
        <v>0</v>
      </c>
      <c r="K963">
        <f ca="1">IF(G963="","",IF(C963&lt;(G963*(1-'inputs and tables'!$K$14)),0,IF(C963&gt;(G963*(1+'inputs and tables'!$K$14)),1,K962)))</f>
        <v>0</v>
      </c>
      <c r="N963" s="13">
        <f t="shared" si="42"/>
        <v>584.81111593573519</v>
      </c>
      <c r="O963" s="10">
        <f ca="1">(O962+(IF(J962&lt;&gt;J961,(-O962*'inputs and tables'!$K$22-'inputs and tables'!$K$21)-O962*'inputs and tables'!$K$22,0)*('inputs and tables'!$K$15+'inputs and tables'!$K$16)))*(IF(AND(J962=0,'inputs and tables'!$K$16=1),data!C962/data!C963,1)*IF(AND(J962=1,'inputs and tables'!$K$15=1),data!C963/data!C962,1))</f>
        <v>5804.4650035661862</v>
      </c>
      <c r="P963" s="10">
        <f ca="1">(P962+(IF(K962&lt;&gt;K961,(-P962*'inputs and tables'!$K$22-'inputs and tables'!$K$21)-P962*'inputs and tables'!$K$22,0)*('inputs and tables'!$K$15+'inputs and tables'!$K$16)))*(IF(AND(K962=0,'inputs and tables'!$K$16=1),data!C962/data!C963,1)*IF(AND(K962=1,'inputs and tables'!$K$15=1),data!C963/data!C962,1))</f>
        <v>1301.9320695026458</v>
      </c>
    </row>
    <row r="964" spans="1:16" x14ac:dyDescent="0.4">
      <c r="A964" s="17">
        <f t="shared" si="41"/>
        <v>962</v>
      </c>
      <c r="B964">
        <v>1585958400</v>
      </c>
      <c r="C964">
        <v>6856.99</v>
      </c>
      <c r="D964" s="14">
        <f t="shared" si="43"/>
        <v>43925</v>
      </c>
      <c r="F964">
        <f ca="1">IF(A964&lt;$F$2,"",AVERAGE(INDIRECT("C"&amp;A964-$F$2+3):C964))</f>
        <v>7995.0970000000025</v>
      </c>
      <c r="G964" s="2">
        <f ca="1">IF(A964&lt;$G$2,"",IF(A964=$G$2,AVERAGE(INDIRECT("C"&amp;A964-$G$2+3):C964),G963+(2/($G$2+3))*(C964-G963)))</f>
        <v>7834.6392309715029</v>
      </c>
      <c r="J964">
        <f ca="1">IF(F964="","",IF(C964&lt;(F964*(1-'inputs and tables'!$K$14)),0,IF(C964&gt;(F964*(1+'inputs and tables'!$K$14)),1,J963)))</f>
        <v>0</v>
      </c>
      <c r="K964">
        <f ca="1">IF(G964="","",IF(C964&lt;(G964*(1-'inputs and tables'!$K$14)),0,IF(C964&gt;(G964*(1+'inputs and tables'!$K$14)),1,K963)))</f>
        <v>0</v>
      </c>
      <c r="N964" s="13">
        <f t="shared" si="42"/>
        <v>595.4832826747712</v>
      </c>
      <c r="O964" s="10">
        <f ca="1">(O963+(IF(J963&lt;&gt;J962,(-O963*'inputs and tables'!$K$22-'inputs and tables'!$K$21)-O963*'inputs and tables'!$K$22,0)*('inputs and tables'!$K$15+'inputs and tables'!$K$16)))*(IF(AND(J963=0,'inputs and tables'!$K$16=1),data!C963/data!C964,1)*IF(AND(J963=1,'inputs and tables'!$K$15=1),data!C964/data!C963,1))</f>
        <v>5700.4382069268086</v>
      </c>
      <c r="P964" s="10">
        <f ca="1">(P963+(IF(K963&lt;&gt;K962,(-P963*'inputs and tables'!$K$22-'inputs and tables'!$K$21)-P963*'inputs and tables'!$K$22,0)*('inputs and tables'!$K$15+'inputs and tables'!$K$16)))*(IF(AND(K963=0,'inputs and tables'!$K$16=1),data!C963/data!C964,1)*IF(AND(K963=1,'inputs and tables'!$K$15=1),data!C964/data!C963,1))</f>
        <v>1278.599028033841</v>
      </c>
    </row>
    <row r="965" spans="1:16" x14ac:dyDescent="0.4">
      <c r="A965" s="17">
        <f t="shared" ref="A965:A1028" si="44">A964+1</f>
        <v>963</v>
      </c>
      <c r="B965">
        <v>1586044800</v>
      </c>
      <c r="C965">
        <v>6772.78</v>
      </c>
      <c r="D965" s="14">
        <f t="shared" si="43"/>
        <v>43926</v>
      </c>
      <c r="F965">
        <f ca="1">IF(A965&lt;$F$2,"",AVERAGE(INDIRECT("C"&amp;A965-$F$2+3):C965))</f>
        <v>7989.1350833333363</v>
      </c>
      <c r="G965" s="2">
        <f ca="1">IF(A965&lt;$G$2,"",IF(A965=$G$2,AVERAGE(INDIRECT("C"&amp;A965-$G$2+3):C965),G964+(2/($G$2+3))*(C965-G964)))</f>
        <v>7815.6774589898687</v>
      </c>
      <c r="J965">
        <f ca="1">IF(F965="","",IF(C965&lt;(F965*(1-'inputs and tables'!$K$14)),0,IF(C965&gt;(F965*(1+'inputs and tables'!$K$14)),1,J964)))</f>
        <v>0</v>
      </c>
      <c r="K965">
        <f ca="1">IF(G965="","",IF(C965&lt;(G965*(1-'inputs and tables'!$K$14)),0,IF(C965&gt;(G965*(1+'inputs and tables'!$K$14)),1,K964)))</f>
        <v>0</v>
      </c>
      <c r="N965" s="13">
        <f t="shared" si="42"/>
        <v>588.17021276595665</v>
      </c>
      <c r="O965" s="10">
        <f ca="1">(O964+(IF(J964&lt;&gt;J963,(-O964*'inputs and tables'!$K$22-'inputs and tables'!$K$21)-O964*'inputs and tables'!$K$22,0)*('inputs and tables'!$K$15+'inputs and tables'!$K$16)))*(IF(AND(J964=0,'inputs and tables'!$K$16=1),data!C964/data!C965,1)*IF(AND(J964=1,'inputs and tables'!$K$15=1),data!C965/data!C964,1))</f>
        <v>5771.3151439313042</v>
      </c>
      <c r="P965" s="10">
        <f ca="1">(P964+(IF(K964&lt;&gt;K963,(-P964*'inputs and tables'!$K$22-'inputs and tables'!$K$21)-P964*'inputs and tables'!$K$22,0)*('inputs and tables'!$K$15+'inputs and tables'!$K$16)))*(IF(AND(K964=0,'inputs and tables'!$K$16=1),data!C964/data!C965,1)*IF(AND(K964=1,'inputs and tables'!$K$15=1),data!C965/data!C964,1))</f>
        <v>1294.4966098467348</v>
      </c>
    </row>
    <row r="966" spans="1:16" x14ac:dyDescent="0.4">
      <c r="A966" s="17">
        <f t="shared" si="44"/>
        <v>964</v>
      </c>
      <c r="B966">
        <v>1586131200</v>
      </c>
      <c r="C966">
        <v>7329.9</v>
      </c>
      <c r="D966" s="14">
        <f t="shared" si="43"/>
        <v>43927</v>
      </c>
      <c r="F966">
        <f ca="1">IF(A966&lt;$F$2,"",AVERAGE(INDIRECT("C"&amp;A966-$F$2+3):C966))</f>
        <v>7987.6333333333369</v>
      </c>
      <c r="G966" s="2">
        <f ca="1">IF(A966&lt;$G$2,"",IF(A966=$G$2,AVERAGE(INDIRECT("C"&amp;A966-$G$2+3):C966),G965+(2/($G$2+3))*(C966-G965)))</f>
        <v>7807.0028615079063</v>
      </c>
      <c r="J966">
        <f ca="1">IF(F966="","",IF(C966&lt;(F966*(1-'inputs and tables'!$K$14)),0,IF(C966&gt;(F966*(1+'inputs and tables'!$K$14)),1,J965)))</f>
        <v>0</v>
      </c>
      <c r="K966">
        <f ca="1">IF(G966="","",IF(C966&lt;(G966*(1-'inputs and tables'!$K$14)),0,IF(C966&gt;(G966*(1+'inputs and tables'!$K$14)),1,K965)))</f>
        <v>0</v>
      </c>
      <c r="N966" s="13">
        <f t="shared" si="42"/>
        <v>636.55232305688151</v>
      </c>
      <c r="O966" s="10">
        <f ca="1">(O965+(IF(J965&lt;&gt;J964,(-O965*'inputs and tables'!$K$22-'inputs and tables'!$K$21)-O965*'inputs and tables'!$K$22,0)*('inputs and tables'!$K$15+'inputs and tables'!$K$16)))*(IF(AND(J965=0,'inputs and tables'!$K$16=1),data!C965/data!C966,1)*IF(AND(J965=1,'inputs and tables'!$K$15=1),data!C966/data!C965,1))</f>
        <v>5332.6577143637787</v>
      </c>
      <c r="P966" s="10">
        <f ca="1">(P965+(IF(K965&lt;&gt;K964,(-P965*'inputs and tables'!$K$22-'inputs and tables'!$K$21)-P965*'inputs and tables'!$K$22,0)*('inputs and tables'!$K$15+'inputs and tables'!$K$16)))*(IF(AND(K965=0,'inputs and tables'!$K$16=1),data!C965/data!C966,1)*IF(AND(K965=1,'inputs and tables'!$K$15=1),data!C966/data!C965,1))</f>
        <v>1196.1064611028485</v>
      </c>
    </row>
    <row r="967" spans="1:16" x14ac:dyDescent="0.4">
      <c r="A967" s="17">
        <f t="shared" si="44"/>
        <v>965</v>
      </c>
      <c r="B967">
        <v>1586217600</v>
      </c>
      <c r="C967">
        <v>7197.32</v>
      </c>
      <c r="D967" s="14">
        <f t="shared" si="43"/>
        <v>43928</v>
      </c>
      <c r="F967">
        <f ca="1">IF(A967&lt;$F$2,"",AVERAGE(INDIRECT("C"&amp;A967-$F$2+3):C967))</f>
        <v>7986.4556666666695</v>
      </c>
      <c r="G967" s="2">
        <f ca="1">IF(A967&lt;$G$2,"",IF(A967=$G$2,AVERAGE(INDIRECT("C"&amp;A967-$G$2+3):C967),G966+(2/($G$2+3))*(C967-G966)))</f>
        <v>7796.115667552408</v>
      </c>
      <c r="J967">
        <f ca="1">IF(F967="","",IF(C967&lt;(F967*(1-'inputs and tables'!$K$14)),0,IF(C967&gt;(F967*(1+'inputs and tables'!$K$14)),1,J966)))</f>
        <v>0</v>
      </c>
      <c r="K967">
        <f ca="1">IF(G967="","",IF(C967&lt;(G967*(1-'inputs and tables'!$K$14)),0,IF(C967&gt;(G967*(1+'inputs and tables'!$K$14)),1,K966)))</f>
        <v>0</v>
      </c>
      <c r="N967" s="13">
        <f t="shared" si="42"/>
        <v>625.0386452453314</v>
      </c>
      <c r="O967" s="10">
        <f ca="1">(O966+(IF(J966&lt;&gt;J965,(-O966*'inputs and tables'!$K$22-'inputs and tables'!$K$21)-O966*'inputs and tables'!$K$22,0)*('inputs and tables'!$K$15+'inputs and tables'!$K$16)))*(IF(AND(J966=0,'inputs and tables'!$K$16=1),data!C966/data!C967,1)*IF(AND(J966=1,'inputs and tables'!$K$15=1),data!C967/data!C966,1))</f>
        <v>5430.8892449571595</v>
      </c>
      <c r="P967" s="10">
        <f ca="1">(P966+(IF(K966&lt;&gt;K965,(-P966*'inputs and tables'!$K$22-'inputs and tables'!$K$21)-P966*'inputs and tables'!$K$22,0)*('inputs and tables'!$K$15+'inputs and tables'!$K$16)))*(IF(AND(K966=0,'inputs and tables'!$K$16=1),data!C966/data!C967,1)*IF(AND(K966=1,'inputs and tables'!$K$15=1),data!C967/data!C966,1))</f>
        <v>1218.1396338133875</v>
      </c>
    </row>
    <row r="968" spans="1:16" x14ac:dyDescent="0.4">
      <c r="A968" s="17">
        <f t="shared" si="44"/>
        <v>966</v>
      </c>
      <c r="B968">
        <v>1586304000</v>
      </c>
      <c r="C968">
        <v>7361.28</v>
      </c>
      <c r="D968" s="14">
        <f t="shared" si="43"/>
        <v>43929</v>
      </c>
      <c r="F968">
        <f ca="1">IF(A968&lt;$F$2,"",AVERAGE(INDIRECT("C"&amp;A968-$F$2+3):C968))</f>
        <v>7987.598583333337</v>
      </c>
      <c r="G968" s="2">
        <f ca="1">IF(A968&lt;$G$2,"",IF(A968=$G$2,AVERAGE(INDIRECT("C"&amp;A968-$G$2+3):C968),G967+(2/($G$2+3))*(C968-G967)))</f>
        <v>7788.3507449175431</v>
      </c>
      <c r="J968">
        <f ca="1">IF(F968="","",IF(C968&lt;(F968*(1-'inputs and tables'!$K$14)),0,IF(C968&gt;(F968*(1+'inputs and tables'!$K$14)),1,J967)))</f>
        <v>0</v>
      </c>
      <c r="K968">
        <f ca="1">IF(G968="","",IF(C968&lt;(G968*(1-'inputs and tables'!$K$14)),0,IF(C968&gt;(G968*(1+'inputs and tables'!$K$14)),1,K967)))</f>
        <v>0</v>
      </c>
      <c r="N968" s="13">
        <f t="shared" si="42"/>
        <v>639.27746417715946</v>
      </c>
      <c r="O968" s="10">
        <f ca="1">(O967+(IF(J967&lt;&gt;J966,(-O967*'inputs and tables'!$K$22-'inputs and tables'!$K$21)-O967*'inputs and tables'!$K$22,0)*('inputs and tables'!$K$15+'inputs and tables'!$K$16)))*(IF(AND(J967=0,'inputs and tables'!$K$16=1),data!C967/data!C968,1)*IF(AND(J967=1,'inputs and tables'!$K$15=1),data!C968/data!C967,1))</f>
        <v>5309.9254179320797</v>
      </c>
      <c r="P968" s="10">
        <f ca="1">(P967+(IF(K967&lt;&gt;K966,(-P967*'inputs and tables'!$K$22-'inputs and tables'!$K$21)-P967*'inputs and tables'!$K$22,0)*('inputs and tables'!$K$15+'inputs and tables'!$K$16)))*(IF(AND(K967=0,'inputs and tables'!$K$16=1),data!C967/data!C968,1)*IF(AND(K967=1,'inputs and tables'!$K$15=1),data!C968/data!C967,1))</f>
        <v>1191.0076439474888</v>
      </c>
    </row>
    <row r="969" spans="1:16" x14ac:dyDescent="0.4">
      <c r="A969" s="17">
        <f t="shared" si="44"/>
        <v>967</v>
      </c>
      <c r="B969">
        <v>1586390400</v>
      </c>
      <c r="C969">
        <v>7283.54</v>
      </c>
      <c r="D969" s="14">
        <f t="shared" si="43"/>
        <v>43930</v>
      </c>
      <c r="F969">
        <f ca="1">IF(A969&lt;$F$2,"",AVERAGE(INDIRECT("C"&amp;A969-$F$2+3):C969))</f>
        <v>7988.2114166666706</v>
      </c>
      <c r="G969" s="2">
        <f ca="1">IF(A969&lt;$G$2,"",IF(A969=$G$2,AVERAGE(INDIRECT("C"&amp;A969-$G$2+3):C969),G968+(2/($G$2+3))*(C969-G968)))</f>
        <v>7779.3362673297297</v>
      </c>
      <c r="J969">
        <f ca="1">IF(F969="","",IF(C969&lt;(F969*(1-'inputs and tables'!$K$14)),0,IF(C969&gt;(F969*(1+'inputs and tables'!$K$14)),1,J968)))</f>
        <v>0</v>
      </c>
      <c r="K969">
        <f ca="1">IF(G969="","",IF(C969&lt;(G969*(1-'inputs and tables'!$K$14)),0,IF(C969&gt;(G969*(1+'inputs and tables'!$K$14)),1,K968)))</f>
        <v>0</v>
      </c>
      <c r="N969" s="13">
        <f t="shared" si="42"/>
        <v>632.52627008250033</v>
      </c>
      <c r="O969" s="10">
        <f ca="1">(O968+(IF(J968&lt;&gt;J967,(-O968*'inputs and tables'!$K$22-'inputs and tables'!$K$21)-O968*'inputs and tables'!$K$22,0)*('inputs and tables'!$K$15+'inputs and tables'!$K$16)))*(IF(AND(J968=0,'inputs and tables'!$K$16=1),data!C968/data!C969,1)*IF(AND(J968=1,'inputs and tables'!$K$15=1),data!C969/data!C968,1))</f>
        <v>5366.6002768592007</v>
      </c>
      <c r="P969" s="10">
        <f ca="1">(P968+(IF(K968&lt;&gt;K967,(-P968*'inputs and tables'!$K$22-'inputs and tables'!$K$21)-P968*'inputs and tables'!$K$22,0)*('inputs and tables'!$K$15+'inputs and tables'!$K$16)))*(IF(AND(K968=0,'inputs and tables'!$K$16=1),data!C968/data!C969,1)*IF(AND(K968=1,'inputs and tables'!$K$15=1),data!C969/data!C968,1))</f>
        <v>1203.7197227224358</v>
      </c>
    </row>
    <row r="970" spans="1:16" x14ac:dyDescent="0.4">
      <c r="A970" s="17">
        <f t="shared" si="44"/>
        <v>968</v>
      </c>
      <c r="B970">
        <v>1586476800</v>
      </c>
      <c r="C970">
        <v>6858.92</v>
      </c>
      <c r="D970" s="14">
        <f t="shared" si="43"/>
        <v>43931</v>
      </c>
      <c r="F970">
        <f ca="1">IF(A970&lt;$F$2,"",AVERAGE(INDIRECT("C"&amp;A970-$F$2+3):C970))</f>
        <v>7985.3850833333381</v>
      </c>
      <c r="G970" s="2">
        <f ca="1">IF(A970&lt;$G$2,"",IF(A970=$G$2,AVERAGE(INDIRECT("C"&amp;A970-$G$2+3):C970),G969+(2/($G$2+3))*(C970-G969)))</f>
        <v>7762.9002625559842</v>
      </c>
      <c r="J970">
        <f ca="1">IF(F970="","",IF(C970&lt;(F970*(1-'inputs and tables'!$K$14)),0,IF(C970&gt;(F970*(1+'inputs and tables'!$K$14)),1,J969)))</f>
        <v>0</v>
      </c>
      <c r="K970">
        <f ca="1">IF(G970="","",IF(C970&lt;(G970*(1-'inputs and tables'!$K$14)),0,IF(C970&gt;(G970*(1+'inputs and tables'!$K$14)),1,K969)))</f>
        <v>0</v>
      </c>
      <c r="N970" s="13">
        <f t="shared" si="42"/>
        <v>595.65089014329067</v>
      </c>
      <c r="O970" s="10">
        <f ca="1">(O969+(IF(J969&lt;&gt;J968,(-O969*'inputs and tables'!$K$22-'inputs and tables'!$K$21)-O969*'inputs and tables'!$K$22,0)*('inputs and tables'!$K$15+'inputs and tables'!$K$16)))*(IF(AND(J969=0,'inputs and tables'!$K$16=1),data!C969/data!C970,1)*IF(AND(J969=1,'inputs and tables'!$K$15=1),data!C970/data!C969,1))</f>
        <v>5698.8341867983681</v>
      </c>
      <c r="P970" s="10">
        <f ca="1">(P969+(IF(K969&lt;&gt;K968,(-P969*'inputs and tables'!$K$22-'inputs and tables'!$K$21)-P969*'inputs and tables'!$K$22,0)*('inputs and tables'!$K$15+'inputs and tables'!$K$16)))*(IF(AND(K969=0,'inputs and tables'!$K$16=1),data!C969/data!C970,1)*IF(AND(K969=1,'inputs and tables'!$K$15=1),data!C970/data!C969,1))</f>
        <v>1278.2392489251617</v>
      </c>
    </row>
    <row r="971" spans="1:16" x14ac:dyDescent="0.4">
      <c r="A971" s="17">
        <f t="shared" si="44"/>
        <v>969</v>
      </c>
      <c r="B971">
        <v>1586563200</v>
      </c>
      <c r="C971">
        <v>6876.83</v>
      </c>
      <c r="D971" s="14">
        <f t="shared" si="43"/>
        <v>43932</v>
      </c>
      <c r="F971">
        <f ca="1">IF(A971&lt;$F$2,"",AVERAGE(INDIRECT("C"&amp;A971-$F$2+3):C971))</f>
        <v>7982.2046666666711</v>
      </c>
      <c r="G971" s="2">
        <f ca="1">IF(A971&lt;$G$2,"",IF(A971=$G$2,AVERAGE(INDIRECT("C"&amp;A971-$G$2+3):C971),G970+(2/($G$2+3))*(C971-G970)))</f>
        <v>7747.0775792960558</v>
      </c>
      <c r="J971">
        <f ca="1">IF(F971="","",IF(C971&lt;(F971*(1-'inputs and tables'!$K$14)),0,IF(C971&gt;(F971*(1+'inputs and tables'!$K$14)),1,J970)))</f>
        <v>0</v>
      </c>
      <c r="K971">
        <f ca="1">IF(G971="","",IF(C971&lt;(G971*(1-'inputs and tables'!$K$14)),0,IF(C971&gt;(G971*(1+'inputs and tables'!$K$14)),1,K970)))</f>
        <v>0</v>
      </c>
      <c r="N971" s="13">
        <f t="shared" ref="N971:N1034" si="45">(C971/C970)*N970</f>
        <v>597.20625271385074</v>
      </c>
      <c r="O971" s="10">
        <f ca="1">(O970+(IF(J970&lt;&gt;J969,(-O970*'inputs and tables'!$K$22-'inputs and tables'!$K$21)-O970*'inputs and tables'!$K$22,0)*('inputs and tables'!$K$15+'inputs and tables'!$K$16)))*(IF(AND(J970=0,'inputs and tables'!$K$16=1),data!C970/data!C971,1)*IF(AND(J970=1,'inputs and tables'!$K$15=1),data!C971/data!C970,1))</f>
        <v>5683.9921563445751</v>
      </c>
      <c r="P971" s="10">
        <f ca="1">(P970+(IF(K970&lt;&gt;K969,(-P970*'inputs and tables'!$K$22-'inputs and tables'!$K$21)-P970*'inputs and tables'!$K$22,0)*('inputs and tables'!$K$15+'inputs and tables'!$K$16)))*(IF(AND(K970=0,'inputs and tables'!$K$16=1),data!C970/data!C971,1)*IF(AND(K970=1,'inputs and tables'!$K$15=1),data!C971/data!C970,1))</f>
        <v>1274.9102056089464</v>
      </c>
    </row>
    <row r="972" spans="1:16" x14ac:dyDescent="0.4">
      <c r="A972" s="17">
        <f t="shared" si="44"/>
        <v>970</v>
      </c>
      <c r="B972">
        <v>1586649600</v>
      </c>
      <c r="C972">
        <v>6903.79</v>
      </c>
      <c r="D972" s="14">
        <f t="shared" si="43"/>
        <v>43933</v>
      </c>
      <c r="F972">
        <f ca="1">IF(A972&lt;$F$2,"",AVERAGE(INDIRECT("C"&amp;A972-$F$2+3):C972))</f>
        <v>7980.8691666666709</v>
      </c>
      <c r="G972" s="2">
        <f ca="1">IF(A972&lt;$G$2,"",IF(A972=$G$2,AVERAGE(INDIRECT("C"&amp;A972-$G$2+3):C972),G971+(2/($G$2+3))*(C972-G971)))</f>
        <v>7732.0188725229118</v>
      </c>
      <c r="J972">
        <f ca="1">IF(F972="","",IF(C972&lt;(F972*(1-'inputs and tables'!$K$14)),0,IF(C972&gt;(F972*(1+'inputs and tables'!$K$14)),1,J971)))</f>
        <v>0</v>
      </c>
      <c r="K972">
        <f ca="1">IF(G972="","",IF(C972&lt;(G972*(1-'inputs and tables'!$K$14)),0,IF(C972&gt;(G972*(1+'inputs and tables'!$K$14)),1,K971)))</f>
        <v>0</v>
      </c>
      <c r="N972" s="13">
        <f t="shared" si="45"/>
        <v>599.54754667824511</v>
      </c>
      <c r="O972" s="10">
        <f ca="1">(O971+(IF(J971&lt;&gt;J970,(-O971*'inputs and tables'!$K$22-'inputs and tables'!$K$21)-O971*'inputs and tables'!$K$22,0)*('inputs and tables'!$K$15+'inputs and tables'!$K$16)))*(IF(AND(J971=0,'inputs and tables'!$K$16=1),data!C971/data!C972,1)*IF(AND(J971=1,'inputs and tables'!$K$15=1),data!C972/data!C971,1))</f>
        <v>5661.7955906125571</v>
      </c>
      <c r="P972" s="10">
        <f ca="1">(P971+(IF(K971&lt;&gt;K970,(-P971*'inputs and tables'!$K$22-'inputs and tables'!$K$21)-P971*'inputs and tables'!$K$22,0)*('inputs and tables'!$K$15+'inputs and tables'!$K$16)))*(IF(AND(K971=0,'inputs and tables'!$K$16=1),data!C971/data!C972,1)*IF(AND(K971=1,'inputs and tables'!$K$15=1),data!C972/data!C971,1))</f>
        <v>1269.9315519790971</v>
      </c>
    </row>
    <row r="973" spans="1:16" x14ac:dyDescent="0.4">
      <c r="A973" s="17">
        <f t="shared" si="44"/>
        <v>971</v>
      </c>
      <c r="B973">
        <v>1586736000</v>
      </c>
      <c r="C973">
        <v>6837.91</v>
      </c>
      <c r="D973" s="14">
        <f t="shared" si="43"/>
        <v>43934</v>
      </c>
      <c r="F973">
        <f ca="1">IF(A973&lt;$F$2,"",AVERAGE(INDIRECT("C"&amp;A973-$F$2+3):C973))</f>
        <v>7978.5301666666701</v>
      </c>
      <c r="G973" s="2">
        <f ca="1">IF(A973&lt;$G$2,"",IF(A973=$G$2,AVERAGE(INDIRECT("C"&amp;A973-$G$2+3):C973),G972+(2/($G$2+3))*(C973-G972)))</f>
        <v>7716.0526426564311</v>
      </c>
      <c r="J973">
        <f ca="1">IF(F973="","",IF(C973&lt;(F973*(1-'inputs and tables'!$K$14)),0,IF(C973&gt;(F973*(1+'inputs and tables'!$K$14)),1,J972)))</f>
        <v>0</v>
      </c>
      <c r="K973">
        <f ca="1">IF(G973="","",IF(C973&lt;(G973*(1-'inputs and tables'!$K$14)),0,IF(C973&gt;(G973*(1+'inputs and tables'!$K$14)),1,K972)))</f>
        <v>0</v>
      </c>
      <c r="N973" s="13">
        <f t="shared" si="45"/>
        <v>593.82631350412441</v>
      </c>
      <c r="O973" s="10">
        <f ca="1">(O972+(IF(J972&lt;&gt;J971,(-O972*'inputs and tables'!$K$22-'inputs and tables'!$K$21)-O972*'inputs and tables'!$K$22,0)*('inputs and tables'!$K$15+'inputs and tables'!$K$16)))*(IF(AND(J972=0,'inputs and tables'!$K$16=1),data!C972/data!C973,1)*IF(AND(J972=1,'inputs and tables'!$K$15=1),data!C973/data!C972,1))</f>
        <v>5716.3442894853924</v>
      </c>
      <c r="P973" s="10">
        <f ca="1">(P972+(IF(K972&lt;&gt;K971,(-P972*'inputs and tables'!$K$22-'inputs and tables'!$K$21)-P972*'inputs and tables'!$K$22,0)*('inputs and tables'!$K$15+'inputs and tables'!$K$16)))*(IF(AND(K972=0,'inputs and tables'!$K$16=1),data!C972/data!C973,1)*IF(AND(K972=1,'inputs and tables'!$K$15=1),data!C973/data!C972,1))</f>
        <v>1282.166736508344</v>
      </c>
    </row>
    <row r="974" spans="1:16" x14ac:dyDescent="0.4">
      <c r="A974" s="17">
        <f t="shared" si="44"/>
        <v>972</v>
      </c>
      <c r="B974">
        <v>1586822400</v>
      </c>
      <c r="C974">
        <v>6868.7</v>
      </c>
      <c r="D974" s="14">
        <f t="shared" si="43"/>
        <v>43935</v>
      </c>
      <c r="F974">
        <f ca="1">IF(A974&lt;$F$2,"",AVERAGE(INDIRECT("C"&amp;A974-$F$2+3):C974))</f>
        <v>7978.3383333333368</v>
      </c>
      <c r="G974" s="2">
        <f ca="1">IF(A974&lt;$G$2,"",IF(A974=$G$2,AVERAGE(INDIRECT("C"&amp;A974-$G$2+3):C974),G973+(2/($G$2+3))*(C974-G973)))</f>
        <v>7700.9213454661376</v>
      </c>
      <c r="J974">
        <f ca="1">IF(F974="","",IF(C974&lt;(F974*(1-'inputs and tables'!$K$14)),0,IF(C974&gt;(F974*(1+'inputs and tables'!$K$14)),1,J973)))</f>
        <v>0</v>
      </c>
      <c r="K974">
        <f ca="1">IF(G974="","",IF(C974&lt;(G974*(1-'inputs and tables'!$K$14)),0,IF(C974&gt;(G974*(1+'inputs and tables'!$K$14)),1,K973)))</f>
        <v>0</v>
      </c>
      <c r="N974" s="13">
        <f t="shared" si="45"/>
        <v>596.50021710811916</v>
      </c>
      <c r="O974" s="10">
        <f ca="1">(O973+(IF(J973&lt;&gt;J972,(-O973*'inputs and tables'!$K$22-'inputs and tables'!$K$21)-O973*'inputs and tables'!$K$22,0)*('inputs and tables'!$K$15+'inputs and tables'!$K$16)))*(IF(AND(J973=0,'inputs and tables'!$K$16=1),data!C973/data!C974,1)*IF(AND(J973=1,'inputs and tables'!$K$15=1),data!C974/data!C973,1))</f>
        <v>5690.7199004928243</v>
      </c>
      <c r="P974" s="10">
        <f ca="1">(P973+(IF(K973&lt;&gt;K972,(-P973*'inputs and tables'!$K$22-'inputs and tables'!$K$21)-P973*'inputs and tables'!$K$22,0)*('inputs and tables'!$K$15+'inputs and tables'!$K$16)))*(IF(AND(K973=0,'inputs and tables'!$K$16=1),data!C973/data!C974,1)*IF(AND(K973=1,'inputs and tables'!$K$15=1),data!C974/data!C973,1))</f>
        <v>1276.4192276905048</v>
      </c>
    </row>
    <row r="975" spans="1:16" x14ac:dyDescent="0.4">
      <c r="A975" s="17">
        <f t="shared" si="44"/>
        <v>973</v>
      </c>
      <c r="B975">
        <v>1586908800</v>
      </c>
      <c r="C975">
        <v>6621.24</v>
      </c>
      <c r="D975" s="14">
        <f t="shared" si="43"/>
        <v>43936</v>
      </c>
      <c r="F975">
        <f ca="1">IF(A975&lt;$F$2,"",AVERAGE(INDIRECT("C"&amp;A975-$F$2+3):C975))</f>
        <v>7978.3168333333369</v>
      </c>
      <c r="G975" s="2">
        <f ca="1">IF(A975&lt;$G$2,"",IF(A975=$G$2,AVERAGE(INDIRECT("C"&amp;A975-$G$2+3):C975),G974+(2/($G$2+3))*(C975-G974)))</f>
        <v>7681.6413214399563</v>
      </c>
      <c r="J975">
        <f ca="1">IF(F975="","",IF(C975&lt;(F975*(1-'inputs and tables'!$K$14)),0,IF(C975&gt;(F975*(1+'inputs and tables'!$K$14)),1,J974)))</f>
        <v>0</v>
      </c>
      <c r="K975">
        <f ca="1">IF(G975="","",IF(C975&lt;(G975*(1-'inputs and tables'!$K$14)),0,IF(C975&gt;(G975*(1+'inputs and tables'!$K$14)),1,K974)))</f>
        <v>0</v>
      </c>
      <c r="N975" s="13">
        <f t="shared" si="45"/>
        <v>575.00998697351213</v>
      </c>
      <c r="O975" s="10">
        <f ca="1">(O974+(IF(J974&lt;&gt;J973,(-O974*'inputs and tables'!$K$22-'inputs and tables'!$K$21)-O974*'inputs and tables'!$K$22,0)*('inputs and tables'!$K$15+'inputs and tables'!$K$16)))*(IF(AND(J974=0,'inputs and tables'!$K$16=1),data!C974/data!C975,1)*IF(AND(J974=1,'inputs and tables'!$K$15=1),data!C975/data!C974,1))</f>
        <v>5903.402954811344</v>
      </c>
      <c r="P975" s="10">
        <f ca="1">(P974+(IF(K974&lt;&gt;K973,(-P974*'inputs and tables'!$K$22-'inputs and tables'!$K$21)-P974*'inputs and tables'!$K$22,0)*('inputs and tables'!$K$15+'inputs and tables'!$K$16)))*(IF(AND(K974=0,'inputs and tables'!$K$16=1),data!C974/data!C975,1)*IF(AND(K974=1,'inputs and tables'!$K$15=1),data!C975/data!C974,1))</f>
        <v>1324.1236912176225</v>
      </c>
    </row>
    <row r="976" spans="1:16" x14ac:dyDescent="0.4">
      <c r="A976" s="17">
        <f t="shared" si="44"/>
        <v>974</v>
      </c>
      <c r="B976">
        <v>1586995200</v>
      </c>
      <c r="C976">
        <v>7101.94</v>
      </c>
      <c r="D976" s="14">
        <f t="shared" si="43"/>
        <v>43937</v>
      </c>
      <c r="F976">
        <f ca="1">IF(A976&lt;$F$2,"",AVERAGE(INDIRECT("C"&amp;A976-$F$2+3):C976))</f>
        <v>7976.8510833333376</v>
      </c>
      <c r="G976" s="2">
        <f ca="1">IF(A976&lt;$G$2,"",IF(A976=$G$2,AVERAGE(INDIRECT("C"&amp;A976-$G$2+3):C976),G975+(2/($G$2+3))*(C976-G975)))</f>
        <v>7671.2895121285283</v>
      </c>
      <c r="J976">
        <f ca="1">IF(F976="","",IF(C976&lt;(F976*(1-'inputs and tables'!$K$14)),0,IF(C976&gt;(F976*(1+'inputs and tables'!$K$14)),1,J975)))</f>
        <v>0</v>
      </c>
      <c r="K976">
        <f ca="1">IF(G976="","",IF(C976&lt;(G976*(1-'inputs and tables'!$K$14)),0,IF(C976&gt;(G976*(1+'inputs and tables'!$K$14)),1,K975)))</f>
        <v>0</v>
      </c>
      <c r="N976" s="13">
        <f t="shared" si="45"/>
        <v>616.75553625705527</v>
      </c>
      <c r="O976" s="10">
        <f ca="1">(O975+(IF(J975&lt;&gt;J974,(-O975*'inputs and tables'!$K$22-'inputs and tables'!$K$21)-O975*'inputs and tables'!$K$22,0)*('inputs and tables'!$K$15+'inputs and tables'!$K$16)))*(IF(AND(J975=0,'inputs and tables'!$K$16=1),data!C975/data!C976,1)*IF(AND(J975=1,'inputs and tables'!$K$15=1),data!C976/data!C975,1))</f>
        <v>5503.8268107749527</v>
      </c>
      <c r="P976" s="10">
        <f ca="1">(P975+(IF(K975&lt;&gt;K974,(-P975*'inputs and tables'!$K$22-'inputs and tables'!$K$21)-P975*'inputs and tables'!$K$22,0)*('inputs and tables'!$K$15+'inputs and tables'!$K$16)))*(IF(AND(K975=0,'inputs and tables'!$K$16=1),data!C975/data!C976,1)*IF(AND(K975=1,'inputs and tables'!$K$15=1),data!C976/data!C975,1))</f>
        <v>1234.4994113210998</v>
      </c>
    </row>
    <row r="977" spans="1:16" x14ac:dyDescent="0.4">
      <c r="A977" s="17">
        <f t="shared" si="44"/>
        <v>975</v>
      </c>
      <c r="B977">
        <v>1587081600</v>
      </c>
      <c r="C977">
        <v>7027.55</v>
      </c>
      <c r="D977" s="14">
        <f t="shared" si="43"/>
        <v>43938</v>
      </c>
      <c r="F977">
        <f ca="1">IF(A977&lt;$F$2,"",AVERAGE(INDIRECT("C"&amp;A977-$F$2+3):C977))</f>
        <v>7975.8281666666717</v>
      </c>
      <c r="G977" s="2">
        <f ca="1">IF(A977&lt;$G$2,"",IF(A977=$G$2,AVERAGE(INDIRECT("C"&amp;A977-$G$2+3):C977),G976+(2/($G$2+3))*(C977-G976)))</f>
        <v>7659.794163697662</v>
      </c>
      <c r="J977">
        <f ca="1">IF(F977="","",IF(C977&lt;(F977*(1-'inputs and tables'!$K$14)),0,IF(C977&gt;(F977*(1+'inputs and tables'!$K$14)),1,J976)))</f>
        <v>0</v>
      </c>
      <c r="K977">
        <f ca="1">IF(G977="","",IF(C977&lt;(G977*(1-'inputs and tables'!$K$14)),0,IF(C977&gt;(G977*(1+'inputs and tables'!$K$14)),1,K976)))</f>
        <v>0</v>
      </c>
      <c r="N977" s="13">
        <f t="shared" si="45"/>
        <v>610.29526704298667</v>
      </c>
      <c r="O977" s="10">
        <f ca="1">(O976+(IF(J976&lt;&gt;J975,(-O976*'inputs and tables'!$K$22-'inputs and tables'!$K$21)-O976*'inputs and tables'!$K$22,0)*('inputs and tables'!$K$15+'inputs and tables'!$K$16)))*(IF(AND(J976=0,'inputs and tables'!$K$16=1),data!C976/data!C977,1)*IF(AND(J976=1,'inputs and tables'!$K$15=1),data!C977/data!C976,1))</f>
        <v>5562.087467256023</v>
      </c>
      <c r="P977" s="10">
        <f ca="1">(P976+(IF(K976&lt;&gt;K975,(-P976*'inputs and tables'!$K$22-'inputs and tables'!$K$21)-P976*'inputs and tables'!$K$22,0)*('inputs and tables'!$K$15+'inputs and tables'!$K$16)))*(IF(AND(K976=0,'inputs and tables'!$K$16=1),data!C976/data!C977,1)*IF(AND(K976=1,'inputs and tables'!$K$15=1),data!C977/data!C976,1))</f>
        <v>1247.5671819108752</v>
      </c>
    </row>
    <row r="978" spans="1:16" x14ac:dyDescent="0.4">
      <c r="A978" s="17">
        <f t="shared" si="44"/>
        <v>976</v>
      </c>
      <c r="B978">
        <v>1587168000</v>
      </c>
      <c r="C978">
        <v>7248.6</v>
      </c>
      <c r="D978" s="14">
        <f t="shared" si="43"/>
        <v>43939</v>
      </c>
      <c r="F978">
        <f ca="1">IF(A978&lt;$F$2,"",AVERAGE(INDIRECT("C"&amp;A978-$F$2+3):C978))</f>
        <v>7976.3345833333378</v>
      </c>
      <c r="G978" s="2">
        <f ca="1">IF(A978&lt;$G$2,"",IF(A978=$G$2,AVERAGE(INDIRECT("C"&amp;A978-$G$2+3):C978),G977+(2/($G$2+3))*(C978-G977)))</f>
        <v>7652.4514107744899</v>
      </c>
      <c r="J978">
        <f ca="1">IF(F978="","",IF(C978&lt;(F978*(1-'inputs and tables'!$K$14)),0,IF(C978&gt;(F978*(1+'inputs and tables'!$K$14)),1,J977)))</f>
        <v>0</v>
      </c>
      <c r="K978">
        <f ca="1">IF(G978="","",IF(C978&lt;(G978*(1-'inputs and tables'!$K$14)),0,IF(C978&gt;(G978*(1+'inputs and tables'!$K$14)),1,K977)))</f>
        <v>0</v>
      </c>
      <c r="N978" s="13">
        <f t="shared" si="45"/>
        <v>629.49196699956508</v>
      </c>
      <c r="O978" s="10">
        <f ca="1">(O977+(IF(J977&lt;&gt;J976,(-O977*'inputs and tables'!$K$22-'inputs and tables'!$K$21)-O977*'inputs and tables'!$K$22,0)*('inputs and tables'!$K$15+'inputs and tables'!$K$16)))*(IF(AND(J977=0,'inputs and tables'!$K$16=1),data!C977/data!C978,1)*IF(AND(J977=1,'inputs and tables'!$K$15=1),data!C978/data!C977,1))</f>
        <v>5392.4685843493999</v>
      </c>
      <c r="P978" s="10">
        <f ca="1">(P977+(IF(K977&lt;&gt;K976,(-P977*'inputs and tables'!$K$22-'inputs and tables'!$K$21)-P977*'inputs and tables'!$K$22,0)*('inputs and tables'!$K$15+'inputs and tables'!$K$16)))*(IF(AND(K977=0,'inputs and tables'!$K$16=1),data!C977/data!C978,1)*IF(AND(K977=1,'inputs and tables'!$K$15=1),data!C978/data!C977,1))</f>
        <v>1209.5219420629874</v>
      </c>
    </row>
    <row r="979" spans="1:16" x14ac:dyDescent="0.4">
      <c r="A979" s="17">
        <f t="shared" si="44"/>
        <v>977</v>
      </c>
      <c r="B979">
        <v>1587254400</v>
      </c>
      <c r="C979">
        <v>7120.74</v>
      </c>
      <c r="D979" s="14">
        <f t="shared" si="43"/>
        <v>43940</v>
      </c>
      <c r="F979">
        <f ca="1">IF(A979&lt;$F$2,"",AVERAGE(INDIRECT("C"&amp;A979-$F$2+3):C979))</f>
        <v>7976.2345000000032</v>
      </c>
      <c r="G979" s="2">
        <f ca="1">IF(A979&lt;$G$2,"",IF(A979=$G$2,AVERAGE(INDIRECT("C"&amp;A979-$G$2+3):C979),G978+(2/($G$2+3))*(C979-G978)))</f>
        <v>7642.9565641535164</v>
      </c>
      <c r="J979">
        <f ca="1">IF(F979="","",IF(C979&lt;(F979*(1-'inputs and tables'!$K$14)),0,IF(C979&gt;(F979*(1+'inputs and tables'!$K$14)),1,J978)))</f>
        <v>0</v>
      </c>
      <c r="K979">
        <f ca="1">IF(G979="","",IF(C979&lt;(G979*(1-'inputs and tables'!$K$14)),0,IF(C979&gt;(G979*(1+'inputs and tables'!$K$14)),1,K978)))</f>
        <v>0</v>
      </c>
      <c r="N979" s="13">
        <f t="shared" si="45"/>
        <v>618.38818931827973</v>
      </c>
      <c r="O979" s="10">
        <f ca="1">(O978+(IF(J978&lt;&gt;J977,(-O978*'inputs and tables'!$K$22-'inputs and tables'!$K$21)-O978*'inputs and tables'!$K$22,0)*('inputs and tables'!$K$15+'inputs and tables'!$K$16)))*(IF(AND(J978=0,'inputs and tables'!$K$16=1),data!C978/data!C979,1)*IF(AND(J978=1,'inputs and tables'!$K$15=1),data!C979/data!C978,1))</f>
        <v>5489.2957446157361</v>
      </c>
      <c r="P979" s="10">
        <f ca="1">(P978+(IF(K978&lt;&gt;K977,(-P978*'inputs and tables'!$K$22-'inputs and tables'!$K$21)-P978*'inputs and tables'!$K$22,0)*('inputs and tables'!$K$15+'inputs and tables'!$K$16)))*(IF(AND(K978=0,'inputs and tables'!$K$16=1),data!C978/data!C979,1)*IF(AND(K978=1,'inputs and tables'!$K$15=1),data!C979/data!C978,1))</f>
        <v>1231.2401167909193</v>
      </c>
    </row>
    <row r="980" spans="1:16" x14ac:dyDescent="0.4">
      <c r="A980" s="17">
        <f t="shared" si="44"/>
        <v>978</v>
      </c>
      <c r="B980">
        <v>1587340800</v>
      </c>
      <c r="C980">
        <v>6826.83</v>
      </c>
      <c r="D980" s="14">
        <f t="shared" si="43"/>
        <v>43941</v>
      </c>
      <c r="F980">
        <f ca="1">IF(A980&lt;$F$2,"",AVERAGE(INDIRECT("C"&amp;A980-$F$2+3):C980))</f>
        <v>7970.6127500000021</v>
      </c>
      <c r="G980" s="2">
        <f ca="1">IF(A980&lt;$G$2,"",IF(A980=$G$2,AVERAGE(INDIRECT("C"&amp;A980-$G$2+3):C980),G979+(2/($G$2+3))*(C980-G979)))</f>
        <v>7628.3828755079176</v>
      </c>
      <c r="J980">
        <f ca="1">IF(F980="","",IF(C980&lt;(F980*(1-'inputs and tables'!$K$14)),0,IF(C980&gt;(F980*(1+'inputs and tables'!$K$14)),1,J979)))</f>
        <v>0</v>
      </c>
      <c r="K980">
        <f ca="1">IF(G980="","",IF(C980&lt;(G980*(1-'inputs and tables'!$K$14)),0,IF(C980&gt;(G980*(1+'inputs and tables'!$K$14)),1,K979)))</f>
        <v>0</v>
      </c>
      <c r="N980" s="13">
        <f t="shared" si="45"/>
        <v>592.86409031697713</v>
      </c>
      <c r="O980" s="10">
        <f ca="1">(O979+(IF(J979&lt;&gt;J978,(-O979*'inputs and tables'!$K$22-'inputs and tables'!$K$21)-O979*'inputs and tables'!$K$22,0)*('inputs and tables'!$K$15+'inputs and tables'!$K$16)))*(IF(AND(J979=0,'inputs and tables'!$K$16=1),data!C979/data!C980,1)*IF(AND(J979=1,'inputs and tables'!$K$15=1),data!C980/data!C979,1))</f>
        <v>5725.6219622452963</v>
      </c>
      <c r="P980" s="10">
        <f ca="1">(P979+(IF(K979&lt;&gt;K978,(-P979*'inputs and tables'!$K$22-'inputs and tables'!$K$21)-P979*'inputs and tables'!$K$22,0)*('inputs and tables'!$K$15+'inputs and tables'!$K$16)))*(IF(AND(K979=0,'inputs and tables'!$K$16=1),data!C979/data!C980,1)*IF(AND(K979=1,'inputs and tables'!$K$15=1),data!C980/data!C979,1))</f>
        <v>1284.2477034345034</v>
      </c>
    </row>
    <row r="981" spans="1:16" x14ac:dyDescent="0.4">
      <c r="A981" s="17">
        <f t="shared" si="44"/>
        <v>979</v>
      </c>
      <c r="B981">
        <v>1587427200</v>
      </c>
      <c r="C981">
        <v>6841.37</v>
      </c>
      <c r="D981" s="14">
        <f t="shared" si="43"/>
        <v>43942</v>
      </c>
      <c r="F981">
        <f ca="1">IF(A981&lt;$F$2,"",AVERAGE(INDIRECT("C"&amp;A981-$F$2+3):C981))</f>
        <v>7966.6484166666687</v>
      </c>
      <c r="G981" s="2">
        <f ca="1">IF(A981&lt;$G$2,"",IF(A981=$G$2,AVERAGE(INDIRECT("C"&amp;A981-$G$2+3):C981),G980+(2/($G$2+3))*(C981-G980)))</f>
        <v>7614.329074159562</v>
      </c>
      <c r="J981">
        <f ca="1">IF(F981="","",IF(C981&lt;(F981*(1-'inputs and tables'!$K$14)),0,IF(C981&gt;(F981*(1+'inputs and tables'!$K$14)),1,J980)))</f>
        <v>0</v>
      </c>
      <c r="K981">
        <f ca="1">IF(G981="","",IF(C981&lt;(G981*(1-'inputs and tables'!$K$14)),0,IF(C981&gt;(G981*(1+'inputs and tables'!$K$14)),1,K980)))</f>
        <v>0</v>
      </c>
      <c r="N981" s="13">
        <f t="shared" si="45"/>
        <v>594.12679114198806</v>
      </c>
      <c r="O981" s="10">
        <f ca="1">(O980+(IF(J980&lt;&gt;J979,(-O980*'inputs and tables'!$K$22-'inputs and tables'!$K$21)-O980*'inputs and tables'!$K$22,0)*('inputs and tables'!$K$15+'inputs and tables'!$K$16)))*(IF(AND(J980=0,'inputs and tables'!$K$16=1),data!C980/data!C981,1)*IF(AND(J980=1,'inputs and tables'!$K$15=1),data!C981/data!C980,1))</f>
        <v>5713.453267476405</v>
      </c>
      <c r="P981" s="10">
        <f ca="1">(P980+(IF(K980&lt;&gt;K979,(-P980*'inputs and tables'!$K$22-'inputs and tables'!$K$21)-P980*'inputs and tables'!$K$22,0)*('inputs and tables'!$K$15+'inputs and tables'!$K$16)))*(IF(AND(K980=0,'inputs and tables'!$K$16=1),data!C980/data!C981,1)*IF(AND(K980=1,'inputs and tables'!$K$15=1),data!C981/data!C980,1))</f>
        <v>1281.5182849689127</v>
      </c>
    </row>
    <row r="982" spans="1:16" x14ac:dyDescent="0.4">
      <c r="A982" s="17">
        <f t="shared" si="44"/>
        <v>980</v>
      </c>
      <c r="B982">
        <v>1587513600</v>
      </c>
      <c r="C982">
        <v>7125.14</v>
      </c>
      <c r="D982" s="14">
        <f t="shared" si="43"/>
        <v>43943</v>
      </c>
      <c r="F982">
        <f ca="1">IF(A982&lt;$F$2,"",AVERAGE(INDIRECT("C"&amp;A982-$F$2+3):C982))</f>
        <v>7965.5598333333355</v>
      </c>
      <c r="G982" s="2">
        <f ca="1">IF(A982&lt;$G$2,"",IF(A982=$G$2,AVERAGE(INDIRECT("C"&amp;A982-$G$2+3):C982),G981+(2/($G$2+3))*(C982-G981)))</f>
        <v>7605.5935549781416</v>
      </c>
      <c r="J982">
        <f ca="1">IF(F982="","",IF(C982&lt;(F982*(1-'inputs and tables'!$K$14)),0,IF(C982&gt;(F982*(1+'inputs and tables'!$K$14)),1,J981)))</f>
        <v>0</v>
      </c>
      <c r="K982">
        <f ca="1">IF(G982="","",IF(C982&lt;(G982*(1-'inputs and tables'!$K$14)),0,IF(C982&gt;(G982*(1+'inputs and tables'!$K$14)),1,K981)))</f>
        <v>0</v>
      </c>
      <c r="N982" s="13">
        <f t="shared" si="45"/>
        <v>618.77029960920481</v>
      </c>
      <c r="O982" s="10">
        <f ca="1">(O981+(IF(J981&lt;&gt;J980,(-O981*'inputs and tables'!$K$22-'inputs and tables'!$K$21)-O981*'inputs and tables'!$K$22,0)*('inputs and tables'!$K$15+'inputs and tables'!$K$16)))*(IF(AND(J981=0,'inputs and tables'!$K$16=1),data!C981/data!C982,1)*IF(AND(J981=1,'inputs and tables'!$K$15=1),data!C982/data!C981,1))</f>
        <v>5485.9059303417262</v>
      </c>
      <c r="P982" s="10">
        <f ca="1">(P981+(IF(K981&lt;&gt;K980,(-P981*'inputs and tables'!$K$22-'inputs and tables'!$K$21)-P981*'inputs and tables'!$K$22,0)*('inputs and tables'!$K$15+'inputs and tables'!$K$16)))*(IF(AND(K981=0,'inputs and tables'!$K$16=1),data!C981/data!C982,1)*IF(AND(K981=1,'inputs and tables'!$K$15=1),data!C982/data!C981,1))</f>
        <v>1230.4797869568554</v>
      </c>
    </row>
    <row r="983" spans="1:16" x14ac:dyDescent="0.4">
      <c r="A983" s="17">
        <f t="shared" si="44"/>
        <v>981</v>
      </c>
      <c r="B983">
        <v>1587600000</v>
      </c>
      <c r="C983">
        <v>7482.39</v>
      </c>
      <c r="D983" s="14">
        <f t="shared" si="43"/>
        <v>43944</v>
      </c>
      <c r="F983">
        <f ca="1">IF(A983&lt;$F$2,"",AVERAGE(INDIRECT("C"&amp;A983-$F$2+3):C983))</f>
        <v>7967.8745000000017</v>
      </c>
      <c r="G983" s="2">
        <f ca="1">IF(A983&lt;$G$2,"",IF(A983=$G$2,AVERAGE(INDIRECT("C"&amp;A983-$G$2+3):C983),G982+(2/($G$2+3))*(C983-G982)))</f>
        <v>7603.3934914963893</v>
      </c>
      <c r="J983">
        <f ca="1">IF(F983="","",IF(C983&lt;(F983*(1-'inputs and tables'!$K$14)),0,IF(C983&gt;(F983*(1+'inputs and tables'!$K$14)),1,J982)))</f>
        <v>0</v>
      </c>
      <c r="K983">
        <f ca="1">IF(G983="","",IF(C983&lt;(G983*(1-'inputs and tables'!$K$14)),0,IF(C983&gt;(G983*(1+'inputs and tables'!$K$14)),1,K982)))</f>
        <v>0</v>
      </c>
      <c r="N983" s="13">
        <f t="shared" si="45"/>
        <v>649.79504993486694</v>
      </c>
      <c r="O983" s="10">
        <f ca="1">(O982+(IF(J982&lt;&gt;J981,(-O982*'inputs and tables'!$K$22-'inputs and tables'!$K$21)-O982*'inputs and tables'!$K$22,0)*('inputs and tables'!$K$15+'inputs and tables'!$K$16)))*(IF(AND(J982=0,'inputs and tables'!$K$16=1),data!C982/data!C983,1)*IF(AND(J982=1,'inputs and tables'!$K$15=1),data!C983/data!C982,1))</f>
        <v>5223.9789399530155</v>
      </c>
      <c r="P983" s="10">
        <f ca="1">(P982+(IF(K982&lt;&gt;K981,(-P982*'inputs and tables'!$K$22-'inputs and tables'!$K$21)-P982*'inputs and tables'!$K$22,0)*('inputs and tables'!$K$15+'inputs and tables'!$K$16)))*(IF(AND(K982=0,'inputs and tables'!$K$16=1),data!C982/data!C983,1)*IF(AND(K982=1,'inputs and tables'!$K$15=1),data!C983/data!C982,1))</f>
        <v>1171.7299885782174</v>
      </c>
    </row>
    <row r="984" spans="1:16" x14ac:dyDescent="0.4">
      <c r="A984" s="17">
        <f t="shared" si="44"/>
        <v>982</v>
      </c>
      <c r="B984">
        <v>1587686400</v>
      </c>
      <c r="C984">
        <v>7505</v>
      </c>
      <c r="D984" s="14">
        <f t="shared" si="43"/>
        <v>43945</v>
      </c>
      <c r="F984">
        <f ca="1">IF(A984&lt;$F$2,"",AVERAGE(INDIRECT("C"&amp;A984-$F$2+3):C984))</f>
        <v>7970.3995000000014</v>
      </c>
      <c r="G984" s="2">
        <f ca="1">IF(A984&lt;$G$2,"",IF(A984=$G$2,AVERAGE(INDIRECT("C"&amp;A984-$G$2+3):C984),G983+(2/($G$2+3))*(C984-G983)))</f>
        <v>7601.6364648625249</v>
      </c>
      <c r="J984">
        <f ca="1">IF(F984="","",IF(C984&lt;(F984*(1-'inputs and tables'!$K$14)),0,IF(C984&gt;(F984*(1+'inputs and tables'!$K$14)),1,J983)))</f>
        <v>0</v>
      </c>
      <c r="K984">
        <f ca="1">IF(G984="","",IF(C984&lt;(G984*(1-'inputs and tables'!$K$14)),0,IF(C984&gt;(G984*(1+'inputs and tables'!$K$14)),1,K983)))</f>
        <v>0</v>
      </c>
      <c r="N984" s="13">
        <f t="shared" si="45"/>
        <v>651.75857577073316</v>
      </c>
      <c r="O984" s="10">
        <f ca="1">(O983+(IF(J983&lt;&gt;J982,(-O983*'inputs and tables'!$K$22-'inputs and tables'!$K$21)-O983*'inputs and tables'!$K$22,0)*('inputs and tables'!$K$15+'inputs and tables'!$K$16)))*(IF(AND(J983=0,'inputs and tables'!$K$16=1),data!C983/data!C984,1)*IF(AND(J983=1,'inputs and tables'!$K$15=1),data!C984/data!C983,1))</f>
        <v>5208.240876817461</v>
      </c>
      <c r="P984" s="10">
        <f ca="1">(P983+(IF(K983&lt;&gt;K982,(-P983*'inputs and tables'!$K$22-'inputs and tables'!$K$21)-P983*'inputs and tables'!$K$22,0)*('inputs and tables'!$K$15+'inputs and tables'!$K$16)))*(IF(AND(K983=0,'inputs and tables'!$K$16=1),data!C983/data!C984,1)*IF(AND(K983=1,'inputs and tables'!$K$15=1),data!C984/data!C983,1))</f>
        <v>1168.1999665873111</v>
      </c>
    </row>
    <row r="985" spans="1:16" x14ac:dyDescent="0.4">
      <c r="A985" s="17">
        <f t="shared" si="44"/>
        <v>983</v>
      </c>
      <c r="B985">
        <v>1587772800</v>
      </c>
      <c r="C985">
        <v>7538.67</v>
      </c>
      <c r="D985" s="14">
        <f t="shared" si="43"/>
        <v>43946</v>
      </c>
      <c r="F985">
        <f ca="1">IF(A985&lt;$F$2,"",AVERAGE(INDIRECT("C"&amp;A985-$F$2+3):C985))</f>
        <v>7972.7655833333356</v>
      </c>
      <c r="G985" s="2">
        <f ca="1">IF(A985&lt;$G$2,"",IF(A985=$G$2,AVERAGE(INDIRECT("C"&amp;A985-$G$2+3):C985),G984+(2/($G$2+3))*(C985-G984)))</f>
        <v>7600.5120637042655</v>
      </c>
      <c r="J985">
        <f ca="1">IF(F985="","",IF(C985&lt;(F985*(1-'inputs and tables'!$K$14)),0,IF(C985&gt;(F985*(1+'inputs and tables'!$K$14)),1,J984)))</f>
        <v>0</v>
      </c>
      <c r="K985">
        <f ca="1">IF(G985="","",IF(C985&lt;(G985*(1-'inputs and tables'!$K$14)),0,IF(C985&gt;(G985*(1+'inputs and tables'!$K$14)),1,K984)))</f>
        <v>0</v>
      </c>
      <c r="N985" s="13">
        <f t="shared" si="45"/>
        <v>654.68258792878794</v>
      </c>
      <c r="O985" s="10">
        <f ca="1">(O984+(IF(J984&lt;&gt;J983,(-O984*'inputs and tables'!$K$22-'inputs and tables'!$K$21)-O984*'inputs and tables'!$K$22,0)*('inputs and tables'!$K$15+'inputs and tables'!$K$16)))*(IF(AND(J984=0,'inputs and tables'!$K$16=1),data!C984/data!C985,1)*IF(AND(J984=1,'inputs and tables'!$K$15=1),data!C985/data!C984,1))</f>
        <v>5184.9792842126062</v>
      </c>
      <c r="P985" s="10">
        <f ca="1">(P984+(IF(K984&lt;&gt;K983,(-P984*'inputs and tables'!$K$22-'inputs and tables'!$K$21)-P984*'inputs and tables'!$K$22,0)*('inputs and tables'!$K$15+'inputs and tables'!$K$16)))*(IF(AND(K984=0,'inputs and tables'!$K$16=1),data!C984/data!C985,1)*IF(AND(K984=1,'inputs and tables'!$K$15=1),data!C985/data!C984,1))</f>
        <v>1162.9824291602856</v>
      </c>
    </row>
    <row r="986" spans="1:16" x14ac:dyDescent="0.4">
      <c r="A986" s="17">
        <f t="shared" si="44"/>
        <v>984</v>
      </c>
      <c r="B986">
        <v>1587859200</v>
      </c>
      <c r="C986">
        <v>7693.1</v>
      </c>
      <c r="D986" s="14">
        <f t="shared" si="43"/>
        <v>43947</v>
      </c>
      <c r="F986">
        <f ca="1">IF(A986&lt;$F$2,"",AVERAGE(INDIRECT("C"&amp;A986-$F$2+3):C986))</f>
        <v>7975.9069166666686</v>
      </c>
      <c r="G986" s="2">
        <f ca="1">IF(A986&lt;$G$2,"",IF(A986=$G$2,AVERAGE(INDIRECT("C"&amp;A986-$G$2+3):C986),G985+(2/($G$2+3))*(C986-G985)))</f>
        <v>7602.1654197095468</v>
      </c>
      <c r="J986">
        <f ca="1">IF(F986="","",IF(C986&lt;(F986*(1-'inputs and tables'!$K$14)),0,IF(C986&gt;(F986*(1+'inputs and tables'!$K$14)),1,J985)))</f>
        <v>0</v>
      </c>
      <c r="K986">
        <f ca="1">IF(G986="","",IF(C986&lt;(G986*(1-'inputs and tables'!$K$14)),0,IF(C986&gt;(G986*(1+'inputs and tables'!$K$14)),1,K985)))</f>
        <v>1</v>
      </c>
      <c r="N986" s="13">
        <f t="shared" si="45"/>
        <v>668.09379070777186</v>
      </c>
      <c r="O986" s="10">
        <f ca="1">(O985+(IF(J985&lt;&gt;J984,(-O985*'inputs and tables'!$K$22-'inputs and tables'!$K$21)-O985*'inputs and tables'!$K$22,0)*('inputs and tables'!$K$15+'inputs and tables'!$K$16)))*(IF(AND(J985=0,'inputs and tables'!$K$16=1),data!C985/data!C986,1)*IF(AND(J985=1,'inputs and tables'!$K$15=1),data!C986/data!C985,1))</f>
        <v>5080.8968790884101</v>
      </c>
      <c r="P986" s="10">
        <f ca="1">(P985+(IF(K985&lt;&gt;K984,(-P985*'inputs and tables'!$K$22-'inputs and tables'!$K$21)-P985*'inputs and tables'!$K$22,0)*('inputs and tables'!$K$15+'inputs and tables'!$K$16)))*(IF(AND(K985=0,'inputs and tables'!$K$16=1),data!C985/data!C986,1)*IF(AND(K985=1,'inputs and tables'!$K$15=1),data!C986/data!C985,1))</f>
        <v>1139.6369147986859</v>
      </c>
    </row>
    <row r="987" spans="1:16" x14ac:dyDescent="0.4">
      <c r="A987" s="17">
        <f t="shared" si="44"/>
        <v>985</v>
      </c>
      <c r="B987">
        <v>1587945600</v>
      </c>
      <c r="C987">
        <v>7774.62</v>
      </c>
      <c r="D987" s="14">
        <f t="shared" si="43"/>
        <v>43948</v>
      </c>
      <c r="F987">
        <f ca="1">IF(A987&lt;$F$2,"",AVERAGE(INDIRECT("C"&amp;A987-$F$2+3):C987))</f>
        <v>7979.1267500000013</v>
      </c>
      <c r="G987" s="2">
        <f ca="1">IF(A987&lt;$G$2,"",IF(A987=$G$2,AVERAGE(INDIRECT("C"&amp;A987-$G$2+3):C987),G986+(2/($G$2+3))*(C987-G986)))</f>
        <v>7605.2449657861616</v>
      </c>
      <c r="J987">
        <f ca="1">IF(F987="","",IF(C987&lt;(F987*(1-'inputs and tables'!$K$14)),0,IF(C987&gt;(F987*(1+'inputs and tables'!$K$14)),1,J986)))</f>
        <v>0</v>
      </c>
      <c r="K987">
        <f ca="1">IF(G987="","",IF(C987&lt;(G987*(1-'inputs and tables'!$K$14)),0,IF(C987&gt;(G987*(1+'inputs and tables'!$K$14)),1,K986)))</f>
        <v>1</v>
      </c>
      <c r="N987" s="13">
        <f t="shared" si="45"/>
        <v>675.17325227963454</v>
      </c>
      <c r="O987" s="10">
        <f ca="1">(O986+(IF(J986&lt;&gt;J985,(-O986*'inputs and tables'!$K$22-'inputs and tables'!$K$21)-O986*'inputs and tables'!$K$22,0)*('inputs and tables'!$K$15+'inputs and tables'!$K$16)))*(IF(AND(J986=0,'inputs and tables'!$K$16=1),data!C986/data!C987,1)*IF(AND(J986=1,'inputs and tables'!$K$15=1),data!C987/data!C986,1))</f>
        <v>5027.6216433105483</v>
      </c>
      <c r="P987" s="10">
        <f ca="1">(P986+(IF(K986&lt;&gt;K985,(-P986*'inputs and tables'!$K$22-'inputs and tables'!$K$21)-P986*'inputs and tables'!$K$22,0)*('inputs and tables'!$K$15+'inputs and tables'!$K$16)))*(IF(AND(K986=0,'inputs and tables'!$K$16=1),data!C986/data!C987,1)*IF(AND(K986=1,'inputs and tables'!$K$15=1),data!C987/data!C986,1))</f>
        <v>1142.4993824242376</v>
      </c>
    </row>
    <row r="988" spans="1:16" x14ac:dyDescent="0.4">
      <c r="A988" s="17">
        <f t="shared" si="44"/>
        <v>986</v>
      </c>
      <c r="B988">
        <v>1588032000</v>
      </c>
      <c r="C988">
        <v>7738.98</v>
      </c>
      <c r="D988" s="14">
        <f t="shared" si="43"/>
        <v>43949</v>
      </c>
      <c r="F988">
        <f ca="1">IF(A988&lt;$F$2,"",AVERAGE(INDIRECT("C"&amp;A988-$F$2+3):C988))</f>
        <v>7983.2349166666681</v>
      </c>
      <c r="G988" s="2">
        <f ca="1">IF(A988&lt;$G$2,"",IF(A988=$G$2,AVERAGE(INDIRECT("C"&amp;A988-$G$2+3):C988),G987+(2/($G$2+3))*(C988-G987)))</f>
        <v>7607.6330913971233</v>
      </c>
      <c r="J988">
        <f ca="1">IF(F988="","",IF(C988&lt;(F988*(1-'inputs and tables'!$K$14)),0,IF(C988&gt;(F988*(1+'inputs and tables'!$K$14)),1,J987)))</f>
        <v>0</v>
      </c>
      <c r="K988">
        <f ca="1">IF(G988="","",IF(C988&lt;(G988*(1-'inputs and tables'!$K$14)),0,IF(C988&gt;(G988*(1+'inputs and tables'!$K$14)),1,K987)))</f>
        <v>1</v>
      </c>
      <c r="N988" s="13">
        <f t="shared" si="45"/>
        <v>672.07815892314295</v>
      </c>
      <c r="O988" s="10">
        <f ca="1">(O987+(IF(J987&lt;&gt;J986,(-O987*'inputs and tables'!$K$22-'inputs and tables'!$K$21)-O987*'inputs and tables'!$K$22,0)*('inputs and tables'!$K$15+'inputs and tables'!$K$16)))*(IF(AND(J987=0,'inputs and tables'!$K$16=1),data!C987/data!C988,1)*IF(AND(J987=1,'inputs and tables'!$K$15=1),data!C988/data!C987,1))</f>
        <v>5050.7751383922759</v>
      </c>
      <c r="P988" s="10">
        <f ca="1">(P987+(IF(K987&lt;&gt;K986,(-P987*'inputs and tables'!$K$22-'inputs and tables'!$K$21)-P987*'inputs and tables'!$K$22,0)*('inputs and tables'!$K$15+'inputs and tables'!$K$16)))*(IF(AND(K987=0,'inputs and tables'!$K$16=1),data!C987/data!C988,1)*IF(AND(K987=1,'inputs and tables'!$K$15=1),data!C988/data!C987,1))</f>
        <v>1137.2619974472741</v>
      </c>
    </row>
    <row r="989" spans="1:16" x14ac:dyDescent="0.4">
      <c r="A989" s="17">
        <f t="shared" si="44"/>
        <v>987</v>
      </c>
      <c r="B989">
        <v>1588118400</v>
      </c>
      <c r="C989">
        <v>8778.57</v>
      </c>
      <c r="D989" s="14">
        <f t="shared" si="43"/>
        <v>43950</v>
      </c>
      <c r="F989">
        <f ca="1">IF(A989&lt;$F$2,"",AVERAGE(INDIRECT("C"&amp;A989-$F$2+3):C989))</f>
        <v>7996.4294166666677</v>
      </c>
      <c r="G989" s="2">
        <f ca="1">IF(A989&lt;$G$2,"",IF(A989=$G$2,AVERAGE(INDIRECT("C"&amp;A989-$G$2+3):C989),G988+(2/($G$2+3))*(C989-G988)))</f>
        <v>7628.5426790507463</v>
      </c>
      <c r="J989">
        <f ca="1">IF(F989="","",IF(C989&lt;(F989*(1-'inputs and tables'!$K$14)),0,IF(C989&gt;(F989*(1+'inputs and tables'!$K$14)),1,J988)))</f>
        <v>1</v>
      </c>
      <c r="K989">
        <f ca="1">IF(G989="","",IF(C989&lt;(G989*(1-'inputs and tables'!$K$14)),0,IF(C989&gt;(G989*(1+'inputs and tables'!$K$14)),1,K988)))</f>
        <v>1</v>
      </c>
      <c r="N989" s="13">
        <f t="shared" si="45"/>
        <v>762.35953104646023</v>
      </c>
      <c r="O989" s="10">
        <f ca="1">(O988+(IF(J988&lt;&gt;J987,(-O988*'inputs and tables'!$K$22-'inputs and tables'!$K$21)-O988*'inputs and tables'!$K$22,0)*('inputs and tables'!$K$15+'inputs and tables'!$K$16)))*(IF(AND(J988=0,'inputs and tables'!$K$16=1),data!C988/data!C989,1)*IF(AND(J988=1,'inputs and tables'!$K$15=1),data!C989/data!C988,1))</f>
        <v>4452.6440844596618</v>
      </c>
      <c r="P989" s="10">
        <f ca="1">(P988+(IF(K988&lt;&gt;K987,(-P988*'inputs and tables'!$K$22-'inputs and tables'!$K$21)-P988*'inputs and tables'!$K$22,0)*('inputs and tables'!$K$15+'inputs and tables'!$K$16)))*(IF(AND(K988=0,'inputs and tables'!$K$16=1),data!C988/data!C989,1)*IF(AND(K988=1,'inputs and tables'!$K$15=1),data!C989/data!C988,1))</f>
        <v>1290.0322849950144</v>
      </c>
    </row>
    <row r="990" spans="1:16" x14ac:dyDescent="0.4">
      <c r="A990" s="17">
        <f t="shared" si="44"/>
        <v>988</v>
      </c>
      <c r="B990">
        <v>1588204800</v>
      </c>
      <c r="C990">
        <v>8620</v>
      </c>
      <c r="D990" s="14">
        <f t="shared" si="43"/>
        <v>43951</v>
      </c>
      <c r="F990">
        <f ca="1">IF(A990&lt;$F$2,"",AVERAGE(INDIRECT("C"&amp;A990-$F$2+3):C990))</f>
        <v>8008.2556666666678</v>
      </c>
      <c r="G990" s="2">
        <f ca="1">IF(A990&lt;$G$2,"",IF(A990=$G$2,AVERAGE(INDIRECT("C"&amp;A990-$G$2+3):C990),G989+(2/($G$2+3))*(C990-G989)))</f>
        <v>7646.2472740676976</v>
      </c>
      <c r="J990">
        <f ca="1">IF(F990="","",IF(C990&lt;(F990*(1-'inputs and tables'!$K$14)),0,IF(C990&gt;(F990*(1+'inputs and tables'!$K$14)),1,J989)))</f>
        <v>1</v>
      </c>
      <c r="K990">
        <f ca="1">IF(G990="","",IF(C990&lt;(G990*(1-'inputs and tables'!$K$14)),0,IF(C990&gt;(G990*(1+'inputs and tables'!$K$14)),1,K989)))</f>
        <v>1</v>
      </c>
      <c r="N990" s="13">
        <f t="shared" si="45"/>
        <v>748.58879722101517</v>
      </c>
      <c r="O990" s="10">
        <f ca="1">(O989+(IF(J989&lt;&gt;J988,(-O989*'inputs and tables'!$K$22-'inputs and tables'!$K$21)-O989*'inputs and tables'!$K$22,0)*('inputs and tables'!$K$15+'inputs and tables'!$K$16)))*(IF(AND(J989=0,'inputs and tables'!$K$16=1),data!C989/data!C990,1)*IF(AND(J989=1,'inputs and tables'!$K$15=1),data!C990/data!C989,1))</f>
        <v>4337.2368930222065</v>
      </c>
      <c r="P990" s="10">
        <f ca="1">(P989+(IF(K989&lt;&gt;K988,(-P989*'inputs and tables'!$K$22-'inputs and tables'!$K$21)-P989*'inputs and tables'!$K$22,0)*('inputs and tables'!$K$15+'inputs and tables'!$K$16)))*(IF(AND(K989=0,'inputs and tables'!$K$16=1),data!C989/data!C990,1)*IF(AND(K989=1,'inputs and tables'!$K$15=1),data!C990/data!C989,1))</f>
        <v>1266.730036515859</v>
      </c>
    </row>
    <row r="991" spans="1:16" x14ac:dyDescent="0.4">
      <c r="A991" s="17">
        <f t="shared" si="44"/>
        <v>989</v>
      </c>
      <c r="B991">
        <v>1588291200</v>
      </c>
      <c r="C991">
        <v>8826.9599999999991</v>
      </c>
      <c r="D991" s="14">
        <f t="shared" si="43"/>
        <v>43952</v>
      </c>
      <c r="F991">
        <f ca="1">IF(A991&lt;$F$2,"",AVERAGE(INDIRECT("C"&amp;A991-$F$2+3):C991))</f>
        <v>8023.7660833333339</v>
      </c>
      <c r="G991" s="2">
        <f ca="1">IF(A991&lt;$G$2,"",IF(A991=$G$2,AVERAGE(INDIRECT("C"&amp;A991-$G$2+3):C991),G990+(2/($G$2+3))*(C991-G990)))</f>
        <v>7667.3314298879177</v>
      </c>
      <c r="J991">
        <f ca="1">IF(F991="","",IF(C991&lt;(F991*(1-'inputs and tables'!$K$14)),0,IF(C991&gt;(F991*(1+'inputs and tables'!$K$14)),1,J990)))</f>
        <v>1</v>
      </c>
      <c r="K991">
        <f ca="1">IF(G991="","",IF(C991&lt;(G991*(1-'inputs and tables'!$K$14)),0,IF(C991&gt;(G991*(1+'inputs and tables'!$K$14)),1,K990)))</f>
        <v>1</v>
      </c>
      <c r="N991" s="13">
        <f t="shared" si="45"/>
        <v>766.5618758141544</v>
      </c>
      <c r="O991" s="10">
        <f ca="1">(O990+(IF(J990&lt;&gt;J989,(-O990*'inputs and tables'!$K$22-'inputs and tables'!$K$21)-O990*'inputs and tables'!$K$22,0)*('inputs and tables'!$K$15+'inputs and tables'!$K$16)))*(IF(AND(J990=0,'inputs and tables'!$K$16=1),data!C990/data!C991,1)*IF(AND(J990=1,'inputs and tables'!$K$15=1),data!C991/data!C990,1))</f>
        <v>4441.3708312333283</v>
      </c>
      <c r="P991" s="10">
        <f ca="1">(P990+(IF(K990&lt;&gt;K989,(-P990*'inputs and tables'!$K$22-'inputs and tables'!$K$21)-P990*'inputs and tables'!$K$22,0)*('inputs and tables'!$K$15+'inputs and tables'!$K$16)))*(IF(AND(K990=0,'inputs and tables'!$K$16=1),data!C990/data!C991,1)*IF(AND(K990=1,'inputs and tables'!$K$15=1),data!C991/data!C990,1))</f>
        <v>1297.1433135874738</v>
      </c>
    </row>
    <row r="992" spans="1:16" x14ac:dyDescent="0.4">
      <c r="A992" s="17">
        <f t="shared" si="44"/>
        <v>990</v>
      </c>
      <c r="B992">
        <v>1588377600</v>
      </c>
      <c r="C992">
        <v>8972.0499999999993</v>
      </c>
      <c r="D992" s="14">
        <f t="shared" si="43"/>
        <v>43953</v>
      </c>
      <c r="F992">
        <f ca="1">IF(A992&lt;$F$2,"",AVERAGE(INDIRECT("C"&amp;A992-$F$2+3):C992))</f>
        <v>8037.3251666666674</v>
      </c>
      <c r="G992" s="2">
        <f ca="1">IF(A992&lt;$G$2,"",IF(A992=$G$2,AVERAGE(INDIRECT("C"&amp;A992-$G$2+3):C992),G991+(2/($G$2+3))*(C992-G991)))</f>
        <v>7690.6299757827765</v>
      </c>
      <c r="J992">
        <f ca="1">IF(F992="","",IF(C992&lt;(F992*(1-'inputs and tables'!$K$14)),0,IF(C992&gt;(F992*(1+'inputs and tables'!$K$14)),1,J991)))</f>
        <v>1</v>
      </c>
      <c r="K992">
        <f ca="1">IF(G992="","",IF(C992&lt;(G992*(1-'inputs and tables'!$K$14)),0,IF(C992&gt;(G992*(1+'inputs and tables'!$K$14)),1,K991)))</f>
        <v>1</v>
      </c>
      <c r="N992" s="13">
        <f t="shared" si="45"/>
        <v>779.16196265740246</v>
      </c>
      <c r="O992" s="10">
        <f ca="1">(O991+(IF(J991&lt;&gt;J990,(-O991*'inputs and tables'!$K$22-'inputs and tables'!$K$21)-O991*'inputs and tables'!$K$22,0)*('inputs and tables'!$K$15+'inputs and tables'!$K$16)))*(IF(AND(J991=0,'inputs and tables'!$K$16=1),data!C991/data!C992,1)*IF(AND(J991=1,'inputs and tables'!$K$15=1),data!C992/data!C991,1))</f>
        <v>4514.3742768027714</v>
      </c>
      <c r="P992" s="10">
        <f ca="1">(P991+(IF(K991&lt;&gt;K990,(-P991*'inputs and tables'!$K$22-'inputs and tables'!$K$21)-P991*'inputs and tables'!$K$22,0)*('inputs and tables'!$K$15+'inputs and tables'!$K$16)))*(IF(AND(K991=0,'inputs and tables'!$K$16=1),data!C991/data!C992,1)*IF(AND(K991=1,'inputs and tables'!$K$15=1),data!C992/data!C991,1))</f>
        <v>1318.4646431696185</v>
      </c>
    </row>
    <row r="993" spans="1:16" x14ac:dyDescent="0.4">
      <c r="A993" s="17">
        <f t="shared" si="44"/>
        <v>991</v>
      </c>
      <c r="B993">
        <v>1588464000</v>
      </c>
      <c r="C993">
        <v>8894.16</v>
      </c>
      <c r="D993" s="14">
        <f t="shared" si="43"/>
        <v>43954</v>
      </c>
      <c r="F993">
        <f ca="1">IF(A993&lt;$F$2,"",AVERAGE(INDIRECT("C"&amp;A993-$F$2+3):C993))</f>
        <v>8050.1589166666681</v>
      </c>
      <c r="G993" s="2">
        <f ca="1">IF(A993&lt;$G$2,"",IF(A993=$G$2,AVERAGE(INDIRECT("C"&amp;A993-$G$2+3):C993),G992+(2/($G$2+3))*(C993-G992)))</f>
        <v>7712.1215833580836</v>
      </c>
      <c r="J993">
        <f ca="1">IF(F993="","",IF(C993&lt;(F993*(1-'inputs and tables'!$K$14)),0,IF(C993&gt;(F993*(1+'inputs and tables'!$K$14)),1,J992)))</f>
        <v>1</v>
      </c>
      <c r="K993">
        <f ca="1">IF(G993="","",IF(C993&lt;(G993*(1-'inputs and tables'!$K$14)),0,IF(C993&gt;(G993*(1+'inputs and tables'!$K$14)),1,K992)))</f>
        <v>1</v>
      </c>
      <c r="N993" s="13">
        <f t="shared" si="45"/>
        <v>772.39774207555274</v>
      </c>
      <c r="O993" s="10">
        <f ca="1">(O992+(IF(J992&lt;&gt;J991,(-O992*'inputs and tables'!$K$22-'inputs and tables'!$K$21)-O992*'inputs and tables'!$K$22,0)*('inputs and tables'!$K$15+'inputs and tables'!$K$16)))*(IF(AND(J992=0,'inputs and tables'!$K$16=1),data!C992/data!C993,1)*IF(AND(J992=1,'inputs and tables'!$K$15=1),data!C993/data!C992,1))</f>
        <v>4475.1831652485371</v>
      </c>
      <c r="P993" s="10">
        <f ca="1">(P992+(IF(K992&lt;&gt;K991,(-P992*'inputs and tables'!$K$22-'inputs and tables'!$K$21)-P992*'inputs and tables'!$K$22,0)*('inputs and tables'!$K$15+'inputs and tables'!$K$16)))*(IF(AND(K992=0,'inputs and tables'!$K$16=1),data!C992/data!C993,1)*IF(AND(K992=1,'inputs and tables'!$K$15=1),data!C993/data!C992,1))</f>
        <v>1307.0185175844422</v>
      </c>
    </row>
    <row r="994" spans="1:16" x14ac:dyDescent="0.4">
      <c r="A994" s="17">
        <f t="shared" si="44"/>
        <v>992</v>
      </c>
      <c r="B994">
        <v>1588550400</v>
      </c>
      <c r="C994">
        <v>8871.9599999999991</v>
      </c>
      <c r="D994" s="14">
        <f t="shared" si="43"/>
        <v>43955</v>
      </c>
      <c r="F994">
        <f ca="1">IF(A994&lt;$F$2,"",AVERAGE(INDIRECT("C"&amp;A994-$F$2+3):C994))</f>
        <v>8062.7690000000011</v>
      </c>
      <c r="G994" s="2">
        <f ca="1">IF(A994&lt;$G$2,"",IF(A994=$G$2,AVERAGE(INDIRECT("C"&amp;A994-$G$2+3):C994),G993+(2/($G$2+3))*(C994-G993)))</f>
        <v>7732.8329836552603</v>
      </c>
      <c r="J994">
        <f ca="1">IF(F994="","",IF(C994&lt;(F994*(1-'inputs and tables'!$K$14)),0,IF(C994&gt;(F994*(1+'inputs and tables'!$K$14)),1,J993)))</f>
        <v>1</v>
      </c>
      <c r="K994">
        <f ca="1">IF(G994="","",IF(C994&lt;(G994*(1-'inputs and tables'!$K$14)),0,IF(C994&gt;(G994*(1+'inputs and tables'!$K$14)),1,K993)))</f>
        <v>1</v>
      </c>
      <c r="N994" s="13">
        <f t="shared" si="45"/>
        <v>770.46982197134082</v>
      </c>
      <c r="O994" s="10">
        <f ca="1">(O993+(IF(J993&lt;&gt;J992,(-O993*'inputs and tables'!$K$22-'inputs and tables'!$K$21)-O993*'inputs and tables'!$K$22,0)*('inputs and tables'!$K$15+'inputs and tables'!$K$16)))*(IF(AND(J993=0,'inputs and tables'!$K$16=1),data!C993/data!C994,1)*IF(AND(J993=1,'inputs and tables'!$K$15=1),data!C994/data!C993,1))</f>
        <v>4464.0130191899416</v>
      </c>
      <c r="P994" s="10">
        <f ca="1">(P993+(IF(K993&lt;&gt;K992,(-P993*'inputs and tables'!$K$22-'inputs and tables'!$K$21)-P993*'inputs and tables'!$K$22,0)*('inputs and tables'!$K$15+'inputs and tables'!$K$16)))*(IF(AND(K993=0,'inputs and tables'!$K$16=1),data!C993/data!C994,1)*IF(AND(K993=1,'inputs and tables'!$K$15=1),data!C994/data!C993,1))</f>
        <v>1303.7561734068722</v>
      </c>
    </row>
    <row r="995" spans="1:16" x14ac:dyDescent="0.4">
      <c r="A995" s="17">
        <f t="shared" si="44"/>
        <v>993</v>
      </c>
      <c r="B995">
        <v>1588636800</v>
      </c>
      <c r="C995">
        <v>9021.83</v>
      </c>
      <c r="D995" s="14">
        <f t="shared" si="43"/>
        <v>43956</v>
      </c>
      <c r="F995">
        <f ca="1">IF(A995&lt;$F$2,"",AVERAGE(INDIRECT("C"&amp;A995-$F$2+3):C995))</f>
        <v>8073.3009166666679</v>
      </c>
      <c r="G995" s="2">
        <f ca="1">IF(A995&lt;$G$2,"",IF(A995=$G$2,AVERAGE(INDIRECT("C"&amp;A995-$G$2+3):C995),G994+(2/($G$2+3))*(C995-G994)))</f>
        <v>7755.8507875185587</v>
      </c>
      <c r="J995">
        <f ca="1">IF(F995="","",IF(C995&lt;(F995*(1-'inputs and tables'!$K$14)),0,IF(C995&gt;(F995*(1+'inputs and tables'!$K$14)),1,J994)))</f>
        <v>1</v>
      </c>
      <c r="K995">
        <f ca="1">IF(G995="","",IF(C995&lt;(G995*(1-'inputs and tables'!$K$14)),0,IF(C995&gt;(G995*(1+'inputs and tables'!$K$14)),1,K994)))</f>
        <v>1</v>
      </c>
      <c r="N995" s="13">
        <f t="shared" si="45"/>
        <v>783.48501953972993</v>
      </c>
      <c r="O995" s="10">
        <f ca="1">(O994+(IF(J994&lt;&gt;J993,(-O994*'inputs and tables'!$K$22-'inputs and tables'!$K$21)-O994*'inputs and tables'!$K$22,0)*('inputs and tables'!$K$15+'inputs and tables'!$K$16)))*(IF(AND(J994=0,'inputs and tables'!$K$16=1),data!C994/data!C995,1)*IF(AND(J994=1,'inputs and tables'!$K$15=1),data!C995/data!C994,1))</f>
        <v>4539.4215682801087</v>
      </c>
      <c r="P995" s="10">
        <f ca="1">(P994+(IF(K994&lt;&gt;K993,(-P994*'inputs and tables'!$K$22-'inputs and tables'!$K$21)-P994*'inputs and tables'!$K$22,0)*('inputs and tables'!$K$15+'inputs and tables'!$K$16)))*(IF(AND(K994=0,'inputs and tables'!$K$16=1),data!C994/data!C995,1)*IF(AND(K994=1,'inputs and tables'!$K$15=1),data!C995/data!C994,1))</f>
        <v>1325.7799356542773</v>
      </c>
    </row>
    <row r="996" spans="1:16" x14ac:dyDescent="0.4">
      <c r="A996" s="17">
        <f t="shared" si="44"/>
        <v>994</v>
      </c>
      <c r="B996">
        <v>1588723200</v>
      </c>
      <c r="C996">
        <v>9142.92</v>
      </c>
      <c r="D996" s="14">
        <f t="shared" si="43"/>
        <v>43957</v>
      </c>
      <c r="F996">
        <f ca="1">IF(A996&lt;$F$2,"",AVERAGE(INDIRECT("C"&amp;A996-$F$2+3):C996))</f>
        <v>8081.6145833333339</v>
      </c>
      <c r="G996" s="2">
        <f ca="1">IF(A996&lt;$G$2,"",IF(A996=$G$2,AVERAGE(INDIRECT("C"&amp;A996-$G$2+3):C996),G995+(2/($G$2+3))*(C996-G995)))</f>
        <v>7780.6198805985841</v>
      </c>
      <c r="J996">
        <f ca="1">IF(F996="","",IF(C996&lt;(F996*(1-'inputs and tables'!$K$14)),0,IF(C996&gt;(F996*(1+'inputs and tables'!$K$14)),1,J995)))</f>
        <v>1</v>
      </c>
      <c r="K996">
        <f ca="1">IF(G996="","",IF(C996&lt;(G996*(1-'inputs and tables'!$K$14)),0,IF(C996&gt;(G996*(1+'inputs and tables'!$K$14)),1,K995)))</f>
        <v>1</v>
      </c>
      <c r="N996" s="13">
        <f t="shared" si="45"/>
        <v>794.00086843247857</v>
      </c>
      <c r="O996" s="10">
        <f ca="1">(O995+(IF(J995&lt;&gt;J994,(-O995*'inputs and tables'!$K$22-'inputs and tables'!$K$21)-O995*'inputs and tables'!$K$22,0)*('inputs and tables'!$K$15+'inputs and tables'!$K$16)))*(IF(AND(J995=0,'inputs and tables'!$K$16=1),data!C995/data!C996,1)*IF(AND(J995=1,'inputs and tables'!$K$15=1),data!C996/data!C995,1))</f>
        <v>4600.3491802726912</v>
      </c>
      <c r="P996" s="10">
        <f ca="1">(P995+(IF(K995&lt;&gt;K994,(-P995*'inputs and tables'!$K$22-'inputs and tables'!$K$21)-P995*'inputs and tables'!$K$22,0)*('inputs and tables'!$K$15+'inputs and tables'!$K$16)))*(IF(AND(K995=0,'inputs and tables'!$K$16=1),data!C995/data!C996,1)*IF(AND(K995=1,'inputs and tables'!$K$15=1),data!C996/data!C995,1))</f>
        <v>1343.5744066660761</v>
      </c>
    </row>
    <row r="997" spans="1:16" x14ac:dyDescent="0.4">
      <c r="A997" s="17">
        <f t="shared" si="44"/>
        <v>995</v>
      </c>
      <c r="B997">
        <v>1588809600</v>
      </c>
      <c r="C997">
        <v>9986.4</v>
      </c>
      <c r="D997" s="14">
        <f t="shared" ref="D997:D1060" si="46">(B997/86400)+DATE(1970,1,1)</f>
        <v>43958</v>
      </c>
      <c r="F997">
        <f ca="1">IF(A997&lt;$F$2,"",AVERAGE(INDIRECT("C"&amp;A997-$F$2+3):C997))</f>
        <v>8097.7014166666677</v>
      </c>
      <c r="G997" s="2">
        <f ca="1">IF(A997&lt;$G$2,"",IF(A997=$G$2,AVERAGE(INDIRECT("C"&amp;A997-$G$2+3):C997),G996+(2/($G$2+3))*(C997-G996)))</f>
        <v>7820.0088113021811</v>
      </c>
      <c r="J997">
        <f ca="1">IF(F997="","",IF(C997&lt;(F997*(1-'inputs and tables'!$K$14)),0,IF(C997&gt;(F997*(1+'inputs and tables'!$K$14)),1,J996)))</f>
        <v>1</v>
      </c>
      <c r="K997">
        <f ca="1">IF(G997="","",IF(C997&lt;(G997*(1-'inputs and tables'!$K$14)),0,IF(C997&gt;(G997*(1+'inputs and tables'!$K$14)),1,K996)))</f>
        <v>1</v>
      </c>
      <c r="N997" s="13">
        <f t="shared" si="45"/>
        <v>867.25141120277806</v>
      </c>
      <c r="O997" s="10">
        <f ca="1">(O996+(IF(J996&lt;&gt;J995,(-O996*'inputs and tables'!$K$22-'inputs and tables'!$K$21)-O996*'inputs and tables'!$K$22,0)*('inputs and tables'!$K$15+'inputs and tables'!$K$16)))*(IF(AND(J996=0,'inputs and tables'!$K$16=1),data!C996/data!C997,1)*IF(AND(J996=1,'inputs and tables'!$K$15=1),data!C997/data!C996,1))</f>
        <v>5024.7543513314349</v>
      </c>
      <c r="P997" s="10">
        <f ca="1">(P996+(IF(K996&lt;&gt;K995,(-P996*'inputs and tables'!$K$22-'inputs and tables'!$K$21)-P996*'inputs and tables'!$K$22,0)*('inputs and tables'!$K$15+'inputs and tables'!$K$16)))*(IF(AND(K996=0,'inputs and tables'!$K$16=1),data!C996/data!C997,1)*IF(AND(K996=1,'inputs and tables'!$K$15=1),data!C997/data!C996,1))</f>
        <v>1467.5258511208785</v>
      </c>
    </row>
    <row r="998" spans="1:16" x14ac:dyDescent="0.4">
      <c r="A998" s="17">
        <f t="shared" si="44"/>
        <v>996</v>
      </c>
      <c r="B998">
        <v>1588896000</v>
      </c>
      <c r="C998">
        <v>9800.01</v>
      </c>
      <c r="D998" s="14">
        <f t="shared" si="46"/>
        <v>43959</v>
      </c>
      <c r="F998">
        <f ca="1">IF(A998&lt;$F$2,"",AVERAGE(INDIRECT("C"&amp;A998-$F$2+3):C998))</f>
        <v>8114.2201666666688</v>
      </c>
      <c r="G998" s="2">
        <f ca="1">IF(A998&lt;$G$2,"",IF(A998=$G$2,AVERAGE(INDIRECT("C"&amp;A998-$G$2+3):C998),G997+(2/($G$2+3))*(C998-G997)))</f>
        <v>7855.3659753860711</v>
      </c>
      <c r="J998">
        <f ca="1">IF(F998="","",IF(C998&lt;(F998*(1-'inputs and tables'!$K$14)),0,IF(C998&gt;(F998*(1+'inputs and tables'!$K$14)),1,J997)))</f>
        <v>1</v>
      </c>
      <c r="K998">
        <f ca="1">IF(G998="","",IF(C998&lt;(G998*(1-'inputs and tables'!$K$14)),0,IF(C998&gt;(G998*(1+'inputs and tables'!$K$14)),1,K997)))</f>
        <v>1</v>
      </c>
      <c r="N998" s="13">
        <f t="shared" si="45"/>
        <v>851.06469821971257</v>
      </c>
      <c r="O998" s="10">
        <f ca="1">(O997+(IF(J997&lt;&gt;J996,(-O997*'inputs and tables'!$K$22-'inputs and tables'!$K$21)-O997*'inputs and tables'!$K$22,0)*('inputs and tables'!$K$15+'inputs and tables'!$K$16)))*(IF(AND(J997=0,'inputs and tables'!$K$16=1),data!C997/data!C998,1)*IF(AND(J997=1,'inputs and tables'!$K$15=1),data!C998/data!C997,1))</f>
        <v>4930.9704088151466</v>
      </c>
      <c r="P998" s="10">
        <f ca="1">(P997+(IF(K997&lt;&gt;K996,(-P997*'inputs and tables'!$K$22-'inputs and tables'!$K$21)-P997*'inputs and tables'!$K$22,0)*('inputs and tables'!$K$15+'inputs and tables'!$K$16)))*(IF(AND(K997=0,'inputs and tables'!$K$16=1),data!C997/data!C998,1)*IF(AND(K997=1,'inputs and tables'!$K$15=1),data!C998/data!C997,1))</f>
        <v>1440.1353857489307</v>
      </c>
    </row>
    <row r="999" spans="1:16" x14ac:dyDescent="0.4">
      <c r="A999" s="17">
        <f t="shared" si="44"/>
        <v>997</v>
      </c>
      <c r="B999">
        <v>1588982400</v>
      </c>
      <c r="C999">
        <v>9539.4</v>
      </c>
      <c r="D999" s="14">
        <f t="shared" si="46"/>
        <v>43960</v>
      </c>
      <c r="F999">
        <f ca="1">IF(A999&lt;$F$2,"",AVERAGE(INDIRECT("C"&amp;A999-$F$2+3):C999))</f>
        <v>8125.4066666666686</v>
      </c>
      <c r="G999" s="2">
        <f ca="1">IF(A999&lt;$G$2,"",IF(A999=$G$2,AVERAGE(INDIRECT("C"&amp;A999-$G$2+3):C999),G998+(2/($G$2+3))*(C999-G998)))</f>
        <v>7885.4380115398917</v>
      </c>
      <c r="J999">
        <f ca="1">IF(F999="","",IF(C999&lt;(F999*(1-'inputs and tables'!$K$14)),0,IF(C999&gt;(F999*(1+'inputs and tables'!$K$14)),1,J998)))</f>
        <v>1</v>
      </c>
      <c r="K999">
        <f ca="1">IF(G999="","",IF(C999&lt;(G999*(1-'inputs and tables'!$K$14)),0,IF(C999&gt;(G999*(1+'inputs and tables'!$K$14)),1,K998)))</f>
        <v>1</v>
      </c>
      <c r="N999" s="13">
        <f t="shared" si="45"/>
        <v>828.43247937472779</v>
      </c>
      <c r="O999" s="10">
        <f ca="1">(O998+(IF(J998&lt;&gt;J997,(-O998*'inputs and tables'!$K$22-'inputs and tables'!$K$21)-O998*'inputs and tables'!$K$22,0)*('inputs and tables'!$K$15+'inputs and tables'!$K$16)))*(IF(AND(J998=0,'inputs and tables'!$K$16=1),data!C998/data!C999,1)*IF(AND(J998=1,'inputs and tables'!$K$15=1),data!C999/data!C998,1))</f>
        <v>4799.8419509624182</v>
      </c>
      <c r="P999" s="10">
        <f ca="1">(P998+(IF(K998&lt;&gt;K997,(-P998*'inputs and tables'!$K$22-'inputs and tables'!$K$21)-P998*'inputs and tables'!$K$22,0)*('inputs and tables'!$K$15+'inputs and tables'!$K$16)))*(IF(AND(K998=0,'inputs and tables'!$K$16=1),data!C998/data!C999,1)*IF(AND(K998=1,'inputs and tables'!$K$15=1),data!C999/data!C998,1))</f>
        <v>1401.8381102481885</v>
      </c>
    </row>
    <row r="1000" spans="1:16" x14ac:dyDescent="0.4">
      <c r="A1000" s="17">
        <f t="shared" si="44"/>
        <v>998</v>
      </c>
      <c r="B1000">
        <v>1589068800</v>
      </c>
      <c r="C1000">
        <v>8722.77</v>
      </c>
      <c r="D1000" s="14">
        <f t="shared" si="46"/>
        <v>43961</v>
      </c>
      <c r="F1000">
        <f ca="1">IF(A1000&lt;$F$2,"",AVERAGE(INDIRECT("C"&amp;A1000-$F$2+3):C1000))</f>
        <v>8131.2630000000017</v>
      </c>
      <c r="G1000" s="2">
        <f ca="1">IF(A1000&lt;$G$2,"",IF(A1000=$G$2,AVERAGE(INDIRECT("C"&amp;A1000-$G$2+3):C1000),G999+(2/($G$2+3))*(C1000-G999)))</f>
        <v>7900.3903684766792</v>
      </c>
      <c r="J1000">
        <f ca="1">IF(F1000="","",IF(C1000&lt;(F1000*(1-'inputs and tables'!$K$14)),0,IF(C1000&gt;(F1000*(1+'inputs and tables'!$K$14)),1,J999)))</f>
        <v>1</v>
      </c>
      <c r="K1000">
        <f ca="1">IF(G1000="","",IF(C1000&lt;(G1000*(1-'inputs and tables'!$K$14)),0,IF(C1000&gt;(G1000*(1+'inputs and tables'!$K$14)),1,K999)))</f>
        <v>1</v>
      </c>
      <c r="N1000" s="13">
        <f t="shared" si="45"/>
        <v>757.51367781154954</v>
      </c>
      <c r="O1000" s="10">
        <f ca="1">(O999+(IF(J999&lt;&gt;J998,(-O999*'inputs and tables'!$K$22-'inputs and tables'!$K$21)-O999*'inputs and tables'!$K$22,0)*('inputs and tables'!$K$15+'inputs and tables'!$K$16)))*(IF(AND(J999=0,'inputs and tables'!$K$16=1),data!C999/data!C1000,1)*IF(AND(J999=1,'inputs and tables'!$K$15=1),data!C1000/data!C999,1))</f>
        <v>4388.9466187177868</v>
      </c>
      <c r="P1000" s="10">
        <f ca="1">(P999+(IF(K999&lt;&gt;K998,(-P999*'inputs and tables'!$K$22-'inputs and tables'!$K$21)-P999*'inputs and tables'!$K$22,0)*('inputs and tables'!$K$15+'inputs and tables'!$K$16)))*(IF(AND(K999=0,'inputs and tables'!$K$16=1),data!C999/data!C1000,1)*IF(AND(K999=1,'inputs and tables'!$K$15=1),data!C1000/data!C999,1))</f>
        <v>1281.8323388189606</v>
      </c>
    </row>
    <row r="1001" spans="1:16" x14ac:dyDescent="0.4">
      <c r="A1001" s="17">
        <f t="shared" si="44"/>
        <v>999</v>
      </c>
      <c r="B1001">
        <v>1589155200</v>
      </c>
      <c r="C1001">
        <v>8561.52</v>
      </c>
      <c r="D1001" s="14">
        <f t="shared" si="46"/>
        <v>43962</v>
      </c>
      <c r="F1001">
        <f ca="1">IF(A1001&lt;$F$2,"",AVERAGE(INDIRECT("C"&amp;A1001-$F$2+3):C1001))</f>
        <v>8134.400833333334</v>
      </c>
      <c r="G1001" s="2">
        <f ca="1">IF(A1001&lt;$G$2,"",IF(A1001=$G$2,AVERAGE(INDIRECT("C"&amp;A1001-$G$2+3):C1001),G1000+(2/($G$2+3))*(C1001-G1000)))</f>
        <v>7912.1962547538815</v>
      </c>
      <c r="J1001">
        <f ca="1">IF(F1001="","",IF(C1001&lt;(F1001*(1-'inputs and tables'!$K$14)),0,IF(C1001&gt;(F1001*(1+'inputs and tables'!$K$14)),1,J1000)))</f>
        <v>1</v>
      </c>
      <c r="K1001">
        <f ca="1">IF(G1001="","",IF(C1001&lt;(G1001*(1-'inputs and tables'!$K$14)),0,IF(C1001&gt;(G1001*(1+'inputs and tables'!$K$14)),1,K1000)))</f>
        <v>1</v>
      </c>
      <c r="N1001" s="13">
        <f t="shared" si="45"/>
        <v>743.51020408163208</v>
      </c>
      <c r="O1001" s="10">
        <f ca="1">(O1000+(IF(J1000&lt;&gt;J999,(-O1000*'inputs and tables'!$K$22-'inputs and tables'!$K$21)-O1000*'inputs and tables'!$K$22,0)*('inputs and tables'!$K$15+'inputs and tables'!$K$16)))*(IF(AND(J1000=0,'inputs and tables'!$K$16=1),data!C1000/data!C1001,1)*IF(AND(J1000=1,'inputs and tables'!$K$15=1),data!C1001/data!C1000,1))</f>
        <v>4307.8121118732588</v>
      </c>
      <c r="P1001" s="10">
        <f ca="1">(P1000+(IF(K1000&lt;&gt;K999,(-P1000*'inputs and tables'!$K$22-'inputs and tables'!$K$21)-P1000*'inputs and tables'!$K$22,0)*('inputs and tables'!$K$15+'inputs and tables'!$K$16)))*(IF(AND(K1000=0,'inputs and tables'!$K$16=1),data!C1000/data!C1001,1)*IF(AND(K1000=1,'inputs and tables'!$K$15=1),data!C1001/data!C1000,1))</f>
        <v>1258.1362577994498</v>
      </c>
    </row>
    <row r="1002" spans="1:16" x14ac:dyDescent="0.4">
      <c r="A1002" s="17">
        <f t="shared" si="44"/>
        <v>1000</v>
      </c>
      <c r="B1002">
        <v>1589241600</v>
      </c>
      <c r="C1002">
        <v>8810.7900000000009</v>
      </c>
      <c r="D1002" s="14">
        <f t="shared" si="46"/>
        <v>43963</v>
      </c>
      <c r="F1002">
        <f ca="1">IF(A1002&lt;$F$2,"",AVERAGE(INDIRECT("C"&amp;A1002-$F$2+3):C1002))</f>
        <v>8140.2379166666678</v>
      </c>
      <c r="G1002" s="2">
        <f ca="1">IF(A1002&lt;$G$2,"",IF(A1002=$G$2,AVERAGE(INDIRECT("C"&amp;A1002-$G$2+3):C1002),G1001+(2/($G$2+3))*(C1002-G1001)))</f>
        <v>7928.2425716332764</v>
      </c>
      <c r="J1002">
        <f ca="1">IF(F1002="","",IF(C1002&lt;(F1002*(1-'inputs and tables'!$K$14)),0,IF(C1002&gt;(F1002*(1+'inputs and tables'!$K$14)),1,J1001)))</f>
        <v>1</v>
      </c>
      <c r="K1002">
        <f ca="1">IF(G1002="","",IF(C1002&lt;(G1002*(1-'inputs and tables'!$K$14)),0,IF(C1002&gt;(G1002*(1+'inputs and tables'!$K$14)),1,K1001)))</f>
        <v>1</v>
      </c>
      <c r="N1002" s="13">
        <f t="shared" si="45"/>
        <v>765.15762049500597</v>
      </c>
      <c r="O1002" s="10">
        <f ca="1">(O1001+(IF(J1001&lt;&gt;J1000,(-O1001*'inputs and tables'!$K$22-'inputs and tables'!$K$21)-O1001*'inputs and tables'!$K$22,0)*('inputs and tables'!$K$15+'inputs and tables'!$K$16)))*(IF(AND(J1001=0,'inputs and tables'!$K$16=1),data!C1001/data!C1002,1)*IF(AND(J1001=1,'inputs and tables'!$K$15=1),data!C1002/data!C1001,1))</f>
        <v>4433.2347383609203</v>
      </c>
      <c r="P1002" s="10">
        <f ca="1">(P1001+(IF(K1001&lt;&gt;K1000,(-P1001*'inputs and tables'!$K$22-'inputs and tables'!$K$21)-P1001*'inputs and tables'!$K$22,0)*('inputs and tables'!$K$15+'inputs and tables'!$K$16)))*(IF(AND(K1001=0,'inputs and tables'!$K$16=1),data!C1001/data!C1002,1)*IF(AND(K1001=1,'inputs and tables'!$K$15=1),data!C1002/data!C1001,1))</f>
        <v>1294.7670926257038</v>
      </c>
    </row>
    <row r="1003" spans="1:16" x14ac:dyDescent="0.4">
      <c r="A1003" s="17">
        <f t="shared" si="44"/>
        <v>1001</v>
      </c>
      <c r="B1003">
        <v>1589328000</v>
      </c>
      <c r="C1003">
        <v>9309.3700000000008</v>
      </c>
      <c r="D1003" s="14">
        <f t="shared" si="46"/>
        <v>43964</v>
      </c>
      <c r="F1003">
        <f ca="1">IF(A1003&lt;$F$2,"",AVERAGE(INDIRECT("C"&amp;A1003-$F$2+3):C1003))</f>
        <v>8144.3992500000004</v>
      </c>
      <c r="G1003" s="2">
        <f ca="1">IF(A1003&lt;$G$2,"",IF(A1003=$G$2,AVERAGE(INDIRECT("C"&amp;A1003-$G$2+3):C1003),G1002+(2/($G$2+3))*(C1003-G1002)))</f>
        <v>7952.9055614255394</v>
      </c>
      <c r="J1003">
        <f ca="1">IF(F1003="","",IF(C1003&lt;(F1003*(1-'inputs and tables'!$K$14)),0,IF(C1003&gt;(F1003*(1+'inputs and tables'!$K$14)),1,J1002)))</f>
        <v>1</v>
      </c>
      <c r="K1003">
        <f ca="1">IF(G1003="","",IF(C1003&lt;(G1003*(1-'inputs and tables'!$K$14)),0,IF(C1003&gt;(G1003*(1+'inputs and tables'!$K$14)),1,K1002)))</f>
        <v>1</v>
      </c>
      <c r="N1003" s="13">
        <f t="shared" si="45"/>
        <v>808.4559270516711</v>
      </c>
      <c r="O1003" s="10">
        <f ca="1">(O1002+(IF(J1002&lt;&gt;J1001,(-O1002*'inputs and tables'!$K$22-'inputs and tables'!$K$21)-O1002*'inputs and tables'!$K$22,0)*('inputs and tables'!$K$15+'inputs and tables'!$K$16)))*(IF(AND(J1002=0,'inputs and tables'!$K$16=1),data!C1002/data!C1003,1)*IF(AND(J1002=1,'inputs and tables'!$K$15=1),data!C1003/data!C1002,1))</f>
        <v>4684.1001177255384</v>
      </c>
      <c r="P1003" s="10">
        <f ca="1">(P1002+(IF(K1002&lt;&gt;K1001,(-P1002*'inputs and tables'!$K$22-'inputs and tables'!$K$21)-P1002*'inputs and tables'!$K$22,0)*('inputs and tables'!$K$15+'inputs and tables'!$K$16)))*(IF(AND(K1002=0,'inputs and tables'!$K$16=1),data!C1002/data!C1003,1)*IF(AND(K1002=1,'inputs and tables'!$K$15=1),data!C1003/data!C1002,1))</f>
        <v>1368.0346403758285</v>
      </c>
    </row>
    <row r="1004" spans="1:16" x14ac:dyDescent="0.4">
      <c r="A1004" s="17">
        <f t="shared" si="44"/>
        <v>1002</v>
      </c>
      <c r="B1004">
        <v>1589414400</v>
      </c>
      <c r="C1004">
        <v>9791.98</v>
      </c>
      <c r="D1004" s="14">
        <f t="shared" si="46"/>
        <v>43965</v>
      </c>
      <c r="F1004">
        <f ca="1">IF(A1004&lt;$F$2,"",AVERAGE(INDIRECT("C"&amp;A1004-$F$2+3):C1004))</f>
        <v>8152.4873333333335</v>
      </c>
      <c r="G1004" s="2">
        <f ca="1">IF(A1004&lt;$G$2,"",IF(A1004=$G$2,AVERAGE(INDIRECT("C"&amp;A1004-$G$2+3):C1004),G1003+(2/($G$2+3))*(C1004-G1003)))</f>
        <v>7985.7461764000836</v>
      </c>
      <c r="J1004">
        <f ca="1">IF(F1004="","",IF(C1004&lt;(F1004*(1-'inputs and tables'!$K$14)),0,IF(C1004&gt;(F1004*(1+'inputs and tables'!$K$14)),1,J1003)))</f>
        <v>1</v>
      </c>
      <c r="K1004">
        <f ca="1">IF(G1004="","",IF(C1004&lt;(G1004*(1-'inputs and tables'!$K$14)),0,IF(C1004&gt;(G1004*(1+'inputs and tables'!$K$14)),1,K1003)))</f>
        <v>1</v>
      </c>
      <c r="N1004" s="13">
        <f t="shared" si="45"/>
        <v>850.36734693877463</v>
      </c>
      <c r="O1004" s="10">
        <f ca="1">(O1003+(IF(J1003&lt;&gt;J1002,(-O1003*'inputs and tables'!$K$22-'inputs and tables'!$K$21)-O1003*'inputs and tables'!$K$22,0)*('inputs and tables'!$K$15+'inputs and tables'!$K$16)))*(IF(AND(J1003=0,'inputs and tables'!$K$16=1),data!C1003/data!C1004,1)*IF(AND(J1003=1,'inputs and tables'!$K$15=1),data!C1004/data!C1003,1))</f>
        <v>4926.9300361642208</v>
      </c>
      <c r="P1004" s="10">
        <f ca="1">(P1003+(IF(K1003&lt;&gt;K1002,(-P1003*'inputs and tables'!$K$22-'inputs and tables'!$K$21)-P1003*'inputs and tables'!$K$22,0)*('inputs and tables'!$K$15+'inputs and tables'!$K$16)))*(IF(AND(K1003=0,'inputs and tables'!$K$16=1),data!C1003/data!C1004,1)*IF(AND(K1003=1,'inputs and tables'!$K$15=1),data!C1004/data!C1003,1))</f>
        <v>1438.955357652269</v>
      </c>
    </row>
    <row r="1005" spans="1:16" x14ac:dyDescent="0.4">
      <c r="A1005" s="17">
        <f t="shared" si="44"/>
        <v>1003</v>
      </c>
      <c r="B1005">
        <v>1589500800</v>
      </c>
      <c r="C1005">
        <v>9316.42</v>
      </c>
      <c r="D1005" s="14">
        <f t="shared" si="46"/>
        <v>43966</v>
      </c>
      <c r="F1005">
        <f ca="1">IF(A1005&lt;$F$2,"",AVERAGE(INDIRECT("C"&amp;A1005-$F$2+3):C1005))</f>
        <v>8157.4574166666671</v>
      </c>
      <c r="G1005" s="2">
        <f ca="1">IF(A1005&lt;$G$2,"",IF(A1005=$G$2,AVERAGE(INDIRECT("C"&amp;A1005-$G$2+3):C1005),G1004+(2/($G$2+3))*(C1005-G1004)))</f>
        <v>8009.5082089643674</v>
      </c>
      <c r="J1005">
        <f ca="1">IF(F1005="","",IF(C1005&lt;(F1005*(1-'inputs and tables'!$K$14)),0,IF(C1005&gt;(F1005*(1+'inputs and tables'!$K$14)),1,J1004)))</f>
        <v>1</v>
      </c>
      <c r="K1005">
        <f ca="1">IF(G1005="","",IF(C1005&lt;(G1005*(1-'inputs and tables'!$K$14)),0,IF(C1005&gt;(G1005*(1+'inputs and tables'!$K$14)),1,K1004)))</f>
        <v>1</v>
      </c>
      <c r="N1005" s="13">
        <f t="shared" si="45"/>
        <v>809.06817194963014</v>
      </c>
      <c r="O1005" s="10">
        <f ca="1">(O1004+(IF(J1004&lt;&gt;J1003,(-O1004*'inputs and tables'!$K$22-'inputs and tables'!$K$21)-O1004*'inputs and tables'!$K$22,0)*('inputs and tables'!$K$15+'inputs and tables'!$K$16)))*(IF(AND(J1004=0,'inputs and tables'!$K$16=1),data!C1004/data!C1005,1)*IF(AND(J1004=1,'inputs and tables'!$K$15=1),data!C1005/data!C1004,1))</f>
        <v>4687.6473938387408</v>
      </c>
      <c r="P1005" s="10">
        <f ca="1">(P1004+(IF(K1004&lt;&gt;K1003,(-P1004*'inputs and tables'!$K$22-'inputs and tables'!$K$21)-P1004*'inputs and tables'!$K$22,0)*('inputs and tables'!$K$15+'inputs and tables'!$K$16)))*(IF(AND(K1004=0,'inputs and tables'!$K$16=1),data!C1004/data!C1005,1)*IF(AND(K1004=1,'inputs and tables'!$K$15=1),data!C1005/data!C1004,1))</f>
        <v>1369.0706550808675</v>
      </c>
    </row>
    <row r="1006" spans="1:16" x14ac:dyDescent="0.4">
      <c r="A1006" s="17">
        <f t="shared" si="44"/>
        <v>1004</v>
      </c>
      <c r="B1006">
        <v>1589587200</v>
      </c>
      <c r="C1006">
        <v>9381.27</v>
      </c>
      <c r="D1006" s="14">
        <f t="shared" si="46"/>
        <v>43967</v>
      </c>
      <c r="F1006">
        <f ca="1">IF(A1006&lt;$F$2,"",AVERAGE(INDIRECT("C"&amp;A1006-$F$2+3):C1006))</f>
        <v>8161.3573333333334</v>
      </c>
      <c r="G1006" s="2">
        <f ca="1">IF(A1006&lt;$G$2,"",IF(A1006=$G$2,AVERAGE(INDIRECT("C"&amp;A1006-$G$2+3):C1006),G1005+(2/($G$2+3))*(C1006-G1005)))</f>
        <v>8034.0039552328608</v>
      </c>
      <c r="J1006">
        <f ca="1">IF(F1006="","",IF(C1006&lt;(F1006*(1-'inputs and tables'!$K$14)),0,IF(C1006&gt;(F1006*(1+'inputs and tables'!$K$14)),1,J1005)))</f>
        <v>1</v>
      </c>
      <c r="K1006">
        <f ca="1">IF(G1006="","",IF(C1006&lt;(G1006*(1-'inputs and tables'!$K$14)),0,IF(C1006&gt;(G1006*(1+'inputs and tables'!$K$14)),1,K1005)))</f>
        <v>1</v>
      </c>
      <c r="N1006" s="13">
        <f t="shared" si="45"/>
        <v>814.69995657837535</v>
      </c>
      <c r="O1006" s="10">
        <f ca="1">(O1005+(IF(J1005&lt;&gt;J1004,(-O1005*'inputs and tables'!$K$22-'inputs and tables'!$K$21)-O1005*'inputs and tables'!$K$22,0)*('inputs and tables'!$K$15+'inputs and tables'!$K$16)))*(IF(AND(J1005=0,'inputs and tables'!$K$16=1),data!C1005/data!C1006,1)*IF(AND(J1005=1,'inputs and tables'!$K$15=1),data!C1006/data!C1005,1))</f>
        <v>4720.2773024828821</v>
      </c>
      <c r="P1006" s="10">
        <f ca="1">(P1005+(IF(K1005&lt;&gt;K1004,(-P1005*'inputs and tables'!$K$22-'inputs and tables'!$K$21)-P1005*'inputs and tables'!$K$22,0)*('inputs and tables'!$K$15+'inputs and tables'!$K$16)))*(IF(AND(K1005=0,'inputs and tables'!$K$16=1),data!C1005/data!C1006,1)*IF(AND(K1005=1,'inputs and tables'!$K$15=1),data!C1006/data!C1005,1))</f>
        <v>1378.6005208428228</v>
      </c>
    </row>
    <row r="1007" spans="1:16" x14ac:dyDescent="0.4">
      <c r="A1007" s="17">
        <f t="shared" si="44"/>
        <v>1005</v>
      </c>
      <c r="B1007">
        <v>1589673600</v>
      </c>
      <c r="C1007">
        <v>9680.0400000000009</v>
      </c>
      <c r="D1007" s="14">
        <f t="shared" si="46"/>
        <v>43968</v>
      </c>
      <c r="F1007">
        <f ca="1">IF(A1007&lt;$F$2,"",AVERAGE(INDIRECT("C"&amp;A1007-$F$2+3):C1007))</f>
        <v>8167.7246666666661</v>
      </c>
      <c r="G1007" s="2">
        <f ca="1">IF(A1007&lt;$G$2,"",IF(A1007=$G$2,AVERAGE(INDIRECT("C"&amp;A1007-$G$2+3):C1007),G1006+(2/($G$2+3))*(C1007-G1006)))</f>
        <v>8063.397456032274</v>
      </c>
      <c r="J1007">
        <f ca="1">IF(F1007="","",IF(C1007&lt;(F1007*(1-'inputs and tables'!$K$14)),0,IF(C1007&gt;(F1007*(1+'inputs and tables'!$K$14)),1,J1006)))</f>
        <v>1</v>
      </c>
      <c r="K1007">
        <f ca="1">IF(G1007="","",IF(C1007&lt;(G1007*(1-'inputs and tables'!$K$14)),0,IF(C1007&gt;(G1007*(1+'inputs and tables'!$K$14)),1,K1006)))</f>
        <v>1</v>
      </c>
      <c r="N1007" s="13">
        <f t="shared" si="45"/>
        <v>840.64611376465405</v>
      </c>
      <c r="O1007" s="10">
        <f ca="1">(O1006+(IF(J1006&lt;&gt;J1005,(-O1006*'inputs and tables'!$K$22-'inputs and tables'!$K$21)-O1006*'inputs and tables'!$K$22,0)*('inputs and tables'!$K$15+'inputs and tables'!$K$16)))*(IF(AND(J1006=0,'inputs and tables'!$K$16=1),data!C1006/data!C1007,1)*IF(AND(J1006=1,'inputs and tables'!$K$15=1),data!C1007/data!C1006,1))</f>
        <v>4870.6063357228177</v>
      </c>
      <c r="P1007" s="10">
        <f ca="1">(P1006+(IF(K1006&lt;&gt;K1005,(-P1006*'inputs and tables'!$K$22-'inputs and tables'!$K$21)-P1006*'inputs and tables'!$K$22,0)*('inputs and tables'!$K$15+'inputs and tables'!$K$16)))*(IF(AND(K1006=0,'inputs and tables'!$K$16=1),data!C1006/data!C1007,1)*IF(AND(K1006=1,'inputs and tables'!$K$15=1),data!C1007/data!C1006,1))</f>
        <v>1422.5055014704149</v>
      </c>
    </row>
    <row r="1008" spans="1:16" x14ac:dyDescent="0.4">
      <c r="A1008" s="17">
        <f t="shared" si="44"/>
        <v>1006</v>
      </c>
      <c r="B1008">
        <v>1589760000</v>
      </c>
      <c r="C1008">
        <v>9733.93</v>
      </c>
      <c r="D1008" s="14">
        <f t="shared" si="46"/>
        <v>43969</v>
      </c>
      <c r="F1008">
        <f ca="1">IF(A1008&lt;$F$2,"",AVERAGE(INDIRECT("C"&amp;A1008-$F$2+3):C1008))</f>
        <v>8176.3265833333335</v>
      </c>
      <c r="G1008" s="2">
        <f ca="1">IF(A1008&lt;$G$2,"",IF(A1008=$G$2,AVERAGE(INDIRECT("C"&amp;A1008-$G$2+3):C1008),G1007+(2/($G$2+3))*(C1008-G1007)))</f>
        <v>8093.2283943174116</v>
      </c>
      <c r="J1008">
        <f ca="1">IF(F1008="","",IF(C1008&lt;(F1008*(1-'inputs and tables'!$K$14)),0,IF(C1008&gt;(F1008*(1+'inputs and tables'!$K$14)),1,J1007)))</f>
        <v>1</v>
      </c>
      <c r="K1008">
        <f ca="1">IF(G1008="","",IF(C1008&lt;(G1008*(1-'inputs and tables'!$K$14)),0,IF(C1008&gt;(G1008*(1+'inputs and tables'!$K$14)),1,K1007)))</f>
        <v>1</v>
      </c>
      <c r="N1008" s="13">
        <f t="shared" si="45"/>
        <v>845.32609639600446</v>
      </c>
      <c r="O1008" s="10">
        <f ca="1">(O1007+(IF(J1007&lt;&gt;J1006,(-O1007*'inputs and tables'!$K$22-'inputs and tables'!$K$21)-O1007*'inputs and tables'!$K$22,0)*('inputs and tables'!$K$15+'inputs and tables'!$K$16)))*(IF(AND(J1007=0,'inputs and tables'!$K$16=1),data!C1007/data!C1008,1)*IF(AND(J1007=1,'inputs and tables'!$K$15=1),data!C1008/data!C1007,1))</f>
        <v>4897.7216137001915</v>
      </c>
      <c r="P1008" s="10">
        <f ca="1">(P1007+(IF(K1007&lt;&gt;K1006,(-P1007*'inputs and tables'!$K$22-'inputs and tables'!$K$21)-P1007*'inputs and tables'!$K$22,0)*('inputs and tables'!$K$15+'inputs and tables'!$K$16)))*(IF(AND(K1007=0,'inputs and tables'!$K$16=1),data!C1007/data!C1008,1)*IF(AND(K1007=1,'inputs and tables'!$K$15=1),data!C1008/data!C1007,1))</f>
        <v>1430.4247684852453</v>
      </c>
    </row>
    <row r="1009" spans="1:16" x14ac:dyDescent="0.4">
      <c r="A1009" s="17">
        <f t="shared" si="44"/>
        <v>1007</v>
      </c>
      <c r="B1009">
        <v>1589846400</v>
      </c>
      <c r="C1009">
        <v>9775.5300000000007</v>
      </c>
      <c r="D1009" s="14">
        <f t="shared" si="46"/>
        <v>43970</v>
      </c>
      <c r="F1009">
        <f ca="1">IF(A1009&lt;$F$2,"",AVERAGE(INDIRECT("C"&amp;A1009-$F$2+3):C1009))</f>
        <v>8185.7697500000013</v>
      </c>
      <c r="G1009" s="2">
        <f ca="1">IF(A1009&lt;$G$2,"",IF(A1009=$G$2,AVERAGE(INDIRECT("C"&amp;A1009-$G$2+3):C1009),G1008+(2/($G$2+3))*(C1009-G1008)))</f>
        <v>8123.2694944188861</v>
      </c>
      <c r="J1009">
        <f ca="1">IF(F1009="","",IF(C1009&lt;(F1009*(1-'inputs and tables'!$K$14)),0,IF(C1009&gt;(F1009*(1+'inputs and tables'!$K$14)),1,J1008)))</f>
        <v>1</v>
      </c>
      <c r="K1009">
        <f ca="1">IF(G1009="","",IF(C1009&lt;(G1009*(1-'inputs and tables'!$K$14)),0,IF(C1009&gt;(G1009*(1+'inputs and tables'!$K$14)),1,K1008)))</f>
        <v>1</v>
      </c>
      <c r="N1009" s="13">
        <f t="shared" si="45"/>
        <v>848.93877551020341</v>
      </c>
      <c r="O1009" s="10">
        <f ca="1">(O1008+(IF(J1008&lt;&gt;J1007,(-O1008*'inputs and tables'!$K$22-'inputs and tables'!$K$21)-O1008*'inputs and tables'!$K$22,0)*('inputs and tables'!$K$15+'inputs and tables'!$K$16)))*(IF(AND(J1008=0,'inputs and tables'!$K$16=1),data!C1008/data!C1009,1)*IF(AND(J1008=1,'inputs and tables'!$K$15=1),data!C1009/data!C1008,1))</f>
        <v>4918.6530585667497</v>
      </c>
      <c r="P1009" s="10">
        <f ca="1">(P1008+(IF(K1008&lt;&gt;K1007,(-P1008*'inputs and tables'!$K$22-'inputs and tables'!$K$21)-P1008*'inputs and tables'!$K$22,0)*('inputs and tables'!$K$15+'inputs and tables'!$K$16)))*(IF(AND(K1008=0,'inputs and tables'!$K$16=1),data!C1008/data!C1009,1)*IF(AND(K1008=1,'inputs and tables'!$K$15=1),data!C1009/data!C1008,1))</f>
        <v>1436.5379900071782</v>
      </c>
    </row>
    <row r="1010" spans="1:16" x14ac:dyDescent="0.4">
      <c r="A1010" s="17">
        <f t="shared" si="44"/>
        <v>1008</v>
      </c>
      <c r="B1010">
        <v>1589932800</v>
      </c>
      <c r="C1010">
        <v>9511.43</v>
      </c>
      <c r="D1010" s="14">
        <f t="shared" si="46"/>
        <v>43971</v>
      </c>
      <c r="F1010">
        <f ca="1">IF(A1010&lt;$F$2,"",AVERAGE(INDIRECT("C"&amp;A1010-$F$2+3):C1010))</f>
        <v>8192.2314166666674</v>
      </c>
      <c r="G1010" s="2">
        <f ca="1">IF(A1010&lt;$G$2,"",IF(A1010=$G$2,AVERAGE(INDIRECT("C"&amp;A1010-$G$2+3):C1010),G1009+(2/($G$2+3))*(C1010-G1009)))</f>
        <v>8148.058074875692</v>
      </c>
      <c r="J1010">
        <f ca="1">IF(F1010="","",IF(C1010&lt;(F1010*(1-'inputs and tables'!$K$14)),0,IF(C1010&gt;(F1010*(1+'inputs and tables'!$K$14)),1,J1009)))</f>
        <v>1</v>
      </c>
      <c r="K1010">
        <f ca="1">IF(G1010="","",IF(C1010&lt;(G1010*(1-'inputs and tables'!$K$14)),0,IF(C1010&gt;(G1010*(1+'inputs and tables'!$K$14)),1,K1009)))</f>
        <v>1</v>
      </c>
      <c r="N1010" s="13">
        <f t="shared" si="45"/>
        <v>826.00347372991689</v>
      </c>
      <c r="O1010" s="10">
        <f ca="1">(O1009+(IF(J1009&lt;&gt;J1008,(-O1009*'inputs and tables'!$K$22-'inputs and tables'!$K$21)-O1009*'inputs and tables'!$K$22,0)*('inputs and tables'!$K$15+'inputs and tables'!$K$16)))*(IF(AND(J1009=0,'inputs and tables'!$K$16=1),data!C1009/data!C1010,1)*IF(AND(J1009=1,'inputs and tables'!$K$15=1),data!C1010/data!C1009,1))</f>
        <v>4785.7685732480531</v>
      </c>
      <c r="P1010" s="10">
        <f ca="1">(P1009+(IF(K1009&lt;&gt;K1008,(-P1009*'inputs and tables'!$K$22-'inputs and tables'!$K$21)-P1009*'inputs and tables'!$K$22,0)*('inputs and tables'!$K$15+'inputs and tables'!$K$16)))*(IF(AND(K1009=0,'inputs and tables'!$K$16=1),data!C1009/data!C1010,1)*IF(AND(K1009=1,'inputs and tables'!$K$15=1),data!C1010/data!C1009,1))</f>
        <v>1397.7278504893316</v>
      </c>
    </row>
    <row r="1011" spans="1:16" x14ac:dyDescent="0.4">
      <c r="A1011" s="17">
        <f t="shared" si="44"/>
        <v>1009</v>
      </c>
      <c r="B1011">
        <v>1590019200</v>
      </c>
      <c r="C1011">
        <v>9068.65</v>
      </c>
      <c r="D1011" s="14">
        <f t="shared" si="46"/>
        <v>43972</v>
      </c>
      <c r="F1011">
        <f ca="1">IF(A1011&lt;$F$2,"",AVERAGE(INDIRECT("C"&amp;A1011-$F$2+3):C1011))</f>
        <v>8195.4505000000008</v>
      </c>
      <c r="G1011" s="2">
        <f ca="1">IF(A1011&lt;$G$2,"",IF(A1011=$G$2,AVERAGE(INDIRECT("C"&amp;A1011-$G$2+3):C1011),G1010+(2/($G$2+3))*(C1011-G1010)))</f>
        <v>8164.4972163957691</v>
      </c>
      <c r="J1011">
        <f ca="1">IF(F1011="","",IF(C1011&lt;(F1011*(1-'inputs and tables'!$K$14)),0,IF(C1011&gt;(F1011*(1+'inputs and tables'!$K$14)),1,J1010)))</f>
        <v>1</v>
      </c>
      <c r="K1011">
        <f ca="1">IF(G1011="","",IF(C1011&lt;(G1011*(1-'inputs and tables'!$K$14)),0,IF(C1011&gt;(G1011*(1+'inputs and tables'!$K$14)),1,K1010)))</f>
        <v>1</v>
      </c>
      <c r="N1011" s="13">
        <f t="shared" si="45"/>
        <v>787.55102040816257</v>
      </c>
      <c r="O1011" s="10">
        <f ca="1">(O1010+(IF(J1010&lt;&gt;J1009,(-O1010*'inputs and tables'!$K$22-'inputs and tables'!$K$21)-O1010*'inputs and tables'!$K$22,0)*('inputs and tables'!$K$15+'inputs and tables'!$K$16)))*(IF(AND(J1010=0,'inputs and tables'!$K$16=1),data!C1010/data!C1011,1)*IF(AND(J1010=1,'inputs and tables'!$K$15=1),data!C1011/data!C1010,1))</f>
        <v>4562.9795069496331</v>
      </c>
      <c r="P1011" s="10">
        <f ca="1">(P1010+(IF(K1010&lt;&gt;K1009,(-P1010*'inputs and tables'!$K$22-'inputs and tables'!$K$21)-P1010*'inputs and tables'!$K$22,0)*('inputs and tables'!$K$15+'inputs and tables'!$K$16)))*(IF(AND(K1010=0,'inputs and tables'!$K$16=1),data!C1010/data!C1011,1)*IF(AND(K1010=1,'inputs and tables'!$K$15=1),data!C1011/data!C1010,1))</f>
        <v>1332.6602489152604</v>
      </c>
    </row>
    <row r="1012" spans="1:16" x14ac:dyDescent="0.4">
      <c r="A1012" s="17">
        <f t="shared" si="44"/>
        <v>1010</v>
      </c>
      <c r="B1012">
        <v>1590105600</v>
      </c>
      <c r="C1012">
        <v>9170</v>
      </c>
      <c r="D1012" s="14">
        <f t="shared" si="46"/>
        <v>43973</v>
      </c>
      <c r="F1012">
        <f ca="1">IF(A1012&lt;$F$2,"",AVERAGE(INDIRECT("C"&amp;A1012-$F$2+3):C1012))</f>
        <v>8201.8295000000016</v>
      </c>
      <c r="G1012" s="2">
        <f ca="1">IF(A1012&lt;$G$2,"",IF(A1012=$G$2,AVERAGE(INDIRECT("C"&amp;A1012-$G$2+3):C1012),G1011+(2/($G$2+3))*(C1012-G1011)))</f>
        <v>8182.4526232458447</v>
      </c>
      <c r="J1012">
        <f ca="1">IF(F1012="","",IF(C1012&lt;(F1012*(1-'inputs and tables'!$K$14)),0,IF(C1012&gt;(F1012*(1+'inputs and tables'!$K$14)),1,J1011)))</f>
        <v>1</v>
      </c>
      <c r="K1012">
        <f ca="1">IF(G1012="","",IF(C1012&lt;(G1012*(1-'inputs and tables'!$K$14)),0,IF(C1012&gt;(G1012*(1+'inputs and tables'!$K$14)),1,K1011)))</f>
        <v>1</v>
      </c>
      <c r="N1012" s="13">
        <f t="shared" si="45"/>
        <v>796.35258358662543</v>
      </c>
      <c r="O1012" s="10">
        <f ca="1">(O1011+(IF(J1011&lt;&gt;J1010,(-O1011*'inputs and tables'!$K$22-'inputs and tables'!$K$21)-O1011*'inputs and tables'!$K$22,0)*('inputs and tables'!$K$15+'inputs and tables'!$K$16)))*(IF(AND(J1011=0,'inputs and tables'!$K$16=1),data!C1011/data!C1012,1)*IF(AND(J1011=1,'inputs and tables'!$K$15=1),data!C1012/data!C1011,1))</f>
        <v>4613.9747458252486</v>
      </c>
      <c r="P1012" s="10">
        <f ca="1">(P1011+(IF(K1011&lt;&gt;K1010,(-P1011*'inputs and tables'!$K$22-'inputs and tables'!$K$21)-P1011*'inputs and tables'!$K$22,0)*('inputs and tables'!$K$15+'inputs and tables'!$K$16)))*(IF(AND(K1011=0,'inputs and tables'!$K$16=1),data!C1011/data!C1012,1)*IF(AND(K1011=1,'inputs and tables'!$K$15=1),data!C1012/data!C1011,1))</f>
        <v>1347.5538787529497</v>
      </c>
    </row>
    <row r="1013" spans="1:16" x14ac:dyDescent="0.4">
      <c r="A1013" s="17">
        <f t="shared" si="44"/>
        <v>1011</v>
      </c>
      <c r="B1013">
        <v>1590192000</v>
      </c>
      <c r="C1013">
        <v>9179.15</v>
      </c>
      <c r="D1013" s="14">
        <f t="shared" si="46"/>
        <v>43974</v>
      </c>
      <c r="F1013">
        <f ca="1">IF(A1013&lt;$F$2,"",AVERAGE(INDIRECT("C"&amp;A1013-$F$2+3):C1013))</f>
        <v>8207.9974166666689</v>
      </c>
      <c r="G1013" s="2">
        <f ca="1">IF(A1013&lt;$G$2,"",IF(A1013=$G$2,AVERAGE(INDIRECT("C"&amp;A1013-$G$2+3):C1013),G1012+(2/($G$2+3))*(C1013-G1012)))</f>
        <v>8200.2507906878836</v>
      </c>
      <c r="J1013">
        <f ca="1">IF(F1013="","",IF(C1013&lt;(F1013*(1-'inputs and tables'!$K$14)),0,IF(C1013&gt;(F1013*(1+'inputs and tables'!$K$14)),1,J1012)))</f>
        <v>1</v>
      </c>
      <c r="K1013">
        <f ca="1">IF(G1013="","",IF(C1013&lt;(G1013*(1-'inputs and tables'!$K$14)),0,IF(C1013&gt;(G1013*(1+'inputs and tables'!$K$14)),1,K1012)))</f>
        <v>1</v>
      </c>
      <c r="N1013" s="13">
        <f t="shared" si="45"/>
        <v>797.14719930525337</v>
      </c>
      <c r="O1013" s="10">
        <f ca="1">(O1012+(IF(J1012&lt;&gt;J1011,(-O1012*'inputs and tables'!$K$22-'inputs and tables'!$K$21)-O1012*'inputs and tables'!$K$22,0)*('inputs and tables'!$K$15+'inputs and tables'!$K$16)))*(IF(AND(J1012=0,'inputs and tables'!$K$16=1),data!C1012/data!C1013,1)*IF(AND(J1012=1,'inputs and tables'!$K$15=1),data!C1013/data!C1012,1))</f>
        <v>4618.5786573764262</v>
      </c>
      <c r="P1013" s="10">
        <f ca="1">(P1012+(IF(K1012&lt;&gt;K1011,(-P1012*'inputs and tables'!$K$22-'inputs and tables'!$K$21)-P1012*'inputs and tables'!$K$22,0)*('inputs and tables'!$K$15+'inputs and tables'!$K$16)))*(IF(AND(K1012=0,'inputs and tables'!$K$16=1),data!C1012/data!C1013,1)*IF(AND(K1012=1,'inputs and tables'!$K$15=1),data!C1013/data!C1012,1))</f>
        <v>1348.8984935828942</v>
      </c>
    </row>
    <row r="1014" spans="1:16" x14ac:dyDescent="0.4">
      <c r="A1014" s="17">
        <f t="shared" si="44"/>
        <v>1012</v>
      </c>
      <c r="B1014">
        <v>1590278400</v>
      </c>
      <c r="C1014">
        <v>8720.34</v>
      </c>
      <c r="D1014" s="14">
        <f t="shared" si="46"/>
        <v>43975</v>
      </c>
      <c r="F1014">
        <f ca="1">IF(A1014&lt;$F$2,"",AVERAGE(INDIRECT("C"&amp;A1014-$F$2+3):C1014))</f>
        <v>8211.1620833333345</v>
      </c>
      <c r="G1014" s="2">
        <f ca="1">IF(A1014&lt;$G$2,"",IF(A1014=$G$2,AVERAGE(INDIRECT("C"&amp;A1014-$G$2+3):C1014),G1013+(2/($G$2+3))*(C1014-G1013)))</f>
        <v>8209.5380979970287</v>
      </c>
      <c r="J1014">
        <f ca="1">IF(F1014="","",IF(C1014&lt;(F1014*(1-'inputs and tables'!$K$14)),0,IF(C1014&gt;(F1014*(1+'inputs and tables'!$K$14)),1,J1013)))</f>
        <v>1</v>
      </c>
      <c r="K1014">
        <f ca="1">IF(G1014="","",IF(C1014&lt;(G1014*(1-'inputs and tables'!$K$14)),0,IF(C1014&gt;(G1014*(1+'inputs and tables'!$K$14)),1,K1013)))</f>
        <v>1</v>
      </c>
      <c r="N1014" s="13">
        <f t="shared" si="45"/>
        <v>757.30264871906149</v>
      </c>
      <c r="O1014" s="10">
        <f ca="1">(O1013+(IF(J1013&lt;&gt;J1012,(-O1013*'inputs and tables'!$K$22-'inputs and tables'!$K$21)-O1013*'inputs and tables'!$K$22,0)*('inputs and tables'!$K$15+'inputs and tables'!$K$16)))*(IF(AND(J1013=0,'inputs and tables'!$K$16=1),data!C1013/data!C1014,1)*IF(AND(J1013=1,'inputs and tables'!$K$15=1),data!C1014/data!C1013,1))</f>
        <v>4387.7239405681294</v>
      </c>
      <c r="P1014" s="10">
        <f ca="1">(P1013+(IF(K1013&lt;&gt;K1012,(-P1013*'inputs and tables'!$K$22-'inputs and tables'!$K$21)-P1013*'inputs and tables'!$K$22,0)*('inputs and tables'!$K$15+'inputs and tables'!$K$16)))*(IF(AND(K1013=0,'inputs and tables'!$K$16=1),data!C1013/data!C1014,1)*IF(AND(K1013=1,'inputs and tables'!$K$15=1),data!C1014/data!C1013,1))</f>
        <v>1281.4752443887132</v>
      </c>
    </row>
    <row r="1015" spans="1:16" x14ac:dyDescent="0.4">
      <c r="A1015" s="17">
        <f t="shared" si="44"/>
        <v>1013</v>
      </c>
      <c r="B1015">
        <v>1590364800</v>
      </c>
      <c r="C1015">
        <v>8900.35</v>
      </c>
      <c r="D1015" s="14">
        <f t="shared" si="46"/>
        <v>43976</v>
      </c>
      <c r="F1015">
        <f ca="1">IF(A1015&lt;$F$2,"",AVERAGE(INDIRECT("C"&amp;A1015-$F$2+3):C1015))</f>
        <v>8213.5400000000009</v>
      </c>
      <c r="G1015" s="2">
        <f ca="1">IF(A1015&lt;$G$2,"",IF(A1015=$G$2,AVERAGE(INDIRECT("C"&amp;A1015-$G$2+3):C1015),G1014+(2/($G$2+3))*(C1015-G1014)))</f>
        <v>8221.8740248185095</v>
      </c>
      <c r="J1015">
        <f ca="1">IF(F1015="","",IF(C1015&lt;(F1015*(1-'inputs and tables'!$K$14)),0,IF(C1015&gt;(F1015*(1+'inputs and tables'!$K$14)),1,J1014)))</f>
        <v>1</v>
      </c>
      <c r="K1015">
        <f ca="1">IF(G1015="","",IF(C1015&lt;(G1015*(1-'inputs and tables'!$K$14)),0,IF(C1015&gt;(G1015*(1+'inputs and tables'!$K$14)),1,K1014)))</f>
        <v>1</v>
      </c>
      <c r="N1015" s="13">
        <f t="shared" si="45"/>
        <v>772.93530178028595</v>
      </c>
      <c r="O1015" s="10">
        <f ca="1">(O1014+(IF(J1014&lt;&gt;J1013,(-O1014*'inputs and tables'!$K$22-'inputs and tables'!$K$21)-O1014*'inputs and tables'!$K$22,0)*('inputs and tables'!$K$15+'inputs and tables'!$K$16)))*(IF(AND(J1014=0,'inputs and tables'!$K$16=1),data!C1014/data!C1015,1)*IF(AND(J1014=1,'inputs and tables'!$K$15=1),data!C1015/data!C1014,1))</f>
        <v>4478.2977239919028</v>
      </c>
      <c r="P1015" s="10">
        <f ca="1">(P1014+(IF(K1014&lt;&gt;K1013,(-P1014*'inputs and tables'!$K$22-'inputs and tables'!$K$21)-P1014*'inputs and tables'!$K$22,0)*('inputs and tables'!$K$15+'inputs and tables'!$K$16)))*(IF(AND(K1014=0,'inputs and tables'!$K$16=1),data!C1014/data!C1015,1)*IF(AND(K1014=1,'inputs and tables'!$K$15=1),data!C1015/data!C1014,1))</f>
        <v>1307.9281531907109</v>
      </c>
    </row>
    <row r="1016" spans="1:16" x14ac:dyDescent="0.4">
      <c r="A1016" s="17">
        <f t="shared" si="44"/>
        <v>1014</v>
      </c>
      <c r="B1016">
        <v>1590451200</v>
      </c>
      <c r="C1016">
        <v>8841.18</v>
      </c>
      <c r="D1016" s="14">
        <f t="shared" si="46"/>
        <v>43977</v>
      </c>
      <c r="F1016">
        <f ca="1">IF(A1016&lt;$F$2,"",AVERAGE(INDIRECT("C"&amp;A1016-$F$2+3):C1016))</f>
        <v>8212.9867500000018</v>
      </c>
      <c r="G1016" s="2">
        <f ca="1">IF(A1016&lt;$G$2,"",IF(A1016=$G$2,AVERAGE(INDIRECT("C"&amp;A1016-$G$2+3):C1016),G1015+(2/($G$2+3))*(C1016-G1015)))</f>
        <v>8232.9330600896083</v>
      </c>
      <c r="J1016">
        <f ca="1">IF(F1016="","",IF(C1016&lt;(F1016*(1-'inputs and tables'!$K$14)),0,IF(C1016&gt;(F1016*(1+'inputs and tables'!$K$14)),1,J1015)))</f>
        <v>1</v>
      </c>
      <c r="K1016">
        <f ca="1">IF(G1016="","",IF(C1016&lt;(G1016*(1-'inputs and tables'!$K$14)),0,IF(C1016&gt;(G1016*(1+'inputs and tables'!$K$14)),1,K1015)))</f>
        <v>1</v>
      </c>
      <c r="N1016" s="13">
        <f t="shared" si="45"/>
        <v>767.79678679982567</v>
      </c>
      <c r="O1016" s="10">
        <f ca="1">(O1015+(IF(J1015&lt;&gt;J1014,(-O1015*'inputs and tables'!$K$22-'inputs and tables'!$K$21)-O1015*'inputs and tables'!$K$22,0)*('inputs and tables'!$K$15+'inputs and tables'!$K$16)))*(IF(AND(J1015=0,'inputs and tables'!$K$16=1),data!C1015/data!C1016,1)*IF(AND(J1015=1,'inputs and tables'!$K$15=1),data!C1016/data!C1015,1))</f>
        <v>4448.5257626276189</v>
      </c>
      <c r="P1016" s="10">
        <f ca="1">(P1015+(IF(K1015&lt;&gt;K1014,(-P1015*'inputs and tables'!$K$22-'inputs and tables'!$K$21)-P1015*'inputs and tables'!$K$22,0)*('inputs and tables'!$K$15+'inputs and tables'!$K$16)))*(IF(AND(K1015=0,'inputs and tables'!$K$16=1),data!C1015/data!C1016,1)*IF(AND(K1015=1,'inputs and tables'!$K$15=1),data!C1016/data!C1015,1))</f>
        <v>1299.2329772904041</v>
      </c>
    </row>
    <row r="1017" spans="1:16" x14ac:dyDescent="0.4">
      <c r="A1017" s="17">
        <f t="shared" si="44"/>
        <v>1015</v>
      </c>
      <c r="B1017">
        <v>1590537600</v>
      </c>
      <c r="C1017">
        <v>9204.07</v>
      </c>
      <c r="D1017" s="14">
        <f t="shared" si="46"/>
        <v>43978</v>
      </c>
      <c r="F1017">
        <f ca="1">IF(A1017&lt;$F$2,"",AVERAGE(INDIRECT("C"&amp;A1017-$F$2+3):C1017))</f>
        <v>8211.5689166666671</v>
      </c>
      <c r="G1017" s="2">
        <f ca="1">IF(A1017&lt;$G$2,"",IF(A1017=$G$2,AVERAGE(INDIRECT("C"&amp;A1017-$G$2+3):C1017),G1016+(2/($G$2+3))*(C1017-G1016)))</f>
        <v>8250.2747911594361</v>
      </c>
      <c r="J1017">
        <f ca="1">IF(F1017="","",IF(C1017&lt;(F1017*(1-'inputs and tables'!$K$14)),0,IF(C1017&gt;(F1017*(1+'inputs and tables'!$K$14)),1,J1016)))</f>
        <v>1</v>
      </c>
      <c r="K1017">
        <f ca="1">IF(G1017="","",IF(C1017&lt;(G1017*(1-'inputs and tables'!$K$14)),0,IF(C1017&gt;(G1017*(1+'inputs and tables'!$K$14)),1,K1016)))</f>
        <v>1</v>
      </c>
      <c r="N1017" s="13">
        <f t="shared" si="45"/>
        <v>799.31133304385514</v>
      </c>
      <c r="O1017" s="10">
        <f ca="1">(O1016+(IF(J1016&lt;&gt;J1015,(-O1016*'inputs and tables'!$K$22-'inputs and tables'!$K$21)-O1016*'inputs and tables'!$K$22,0)*('inputs and tables'!$K$15+'inputs and tables'!$K$16)))*(IF(AND(J1016=0,'inputs and tables'!$K$16=1),data!C1016/data!C1017,1)*IF(AND(J1016=1,'inputs and tables'!$K$15=1),data!C1017/data!C1016,1))</f>
        <v>4631.1173979070654</v>
      </c>
      <c r="P1017" s="10">
        <f ca="1">(P1016+(IF(K1016&lt;&gt;K1015,(-P1016*'inputs and tables'!$K$22-'inputs and tables'!$K$21)-P1016*'inputs and tables'!$K$22,0)*('inputs and tables'!$K$15+'inputs and tables'!$K$16)))*(IF(AND(K1016=0,'inputs and tables'!$K$16=1),data!C1016/data!C1017,1)*IF(AND(K1016=1,'inputs and tables'!$K$15=1),data!C1017/data!C1016,1))</f>
        <v>1352.5605483984366</v>
      </c>
    </row>
    <row r="1018" spans="1:16" x14ac:dyDescent="0.4">
      <c r="A1018" s="17">
        <f t="shared" si="44"/>
        <v>1016</v>
      </c>
      <c r="B1018">
        <v>1590624000</v>
      </c>
      <c r="C1018">
        <v>9575.89</v>
      </c>
      <c r="D1018" s="14">
        <f t="shared" si="46"/>
        <v>43979</v>
      </c>
      <c r="F1018">
        <f ca="1">IF(A1018&lt;$F$2,"",AVERAGE(INDIRECT("C"&amp;A1018-$F$2+3):C1018))</f>
        <v>8213.8552500000005</v>
      </c>
      <c r="G1018" s="2">
        <f ca="1">IF(A1018&lt;$G$2,"",IF(A1018=$G$2,AVERAGE(INDIRECT("C"&amp;A1018-$G$2+3):C1018),G1017+(2/($G$2+3))*(C1018-G1017)))</f>
        <v>8273.9464913173033</v>
      </c>
      <c r="J1018">
        <f ca="1">IF(F1018="","",IF(C1018&lt;(F1018*(1-'inputs and tables'!$K$14)),0,IF(C1018&gt;(F1018*(1+'inputs and tables'!$K$14)),1,J1017)))</f>
        <v>1</v>
      </c>
      <c r="K1018">
        <f ca="1">IF(G1018="","",IF(C1018&lt;(G1018*(1-'inputs and tables'!$K$14)),0,IF(C1018&gt;(G1018*(1+'inputs and tables'!$K$14)),1,K1017)))</f>
        <v>1</v>
      </c>
      <c r="N1018" s="13">
        <f t="shared" si="45"/>
        <v>831.6013894919663</v>
      </c>
      <c r="O1018" s="10">
        <f ca="1">(O1017+(IF(J1017&lt;&gt;J1016,(-O1017*'inputs and tables'!$K$22-'inputs and tables'!$K$21)-O1017*'inputs and tables'!$K$22,0)*('inputs and tables'!$K$15+'inputs and tables'!$K$16)))*(IF(AND(J1017=0,'inputs and tables'!$K$16=1),data!C1017/data!C1018,1)*IF(AND(J1017=1,'inputs and tables'!$K$15=1),data!C1018/data!C1017,1))</f>
        <v>4818.2022495965684</v>
      </c>
      <c r="P1018" s="10">
        <f ca="1">(P1017+(IF(K1017&lt;&gt;K1016,(-P1017*'inputs and tables'!$K$22-'inputs and tables'!$K$21)-P1017*'inputs and tables'!$K$22,0)*('inputs and tables'!$K$15+'inputs and tables'!$K$16)))*(IF(AND(K1017=0,'inputs and tables'!$K$16=1),data!C1017/data!C1018,1)*IF(AND(K1017=1,'inputs and tables'!$K$15=1),data!C1018/data!C1017,1))</f>
        <v>1407.2004047995185</v>
      </c>
    </row>
    <row r="1019" spans="1:16" x14ac:dyDescent="0.4">
      <c r="A1019" s="17">
        <f t="shared" si="44"/>
        <v>1017</v>
      </c>
      <c r="B1019">
        <v>1590710400</v>
      </c>
      <c r="C1019">
        <v>9427.07</v>
      </c>
      <c r="D1019" s="14">
        <f t="shared" si="46"/>
        <v>43980</v>
      </c>
      <c r="F1019">
        <f ca="1">IF(A1019&lt;$F$2,"",AVERAGE(INDIRECT("C"&amp;A1019-$F$2+3):C1019))</f>
        <v>8213.1374166666683</v>
      </c>
      <c r="G1019" s="2">
        <f ca="1">IF(A1019&lt;$G$2,"",IF(A1019=$G$2,AVERAGE(INDIRECT("C"&amp;A1019-$G$2+3):C1019),G1018+(2/($G$2+3))*(C1019-G1018)))</f>
        <v>8294.5379825437794</v>
      </c>
      <c r="J1019">
        <f ca="1">IF(F1019="","",IF(C1019&lt;(F1019*(1-'inputs and tables'!$K$14)),0,IF(C1019&gt;(F1019*(1+'inputs and tables'!$K$14)),1,J1018)))</f>
        <v>1</v>
      </c>
      <c r="K1019">
        <f ca="1">IF(G1019="","",IF(C1019&lt;(G1019*(1-'inputs and tables'!$K$14)),0,IF(C1019&gt;(G1019*(1+'inputs and tables'!$K$14)),1,K1018)))</f>
        <v>1</v>
      </c>
      <c r="N1019" s="13">
        <f t="shared" si="45"/>
        <v>818.67737733391164</v>
      </c>
      <c r="O1019" s="10">
        <f ca="1">(O1018+(IF(J1018&lt;&gt;J1017,(-O1018*'inputs and tables'!$K$22-'inputs and tables'!$K$21)-O1018*'inputs and tables'!$K$22,0)*('inputs and tables'!$K$15+'inputs and tables'!$K$16)))*(IF(AND(J1018=0,'inputs and tables'!$K$16=1),data!C1018/data!C1019,1)*IF(AND(J1018=1,'inputs and tables'!$K$15=1),data!C1019/data!C1018,1))</f>
        <v>4743.322018225389</v>
      </c>
      <c r="P1019" s="10">
        <f ca="1">(P1018+(IF(K1018&lt;&gt;K1017,(-P1018*'inputs and tables'!$K$22-'inputs and tables'!$K$21)-P1018*'inputs and tables'!$K$22,0)*('inputs and tables'!$K$15+'inputs and tables'!$K$16)))*(IF(AND(K1018=0,'inputs and tables'!$K$16=1),data!C1018/data!C1019,1)*IF(AND(K1018=1,'inputs and tables'!$K$15=1),data!C1019/data!C1018,1))</f>
        <v>1385.3309426145661</v>
      </c>
    </row>
    <row r="1020" spans="1:16" x14ac:dyDescent="0.4">
      <c r="A1020" s="17">
        <f t="shared" si="44"/>
        <v>1018</v>
      </c>
      <c r="B1020">
        <v>1590796800</v>
      </c>
      <c r="C1020">
        <v>9697.7199999999993</v>
      </c>
      <c r="D1020" s="14">
        <f t="shared" si="46"/>
        <v>43981</v>
      </c>
      <c r="F1020">
        <f ca="1">IF(A1020&lt;$F$2,"",AVERAGE(INDIRECT("C"&amp;A1020-$F$2+3):C1020))</f>
        <v>8216.0110000000004</v>
      </c>
      <c r="G1020" s="2">
        <f ca="1">IF(A1020&lt;$G$2,"",IF(A1020=$G$2,AVERAGE(INDIRECT("C"&amp;A1020-$G$2+3):C1020),G1019+(2/($G$2+3))*(C1020-G1019)))</f>
        <v>8319.5948042840682</v>
      </c>
      <c r="J1020">
        <f ca="1">IF(F1020="","",IF(C1020&lt;(F1020*(1-'inputs and tables'!$K$14)),0,IF(C1020&gt;(F1020*(1+'inputs and tables'!$K$14)),1,J1019)))</f>
        <v>1</v>
      </c>
      <c r="K1020">
        <f ca="1">IF(G1020="","",IF(C1020&lt;(G1020*(1-'inputs and tables'!$K$14)),0,IF(C1020&gt;(G1020*(1+'inputs and tables'!$K$14)),1,K1019)))</f>
        <v>1</v>
      </c>
      <c r="N1020" s="13">
        <f t="shared" si="45"/>
        <v>842.18150238818851</v>
      </c>
      <c r="O1020" s="10">
        <f ca="1">(O1019+(IF(J1019&lt;&gt;J1018,(-O1019*'inputs and tables'!$K$22-'inputs and tables'!$K$21)-O1019*'inputs and tables'!$K$22,0)*('inputs and tables'!$K$15+'inputs and tables'!$K$16)))*(IF(AND(J1019=0,'inputs and tables'!$K$16=1),data!C1019/data!C1020,1)*IF(AND(J1019=1,'inputs and tables'!$K$15=1),data!C1020/data!C1019,1))</f>
        <v>4879.5021997911026</v>
      </c>
      <c r="P1020" s="10">
        <f ca="1">(P1019+(IF(K1019&lt;&gt;K1018,(-P1019*'inputs and tables'!$K$22-'inputs and tables'!$K$21)-P1019*'inputs and tables'!$K$22,0)*('inputs and tables'!$K$15+'inputs and tables'!$K$16)))*(IF(AND(K1019=0,'inputs and tables'!$K$16=1),data!C1019/data!C1020,1)*IF(AND(K1019=1,'inputs and tables'!$K$15=1),data!C1020/data!C1019,1))</f>
        <v>1425.1036206172362</v>
      </c>
    </row>
    <row r="1021" spans="1:16" x14ac:dyDescent="0.4">
      <c r="A1021" s="17">
        <f t="shared" si="44"/>
        <v>1019</v>
      </c>
      <c r="B1021">
        <v>1590883200</v>
      </c>
      <c r="C1021">
        <v>9448.27</v>
      </c>
      <c r="D1021" s="14">
        <f t="shared" si="46"/>
        <v>43982</v>
      </c>
      <c r="F1021">
        <f ca="1">IF(A1021&lt;$F$2,"",AVERAGE(INDIRECT("C"&amp;A1021-$F$2+3):C1021))</f>
        <v>8216.5414999999994</v>
      </c>
      <c r="G1021" s="2">
        <f ca="1">IF(A1021&lt;$G$2,"",IF(A1021=$G$2,AVERAGE(INDIRECT("C"&amp;A1021-$G$2+3):C1021),G1020+(2/($G$2+3))*(C1021-G1020)))</f>
        <v>8339.7497184932818</v>
      </c>
      <c r="J1021">
        <f ca="1">IF(F1021="","",IF(C1021&lt;(F1021*(1-'inputs and tables'!$K$14)),0,IF(C1021&gt;(F1021*(1+'inputs and tables'!$K$14)),1,J1020)))</f>
        <v>1</v>
      </c>
      <c r="K1021">
        <f ca="1">IF(G1021="","",IF(C1021&lt;(G1021*(1-'inputs and tables'!$K$14)),0,IF(C1021&gt;(G1021*(1+'inputs and tables'!$K$14)),1,K1020)))</f>
        <v>1</v>
      </c>
      <c r="N1021" s="13">
        <f t="shared" si="45"/>
        <v>820.51845419018605</v>
      </c>
      <c r="O1021" s="10">
        <f ca="1">(O1020+(IF(J1020&lt;&gt;J1019,(-O1020*'inputs and tables'!$K$22-'inputs and tables'!$K$21)-O1020*'inputs and tables'!$K$22,0)*('inputs and tables'!$K$15+'inputs and tables'!$K$16)))*(IF(AND(J1020=0,'inputs and tables'!$K$16=1),data!C1020/data!C1021,1)*IF(AND(J1020=1,'inputs and tables'!$K$15=1),data!C1021/data!C1020,1))</f>
        <v>4753.9890045516149</v>
      </c>
      <c r="P1021" s="10">
        <f ca="1">(P1020+(IF(K1020&lt;&gt;K1019,(-P1020*'inputs and tables'!$K$22-'inputs and tables'!$K$21)-P1020*'inputs and tables'!$K$22,0)*('inputs and tables'!$K$15+'inputs and tables'!$K$16)))*(IF(AND(K1020=0,'inputs and tables'!$K$16=1),data!C1020/data!C1021,1)*IF(AND(K1020=1,'inputs and tables'!$K$15=1),data!C1021/data!C1020,1))</f>
        <v>1388.446334351705</v>
      </c>
    </row>
    <row r="1022" spans="1:16" x14ac:dyDescent="0.4">
      <c r="A1022" s="17">
        <f t="shared" si="44"/>
        <v>1020</v>
      </c>
      <c r="B1022">
        <v>1590969600</v>
      </c>
      <c r="C1022">
        <v>10200.77</v>
      </c>
      <c r="D1022" s="14">
        <f t="shared" si="46"/>
        <v>43983</v>
      </c>
      <c r="F1022">
        <f ca="1">IF(A1022&lt;$F$2,"",AVERAGE(INDIRECT("C"&amp;A1022-$F$2+3):C1022))</f>
        <v>8223.7853333333351</v>
      </c>
      <c r="G1022" s="2">
        <f ca="1">IF(A1022&lt;$G$2,"",IF(A1022=$G$2,AVERAGE(INDIRECT("C"&amp;A1022-$G$2+3):C1022),G1021+(2/($G$2+3))*(C1022-G1021)))</f>
        <v>8372.9822235201882</v>
      </c>
      <c r="J1022">
        <f ca="1">IF(F1022="","",IF(C1022&lt;(F1022*(1-'inputs and tables'!$K$14)),0,IF(C1022&gt;(F1022*(1+'inputs and tables'!$K$14)),1,J1021)))</f>
        <v>1</v>
      </c>
      <c r="K1022">
        <f ca="1">IF(G1022="","",IF(C1022&lt;(G1022*(1-'inputs and tables'!$K$14)),0,IF(C1022&gt;(G1022*(1+'inputs and tables'!$K$14)),1,K1021)))</f>
        <v>1</v>
      </c>
      <c r="N1022" s="13">
        <f t="shared" si="45"/>
        <v>885.86799826313427</v>
      </c>
      <c r="O1022" s="10">
        <f ca="1">(O1021+(IF(J1021&lt;&gt;J1020,(-O1021*'inputs and tables'!$K$22-'inputs and tables'!$K$21)-O1021*'inputs and tables'!$K$22,0)*('inputs and tables'!$K$15+'inputs and tables'!$K$16)))*(IF(AND(J1021=0,'inputs and tables'!$K$16=1),data!C1021/data!C1022,1)*IF(AND(J1021=1,'inputs and tables'!$K$15=1),data!C1022/data!C1021,1))</f>
        <v>5132.6167031594114</v>
      </c>
      <c r="P1022" s="10">
        <f ca="1">(P1021+(IF(K1021&lt;&gt;K1020,(-P1021*'inputs and tables'!$K$22-'inputs and tables'!$K$21)-P1021*'inputs and tables'!$K$22,0)*('inputs and tables'!$K$15+'inputs and tables'!$K$16)))*(IF(AND(K1021=0,'inputs and tables'!$K$16=1),data!C1021/data!C1022,1)*IF(AND(K1021=1,'inputs and tables'!$K$15=1),data!C1022/data!C1021,1))</f>
        <v>1499.0280457760882</v>
      </c>
    </row>
    <row r="1023" spans="1:16" x14ac:dyDescent="0.4">
      <c r="A1023" s="17">
        <f t="shared" si="44"/>
        <v>1021</v>
      </c>
      <c r="B1023">
        <v>1591056000</v>
      </c>
      <c r="C1023">
        <v>9518.0400000000009</v>
      </c>
      <c r="D1023" s="14">
        <f t="shared" si="46"/>
        <v>43984</v>
      </c>
      <c r="F1023">
        <f ca="1">IF(A1023&lt;$F$2,"",AVERAGE(INDIRECT("C"&amp;A1023-$F$2+3):C1023))</f>
        <v>8225.6670000000013</v>
      </c>
      <c r="G1023" s="2">
        <f ca="1">IF(A1023&lt;$G$2,"",IF(A1023=$G$2,AVERAGE(INDIRECT("C"&amp;A1023-$G$2+3):C1023),G1022+(2/($G$2+3))*(C1023-G1022)))</f>
        <v>8393.429683814471</v>
      </c>
      <c r="J1023">
        <f ca="1">IF(F1023="","",IF(C1023&lt;(F1023*(1-'inputs and tables'!$K$14)),0,IF(C1023&gt;(F1023*(1+'inputs and tables'!$K$14)),1,J1022)))</f>
        <v>1</v>
      </c>
      <c r="K1023">
        <f ca="1">IF(G1023="","",IF(C1023&lt;(G1023*(1-'inputs and tables'!$K$14)),0,IF(C1023&gt;(G1023*(1+'inputs and tables'!$K$14)),1,K1022)))</f>
        <v>1</v>
      </c>
      <c r="N1023" s="13">
        <f t="shared" si="45"/>
        <v>826.57750759878354</v>
      </c>
      <c r="O1023" s="10">
        <f ca="1">(O1022+(IF(J1022&lt;&gt;J1021,(-O1022*'inputs and tables'!$K$22-'inputs and tables'!$K$21)-O1022*'inputs and tables'!$K$22,0)*('inputs and tables'!$K$15+'inputs and tables'!$K$16)))*(IF(AND(J1022=0,'inputs and tables'!$K$16=1),data!C1022/data!C1023,1)*IF(AND(J1022=1,'inputs and tables'!$K$15=1),data!C1023/data!C1022,1))</f>
        <v>4789.0944590790114</v>
      </c>
      <c r="P1023" s="10">
        <f ca="1">(P1022+(IF(K1022&lt;&gt;K1021,(-P1022*'inputs and tables'!$K$22-'inputs and tables'!$K$21)-P1022*'inputs and tables'!$K$22,0)*('inputs and tables'!$K$15+'inputs and tables'!$K$16)))*(IF(AND(K1022=0,'inputs and tables'!$K$16=1),data!C1022/data!C1023,1)*IF(AND(K1022=1,'inputs and tables'!$K$15=1),data!C1023/data!C1022,1))</f>
        <v>1398.699206120581</v>
      </c>
    </row>
    <row r="1024" spans="1:16" x14ac:dyDescent="0.4">
      <c r="A1024" s="17">
        <f t="shared" si="44"/>
        <v>1022</v>
      </c>
      <c r="B1024">
        <v>1591142400</v>
      </c>
      <c r="C1024">
        <v>9666.24</v>
      </c>
      <c r="D1024" s="14">
        <f t="shared" si="46"/>
        <v>43985</v>
      </c>
      <c r="F1024">
        <f ca="1">IF(A1024&lt;$F$2,"",AVERAGE(INDIRECT("C"&amp;A1024-$F$2+3):C1024))</f>
        <v>8229.577166666666</v>
      </c>
      <c r="G1024" s="2">
        <f ca="1">IF(A1024&lt;$G$2,"",IF(A1024=$G$2,AVERAGE(INDIRECT("C"&amp;A1024-$G$2+3):C1024),G1023+(2/($G$2+3))*(C1024-G1023)))</f>
        <v>8416.1584394606416</v>
      </c>
      <c r="J1024">
        <f ca="1">IF(F1024="","",IF(C1024&lt;(F1024*(1-'inputs and tables'!$K$14)),0,IF(C1024&gt;(F1024*(1+'inputs and tables'!$K$14)),1,J1023)))</f>
        <v>1</v>
      </c>
      <c r="K1024">
        <f ca="1">IF(G1024="","",IF(C1024&lt;(G1024*(1-'inputs and tables'!$K$14)),0,IF(C1024&gt;(G1024*(1+'inputs and tables'!$K$14)),1,K1023)))</f>
        <v>1</v>
      </c>
      <c r="N1024" s="13">
        <f t="shared" si="45"/>
        <v>839.44767694311702</v>
      </c>
      <c r="O1024" s="10">
        <f ca="1">(O1023+(IF(J1023&lt;&gt;J1022,(-O1023*'inputs and tables'!$K$22-'inputs and tables'!$K$21)-O1023*'inputs and tables'!$K$22,0)*('inputs and tables'!$K$15+'inputs and tables'!$K$16)))*(IF(AND(J1023=0,'inputs and tables'!$K$16=1),data!C1023/data!C1024,1)*IF(AND(J1023=1,'inputs and tables'!$K$15=1),data!C1024/data!C1023,1))</f>
        <v>4863.6627314161215</v>
      </c>
      <c r="P1024" s="10">
        <f ca="1">(P1023+(IF(K1023&lt;&gt;K1022,(-P1023*'inputs and tables'!$K$22-'inputs and tables'!$K$21)-P1023*'inputs and tables'!$K$22,0)*('inputs and tables'!$K$15+'inputs and tables'!$K$16)))*(IF(AND(K1023=0,'inputs and tables'!$K$16=1),data!C1023/data!C1024,1)*IF(AND(K1023=1,'inputs and tables'!$K$15=1),data!C1024/data!C1023,1))</f>
        <v>1420.4775577924661</v>
      </c>
    </row>
    <row r="1025" spans="1:16" x14ac:dyDescent="0.4">
      <c r="A1025" s="17">
        <f t="shared" si="44"/>
        <v>1023</v>
      </c>
      <c r="B1025">
        <v>1591228800</v>
      </c>
      <c r="C1025">
        <v>9789.06</v>
      </c>
      <c r="D1025" s="14">
        <f t="shared" si="46"/>
        <v>43986</v>
      </c>
      <c r="F1025">
        <f ca="1">IF(A1025&lt;$F$2,"",AVERAGE(INDIRECT("C"&amp;A1025-$F$2+3):C1025))</f>
        <v>8231.0523333333349</v>
      </c>
      <c r="G1025" s="2">
        <f ca="1">IF(A1025&lt;$G$2,"",IF(A1025=$G$2,AVERAGE(INDIRECT("C"&amp;A1025-$G$2+3):C1025),G1024+(2/($G$2+3))*(C1025-G1024)))</f>
        <v>8440.6745387559877</v>
      </c>
      <c r="J1025">
        <f ca="1">IF(F1025="","",IF(C1025&lt;(F1025*(1-'inputs and tables'!$K$14)),0,IF(C1025&gt;(F1025*(1+'inputs and tables'!$K$14)),1,J1024)))</f>
        <v>1</v>
      </c>
      <c r="K1025">
        <f ca="1">IF(G1025="","",IF(C1025&lt;(G1025*(1-'inputs and tables'!$K$14)),0,IF(C1025&gt;(G1025*(1+'inputs and tables'!$K$14)),1,K1024)))</f>
        <v>1</v>
      </c>
      <c r="N1025" s="13">
        <f t="shared" si="45"/>
        <v>850.11376465479748</v>
      </c>
      <c r="O1025" s="10">
        <f ca="1">(O1024+(IF(J1024&lt;&gt;J1023,(-O1024*'inputs and tables'!$K$22-'inputs and tables'!$K$21)-O1024*'inputs and tables'!$K$22,0)*('inputs and tables'!$K$15+'inputs and tables'!$K$16)))*(IF(AND(J1024=0,'inputs and tables'!$K$16=1),data!C1024/data!C1025,1)*IF(AND(J1024=1,'inputs and tables'!$K$15=1),data!C1025/data!C1024,1))</f>
        <v>4925.460809745703</v>
      </c>
      <c r="P1025" s="10">
        <f ca="1">(P1024+(IF(K1024&lt;&gt;K1023,(-P1024*'inputs and tables'!$K$22-'inputs and tables'!$K$21)-P1024*'inputs and tables'!$K$22,0)*('inputs and tables'!$K$15+'inputs and tables'!$K$16)))*(IF(AND(K1024=0,'inputs and tables'!$K$16=1),data!C1024/data!C1025,1)*IF(AND(K1024=1,'inputs and tables'!$K$15=1),data!C1025/data!C1024,1))</f>
        <v>1438.5262565262108</v>
      </c>
    </row>
    <row r="1026" spans="1:16" x14ac:dyDescent="0.4">
      <c r="A1026" s="17">
        <f t="shared" si="44"/>
        <v>1024</v>
      </c>
      <c r="B1026">
        <v>1591315200</v>
      </c>
      <c r="C1026">
        <v>9621.16</v>
      </c>
      <c r="D1026" s="14">
        <f t="shared" si="46"/>
        <v>43987</v>
      </c>
      <c r="F1026">
        <f ca="1">IF(A1026&lt;$F$2,"",AVERAGE(INDIRECT("C"&amp;A1026-$F$2+3):C1026))</f>
        <v>8229.7953333333335</v>
      </c>
      <c r="G1026" s="2">
        <f ca="1">IF(A1026&lt;$G$2,"",IF(A1026=$G$2,AVERAGE(INDIRECT("C"&amp;A1026-$G$2+3):C1026),G1025+(2/($G$2+3))*(C1026-G1025)))</f>
        <v>8461.7546362782014</v>
      </c>
      <c r="J1026">
        <f ca="1">IF(F1026="","",IF(C1026&lt;(F1026*(1-'inputs and tables'!$K$14)),0,IF(C1026&gt;(F1026*(1+'inputs and tables'!$K$14)),1,J1025)))</f>
        <v>1</v>
      </c>
      <c r="K1026">
        <f ca="1">IF(G1026="","",IF(C1026&lt;(G1026*(1-'inputs and tables'!$K$14)),0,IF(C1026&gt;(G1026*(1+'inputs and tables'!$K$14)),1,K1025)))</f>
        <v>1</v>
      </c>
      <c r="N1026" s="13">
        <f t="shared" si="45"/>
        <v>835.5327833260958</v>
      </c>
      <c r="O1026" s="10">
        <f ca="1">(O1025+(IF(J1025&lt;&gt;J1024,(-O1025*'inputs and tables'!$K$22-'inputs and tables'!$K$21)-O1025*'inputs and tables'!$K$22,0)*('inputs and tables'!$K$15+'inputs and tables'!$K$16)))*(IF(AND(J1025=0,'inputs and tables'!$K$16=1),data!C1025/data!C1026,1)*IF(AND(J1025=1,'inputs and tables'!$K$15=1),data!C1026/data!C1025,1))</f>
        <v>4840.98029068092</v>
      </c>
      <c r="P1026" s="10">
        <f ca="1">(P1025+(IF(K1025&lt;&gt;K1024,(-P1025*'inputs and tables'!$K$22-'inputs and tables'!$K$21)-P1025*'inputs and tables'!$K$22,0)*('inputs and tables'!$K$15+'inputs and tables'!$K$16)))*(IF(AND(K1025=0,'inputs and tables'!$K$16=1),data!C1025/data!C1026,1)*IF(AND(K1025=1,'inputs and tables'!$K$15=1),data!C1026/data!C1025,1))</f>
        <v>1413.8529417778334</v>
      </c>
    </row>
    <row r="1027" spans="1:16" x14ac:dyDescent="0.4">
      <c r="A1027" s="17">
        <f t="shared" si="44"/>
        <v>1025</v>
      </c>
      <c r="B1027">
        <v>1591401600</v>
      </c>
      <c r="C1027">
        <v>9666.2999999999993</v>
      </c>
      <c r="D1027" s="14">
        <f t="shared" si="46"/>
        <v>43988</v>
      </c>
      <c r="F1027">
        <f ca="1">IF(A1027&lt;$F$2,"",AVERAGE(INDIRECT("C"&amp;A1027-$F$2+3):C1027))</f>
        <v>8228.5667500000018</v>
      </c>
      <c r="G1027" s="2">
        <f ca="1">IF(A1027&lt;$G$2,"",IF(A1027=$G$2,AVERAGE(INDIRECT("C"&amp;A1027-$G$2+3):C1027),G1026+(2/($G$2+3))*(C1027-G1026)))</f>
        <v>8483.2643749160907</v>
      </c>
      <c r="J1027">
        <f ca="1">IF(F1027="","",IF(C1027&lt;(F1027*(1-'inputs and tables'!$K$14)),0,IF(C1027&gt;(F1027*(1+'inputs and tables'!$K$14)),1,J1026)))</f>
        <v>1</v>
      </c>
      <c r="K1027">
        <f ca="1">IF(G1027="","",IF(C1027&lt;(G1027*(1-'inputs and tables'!$K$14)),0,IF(C1027&gt;(G1027*(1+'inputs and tables'!$K$14)),1,K1026)))</f>
        <v>1</v>
      </c>
      <c r="N1027" s="13">
        <f t="shared" si="45"/>
        <v>839.45288753799321</v>
      </c>
      <c r="O1027" s="10">
        <f ca="1">(O1026+(IF(J1026&lt;&gt;J1025,(-O1026*'inputs and tables'!$K$22-'inputs and tables'!$K$21)-O1026*'inputs and tables'!$K$22,0)*('inputs and tables'!$K$15+'inputs and tables'!$K$16)))*(IF(AND(J1026=0,'inputs and tables'!$K$16=1),data!C1026/data!C1027,1)*IF(AND(J1026=1,'inputs and tables'!$K$15=1),data!C1027/data!C1026,1))</f>
        <v>4863.6929210000635</v>
      </c>
      <c r="P1027" s="10">
        <f ca="1">(P1026+(IF(K1026&lt;&gt;K1025,(-P1026*'inputs and tables'!$K$22-'inputs and tables'!$K$21)-P1026*'inputs and tables'!$K$22,0)*('inputs and tables'!$K$15+'inputs and tables'!$K$16)))*(IF(AND(K1026=0,'inputs and tables'!$K$16=1),data!C1026/data!C1027,1)*IF(AND(K1026=1,'inputs and tables'!$K$15=1),data!C1027/data!C1026,1))</f>
        <v>1420.4863749388919</v>
      </c>
    </row>
    <row r="1028" spans="1:16" x14ac:dyDescent="0.4">
      <c r="A1028" s="17">
        <f t="shared" si="44"/>
        <v>1026</v>
      </c>
      <c r="B1028">
        <v>1591488000</v>
      </c>
      <c r="C1028">
        <v>9746.99</v>
      </c>
      <c r="D1028" s="14">
        <f t="shared" si="46"/>
        <v>43989</v>
      </c>
      <c r="F1028">
        <f ca="1">IF(A1028&lt;$F$2,"",AVERAGE(INDIRECT("C"&amp;A1028-$F$2+3):C1028))</f>
        <v>8227.3329166666681</v>
      </c>
      <c r="G1028" s="2">
        <f ca="1">IF(A1028&lt;$G$2,"",IF(A1028=$G$2,AVERAGE(INDIRECT("C"&amp;A1028-$G$2+3):C1028),G1027+(2/($G$2+3))*(C1028-G1027)))</f>
        <v>8505.8309039354463</v>
      </c>
      <c r="J1028">
        <f ca="1">IF(F1028="","",IF(C1028&lt;(F1028*(1-'inputs and tables'!$K$14)),0,IF(C1028&gt;(F1028*(1+'inputs and tables'!$K$14)),1,J1027)))</f>
        <v>1</v>
      </c>
      <c r="K1028">
        <f ca="1">IF(G1028="","",IF(C1028&lt;(G1028*(1-'inputs and tables'!$K$14)),0,IF(C1028&gt;(G1028*(1+'inputs and tables'!$K$14)),1,K1027)))</f>
        <v>1</v>
      </c>
      <c r="N1028" s="13">
        <f t="shared" si="45"/>
        <v>846.46026921406792</v>
      </c>
      <c r="O1028" s="10">
        <f ca="1">(O1027+(IF(J1027&lt;&gt;J1026,(-O1027*'inputs and tables'!$K$22-'inputs and tables'!$K$21)-O1027*'inputs and tables'!$K$22,0)*('inputs and tables'!$K$15+'inputs and tables'!$K$16)))*(IF(AND(J1027=0,'inputs and tables'!$K$16=1),data!C1027/data!C1028,1)*IF(AND(J1027=1,'inputs and tables'!$K$15=1),data!C1028/data!C1027,1))</f>
        <v>4904.2928798049315</v>
      </c>
      <c r="P1028" s="10">
        <f ca="1">(P1027+(IF(K1027&lt;&gt;K1026,(-P1027*'inputs and tables'!$K$22-'inputs and tables'!$K$21)-P1027*'inputs and tables'!$K$22,0)*('inputs and tables'!$K$15+'inputs and tables'!$K$16)))*(IF(AND(K1027=0,'inputs and tables'!$K$16=1),data!C1027/data!C1028,1)*IF(AND(K1027=1,'inputs and tables'!$K$15=1),data!C1028/data!C1027,1))</f>
        <v>1432.3439673572755</v>
      </c>
    </row>
    <row r="1029" spans="1:16" x14ac:dyDescent="0.4">
      <c r="A1029" s="17">
        <f t="shared" ref="A1029:A1092" si="47">A1028+1</f>
        <v>1027</v>
      </c>
      <c r="B1029">
        <v>1591574400</v>
      </c>
      <c r="C1029">
        <v>9782.01</v>
      </c>
      <c r="D1029" s="14">
        <f t="shared" si="46"/>
        <v>43990</v>
      </c>
      <c r="F1029">
        <f ca="1">IF(A1029&lt;$F$2,"",AVERAGE(INDIRECT("C"&amp;A1029-$F$2+3):C1029))</f>
        <v>8224.2517500000031</v>
      </c>
      <c r="G1029" s="2">
        <f ca="1">IF(A1029&lt;$G$2,"",IF(A1029=$G$2,AVERAGE(INDIRECT("C"&amp;A1029-$G$2+3):C1029),G1028+(2/($G$2+3))*(C1029-G1028)))</f>
        <v>8528.6198163651698</v>
      </c>
      <c r="J1029">
        <f ca="1">IF(F1029="","",IF(C1029&lt;(F1029*(1-'inputs and tables'!$K$14)),0,IF(C1029&gt;(F1029*(1+'inputs and tables'!$K$14)),1,J1028)))</f>
        <v>1</v>
      </c>
      <c r="K1029">
        <f ca="1">IF(G1029="","",IF(C1029&lt;(G1029*(1-'inputs and tables'!$K$14)),0,IF(C1029&gt;(G1029*(1+'inputs and tables'!$K$14)),1,K1028)))</f>
        <v>1</v>
      </c>
      <c r="N1029" s="13">
        <f t="shared" si="45"/>
        <v>849.50151975683832</v>
      </c>
      <c r="O1029" s="10">
        <f ca="1">(O1028+(IF(J1028&lt;&gt;J1027,(-O1028*'inputs and tables'!$K$22-'inputs and tables'!$K$21)-O1028*'inputs and tables'!$K$22,0)*('inputs and tables'!$K$15+'inputs and tables'!$K$16)))*(IF(AND(J1028=0,'inputs and tables'!$K$16=1),data!C1028/data!C1029,1)*IF(AND(J1028=1,'inputs and tables'!$K$15=1),data!C1029/data!C1028,1))</f>
        <v>4921.9135336324998</v>
      </c>
      <c r="P1029" s="10">
        <f ca="1">(P1028+(IF(K1028&lt;&gt;K1027,(-P1028*'inputs and tables'!$K$22-'inputs and tables'!$K$21)-P1028*'inputs and tables'!$K$22,0)*('inputs and tables'!$K$15+'inputs and tables'!$K$16)))*(IF(AND(K1028=0,'inputs and tables'!$K$16=1),data!C1028/data!C1029,1)*IF(AND(K1028=1,'inputs and tables'!$K$15=1),data!C1029/data!C1028,1))</f>
        <v>1437.4902418211718</v>
      </c>
    </row>
    <row r="1030" spans="1:16" x14ac:dyDescent="0.4">
      <c r="A1030" s="17">
        <f t="shared" si="47"/>
        <v>1028</v>
      </c>
      <c r="B1030">
        <v>1591660800</v>
      </c>
      <c r="C1030">
        <v>9772.43</v>
      </c>
      <c r="D1030" s="14">
        <f t="shared" si="46"/>
        <v>43991</v>
      </c>
      <c r="F1030">
        <f ca="1">IF(A1030&lt;$F$2,"",AVERAGE(INDIRECT("C"&amp;A1030-$F$2+3):C1030))</f>
        <v>8223.5900833333362</v>
      </c>
      <c r="G1030" s="2">
        <f ca="1">IF(A1030&lt;$G$2,"",IF(A1030=$G$2,AVERAGE(INDIRECT("C"&amp;A1030-$G$2+3):C1030),G1029+(2/($G$2+3))*(C1030-G1029)))</f>
        <v>8550.8307125015053</v>
      </c>
      <c r="J1030">
        <f ca="1">IF(F1030="","",IF(C1030&lt;(F1030*(1-'inputs and tables'!$K$14)),0,IF(C1030&gt;(F1030*(1+'inputs and tables'!$K$14)),1,J1029)))</f>
        <v>1</v>
      </c>
      <c r="K1030">
        <f ca="1">IF(G1030="","",IF(C1030&lt;(G1030*(1-'inputs and tables'!$K$14)),0,IF(C1030&gt;(G1030*(1+'inputs and tables'!$K$14)),1,K1029)))</f>
        <v>1</v>
      </c>
      <c r="N1030" s="13">
        <f t="shared" si="45"/>
        <v>848.66956144159735</v>
      </c>
      <c r="O1030" s="10">
        <f ca="1">(O1029+(IF(J1029&lt;&gt;J1028,(-O1029*'inputs and tables'!$K$22-'inputs and tables'!$K$21)-O1029*'inputs and tables'!$K$22,0)*('inputs and tables'!$K$15+'inputs and tables'!$K$16)))*(IF(AND(J1029=0,'inputs and tables'!$K$16=1),data!C1029/data!C1030,1)*IF(AND(J1029=1,'inputs and tables'!$K$15=1),data!C1030/data!C1029,1))</f>
        <v>4917.0932633964039</v>
      </c>
      <c r="P1030" s="10">
        <f ca="1">(P1029+(IF(K1029&lt;&gt;K1028,(-P1029*'inputs and tables'!$K$22-'inputs and tables'!$K$21)-P1029*'inputs and tables'!$K$22,0)*('inputs and tables'!$K$15+'inputs and tables'!$K$16)))*(IF(AND(K1029=0,'inputs and tables'!$K$16=1),data!C1029/data!C1030,1)*IF(AND(K1029=1,'inputs and tables'!$K$15=1),data!C1030/data!C1029,1))</f>
        <v>1436.0824374418423</v>
      </c>
    </row>
    <row r="1031" spans="1:16" x14ac:dyDescent="0.4">
      <c r="A1031" s="17">
        <f t="shared" si="47"/>
        <v>1029</v>
      </c>
      <c r="B1031">
        <v>1591747200</v>
      </c>
      <c r="C1031">
        <v>9885</v>
      </c>
      <c r="D1031" s="14">
        <f t="shared" si="46"/>
        <v>43992</v>
      </c>
      <c r="F1031">
        <f ca="1">IF(A1031&lt;$F$2,"",AVERAGE(INDIRECT("C"&amp;A1031-$F$2+3):C1031))</f>
        <v>8220.7727500000019</v>
      </c>
      <c r="G1031" s="2">
        <f ca="1">IF(A1031&lt;$G$2,"",IF(A1031=$G$2,AVERAGE(INDIRECT("C"&amp;A1031-$G$2+3):C1031),G1030+(2/($G$2+3))*(C1031-G1030)))</f>
        <v>8574.6551640639791</v>
      </c>
      <c r="J1031">
        <f ca="1">IF(F1031="","",IF(C1031&lt;(F1031*(1-'inputs and tables'!$K$14)),0,IF(C1031&gt;(F1031*(1+'inputs and tables'!$K$14)),1,J1030)))</f>
        <v>1</v>
      </c>
      <c r="K1031">
        <f ca="1">IF(G1031="","",IF(C1031&lt;(G1031*(1-'inputs and tables'!$K$14)),0,IF(C1031&gt;(G1031*(1+'inputs and tables'!$K$14)),1,K1030)))</f>
        <v>1</v>
      </c>
      <c r="N1031" s="13">
        <f t="shared" si="45"/>
        <v>858.44550586191872</v>
      </c>
      <c r="O1031" s="10">
        <f ca="1">(O1030+(IF(J1030&lt;&gt;J1029,(-O1030*'inputs and tables'!$K$22-'inputs and tables'!$K$21)-O1030*'inputs and tables'!$K$22,0)*('inputs and tables'!$K$15+'inputs and tables'!$K$16)))*(IF(AND(J1030=0,'inputs and tables'!$K$16=1),data!C1030/data!C1031,1)*IF(AND(J1030=1,'inputs and tables'!$K$15=1),data!C1031/data!C1030,1))</f>
        <v>4973.7339544692013</v>
      </c>
      <c r="P1031" s="10">
        <f ca="1">(P1030+(IF(K1030&lt;&gt;K1029,(-P1030*'inputs and tables'!$K$22-'inputs and tables'!$K$21)-P1030*'inputs and tables'!$K$22,0)*('inputs and tables'!$K$15+'inputs and tables'!$K$16)))*(IF(AND(K1030=0,'inputs and tables'!$K$16=1),data!C1030/data!C1031,1)*IF(AND(K1030=1,'inputs and tables'!$K$15=1),data!C1031/data!C1030,1))</f>
        <v>1452.6248736611683</v>
      </c>
    </row>
    <row r="1032" spans="1:16" x14ac:dyDescent="0.4">
      <c r="A1032" s="17">
        <f t="shared" si="47"/>
        <v>1030</v>
      </c>
      <c r="B1032">
        <v>1591833600</v>
      </c>
      <c r="C1032">
        <v>9280.4</v>
      </c>
      <c r="D1032" s="14">
        <f t="shared" si="46"/>
        <v>43993</v>
      </c>
      <c r="F1032">
        <f ca="1">IF(A1032&lt;$F$2,"",AVERAGE(INDIRECT("C"&amp;A1032-$F$2+3):C1032))</f>
        <v>8212.0555833333365</v>
      </c>
      <c r="G1032" s="2">
        <f ca="1">IF(A1032&lt;$G$2,"",IF(A1032=$G$2,AVERAGE(INDIRECT("C"&amp;A1032-$G$2+3):C1032),G1031+(2/($G$2+3))*(C1032-G1031)))</f>
        <v>8587.2577504199799</v>
      </c>
      <c r="J1032">
        <f ca="1">IF(F1032="","",IF(C1032&lt;(F1032*(1-'inputs and tables'!$K$14)),0,IF(C1032&gt;(F1032*(1+'inputs and tables'!$K$14)),1,J1031)))</f>
        <v>1</v>
      </c>
      <c r="K1032">
        <f ca="1">IF(G1032="","",IF(C1032&lt;(G1032*(1-'inputs and tables'!$K$14)),0,IF(C1032&gt;(G1032*(1+'inputs and tables'!$K$14)),1,K1031)))</f>
        <v>1</v>
      </c>
      <c r="N1032" s="13">
        <f t="shared" si="45"/>
        <v>805.94007815892257</v>
      </c>
      <c r="O1032" s="10">
        <f ca="1">(O1031+(IF(J1031&lt;&gt;J1030,(-O1031*'inputs and tables'!$K$22-'inputs and tables'!$K$21)-O1031*'inputs and tables'!$K$22,0)*('inputs and tables'!$K$15+'inputs and tables'!$K$16)))*(IF(AND(J1031=0,'inputs and tables'!$K$16=1),data!C1031/data!C1032,1)*IF(AND(J1031=1,'inputs and tables'!$K$15=1),data!C1032/data!C1031,1))</f>
        <v>4669.5235802788038</v>
      </c>
      <c r="P1032" s="10">
        <f ca="1">(P1031+(IF(K1031&lt;&gt;K1030,(-P1031*'inputs and tables'!$K$22-'inputs and tables'!$K$21)-P1031*'inputs and tables'!$K$22,0)*('inputs and tables'!$K$15+'inputs and tables'!$K$16)))*(IF(AND(K1031=0,'inputs and tables'!$K$16=1),data!C1031/data!C1032,1)*IF(AND(K1031=1,'inputs and tables'!$K$15=1),data!C1032/data!C1031,1))</f>
        <v>1363.7774281765408</v>
      </c>
    </row>
    <row r="1033" spans="1:16" x14ac:dyDescent="0.4">
      <c r="A1033" s="17">
        <f t="shared" si="47"/>
        <v>1031</v>
      </c>
      <c r="B1033">
        <v>1591920000</v>
      </c>
      <c r="C1033">
        <v>9465.1299999999992</v>
      </c>
      <c r="D1033" s="14">
        <f t="shared" si="46"/>
        <v>43994</v>
      </c>
      <c r="F1033">
        <f ca="1">IF(A1033&lt;$F$2,"",AVERAGE(INDIRECT("C"&amp;A1033-$F$2+3):C1033))</f>
        <v>8205.684750000004</v>
      </c>
      <c r="G1033" s="2">
        <f ca="1">IF(A1033&lt;$G$2,"",IF(A1033=$G$2,AVERAGE(INDIRECT("C"&amp;A1033-$G$2+3):C1033),G1032+(2/($G$2+3))*(C1033-G1032)))</f>
        <v>8602.9340405910516</v>
      </c>
      <c r="J1033">
        <f ca="1">IF(F1033="","",IF(C1033&lt;(F1033*(1-'inputs and tables'!$K$14)),0,IF(C1033&gt;(F1033*(1+'inputs and tables'!$K$14)),1,J1032)))</f>
        <v>1</v>
      </c>
      <c r="K1033">
        <f ca="1">IF(G1033="","",IF(C1033&lt;(G1033*(1-'inputs and tables'!$K$14)),0,IF(C1033&gt;(G1033*(1+'inputs and tables'!$K$14)),1,K1032)))</f>
        <v>1</v>
      </c>
      <c r="N1033" s="13">
        <f t="shared" si="45"/>
        <v>821.98263135041191</v>
      </c>
      <c r="O1033" s="10">
        <f ca="1">(O1032+(IF(J1032&lt;&gt;J1031,(-O1032*'inputs and tables'!$K$22-'inputs and tables'!$K$21)-O1032*'inputs and tables'!$K$22,0)*('inputs and tables'!$K$15+'inputs and tables'!$K$16)))*(IF(AND(J1032=0,'inputs and tables'!$K$16=1),data!C1032/data!C1033,1)*IF(AND(J1032=1,'inputs and tables'!$K$15=1),data!C1033/data!C1032,1))</f>
        <v>4762.4722776393601</v>
      </c>
      <c r="P1033" s="10">
        <f ca="1">(P1032+(IF(K1032&lt;&gt;K1031,(-P1032*'inputs and tables'!$K$22-'inputs and tables'!$K$21)-P1032*'inputs and tables'!$K$22,0)*('inputs and tables'!$K$15+'inputs and tables'!$K$16)))*(IF(AND(K1032=0,'inputs and tables'!$K$16=1),data!C1032/data!C1033,1)*IF(AND(K1032=1,'inputs and tables'!$K$15=1),data!C1033/data!C1032,1))</f>
        <v>1390.9239524973732</v>
      </c>
    </row>
    <row r="1034" spans="1:16" x14ac:dyDescent="0.4">
      <c r="A1034" s="17">
        <f t="shared" si="47"/>
        <v>1032</v>
      </c>
      <c r="B1034">
        <v>1592006400</v>
      </c>
      <c r="C1034">
        <v>9473.34</v>
      </c>
      <c r="D1034" s="14">
        <f t="shared" si="46"/>
        <v>43995</v>
      </c>
      <c r="F1034">
        <f ca="1">IF(A1034&lt;$F$2,"",AVERAGE(INDIRECT("C"&amp;A1034-$F$2+3):C1034))</f>
        <v>8198.4262500000023</v>
      </c>
      <c r="G1034" s="2">
        <f ca="1">IF(A1034&lt;$G$2,"",IF(A1034=$G$2,AVERAGE(INDIRECT("C"&amp;A1034-$G$2+3):C1034),G1033+(2/($G$2+3))*(C1034-G1033)))</f>
        <v>8618.4770041519259</v>
      </c>
      <c r="J1034">
        <f ca="1">IF(F1034="","",IF(C1034&lt;(F1034*(1-'inputs and tables'!$K$14)),0,IF(C1034&gt;(F1034*(1+'inputs and tables'!$K$14)),1,J1033)))</f>
        <v>1</v>
      </c>
      <c r="K1034">
        <f ca="1">IF(G1034="","",IF(C1034&lt;(G1034*(1-'inputs and tables'!$K$14)),0,IF(C1034&gt;(G1034*(1+'inputs and tables'!$K$14)),1,K1033)))</f>
        <v>1</v>
      </c>
      <c r="N1034" s="13">
        <f t="shared" si="45"/>
        <v>822.69561441597853</v>
      </c>
      <c r="O1034" s="10">
        <f ca="1">(O1033+(IF(J1033&lt;&gt;J1032,(-O1033*'inputs and tables'!$K$22-'inputs and tables'!$K$21)-O1033*'inputs and tables'!$K$22,0)*('inputs and tables'!$K$15+'inputs and tables'!$K$16)))*(IF(AND(J1033=0,'inputs and tables'!$K$16=1),data!C1033/data!C1034,1)*IF(AND(J1033=1,'inputs and tables'!$K$15=1),data!C1034/data!C1033,1))</f>
        <v>4766.603219042111</v>
      </c>
      <c r="P1034" s="10">
        <f ca="1">(P1033+(IF(K1033&lt;&gt;K1032,(-P1033*'inputs and tables'!$K$22-'inputs and tables'!$K$21)-P1033*'inputs and tables'!$K$22,0)*('inputs and tables'!$K$15+'inputs and tables'!$K$16)))*(IF(AND(K1033=0,'inputs and tables'!$K$16=1),data!C1033/data!C1034,1)*IF(AND(K1033=1,'inputs and tables'!$K$15=1),data!C1034/data!C1033,1))</f>
        <v>1392.1304320333122</v>
      </c>
    </row>
    <row r="1035" spans="1:16" x14ac:dyDescent="0.4">
      <c r="A1035" s="17">
        <f t="shared" si="47"/>
        <v>1033</v>
      </c>
      <c r="B1035">
        <v>1592092800</v>
      </c>
      <c r="C1035">
        <v>9342.1</v>
      </c>
      <c r="D1035" s="14">
        <f t="shared" si="46"/>
        <v>43996</v>
      </c>
      <c r="F1035">
        <f ca="1">IF(A1035&lt;$F$2,"",AVERAGE(INDIRECT("C"&amp;A1035-$F$2+3):C1035))</f>
        <v>8193.7377500000021</v>
      </c>
      <c r="G1035" s="2">
        <f ca="1">IF(A1035&lt;$G$2,"",IF(A1035=$G$2,AVERAGE(INDIRECT("C"&amp;A1035-$G$2+3):C1035),G1034+(2/($G$2+3))*(C1035-G1034)))</f>
        <v>8631.3988433634986</v>
      </c>
      <c r="J1035">
        <f ca="1">IF(F1035="","",IF(C1035&lt;(F1035*(1-'inputs and tables'!$K$14)),0,IF(C1035&gt;(F1035*(1+'inputs and tables'!$K$14)),1,J1034)))</f>
        <v>1</v>
      </c>
      <c r="K1035">
        <f ca="1">IF(G1035="","",IF(C1035&lt;(G1035*(1-'inputs and tables'!$K$14)),0,IF(C1035&gt;(G1035*(1+'inputs and tables'!$K$14)),1,K1034)))</f>
        <v>1</v>
      </c>
      <c r="N1035" s="13">
        <f t="shared" ref="N1035:N1098" si="48">(C1035/C1034)*N1034</f>
        <v>811.29830655666467</v>
      </c>
      <c r="O1035" s="10">
        <f ca="1">(O1034+(IF(J1034&lt;&gt;J1033,(-O1034*'inputs and tables'!$K$22-'inputs and tables'!$K$21)-O1034*'inputs and tables'!$K$22,0)*('inputs and tables'!$K$15+'inputs and tables'!$K$16)))*(IF(AND(J1034=0,'inputs and tables'!$K$16=1),data!C1034/data!C1035,1)*IF(AND(J1034=1,'inputs and tables'!$K$15=1),data!C1035/data!C1034,1))</f>
        <v>4700.5685357659822</v>
      </c>
      <c r="P1035" s="10">
        <f ca="1">(P1034+(IF(K1034&lt;&gt;K1033,(-P1034*'inputs and tables'!$K$22-'inputs and tables'!$K$21)-P1034*'inputs and tables'!$K$22,0)*('inputs and tables'!$K$15+'inputs and tables'!$K$16)))*(IF(AND(K1034=0,'inputs and tables'!$K$16=1),data!C1034/data!C1035,1)*IF(AND(K1034=1,'inputs and tables'!$K$15=1),data!C1035/data!C1034,1))</f>
        <v>1372.8443937511381</v>
      </c>
    </row>
    <row r="1036" spans="1:16" x14ac:dyDescent="0.4">
      <c r="A1036" s="17">
        <f t="shared" si="47"/>
        <v>1034</v>
      </c>
      <c r="B1036">
        <v>1592179200</v>
      </c>
      <c r="C1036">
        <v>9426.02</v>
      </c>
      <c r="D1036" s="14">
        <f t="shared" si="46"/>
        <v>43997</v>
      </c>
      <c r="F1036">
        <f ca="1">IF(A1036&lt;$F$2,"",AVERAGE(INDIRECT("C"&amp;A1036-$F$2+3):C1036))</f>
        <v>8189.644000000003</v>
      </c>
      <c r="G1036" s="2">
        <f ca="1">IF(A1036&lt;$G$2,"",IF(A1036=$G$2,AVERAGE(INDIRECT("C"&amp;A1036-$G$2+3):C1036),G1035+(2/($G$2+3))*(C1036-G1035)))</f>
        <v>8645.5885068748648</v>
      </c>
      <c r="J1036">
        <f ca="1">IF(F1036="","",IF(C1036&lt;(F1036*(1-'inputs and tables'!$K$14)),0,IF(C1036&gt;(F1036*(1+'inputs and tables'!$K$14)),1,J1035)))</f>
        <v>1</v>
      </c>
      <c r="K1036">
        <f ca="1">IF(G1036="","",IF(C1036&lt;(G1036*(1-'inputs and tables'!$K$14)),0,IF(C1036&gt;(G1036*(1+'inputs and tables'!$K$14)),1,K1035)))</f>
        <v>1</v>
      </c>
      <c r="N1036" s="13">
        <f t="shared" si="48"/>
        <v>818.58619192357742</v>
      </c>
      <c r="O1036" s="10">
        <f ca="1">(O1035+(IF(J1035&lt;&gt;J1034,(-O1035*'inputs and tables'!$K$22-'inputs and tables'!$K$21)-O1035*'inputs and tables'!$K$22,0)*('inputs and tables'!$K$15+'inputs and tables'!$K$16)))*(IF(AND(J1035=0,'inputs and tables'!$K$16=1),data!C1035/data!C1036,1)*IF(AND(J1035=1,'inputs and tables'!$K$15=1),data!C1036/data!C1035,1))</f>
        <v>4742.7937005064032</v>
      </c>
      <c r="P1036" s="10">
        <f ca="1">(P1035+(IF(K1035&lt;&gt;K1034,(-P1035*'inputs and tables'!$K$22-'inputs and tables'!$K$21)-P1035*'inputs and tables'!$K$22,0)*('inputs and tables'!$K$15+'inputs and tables'!$K$16)))*(IF(AND(K1035=0,'inputs and tables'!$K$16=1),data!C1035/data!C1036,1)*IF(AND(K1035=1,'inputs and tables'!$K$15=1),data!C1036/data!C1035,1))</f>
        <v>1385.1766425521139</v>
      </c>
    </row>
    <row r="1037" spans="1:16" x14ac:dyDescent="0.4">
      <c r="A1037" s="17">
        <f t="shared" si="47"/>
        <v>1035</v>
      </c>
      <c r="B1037">
        <v>1592265600</v>
      </c>
      <c r="C1037">
        <v>9525.59</v>
      </c>
      <c r="D1037" s="14">
        <f t="shared" si="46"/>
        <v>43998</v>
      </c>
      <c r="F1037">
        <f ca="1">IF(A1037&lt;$F$2,"",AVERAGE(INDIRECT("C"&amp;A1037-$F$2+3):C1037))</f>
        <v>8188.1405833333365</v>
      </c>
      <c r="G1037" s="2">
        <f ca="1">IF(A1037&lt;$G$2,"",IF(A1037=$G$2,AVERAGE(INDIRECT("C"&amp;A1037-$G$2+3):C1037),G1036+(2/($G$2+3))*(C1037-G1036)))</f>
        <v>8661.3028192520997</v>
      </c>
      <c r="J1037">
        <f ca="1">IF(F1037="","",IF(C1037&lt;(F1037*(1-'inputs and tables'!$K$14)),0,IF(C1037&gt;(F1037*(1+'inputs and tables'!$K$14)),1,J1036)))</f>
        <v>1</v>
      </c>
      <c r="K1037">
        <f ca="1">IF(G1037="","",IF(C1037&lt;(G1037*(1-'inputs and tables'!$K$14)),0,IF(C1037&gt;(G1037*(1+'inputs and tables'!$K$14)),1,K1036)))</f>
        <v>1</v>
      </c>
      <c r="N1037" s="13">
        <f t="shared" si="48"/>
        <v>827.23317412071162</v>
      </c>
      <c r="O1037" s="10">
        <f ca="1">(O1036+(IF(J1036&lt;&gt;J1035,(-O1036*'inputs and tables'!$K$22-'inputs and tables'!$K$21)-O1036*'inputs and tables'!$K$22,0)*('inputs and tables'!$K$15+'inputs and tables'!$K$16)))*(IF(AND(J1036=0,'inputs and tables'!$K$16=1),data!C1036/data!C1037,1)*IF(AND(J1036=1,'inputs and tables'!$K$15=1),data!C1037/data!C1036,1))</f>
        <v>4792.8933150584007</v>
      </c>
      <c r="P1037" s="10">
        <f ca="1">(P1036+(IF(K1036&lt;&gt;K1035,(-P1036*'inputs and tables'!$K$22-'inputs and tables'!$K$21)-P1036*'inputs and tables'!$K$22,0)*('inputs and tables'!$K$15+'inputs and tables'!$K$16)))*(IF(AND(K1036=0,'inputs and tables'!$K$16=1),data!C1036/data!C1037,1)*IF(AND(K1036=1,'inputs and tables'!$K$15=1),data!C1037/data!C1036,1))</f>
        <v>1399.808697045836</v>
      </c>
    </row>
    <row r="1038" spans="1:16" x14ac:dyDescent="0.4">
      <c r="A1038" s="17">
        <f t="shared" si="47"/>
        <v>1036</v>
      </c>
      <c r="B1038">
        <v>1592352000</v>
      </c>
      <c r="C1038">
        <v>9465.14</v>
      </c>
      <c r="D1038" s="14">
        <f t="shared" si="46"/>
        <v>43999</v>
      </c>
      <c r="F1038">
        <f ca="1">IF(A1038&lt;$F$2,"",AVERAGE(INDIRECT("C"&amp;A1038-$F$2+3):C1038))</f>
        <v>8182.3108333333366</v>
      </c>
      <c r="G1038" s="2">
        <f ca="1">IF(A1038&lt;$G$2,"",IF(A1038=$G$2,AVERAGE(INDIRECT("C"&amp;A1038-$G$2+3):C1038),G1037+(2/($G$2+3))*(C1038-G1037)))</f>
        <v>8675.6570546225976</v>
      </c>
      <c r="J1038">
        <f ca="1">IF(F1038="","",IF(C1038&lt;(F1038*(1-'inputs and tables'!$K$14)),0,IF(C1038&gt;(F1038*(1+'inputs and tables'!$K$14)),1,J1037)))</f>
        <v>1</v>
      </c>
      <c r="K1038">
        <f ca="1">IF(G1038="","",IF(C1038&lt;(G1038*(1-'inputs and tables'!$K$14)),0,IF(C1038&gt;(G1038*(1+'inputs and tables'!$K$14)),1,K1037)))</f>
        <v>1</v>
      </c>
      <c r="N1038" s="13">
        <f t="shared" si="48"/>
        <v>821.98349978289139</v>
      </c>
      <c r="O1038" s="10">
        <f ca="1">(O1037+(IF(J1037&lt;&gt;J1036,(-O1037*'inputs and tables'!$K$22-'inputs and tables'!$K$21)-O1037*'inputs and tables'!$K$22,0)*('inputs and tables'!$K$15+'inputs and tables'!$K$16)))*(IF(AND(J1037=0,'inputs and tables'!$K$16=1),data!C1037/data!C1038,1)*IF(AND(J1037=1,'inputs and tables'!$K$15=1),data!C1038/data!C1037,1))</f>
        <v>4762.4773092366841</v>
      </c>
      <c r="P1038" s="10">
        <f ca="1">(P1037+(IF(K1037&lt;&gt;K1036,(-P1037*'inputs and tables'!$K$22-'inputs and tables'!$K$21)-P1037*'inputs and tables'!$K$22,0)*('inputs and tables'!$K$15+'inputs and tables'!$K$16)))*(IF(AND(K1037=0,'inputs and tables'!$K$16=1),data!C1037/data!C1038,1)*IF(AND(K1037=1,'inputs and tables'!$K$15=1),data!C1038/data!C1037,1))</f>
        <v>1390.9254220217774</v>
      </c>
    </row>
    <row r="1039" spans="1:16" x14ac:dyDescent="0.4">
      <c r="A1039" s="17">
        <f t="shared" si="47"/>
        <v>1037</v>
      </c>
      <c r="B1039">
        <v>1592438400</v>
      </c>
      <c r="C1039">
        <v>9386.32</v>
      </c>
      <c r="D1039" s="14">
        <f t="shared" si="46"/>
        <v>44000</v>
      </c>
      <c r="F1039">
        <f ca="1">IF(A1039&lt;$F$2,"",AVERAGE(INDIRECT("C"&amp;A1039-$F$2+3):C1039))</f>
        <v>8180.5819166666706</v>
      </c>
      <c r="G1039" s="2">
        <f ca="1">IF(A1039&lt;$G$2,"",IF(A1039=$G$2,AVERAGE(INDIRECT("C"&amp;A1039-$G$2+3):C1039),G1038+(2/($G$2+3))*(C1039-G1038)))</f>
        <v>8688.3474643614791</v>
      </c>
      <c r="J1039">
        <f ca="1">IF(F1039="","",IF(C1039&lt;(F1039*(1-'inputs and tables'!$K$14)),0,IF(C1039&gt;(F1039*(1+'inputs and tables'!$K$14)),1,J1038)))</f>
        <v>1</v>
      </c>
      <c r="K1039">
        <f ca="1">IF(G1039="","",IF(C1039&lt;(G1039*(1-'inputs and tables'!$K$14)),0,IF(C1039&gt;(G1039*(1+'inputs and tables'!$K$14)),1,K1038)))</f>
        <v>1</v>
      </c>
      <c r="N1039" s="13">
        <f t="shared" si="48"/>
        <v>815.13851498045983</v>
      </c>
      <c r="O1039" s="10">
        <f ca="1">(O1038+(IF(J1038&lt;&gt;J1037,(-O1038*'inputs and tables'!$K$22-'inputs and tables'!$K$21)-O1038*'inputs and tables'!$K$22,0)*('inputs and tables'!$K$15+'inputs and tables'!$K$16)))*(IF(AND(J1038=0,'inputs and tables'!$K$16=1),data!C1038/data!C1039,1)*IF(AND(J1038=1,'inputs and tables'!$K$15=1),data!C1039/data!C1038,1))</f>
        <v>4722.8182591313462</v>
      </c>
      <c r="P1039" s="10">
        <f ca="1">(P1038+(IF(K1038&lt;&gt;K1037,(-P1038*'inputs and tables'!$K$22-'inputs and tables'!$K$21)-P1038*'inputs and tables'!$K$22,0)*('inputs and tables'!$K$15+'inputs and tables'!$K$16)))*(IF(AND(K1038=0,'inputs and tables'!$K$16=1),data!C1038/data!C1039,1)*IF(AND(K1038=1,'inputs and tables'!$K$15=1),data!C1039/data!C1038,1))</f>
        <v>1379.3426306670001</v>
      </c>
    </row>
    <row r="1040" spans="1:16" x14ac:dyDescent="0.4">
      <c r="A1040" s="17">
        <f t="shared" si="47"/>
        <v>1038</v>
      </c>
      <c r="B1040">
        <v>1592524800</v>
      </c>
      <c r="C1040">
        <v>9310.23</v>
      </c>
      <c r="D1040" s="14">
        <f t="shared" si="46"/>
        <v>44001</v>
      </c>
      <c r="F1040">
        <f ca="1">IF(A1040&lt;$F$2,"",AVERAGE(INDIRECT("C"&amp;A1040-$F$2+3):C1040))</f>
        <v>8178.1970000000028</v>
      </c>
      <c r="G1040" s="2">
        <f ca="1">IF(A1040&lt;$G$2,"",IF(A1040=$G$2,AVERAGE(INDIRECT("C"&amp;A1040-$G$2+3):C1040),G1039+(2/($G$2+3))*(C1040-G1039)))</f>
        <v>8699.4525096407378</v>
      </c>
      <c r="J1040">
        <f ca="1">IF(F1040="","",IF(C1040&lt;(F1040*(1-'inputs and tables'!$K$14)),0,IF(C1040&gt;(F1040*(1+'inputs and tables'!$K$14)),1,J1039)))</f>
        <v>1</v>
      </c>
      <c r="K1040">
        <f ca="1">IF(G1040="","",IF(C1040&lt;(G1040*(1-'inputs and tables'!$K$14)),0,IF(C1040&gt;(G1040*(1+'inputs and tables'!$K$14)),1,K1039)))</f>
        <v>1</v>
      </c>
      <c r="N1040" s="13">
        <f t="shared" si="48"/>
        <v>808.5306122448975</v>
      </c>
      <c r="O1040" s="10">
        <f ca="1">(O1039+(IF(J1039&lt;&gt;J1038,(-O1039*'inputs and tables'!$K$22-'inputs and tables'!$K$21)-O1039*'inputs and tables'!$K$22,0)*('inputs and tables'!$K$15+'inputs and tables'!$K$16)))*(IF(AND(J1039=0,'inputs and tables'!$K$16=1),data!C1039/data!C1040,1)*IF(AND(J1039=1,'inputs and tables'!$K$15=1),data!C1040/data!C1039,1))</f>
        <v>4684.532835095376</v>
      </c>
      <c r="P1040" s="10">
        <f ca="1">(P1039+(IF(K1039&lt;&gt;K1038,(-P1039*'inputs and tables'!$K$22-'inputs and tables'!$K$21)-P1039*'inputs and tables'!$K$22,0)*('inputs and tables'!$K$15+'inputs and tables'!$K$16)))*(IF(AND(K1039=0,'inputs and tables'!$K$16=1),data!C1039/data!C1040,1)*IF(AND(K1039=1,'inputs and tables'!$K$15=1),data!C1040/data!C1039,1))</f>
        <v>1368.1610194745997</v>
      </c>
    </row>
    <row r="1041" spans="1:16" x14ac:dyDescent="0.4">
      <c r="A1041" s="17">
        <f t="shared" si="47"/>
        <v>1039</v>
      </c>
      <c r="B1041">
        <v>1592611200</v>
      </c>
      <c r="C1041">
        <v>9358.9500000000007</v>
      </c>
      <c r="D1041" s="14">
        <f t="shared" si="46"/>
        <v>44002</v>
      </c>
      <c r="F1041">
        <f ca="1">IF(A1041&lt;$F$2,"",AVERAGE(INDIRECT("C"&amp;A1041-$F$2+3):C1041))</f>
        <v>8175.5461666666688</v>
      </c>
      <c r="G1041" s="2">
        <f ca="1">IF(A1041&lt;$G$2,"",IF(A1041=$G$2,AVERAGE(INDIRECT("C"&amp;A1041-$G$2+3):C1041),G1040+(2/($G$2+3))*(C1041-G1040)))</f>
        <v>8711.229250540011</v>
      </c>
      <c r="J1041">
        <f ca="1">IF(F1041="","",IF(C1041&lt;(F1041*(1-'inputs and tables'!$K$14)),0,IF(C1041&gt;(F1041*(1+'inputs and tables'!$K$14)),1,J1040)))</f>
        <v>1</v>
      </c>
      <c r="K1041">
        <f ca="1">IF(G1041="","",IF(C1041&lt;(G1041*(1-'inputs and tables'!$K$14)),0,IF(C1041&gt;(G1041*(1+'inputs and tables'!$K$14)),1,K1040)))</f>
        <v>1</v>
      </c>
      <c r="N1041" s="13">
        <f t="shared" si="48"/>
        <v>812.76161528441128</v>
      </c>
      <c r="O1041" s="10">
        <f ca="1">(O1040+(IF(J1040&lt;&gt;J1039,(-O1040*'inputs and tables'!$K$22-'inputs and tables'!$K$21)-O1040*'inputs and tables'!$K$22,0)*('inputs and tables'!$K$15+'inputs and tables'!$K$16)))*(IF(AND(J1040=0,'inputs and tables'!$K$16=1),data!C1040/data!C1041,1)*IF(AND(J1040=1,'inputs and tables'!$K$15=1),data!C1041/data!C1040,1))</f>
        <v>4709.0467772564025</v>
      </c>
      <c r="P1041" s="10">
        <f ca="1">(P1040+(IF(K1040&lt;&gt;K1039,(-P1040*'inputs and tables'!$K$22-'inputs and tables'!$K$21)-P1040*'inputs and tables'!$K$22,0)*('inputs and tables'!$K$15+'inputs and tables'!$K$16)))*(IF(AND(K1040=0,'inputs and tables'!$K$16=1),data!C1040/data!C1041,1)*IF(AND(K1040=1,'inputs and tables'!$K$15=1),data!C1041/data!C1040,1))</f>
        <v>1375.3205423724019</v>
      </c>
    </row>
    <row r="1042" spans="1:16" x14ac:dyDescent="0.4">
      <c r="A1042" s="17">
        <f t="shared" si="47"/>
        <v>1040</v>
      </c>
      <c r="B1042">
        <v>1592697600</v>
      </c>
      <c r="C1042">
        <v>9294.69</v>
      </c>
      <c r="D1042" s="14">
        <f t="shared" si="46"/>
        <v>44003</v>
      </c>
      <c r="F1042">
        <f ca="1">IF(A1042&lt;$F$2,"",AVERAGE(INDIRECT("C"&amp;A1042-$F$2+3):C1042))</f>
        <v>8172.5780833333356</v>
      </c>
      <c r="G1042" s="2">
        <f ca="1">IF(A1042&lt;$G$2,"",IF(A1042=$G$2,AVERAGE(INDIRECT("C"&amp;A1042-$G$2+3):C1042),G1041+(2/($G$2+3))*(C1042-G1041)))</f>
        <v>8721.6481924946529</v>
      </c>
      <c r="J1042">
        <f ca="1">IF(F1042="","",IF(C1042&lt;(F1042*(1-'inputs and tables'!$K$14)),0,IF(C1042&gt;(F1042*(1+'inputs and tables'!$K$14)),1,J1041)))</f>
        <v>1</v>
      </c>
      <c r="K1042">
        <f ca="1">IF(G1042="","",IF(C1042&lt;(G1042*(1-'inputs and tables'!$K$14)),0,IF(C1042&gt;(G1042*(1+'inputs and tables'!$K$14)),1,K1041)))</f>
        <v>1</v>
      </c>
      <c r="N1042" s="13">
        <f t="shared" si="48"/>
        <v>807.18106817194928</v>
      </c>
      <c r="O1042" s="10">
        <f ca="1">(O1041+(IF(J1041&lt;&gt;J1040,(-O1041*'inputs and tables'!$K$22-'inputs and tables'!$K$21)-O1041*'inputs and tables'!$K$22,0)*('inputs and tables'!$K$15+'inputs and tables'!$K$16)))*(IF(AND(J1041=0,'inputs and tables'!$K$16=1),data!C1041/data!C1042,1)*IF(AND(J1041=1,'inputs and tables'!$K$15=1),data!C1042/data!C1041,1))</f>
        <v>4676.7137328543595</v>
      </c>
      <c r="P1042" s="10">
        <f ca="1">(P1041+(IF(K1041&lt;&gt;K1040,(-P1041*'inputs and tables'!$K$22-'inputs and tables'!$K$21)-P1041*'inputs and tables'!$K$22,0)*('inputs and tables'!$K$15+'inputs and tables'!$K$16)))*(IF(AND(K1041=0,'inputs and tables'!$K$16=1),data!C1041/data!C1042,1)*IF(AND(K1041=1,'inputs and tables'!$K$15=1),data!C1042/data!C1041,1))</f>
        <v>1365.877378550301</v>
      </c>
    </row>
    <row r="1043" spans="1:16" x14ac:dyDescent="0.4">
      <c r="A1043" s="17">
        <f t="shared" si="47"/>
        <v>1041</v>
      </c>
      <c r="B1043">
        <v>1592784000</v>
      </c>
      <c r="C1043">
        <v>9685.69</v>
      </c>
      <c r="D1043" s="14">
        <f t="shared" si="46"/>
        <v>44004</v>
      </c>
      <c r="F1043">
        <f ca="1">IF(A1043&lt;$F$2,"",AVERAGE(INDIRECT("C"&amp;A1043-$F$2+3):C1043))</f>
        <v>8170.4888333333347</v>
      </c>
      <c r="G1043" s="2">
        <f ca="1">IF(A1043&lt;$G$2,"",IF(A1043=$G$2,AVERAGE(INDIRECT("C"&amp;A1043-$G$2+3):C1043),G1042+(2/($G$2+3))*(C1043-G1042)))</f>
        <v>8738.8632247715341</v>
      </c>
      <c r="J1043">
        <f ca="1">IF(F1043="","",IF(C1043&lt;(F1043*(1-'inputs and tables'!$K$14)),0,IF(C1043&gt;(F1043*(1+'inputs and tables'!$K$14)),1,J1042)))</f>
        <v>1</v>
      </c>
      <c r="K1043">
        <f ca="1">IF(G1043="","",IF(C1043&lt;(G1043*(1-'inputs and tables'!$K$14)),0,IF(C1043&gt;(G1043*(1+'inputs and tables'!$K$14)),1,K1042)))</f>
        <v>1</v>
      </c>
      <c r="N1043" s="13">
        <f t="shared" si="48"/>
        <v>841.13677811550122</v>
      </c>
      <c r="O1043" s="10">
        <f ca="1">(O1042+(IF(J1042&lt;&gt;J1041,(-O1042*'inputs and tables'!$K$22-'inputs and tables'!$K$21)-O1042*'inputs and tables'!$K$22,0)*('inputs and tables'!$K$15+'inputs and tables'!$K$16)))*(IF(AND(J1042=0,'inputs and tables'!$K$16=1),data!C1042/data!C1043,1)*IF(AND(J1042=1,'inputs and tables'!$K$15=1),data!C1043/data!C1042,1))</f>
        <v>4873.4491882107031</v>
      </c>
      <c r="P1043" s="10">
        <f ca="1">(P1042+(IF(K1042&lt;&gt;K1041,(-P1042*'inputs and tables'!$K$22-'inputs and tables'!$K$21)-P1042*'inputs and tables'!$K$22,0)*('inputs and tables'!$K$15+'inputs and tables'!$K$16)))*(IF(AND(K1042=0,'inputs and tables'!$K$16=1),data!C1042/data!C1043,1)*IF(AND(K1042=1,'inputs and tables'!$K$15=1),data!C1043/data!C1042,1))</f>
        <v>1423.3357827588511</v>
      </c>
    </row>
    <row r="1044" spans="1:16" x14ac:dyDescent="0.4">
      <c r="A1044" s="17">
        <f t="shared" si="47"/>
        <v>1042</v>
      </c>
      <c r="B1044">
        <v>1592870400</v>
      </c>
      <c r="C1044">
        <v>9624.89</v>
      </c>
      <c r="D1044" s="14">
        <f t="shared" si="46"/>
        <v>44005</v>
      </c>
      <c r="F1044">
        <f ca="1">IF(A1044&lt;$F$2,"",AVERAGE(INDIRECT("C"&amp;A1044-$F$2+3):C1044))</f>
        <v>8170.228500000002</v>
      </c>
      <c r="G1044" s="2">
        <f ca="1">IF(A1044&lt;$G$2,"",IF(A1044=$G$2,AVERAGE(INDIRECT("C"&amp;A1044-$G$2+3):C1044),G1043+(2/($G$2+3))*(C1044-G1043)))</f>
        <v>8754.6851314720425</v>
      </c>
      <c r="J1044">
        <f ca="1">IF(F1044="","",IF(C1044&lt;(F1044*(1-'inputs and tables'!$K$14)),0,IF(C1044&gt;(F1044*(1+'inputs and tables'!$K$14)),1,J1043)))</f>
        <v>1</v>
      </c>
      <c r="K1044">
        <f ca="1">IF(G1044="","",IF(C1044&lt;(G1044*(1-'inputs and tables'!$K$14)),0,IF(C1044&gt;(G1044*(1+'inputs and tables'!$K$14)),1,K1043)))</f>
        <v>1</v>
      </c>
      <c r="N1044" s="13">
        <f t="shared" si="48"/>
        <v>835.85670864090275</v>
      </c>
      <c r="O1044" s="10">
        <f ca="1">(O1043+(IF(J1043&lt;&gt;J1042,(-O1043*'inputs and tables'!$K$22-'inputs and tables'!$K$21)-O1043*'inputs and tables'!$K$22,0)*('inputs and tables'!$K$15+'inputs and tables'!$K$16)))*(IF(AND(J1043=0,'inputs and tables'!$K$16=1),data!C1043/data!C1044,1)*IF(AND(J1043=1,'inputs and tables'!$K$15=1),data!C1044/data!C1043,1))</f>
        <v>4842.8570764826572</v>
      </c>
      <c r="P1044" s="10">
        <f ca="1">(P1043+(IF(K1043&lt;&gt;K1042,(-P1043*'inputs and tables'!$K$22-'inputs and tables'!$K$21)-P1043*'inputs and tables'!$K$22,0)*('inputs and tables'!$K$15+'inputs and tables'!$K$16)))*(IF(AND(K1043=0,'inputs and tables'!$K$16=1),data!C1043/data!C1044,1)*IF(AND(K1043=1,'inputs and tables'!$K$15=1),data!C1044/data!C1043,1))</f>
        <v>1414.4010743806416</v>
      </c>
    </row>
    <row r="1045" spans="1:16" x14ac:dyDescent="0.4">
      <c r="A1045" s="17">
        <f t="shared" si="47"/>
        <v>1043</v>
      </c>
      <c r="B1045">
        <v>1592956800</v>
      </c>
      <c r="C1045">
        <v>9296.49</v>
      </c>
      <c r="D1045" s="14">
        <f t="shared" si="46"/>
        <v>44006</v>
      </c>
      <c r="F1045">
        <f ca="1">IF(A1045&lt;$F$2,"",AVERAGE(INDIRECT("C"&amp;A1045-$F$2+3):C1045))</f>
        <v>8170.0672500000019</v>
      </c>
      <c r="G1045" s="2">
        <f ca="1">IF(A1045&lt;$G$2,"",IF(A1045=$G$2,AVERAGE(INDIRECT("C"&amp;A1045-$G$2+3):C1045),G1044+(2/($G$2+3))*(C1045-G1044)))</f>
        <v>8764.3602184100419</v>
      </c>
      <c r="J1045">
        <f ca="1">IF(F1045="","",IF(C1045&lt;(F1045*(1-'inputs and tables'!$K$14)),0,IF(C1045&gt;(F1045*(1+'inputs and tables'!$K$14)),1,J1044)))</f>
        <v>1</v>
      </c>
      <c r="K1045">
        <f ca="1">IF(G1045="","",IF(C1045&lt;(G1045*(1-'inputs and tables'!$K$14)),0,IF(C1045&gt;(G1045*(1+'inputs and tables'!$K$14)),1,K1044)))</f>
        <v>1</v>
      </c>
      <c r="N1045" s="13">
        <f t="shared" si="48"/>
        <v>807.33738601823666</v>
      </c>
      <c r="O1045" s="10">
        <f ca="1">(O1044+(IF(J1044&lt;&gt;J1043,(-O1044*'inputs and tables'!$K$22-'inputs and tables'!$K$21)-O1044*'inputs and tables'!$K$22,0)*('inputs and tables'!$K$15+'inputs and tables'!$K$16)))*(IF(AND(J1044=0,'inputs and tables'!$K$16=1),data!C1044/data!C1045,1)*IF(AND(J1044=1,'inputs and tables'!$K$15=1),data!C1045/data!C1044,1))</f>
        <v>4677.6194203726236</v>
      </c>
      <c r="P1045" s="10">
        <f ca="1">(P1044+(IF(K1044&lt;&gt;K1043,(-P1044*'inputs and tables'!$K$22-'inputs and tables'!$K$21)-P1044*'inputs and tables'!$K$22,0)*('inputs and tables'!$K$15+'inputs and tables'!$K$16)))*(IF(AND(K1044=0,'inputs and tables'!$K$16=1),data!C1044/data!C1045,1)*IF(AND(K1044=1,'inputs and tables'!$K$15=1),data!C1045/data!C1044,1))</f>
        <v>1366.141892943077</v>
      </c>
    </row>
    <row r="1046" spans="1:16" x14ac:dyDescent="0.4">
      <c r="A1046" s="17">
        <f t="shared" si="47"/>
        <v>1044</v>
      </c>
      <c r="B1046">
        <v>1593043200</v>
      </c>
      <c r="C1046">
        <v>9249.49</v>
      </c>
      <c r="D1046" s="14">
        <f t="shared" si="46"/>
        <v>44007</v>
      </c>
      <c r="F1046">
        <f ca="1">IF(A1046&lt;$F$2,"",AVERAGE(INDIRECT("C"&amp;A1046-$F$2+3):C1046))</f>
        <v>8173.9359166666682</v>
      </c>
      <c r="G1046" s="2">
        <f ca="1">IF(A1046&lt;$G$2,"",IF(A1046=$G$2,AVERAGE(INDIRECT("C"&amp;A1046-$G$2+3):C1046),G1045+(2/($G$2+3))*(C1046-G1045)))</f>
        <v>8773.0232502241488</v>
      </c>
      <c r="J1046">
        <f ca="1">IF(F1046="","",IF(C1046&lt;(F1046*(1-'inputs and tables'!$K$14)),0,IF(C1046&gt;(F1046*(1+'inputs and tables'!$K$14)),1,J1045)))</f>
        <v>1</v>
      </c>
      <c r="K1046">
        <f ca="1">IF(G1046="","",IF(C1046&lt;(G1046*(1-'inputs and tables'!$K$14)),0,IF(C1046&gt;(G1046*(1+'inputs and tables'!$K$14)),1,K1045)))</f>
        <v>1</v>
      </c>
      <c r="N1046" s="13">
        <f t="shared" si="48"/>
        <v>803.25575336517545</v>
      </c>
      <c r="O1046" s="10">
        <f ca="1">(O1045+(IF(J1045&lt;&gt;J1044,(-O1045*'inputs and tables'!$K$22-'inputs and tables'!$K$21)-O1045*'inputs and tables'!$K$22,0)*('inputs and tables'!$K$15+'inputs and tables'!$K$16)))*(IF(AND(J1045=0,'inputs and tables'!$K$16=1),data!C1045/data!C1046,1)*IF(AND(J1045=1,'inputs and tables'!$K$15=1),data!C1046/data!C1045,1))</f>
        <v>4653.970912951273</v>
      </c>
      <c r="P1046" s="10">
        <f ca="1">(P1045+(IF(K1045&lt;&gt;K1044,(-P1045*'inputs and tables'!$K$22-'inputs and tables'!$K$21)-P1045*'inputs and tables'!$K$22,0)*('inputs and tables'!$K$15+'inputs and tables'!$K$16)))*(IF(AND(K1045=0,'inputs and tables'!$K$16=1),data!C1045/data!C1046,1)*IF(AND(K1045=1,'inputs and tables'!$K$15=1),data!C1046/data!C1045,1))</f>
        <v>1359.2351282428165</v>
      </c>
    </row>
    <row r="1047" spans="1:16" x14ac:dyDescent="0.4">
      <c r="A1047" s="17">
        <f t="shared" si="47"/>
        <v>1045</v>
      </c>
      <c r="B1047">
        <v>1593129600</v>
      </c>
      <c r="C1047">
        <v>9162.2099999999991</v>
      </c>
      <c r="D1047" s="14">
        <f t="shared" si="46"/>
        <v>44008</v>
      </c>
      <c r="F1047">
        <f ca="1">IF(A1047&lt;$F$2,"",AVERAGE(INDIRECT("C"&amp;A1047-$F$2+3):C1047))</f>
        <v>8176.760916666668</v>
      </c>
      <c r="G1047" s="2">
        <f ca="1">IF(A1047&lt;$G$2,"",IF(A1047=$G$2,AVERAGE(INDIRECT("C"&amp;A1047-$G$2+3):C1047),G1046+(2/($G$2+3))*(C1047-G1046)))</f>
        <v>8779.9730136130038</v>
      </c>
      <c r="J1047">
        <f ca="1">IF(F1047="","",IF(C1047&lt;(F1047*(1-'inputs and tables'!$K$14)),0,IF(C1047&gt;(F1047*(1+'inputs and tables'!$K$14)),1,J1046)))</f>
        <v>1</v>
      </c>
      <c r="K1047">
        <f ca="1">IF(G1047="","",IF(C1047&lt;(G1047*(1-'inputs and tables'!$K$14)),0,IF(C1047&gt;(G1047*(1+'inputs and tables'!$K$14)),1,K1046)))</f>
        <v>1</v>
      </c>
      <c r="N1047" s="13">
        <f t="shared" si="48"/>
        <v>795.67607468519282</v>
      </c>
      <c r="O1047" s="10">
        <f ca="1">(O1046+(IF(J1046&lt;&gt;J1045,(-O1046*'inputs and tables'!$K$22-'inputs and tables'!$K$21)-O1046*'inputs and tables'!$K$22,0)*('inputs and tables'!$K$15+'inputs and tables'!$K$16)))*(IF(AND(J1046=0,'inputs and tables'!$K$16=1),data!C1046/data!C1047,1)*IF(AND(J1046=1,'inputs and tables'!$K$15=1),data!C1047/data!C1046,1))</f>
        <v>4610.055131510092</v>
      </c>
      <c r="P1047" s="10">
        <f ca="1">(P1046+(IF(K1046&lt;&gt;K1045,(-P1046*'inputs and tables'!$K$22-'inputs and tables'!$K$21)-P1046*'inputs and tables'!$K$22,0)*('inputs and tables'!$K$15+'inputs and tables'!$K$16)))*(IF(AND(K1046=0,'inputs and tables'!$K$16=1),data!C1046/data!C1047,1)*IF(AND(K1046=1,'inputs and tables'!$K$15=1),data!C1047/data!C1046,1))</f>
        <v>1346.4091192419921</v>
      </c>
    </row>
    <row r="1048" spans="1:16" x14ac:dyDescent="0.4">
      <c r="A1048" s="17">
        <f t="shared" si="47"/>
        <v>1046</v>
      </c>
      <c r="B1048">
        <v>1593216000</v>
      </c>
      <c r="C1048">
        <v>9012</v>
      </c>
      <c r="D1048" s="14">
        <f t="shared" si="46"/>
        <v>44009</v>
      </c>
      <c r="F1048">
        <f ca="1">IF(A1048&lt;$F$2,"",AVERAGE(INDIRECT("C"&amp;A1048-$F$2+3):C1048))</f>
        <v>8179.420000000001</v>
      </c>
      <c r="G1048" s="2">
        <f ca="1">IF(A1048&lt;$G$2,"",IF(A1048=$G$2,AVERAGE(INDIRECT("C"&amp;A1048-$G$2+3):C1048),G1047+(2/($G$2+3))*(C1048-G1047)))</f>
        <v>8784.1163526556284</v>
      </c>
      <c r="J1048">
        <f ca="1">IF(F1048="","",IF(C1048&lt;(F1048*(1-'inputs and tables'!$K$14)),0,IF(C1048&gt;(F1048*(1+'inputs and tables'!$K$14)),1,J1047)))</f>
        <v>1</v>
      </c>
      <c r="K1048">
        <f ca="1">IF(G1048="","",IF(C1048&lt;(G1048*(1-'inputs and tables'!$K$14)),0,IF(C1048&gt;(G1048*(1+'inputs and tables'!$K$14)),1,K1047)))</f>
        <v>1</v>
      </c>
      <c r="N1048" s="13">
        <f t="shared" si="48"/>
        <v>782.63135041250507</v>
      </c>
      <c r="O1048" s="10">
        <f ca="1">(O1047+(IF(J1047&lt;&gt;J1046,(-O1047*'inputs and tables'!$K$22-'inputs and tables'!$K$21)-O1047*'inputs and tables'!$K$22,0)*('inputs and tables'!$K$15+'inputs and tables'!$K$16)))*(IF(AND(J1047=0,'inputs and tables'!$K$16=1),data!C1047/data!C1048,1)*IF(AND(J1047=1,'inputs and tables'!$K$15=1),data!C1048/data!C1047,1))</f>
        <v>4534.4755081109197</v>
      </c>
      <c r="P1048" s="10">
        <f ca="1">(P1047+(IF(K1047&lt;&gt;K1046,(-P1047*'inputs and tables'!$K$22-'inputs and tables'!$K$21)-P1047*'inputs and tables'!$K$22,0)*('inputs and tables'!$K$15+'inputs and tables'!$K$16)))*(IF(AND(K1047=0,'inputs and tables'!$K$16=1),data!C1047/data!C1048,1)*IF(AND(K1047=1,'inputs and tables'!$K$15=1),data!C1048/data!C1047,1))</f>
        <v>1324.3353931648405</v>
      </c>
    </row>
    <row r="1049" spans="1:16" x14ac:dyDescent="0.4">
      <c r="A1049" s="17">
        <f t="shared" si="47"/>
        <v>1047</v>
      </c>
      <c r="B1049">
        <v>1593302400</v>
      </c>
      <c r="C1049">
        <v>9116.35</v>
      </c>
      <c r="D1049" s="14">
        <f t="shared" si="46"/>
        <v>44010</v>
      </c>
      <c r="F1049">
        <f ca="1">IF(A1049&lt;$F$2,"",AVERAGE(INDIRECT("C"&amp;A1049-$F$2+3):C1049))</f>
        <v>8184.3595000000005</v>
      </c>
      <c r="G1049" s="2">
        <f ca="1">IF(A1049&lt;$G$2,"",IF(A1049=$G$2,AVERAGE(INDIRECT("C"&amp;A1049-$G$2+3):C1049),G1048+(2/($G$2+3))*(C1049-G1048)))</f>
        <v>8790.049096358207</v>
      </c>
      <c r="J1049">
        <f ca="1">IF(F1049="","",IF(C1049&lt;(F1049*(1-'inputs and tables'!$K$14)),0,IF(C1049&gt;(F1049*(1+'inputs and tables'!$K$14)),1,J1048)))</f>
        <v>1</v>
      </c>
      <c r="K1049">
        <f ca="1">IF(G1049="","",IF(C1049&lt;(G1049*(1-'inputs and tables'!$K$14)),0,IF(C1049&gt;(G1049*(1+'inputs and tables'!$K$14)),1,K1048)))</f>
        <v>1</v>
      </c>
      <c r="N1049" s="13">
        <f t="shared" si="48"/>
        <v>791.69344333478045</v>
      </c>
      <c r="O1049" s="10">
        <f ca="1">(O1048+(IF(J1048&lt;&gt;J1047,(-O1048*'inputs and tables'!$K$22-'inputs and tables'!$K$21)-O1048*'inputs and tables'!$K$22,0)*('inputs and tables'!$K$15+'inputs and tables'!$K$16)))*(IF(AND(J1048=0,'inputs and tables'!$K$16=1),data!C1048/data!C1049,1)*IF(AND(J1048=1,'inputs and tables'!$K$15=1),data!C1049/data!C1048,1))</f>
        <v>4586.9802261836421</v>
      </c>
      <c r="P1049" s="10">
        <f ca="1">(P1048+(IF(K1048&lt;&gt;K1047,(-P1048*'inputs and tables'!$K$22-'inputs and tables'!$K$21)-P1048*'inputs and tables'!$K$22,0)*('inputs and tables'!$K$15+'inputs and tables'!$K$16)))*(IF(AND(K1048=0,'inputs and tables'!$K$16=1),data!C1048/data!C1049,1)*IF(AND(K1048=1,'inputs and tables'!$K$15=1),data!C1049/data!C1048,1))</f>
        <v>1339.6698803238232</v>
      </c>
    </row>
    <row r="1050" spans="1:16" x14ac:dyDescent="0.4">
      <c r="A1050" s="17">
        <f t="shared" si="47"/>
        <v>1048</v>
      </c>
      <c r="B1050">
        <v>1593388800</v>
      </c>
      <c r="C1050">
        <v>9192.56</v>
      </c>
      <c r="D1050" s="14">
        <f t="shared" si="46"/>
        <v>44011</v>
      </c>
      <c r="F1050">
        <f ca="1">IF(A1050&lt;$F$2,"",AVERAGE(INDIRECT("C"&amp;A1050-$F$2+3):C1050))</f>
        <v>8189.8651666666674</v>
      </c>
      <c r="G1050" s="2">
        <f ca="1">IF(A1050&lt;$G$2,"",IF(A1050=$G$2,AVERAGE(INDIRECT("C"&amp;A1050-$G$2+3):C1050),G1049+(2/($G$2+3))*(C1050-G1049)))</f>
        <v>8797.236791066096</v>
      </c>
      <c r="J1050">
        <f ca="1">IF(F1050="","",IF(C1050&lt;(F1050*(1-'inputs and tables'!$K$14)),0,IF(C1050&gt;(F1050*(1+'inputs and tables'!$K$14)),1,J1049)))</f>
        <v>1</v>
      </c>
      <c r="K1050">
        <f ca="1">IF(G1050="","",IF(C1050&lt;(G1050*(1-'inputs and tables'!$K$14)),0,IF(C1050&gt;(G1050*(1+'inputs and tables'!$K$14)),1,K1049)))</f>
        <v>1</v>
      </c>
      <c r="N1050" s="13">
        <f t="shared" si="48"/>
        <v>798.31176726009517</v>
      </c>
      <c r="O1050" s="10">
        <f ca="1">(O1049+(IF(J1049&lt;&gt;J1048,(-O1049*'inputs and tables'!$K$22-'inputs and tables'!$K$21)-O1049*'inputs and tables'!$K$22,0)*('inputs and tables'!$K$15+'inputs and tables'!$K$16)))*(IF(AND(J1049=0,'inputs and tables'!$K$16=1),data!C1049/data!C1050,1)*IF(AND(J1049=1,'inputs and tables'!$K$15=1),data!C1050/data!C1049,1))</f>
        <v>4625.3260293874955</v>
      </c>
      <c r="P1050" s="10">
        <f ca="1">(P1049+(IF(K1049&lt;&gt;K1048,(-P1049*'inputs and tables'!$K$22-'inputs and tables'!$K$21)-P1049*'inputs and tables'!$K$22,0)*('inputs and tables'!$K$15+'inputs and tables'!$K$16)))*(IF(AND(K1049=0,'inputs and tables'!$K$16=1),data!C1049/data!C1050,1)*IF(AND(K1049=1,'inputs and tables'!$K$15=1),data!C1050/data!C1049,1))</f>
        <v>1350.8691258090753</v>
      </c>
    </row>
    <row r="1051" spans="1:16" x14ac:dyDescent="0.4">
      <c r="A1051" s="17">
        <f t="shared" si="47"/>
        <v>1049</v>
      </c>
      <c r="B1051">
        <v>1593475200</v>
      </c>
      <c r="C1051">
        <v>9138.5499999999993</v>
      </c>
      <c r="D1051" s="14">
        <f t="shared" si="46"/>
        <v>44012</v>
      </c>
      <c r="F1051">
        <f ca="1">IF(A1051&lt;$F$2,"",AVERAGE(INDIRECT("C"&amp;A1051-$F$2+3):C1051))</f>
        <v>8191.7260833333357</v>
      </c>
      <c r="G1051" s="2">
        <f ca="1">IF(A1051&lt;$G$2,"",IF(A1051=$G$2,AVERAGE(INDIRECT("C"&amp;A1051-$G$2+3):C1051),G1050+(2/($G$2+3))*(C1051-G1050)))</f>
        <v>8803.3316697970586</v>
      </c>
      <c r="J1051">
        <f ca="1">IF(F1051="","",IF(C1051&lt;(F1051*(1-'inputs and tables'!$K$14)),0,IF(C1051&gt;(F1051*(1+'inputs and tables'!$K$14)),1,J1050)))</f>
        <v>1</v>
      </c>
      <c r="K1051">
        <f ca="1">IF(G1051="","",IF(C1051&lt;(G1051*(1-'inputs and tables'!$K$14)),0,IF(C1051&gt;(G1051*(1+'inputs and tables'!$K$14)),1,K1050)))</f>
        <v>1</v>
      </c>
      <c r="N1051" s="13">
        <f t="shared" si="48"/>
        <v>793.62136343899226</v>
      </c>
      <c r="O1051" s="10">
        <f ca="1">(O1050+(IF(J1050&lt;&gt;J1049,(-O1050*'inputs and tables'!$K$22-'inputs and tables'!$K$21)-O1050*'inputs and tables'!$K$22,0)*('inputs and tables'!$K$15+'inputs and tables'!$K$16)))*(IF(AND(J1050=0,'inputs and tables'!$K$16=1),data!C1050/data!C1051,1)*IF(AND(J1050=1,'inputs and tables'!$K$15=1),data!C1051/data!C1050,1))</f>
        <v>4598.1503722422367</v>
      </c>
      <c r="P1051" s="10">
        <f ca="1">(P1050+(IF(K1050&lt;&gt;K1049,(-P1050*'inputs and tables'!$K$22-'inputs and tables'!$K$21)-P1050*'inputs and tables'!$K$22,0)*('inputs and tables'!$K$15+'inputs and tables'!$K$16)))*(IF(AND(K1050=0,'inputs and tables'!$K$16=1),data!C1050/data!C1051,1)*IF(AND(K1050=1,'inputs and tables'!$K$15=1),data!C1051/data!C1050,1))</f>
        <v>1342.932224501393</v>
      </c>
    </row>
    <row r="1052" spans="1:16" x14ac:dyDescent="0.4">
      <c r="A1052" s="17">
        <f t="shared" si="47"/>
        <v>1050</v>
      </c>
      <c r="B1052">
        <v>1593561600</v>
      </c>
      <c r="C1052">
        <v>9232</v>
      </c>
      <c r="D1052" s="14">
        <f t="shared" si="46"/>
        <v>44013</v>
      </c>
      <c r="F1052">
        <f ca="1">IF(A1052&lt;$F$2,"",AVERAGE(INDIRECT("C"&amp;A1052-$F$2+3):C1052))</f>
        <v>8195.6588333333348</v>
      </c>
      <c r="G1052" s="2">
        <f ca="1">IF(A1052&lt;$G$2,"",IF(A1052=$G$2,AVERAGE(INDIRECT("C"&amp;A1052-$G$2+3):C1052),G1051+(2/($G$2+3))*(C1052-G1051)))</f>
        <v>8810.9864614078251</v>
      </c>
      <c r="J1052">
        <f ca="1">IF(F1052="","",IF(C1052&lt;(F1052*(1-'inputs and tables'!$K$14)),0,IF(C1052&gt;(F1052*(1+'inputs and tables'!$K$14)),1,J1051)))</f>
        <v>1</v>
      </c>
      <c r="K1052">
        <f ca="1">IF(G1052="","",IF(C1052&lt;(G1052*(1-'inputs and tables'!$K$14)),0,IF(C1052&gt;(G1052*(1+'inputs and tables'!$K$14)),1,K1051)))</f>
        <v>1</v>
      </c>
      <c r="N1052" s="13">
        <f t="shared" si="48"/>
        <v>801.73686495874915</v>
      </c>
      <c r="O1052" s="10">
        <f ca="1">(O1051+(IF(J1051&lt;&gt;J1050,(-O1051*'inputs and tables'!$K$22-'inputs and tables'!$K$21)-O1051*'inputs and tables'!$K$22,0)*('inputs and tables'!$K$15+'inputs and tables'!$K$16)))*(IF(AND(J1051=0,'inputs and tables'!$K$16=1),data!C1051/data!C1052,1)*IF(AND(J1051=1,'inputs and tables'!$K$15=1),data!C1052/data!C1051,1))</f>
        <v>4645.1706492321355</v>
      </c>
      <c r="P1052" s="10">
        <f ca="1">(P1051+(IF(K1051&lt;&gt;K1050,(-P1051*'inputs and tables'!$K$22-'inputs and tables'!$K$21)-P1051*'inputs and tables'!$K$22,0)*('inputs and tables'!$K$15+'inputs and tables'!$K$16)))*(IF(AND(K1051=0,'inputs and tables'!$K$16=1),data!C1051/data!C1052,1)*IF(AND(K1051=1,'inputs and tables'!$K$15=1),data!C1052/data!C1051,1))</f>
        <v>1356.6649300596769</v>
      </c>
    </row>
    <row r="1053" spans="1:16" x14ac:dyDescent="0.4">
      <c r="A1053" s="17">
        <f t="shared" si="47"/>
        <v>1051</v>
      </c>
      <c r="B1053">
        <v>1593648000</v>
      </c>
      <c r="C1053">
        <v>9086.5400000000009</v>
      </c>
      <c r="D1053" s="14">
        <f t="shared" si="46"/>
        <v>44014</v>
      </c>
      <c r="F1053">
        <f ca="1">IF(A1053&lt;$F$2,"",AVERAGE(INDIRECT("C"&amp;A1053-$F$2+3):C1053))</f>
        <v>8198.4560833333344</v>
      </c>
      <c r="G1053" s="2">
        <f ca="1">IF(A1053&lt;$G$2,"",IF(A1053=$G$2,AVERAGE(INDIRECT("C"&amp;A1053-$G$2+3):C1053),G1052+(2/($G$2+3))*(C1053-G1052)))</f>
        <v>8815.9070603112559</v>
      </c>
      <c r="J1053">
        <f ca="1">IF(F1053="","",IF(C1053&lt;(F1053*(1-'inputs and tables'!$K$14)),0,IF(C1053&gt;(F1053*(1+'inputs and tables'!$K$14)),1,J1052)))</f>
        <v>1</v>
      </c>
      <c r="K1053">
        <f ca="1">IF(G1053="","",IF(C1053&lt;(G1053*(1-'inputs and tables'!$K$14)),0,IF(C1053&gt;(G1053*(1+'inputs and tables'!$K$14)),1,K1052)))</f>
        <v>1</v>
      </c>
      <c r="N1053" s="13">
        <f t="shared" si="48"/>
        <v>789.10464611376449</v>
      </c>
      <c r="O1053" s="10">
        <f ca="1">(O1052+(IF(J1052&lt;&gt;J1051,(-O1052*'inputs and tables'!$K$22-'inputs and tables'!$K$21)-O1052*'inputs and tables'!$K$22,0)*('inputs and tables'!$K$15+'inputs and tables'!$K$16)))*(IF(AND(J1052=0,'inputs and tables'!$K$16=1),data!C1052/data!C1053,1)*IF(AND(J1052=1,'inputs and tables'!$K$15=1),data!C1053/data!C1052,1))</f>
        <v>4571.981034561717</v>
      </c>
      <c r="P1053" s="10">
        <f ca="1">(P1052+(IF(K1052&lt;&gt;K1051,(-P1052*'inputs and tables'!$K$22-'inputs and tables'!$K$21)-P1052*'inputs and tables'!$K$22,0)*('inputs and tables'!$K$15+'inputs and tables'!$K$16)))*(IF(AND(K1052=0,'inputs and tables'!$K$16=1),data!C1052/data!C1053,1)*IF(AND(K1052=1,'inputs and tables'!$K$15=1),data!C1053/data!C1052,1))</f>
        <v>1335.289228074573</v>
      </c>
    </row>
    <row r="1054" spans="1:16" x14ac:dyDescent="0.4">
      <c r="A1054" s="17">
        <f t="shared" si="47"/>
        <v>1052</v>
      </c>
      <c r="B1054">
        <v>1593734400</v>
      </c>
      <c r="C1054">
        <v>9058.26</v>
      </c>
      <c r="D1054" s="14">
        <f t="shared" si="46"/>
        <v>44015</v>
      </c>
      <c r="F1054">
        <f ca="1">IF(A1054&lt;$F$2,"",AVERAGE(INDIRECT("C"&amp;A1054-$F$2+3):C1054))</f>
        <v>8198.4859166666683</v>
      </c>
      <c r="G1054" s="2">
        <f ca="1">IF(A1054&lt;$G$2,"",IF(A1054=$G$2,AVERAGE(INDIRECT("C"&amp;A1054-$G$2+3):C1054),G1053+(2/($G$2+3))*(C1054-G1053)))</f>
        <v>8820.2347913771264</v>
      </c>
      <c r="J1054">
        <f ca="1">IF(F1054="","",IF(C1054&lt;(F1054*(1-'inputs and tables'!$K$14)),0,IF(C1054&gt;(F1054*(1+'inputs and tables'!$K$14)),1,J1053)))</f>
        <v>1</v>
      </c>
      <c r="K1054">
        <f ca="1">IF(G1054="","",IF(C1054&lt;(G1054*(1-'inputs and tables'!$K$14)),0,IF(C1054&gt;(G1054*(1+'inputs and tables'!$K$14)),1,K1053)))</f>
        <v>1</v>
      </c>
      <c r="N1054" s="13">
        <f t="shared" si="48"/>
        <v>786.64871906209271</v>
      </c>
      <c r="O1054" s="10">
        <f ca="1">(O1053+(IF(J1053&lt;&gt;J1052,(-O1053*'inputs and tables'!$K$22-'inputs and tables'!$K$21)-O1053*'inputs and tables'!$K$22,0)*('inputs and tables'!$K$15+'inputs and tables'!$K$16)))*(IF(AND(J1053=0,'inputs and tables'!$K$16=1),data!C1053/data!C1054,1)*IF(AND(J1053=1,'inputs and tables'!$K$15=1),data!C1054/data!C1053,1))</f>
        <v>4557.7516773303169</v>
      </c>
      <c r="P1054" s="10">
        <f ca="1">(P1053+(IF(K1053&lt;&gt;K1052,(-P1053*'inputs and tables'!$K$22-'inputs and tables'!$K$21)-P1053*'inputs and tables'!$K$22,0)*('inputs and tables'!$K$15+'inputs and tables'!$K$16)))*(IF(AND(K1053=0,'inputs and tables'!$K$16=1),data!C1053/data!C1054,1)*IF(AND(K1053=1,'inputs and tables'!$K$15=1),data!C1054/data!C1053,1))</f>
        <v>1331.1334130591822</v>
      </c>
    </row>
    <row r="1055" spans="1:16" x14ac:dyDescent="0.4">
      <c r="A1055" s="17">
        <f t="shared" si="47"/>
        <v>1053</v>
      </c>
      <c r="B1055">
        <v>1593820800</v>
      </c>
      <c r="C1055">
        <v>9135.4599999999991</v>
      </c>
      <c r="D1055" s="14">
        <f t="shared" si="46"/>
        <v>44016</v>
      </c>
      <c r="F1055">
        <f ca="1">IF(A1055&lt;$F$2,"",AVERAGE(INDIRECT("C"&amp;A1055-$F$2+3):C1055))</f>
        <v>8198.5157500000005</v>
      </c>
      <c r="G1055" s="2">
        <f ca="1">IF(A1055&lt;$G$2,"",IF(A1055=$G$2,AVERAGE(INDIRECT("C"&amp;A1055-$G$2+3):C1055),G1054+(2/($G$2+3))*(C1055-G1054)))</f>
        <v>8825.8638129596784</v>
      </c>
      <c r="J1055">
        <f ca="1">IF(F1055="","",IF(C1055&lt;(F1055*(1-'inputs and tables'!$K$14)),0,IF(C1055&gt;(F1055*(1+'inputs and tables'!$K$14)),1,J1054)))</f>
        <v>1</v>
      </c>
      <c r="K1055">
        <f ca="1">IF(G1055="","",IF(C1055&lt;(G1055*(1-'inputs and tables'!$K$14)),0,IF(C1055&gt;(G1055*(1+'inputs and tables'!$K$14)),1,K1054)))</f>
        <v>1</v>
      </c>
      <c r="N1055" s="13">
        <f t="shared" si="48"/>
        <v>793.35301780286545</v>
      </c>
      <c r="O1055" s="10">
        <f ca="1">(O1054+(IF(J1054&lt;&gt;J1053,(-O1054*'inputs and tables'!$K$22-'inputs and tables'!$K$21)-O1054*'inputs and tables'!$K$22,0)*('inputs and tables'!$K$15+'inputs and tables'!$K$16)))*(IF(AND(J1054=0,'inputs and tables'!$K$16=1),data!C1054/data!C1055,1)*IF(AND(J1054=1,'inputs and tables'!$K$15=1),data!C1055/data!C1054,1))</f>
        <v>4596.5956086692158</v>
      </c>
      <c r="P1055" s="10">
        <f ca="1">(P1054+(IF(K1054&lt;&gt;K1053,(-P1054*'inputs and tables'!$K$22-'inputs and tables'!$K$21)-P1054*'inputs and tables'!$K$22,0)*('inputs and tables'!$K$15+'inputs and tables'!$K$16)))*(IF(AND(K1054=0,'inputs and tables'!$K$16=1),data!C1054/data!C1055,1)*IF(AND(K1054=1,'inputs and tables'!$K$15=1),data!C1055/data!C1054,1))</f>
        <v>1342.4781414604608</v>
      </c>
    </row>
    <row r="1056" spans="1:16" x14ac:dyDescent="0.4">
      <c r="A1056" s="17">
        <f t="shared" si="47"/>
        <v>1054</v>
      </c>
      <c r="B1056">
        <v>1593907200</v>
      </c>
      <c r="C1056">
        <v>9069.41</v>
      </c>
      <c r="D1056" s="14">
        <f t="shared" si="46"/>
        <v>44017</v>
      </c>
      <c r="F1056">
        <f ca="1">IF(A1056&lt;$F$2,"",AVERAGE(INDIRECT("C"&amp;A1056-$F$2+3):C1056))</f>
        <v>8200.0386666666673</v>
      </c>
      <c r="G1056" s="2">
        <f ca="1">IF(A1056&lt;$G$2,"",IF(A1056=$G$2,AVERAGE(INDIRECT("C"&amp;A1056-$G$2+3):C1056),G1055+(2/($G$2+3))*(C1056-G1055)))</f>
        <v>8830.2128520139704</v>
      </c>
      <c r="J1056">
        <f ca="1">IF(F1056="","",IF(C1056&lt;(F1056*(1-'inputs and tables'!$K$14)),0,IF(C1056&gt;(F1056*(1+'inputs and tables'!$K$14)),1,J1055)))</f>
        <v>1</v>
      </c>
      <c r="K1056">
        <f ca="1">IF(G1056="","",IF(C1056&lt;(G1056*(1-'inputs and tables'!$K$14)),0,IF(C1056&gt;(G1056*(1+'inputs and tables'!$K$14)),1,K1055)))</f>
        <v>1</v>
      </c>
      <c r="N1056" s="13">
        <f t="shared" si="48"/>
        <v>787.61702127659544</v>
      </c>
      <c r="O1056" s="10">
        <f ca="1">(O1055+(IF(J1055&lt;&gt;J1054,(-O1055*'inputs and tables'!$K$22-'inputs and tables'!$K$21)-O1055*'inputs and tables'!$K$22,0)*('inputs and tables'!$K$15+'inputs and tables'!$K$16)))*(IF(AND(J1055=0,'inputs and tables'!$K$16=1),data!C1055/data!C1056,1)*IF(AND(J1055=1,'inputs and tables'!$K$15=1),data!C1056/data!C1055,1))</f>
        <v>4563.3619083462327</v>
      </c>
      <c r="P1056" s="10">
        <f ca="1">(P1055+(IF(K1055&lt;&gt;K1054,(-P1055*'inputs and tables'!$K$22-'inputs and tables'!$K$21)-P1055*'inputs and tables'!$K$22,0)*('inputs and tables'!$K$15+'inputs and tables'!$K$16)))*(IF(AND(K1055=0,'inputs and tables'!$K$16=1),data!C1055/data!C1056,1)*IF(AND(K1055=1,'inputs and tables'!$K$15=1),data!C1056/data!C1055,1))</f>
        <v>1332.7719327699886</v>
      </c>
    </row>
    <row r="1057" spans="1:16" x14ac:dyDescent="0.4">
      <c r="A1057" s="17">
        <f t="shared" si="47"/>
        <v>1055</v>
      </c>
      <c r="B1057">
        <v>1593993600</v>
      </c>
      <c r="C1057">
        <v>9344.2000000000007</v>
      </c>
      <c r="D1057" s="14">
        <f t="shared" si="46"/>
        <v>44018</v>
      </c>
      <c r="F1057">
        <f ca="1">IF(A1057&lt;$F$2,"",AVERAGE(INDIRECT("C"&amp;A1057-$F$2+3):C1057))</f>
        <v>8210.9627500000006</v>
      </c>
      <c r="G1057" s="2">
        <f ca="1">IF(A1057&lt;$G$2,"",IF(A1057=$G$2,AVERAGE(INDIRECT("C"&amp;A1057-$G$2+3):C1057),G1056+(2/($G$2+3))*(C1057-G1056)))</f>
        <v>8839.3911939422924</v>
      </c>
      <c r="J1057">
        <f ca="1">IF(F1057="","",IF(C1057&lt;(F1057*(1-'inputs and tables'!$K$14)),0,IF(C1057&gt;(F1057*(1+'inputs and tables'!$K$14)),1,J1056)))</f>
        <v>1</v>
      </c>
      <c r="K1057">
        <f ca="1">IF(G1057="","",IF(C1057&lt;(G1057*(1-'inputs and tables'!$K$14)),0,IF(C1057&gt;(G1057*(1+'inputs and tables'!$K$14)),1,K1056)))</f>
        <v>1</v>
      </c>
      <c r="N1057" s="13">
        <f t="shared" si="48"/>
        <v>811.48067737733356</v>
      </c>
      <c r="O1057" s="10">
        <f ca="1">(O1056+(IF(J1056&lt;&gt;J1055,(-O1056*'inputs and tables'!$K$22-'inputs and tables'!$K$21)-O1056*'inputs and tables'!$K$22,0)*('inputs and tables'!$K$15+'inputs and tables'!$K$16)))*(IF(AND(J1056=0,'inputs and tables'!$K$16=1),data!C1056/data!C1057,1)*IF(AND(J1056=1,'inputs and tables'!$K$15=1),data!C1057/data!C1056,1))</f>
        <v>4701.6251712039557</v>
      </c>
      <c r="P1057" s="10">
        <f ca="1">(P1056+(IF(K1056&lt;&gt;K1055,(-P1056*'inputs and tables'!$K$22-'inputs and tables'!$K$21)-P1056*'inputs and tables'!$K$22,0)*('inputs and tables'!$K$15+'inputs and tables'!$K$16)))*(IF(AND(K1056=0,'inputs and tables'!$K$16=1),data!C1056/data!C1057,1)*IF(AND(K1056=1,'inputs and tables'!$K$15=1),data!C1057/data!C1056,1))</f>
        <v>1373.1529938760434</v>
      </c>
    </row>
    <row r="1058" spans="1:16" x14ac:dyDescent="0.4">
      <c r="A1058" s="17">
        <f t="shared" si="47"/>
        <v>1056</v>
      </c>
      <c r="B1058">
        <v>1594080000</v>
      </c>
      <c r="C1058">
        <v>9257.39</v>
      </c>
      <c r="D1058" s="14">
        <f t="shared" si="46"/>
        <v>44019</v>
      </c>
      <c r="F1058">
        <f ca="1">IF(A1058&lt;$F$2,"",AVERAGE(INDIRECT("C"&amp;A1058-$F$2+3):C1058))</f>
        <v>8222.0254166666673</v>
      </c>
      <c r="G1058" s="2">
        <f ca="1">IF(A1058&lt;$G$2,"",IF(A1058=$G$2,AVERAGE(INDIRECT("C"&amp;A1058-$G$2+3):C1058),G1057+(2/($G$2+3))*(C1058-G1057)))</f>
        <v>8846.8554583361802</v>
      </c>
      <c r="J1058">
        <f ca="1">IF(F1058="","",IF(C1058&lt;(F1058*(1-'inputs and tables'!$K$14)),0,IF(C1058&gt;(F1058*(1+'inputs and tables'!$K$14)),1,J1057)))</f>
        <v>1</v>
      </c>
      <c r="K1058">
        <f ca="1">IF(G1058="","",IF(C1058&lt;(G1058*(1-'inputs and tables'!$K$14)),0,IF(C1058&gt;(G1058*(1+'inputs and tables'!$K$14)),1,K1057)))</f>
        <v>1</v>
      </c>
      <c r="N1058" s="13">
        <f t="shared" si="48"/>
        <v>803.94181502388142</v>
      </c>
      <c r="O1058" s="10">
        <f ca="1">(O1057+(IF(J1057&lt;&gt;J1056,(-O1057*'inputs and tables'!$K$22-'inputs and tables'!$K$21)-O1057*'inputs and tables'!$K$22,0)*('inputs and tables'!$K$15+'inputs and tables'!$K$16)))*(IF(AND(J1057=0,'inputs and tables'!$K$16=1),data!C1057/data!C1058,1)*IF(AND(J1057=1,'inputs and tables'!$K$15=1),data!C1058/data!C1057,1))</f>
        <v>4657.945874836988</v>
      </c>
      <c r="P1058" s="10">
        <f ca="1">(P1057+(IF(K1057&lt;&gt;K1056,(-P1057*'inputs and tables'!$K$22-'inputs and tables'!$K$21)-P1057*'inputs and tables'!$K$22,0)*('inputs and tables'!$K$15+'inputs and tables'!$K$16)))*(IF(AND(K1057=0,'inputs and tables'!$K$16=1),data!C1057/data!C1058,1)*IF(AND(K1057=1,'inputs and tables'!$K$15=1),data!C1058/data!C1057,1))</f>
        <v>1360.3960525222217</v>
      </c>
    </row>
    <row r="1059" spans="1:16" x14ac:dyDescent="0.4">
      <c r="A1059" s="17">
        <f t="shared" si="47"/>
        <v>1057</v>
      </c>
      <c r="B1059">
        <v>1594166400</v>
      </c>
      <c r="C1059">
        <v>9436.06</v>
      </c>
      <c r="D1059" s="14">
        <f t="shared" si="46"/>
        <v>44020</v>
      </c>
      <c r="F1059">
        <f ca="1">IF(A1059&lt;$F$2,"",AVERAGE(INDIRECT("C"&amp;A1059-$F$2+3):C1059))</f>
        <v>8234.8712500000001</v>
      </c>
      <c r="G1059" s="2">
        <f ca="1">IF(A1059&lt;$G$2,"",IF(A1059=$G$2,AVERAGE(INDIRECT("C"&amp;A1059-$G$2+3):C1059),G1058+(2/($G$2+3))*(C1059-G1058)))</f>
        <v>8857.376968008748</v>
      </c>
      <c r="J1059">
        <f ca="1">IF(F1059="","",IF(C1059&lt;(F1059*(1-'inputs and tables'!$K$14)),0,IF(C1059&gt;(F1059*(1+'inputs and tables'!$K$14)),1,J1058)))</f>
        <v>1</v>
      </c>
      <c r="K1059">
        <f ca="1">IF(G1059="","",IF(C1059&lt;(G1059*(1-'inputs and tables'!$K$14)),0,IF(C1059&gt;(G1059*(1+'inputs and tables'!$K$14)),1,K1058)))</f>
        <v>1</v>
      </c>
      <c r="N1059" s="13">
        <f t="shared" si="48"/>
        <v>819.45809813286974</v>
      </c>
      <c r="O1059" s="10">
        <f ca="1">(O1058+(IF(J1058&lt;&gt;J1057,(-O1058*'inputs and tables'!$K$22-'inputs and tables'!$K$21)-O1058*'inputs and tables'!$K$22,0)*('inputs and tables'!$K$15+'inputs and tables'!$K$16)))*(IF(AND(J1058=0,'inputs and tables'!$K$16=1),data!C1058/data!C1059,1)*IF(AND(J1058=1,'inputs and tables'!$K$15=1),data!C1059/data!C1058,1))</f>
        <v>4747.8454242193875</v>
      </c>
      <c r="P1059" s="10">
        <f ca="1">(P1058+(IF(K1058&lt;&gt;K1057,(-P1058*'inputs and tables'!$K$22-'inputs and tables'!$K$21)-P1058*'inputs and tables'!$K$22,0)*('inputs and tables'!$K$15+'inputs and tables'!$K$16)))*(IF(AND(K1058=0,'inputs and tables'!$K$16=1),data!C1058/data!C1059,1)*IF(AND(K1058=1,'inputs and tables'!$K$15=1),data!C1059/data!C1058,1))</f>
        <v>1386.6520450540418</v>
      </c>
    </row>
    <row r="1060" spans="1:16" x14ac:dyDescent="0.4">
      <c r="A1060" s="17">
        <f t="shared" si="47"/>
        <v>1058</v>
      </c>
      <c r="B1060">
        <v>1594252800</v>
      </c>
      <c r="C1060">
        <v>9232.43</v>
      </c>
      <c r="D1060" s="14">
        <f t="shared" si="46"/>
        <v>44021</v>
      </c>
      <c r="F1060">
        <f ca="1">IF(A1060&lt;$F$2,"",AVERAGE(INDIRECT("C"&amp;A1060-$F$2+3):C1060))</f>
        <v>8245.6871666666666</v>
      </c>
      <c r="G1060" s="2">
        <f ca="1">IF(A1060&lt;$G$2,"",IF(A1060=$G$2,AVERAGE(INDIRECT("C"&amp;A1060-$G$2+3):C1060),G1059+(2/($G$2+3))*(C1060-G1059)))</f>
        <v>8864.0743435800196</v>
      </c>
      <c r="J1060">
        <f ca="1">IF(F1060="","",IF(C1060&lt;(F1060*(1-'inputs and tables'!$K$14)),0,IF(C1060&gt;(F1060*(1+'inputs and tables'!$K$14)),1,J1059)))</f>
        <v>1</v>
      </c>
      <c r="K1060">
        <f ca="1">IF(G1060="","",IF(C1060&lt;(G1060*(1-'inputs and tables'!$K$14)),0,IF(C1060&gt;(G1060*(1+'inputs and tables'!$K$14)),1,K1059)))</f>
        <v>1</v>
      </c>
      <c r="N1060" s="13">
        <f t="shared" si="48"/>
        <v>801.7742075553623</v>
      </c>
      <c r="O1060" s="10">
        <f ca="1">(O1059+(IF(J1059&lt;&gt;J1058,(-O1059*'inputs and tables'!$K$22-'inputs and tables'!$K$21)-O1059*'inputs and tables'!$K$22,0)*('inputs and tables'!$K$15+'inputs and tables'!$K$16)))*(IF(AND(J1059=0,'inputs and tables'!$K$16=1),data!C1059/data!C1060,1)*IF(AND(J1059=1,'inputs and tables'!$K$15=1),data!C1060/data!C1059,1))</f>
        <v>4645.3870079170547</v>
      </c>
      <c r="P1060" s="10">
        <f ca="1">(P1059+(IF(K1059&lt;&gt;K1058,(-P1059*'inputs and tables'!$K$22-'inputs and tables'!$K$21)-P1059*'inputs and tables'!$K$22,0)*('inputs and tables'!$K$15+'inputs and tables'!$K$16)))*(IF(AND(K1059=0,'inputs and tables'!$K$16=1),data!C1059/data!C1060,1)*IF(AND(K1059=1,'inputs and tables'!$K$15=1),data!C1060/data!C1059,1))</f>
        <v>1356.7281196090623</v>
      </c>
    </row>
    <row r="1061" spans="1:16" x14ac:dyDescent="0.4">
      <c r="A1061" s="17">
        <f t="shared" si="47"/>
        <v>1059</v>
      </c>
      <c r="B1061">
        <v>1594339200</v>
      </c>
      <c r="C1061">
        <v>9288.34</v>
      </c>
      <c r="D1061" s="14">
        <f t="shared" ref="D1061:D1124" si="49">(B1061/86400)+DATE(1970,1,1)</f>
        <v>44022</v>
      </c>
      <c r="F1061">
        <f ca="1">IF(A1061&lt;$F$2,"",AVERAGE(INDIRECT("C"&amp;A1061-$F$2+3):C1061))</f>
        <v>8283.09</v>
      </c>
      <c r="G1061" s="2">
        <f ca="1">IF(A1061&lt;$G$2,"",IF(A1061=$G$2,AVERAGE(INDIRECT("C"&amp;A1061-$G$2+3):C1061),G1060+(2/($G$2+3))*(C1061-G1060)))</f>
        <v>8871.6505160160905</v>
      </c>
      <c r="J1061">
        <f ca="1">IF(F1061="","",IF(C1061&lt;(F1061*(1-'inputs and tables'!$K$14)),0,IF(C1061&gt;(F1061*(1+'inputs and tables'!$K$14)),1,J1060)))</f>
        <v>1</v>
      </c>
      <c r="K1061">
        <f ca="1">IF(G1061="","",IF(C1061&lt;(G1061*(1-'inputs and tables'!$K$14)),0,IF(C1061&gt;(G1061*(1+'inputs and tables'!$K$14)),1,K1060)))</f>
        <v>1</v>
      </c>
      <c r="N1061" s="13">
        <f t="shared" si="48"/>
        <v>806.62961354754646</v>
      </c>
      <c r="O1061" s="10">
        <f ca="1">(O1060+(IF(J1060&lt;&gt;J1059,(-O1060*'inputs and tables'!$K$22-'inputs and tables'!$K$21)-O1060*'inputs and tables'!$K$22,0)*('inputs and tables'!$K$15+'inputs and tables'!$K$16)))*(IF(AND(J1060=0,'inputs and tables'!$K$16=1),data!C1060/data!C1061,1)*IF(AND(J1060=1,'inputs and tables'!$K$15=1),data!C1061/data!C1060,1))</f>
        <v>4673.5186685538147</v>
      </c>
      <c r="P1061" s="10">
        <f ca="1">(P1060+(IF(K1060&lt;&gt;K1059,(-P1060*'inputs and tables'!$K$22-'inputs and tables'!$K$21)-P1060*'inputs and tables'!$K$22,0)*('inputs and tables'!$K$15+'inputs and tables'!$K$16)))*(IF(AND(K1060=0,'inputs and tables'!$K$16=1),data!C1060/data!C1061,1)*IF(AND(K1060=1,'inputs and tables'!$K$15=1),data!C1061/data!C1060,1))</f>
        <v>1364.9442305535638</v>
      </c>
    </row>
    <row r="1062" spans="1:16" x14ac:dyDescent="0.4">
      <c r="A1062" s="17">
        <f t="shared" si="47"/>
        <v>1060</v>
      </c>
      <c r="B1062">
        <v>1594425600</v>
      </c>
      <c r="C1062">
        <v>9234.0300000000007</v>
      </c>
      <c r="D1062" s="14">
        <f t="shared" si="49"/>
        <v>44023</v>
      </c>
      <c r="F1062">
        <f ca="1">IF(A1062&lt;$F$2,"",AVERAGE(INDIRECT("C"&amp;A1062-$F$2+3):C1062))</f>
        <v>8313.5519166666672</v>
      </c>
      <c r="G1062" s="2">
        <f ca="1">IF(A1062&lt;$G$2,"",IF(A1062=$G$2,AVERAGE(INDIRECT("C"&amp;A1062-$G$2+3):C1062),G1061+(2/($G$2+3))*(C1062-G1061)))</f>
        <v>8878.1215782300897</v>
      </c>
      <c r="J1062">
        <f ca="1">IF(F1062="","",IF(C1062&lt;(F1062*(1-'inputs and tables'!$K$14)),0,IF(C1062&gt;(F1062*(1+'inputs and tables'!$K$14)),1,J1061)))</f>
        <v>1</v>
      </c>
      <c r="K1062">
        <f ca="1">IF(G1062="","",IF(C1062&lt;(G1062*(1-'inputs and tables'!$K$14)),0,IF(C1062&gt;(G1062*(1+'inputs and tables'!$K$14)),1,K1061)))</f>
        <v>1</v>
      </c>
      <c r="N1062" s="13">
        <f t="shared" si="48"/>
        <v>801.91315675206226</v>
      </c>
      <c r="O1062" s="10">
        <f ca="1">(O1061+(IF(J1061&lt;&gt;J1060,(-O1061*'inputs and tables'!$K$22-'inputs and tables'!$K$21)-O1061*'inputs and tables'!$K$22,0)*('inputs and tables'!$K$15+'inputs and tables'!$K$16)))*(IF(AND(J1061=0,'inputs and tables'!$K$16=1),data!C1061/data!C1062,1)*IF(AND(J1061=1,'inputs and tables'!$K$15=1),data!C1062/data!C1061,1))</f>
        <v>4646.1920634888456</v>
      </c>
      <c r="P1062" s="10">
        <f ca="1">(P1061+(IF(K1061&lt;&gt;K1060,(-P1061*'inputs and tables'!$K$22-'inputs and tables'!$K$21)-P1061*'inputs and tables'!$K$22,0)*('inputs and tables'!$K$15+'inputs and tables'!$K$16)))*(IF(AND(K1061=0,'inputs and tables'!$K$16=1),data!C1061/data!C1062,1)*IF(AND(K1061=1,'inputs and tables'!$K$15=1),data!C1062/data!C1061,1))</f>
        <v>1356.9632435137521</v>
      </c>
    </row>
    <row r="1063" spans="1:16" x14ac:dyDescent="0.4">
      <c r="A1063" s="17">
        <f t="shared" si="47"/>
        <v>1061</v>
      </c>
      <c r="B1063">
        <v>1594512000</v>
      </c>
      <c r="C1063">
        <v>9302.75</v>
      </c>
      <c r="D1063" s="14">
        <f t="shared" si="49"/>
        <v>44024</v>
      </c>
      <c r="F1063">
        <f ca="1">IF(A1063&lt;$F$2,"",AVERAGE(INDIRECT("C"&amp;A1063-$F$2+3):C1063))</f>
        <v>8347.9743333333336</v>
      </c>
      <c r="G1063" s="2">
        <f ca="1">IF(A1063&lt;$G$2,"",IF(A1063=$G$2,AVERAGE(INDIRECT("C"&amp;A1063-$G$2+3):C1063),G1062+(2/($G$2+3))*(C1063-G1062)))</f>
        <v>8885.7042286188389</v>
      </c>
      <c r="J1063">
        <f ca="1">IF(F1063="","",IF(C1063&lt;(F1063*(1-'inputs and tables'!$K$14)),0,IF(C1063&gt;(F1063*(1+'inputs and tables'!$K$14)),1,J1062)))</f>
        <v>1</v>
      </c>
      <c r="K1063">
        <f ca="1">IF(G1063="","",IF(C1063&lt;(G1063*(1-'inputs and tables'!$K$14)),0,IF(C1063&gt;(G1063*(1+'inputs and tables'!$K$14)),1,K1062)))</f>
        <v>1</v>
      </c>
      <c r="N1063" s="13">
        <f t="shared" si="48"/>
        <v>807.88102475032531</v>
      </c>
      <c r="O1063" s="10">
        <f ca="1">(O1062+(IF(J1062&lt;&gt;J1061,(-O1062*'inputs and tables'!$K$22-'inputs and tables'!$K$21)-O1062*'inputs and tables'!$K$22,0)*('inputs and tables'!$K$15+'inputs and tables'!$K$16)))*(IF(AND(J1062=0,'inputs and tables'!$K$16=1),data!C1062/data!C1063,1)*IF(AND(J1062=1,'inputs and tables'!$K$15=1),data!C1063/data!C1062,1))</f>
        <v>4680.7692002972544</v>
      </c>
      <c r="P1063" s="10">
        <f ca="1">(P1062+(IF(K1062&lt;&gt;K1061,(-P1062*'inputs and tables'!$K$22-'inputs and tables'!$K$21)-P1062*'inputs and tables'!$K$22,0)*('inputs and tables'!$K$15+'inputs and tables'!$K$16)))*(IF(AND(K1062=0,'inputs and tables'!$K$16=1),data!C1062/data!C1063,1)*IF(AND(K1062=1,'inputs and tables'!$K$15=1),data!C1063/data!C1062,1))</f>
        <v>1367.0618152201753</v>
      </c>
    </row>
    <row r="1064" spans="1:16" x14ac:dyDescent="0.4">
      <c r="A1064" s="17">
        <f t="shared" si="47"/>
        <v>1062</v>
      </c>
      <c r="B1064">
        <v>1594598400</v>
      </c>
      <c r="C1064">
        <v>9242.6200000000008</v>
      </c>
      <c r="D1064" s="14">
        <f t="shared" si="49"/>
        <v>44025</v>
      </c>
      <c r="F1064">
        <f ca="1">IF(A1064&lt;$F$2,"",AVERAGE(INDIRECT("C"&amp;A1064-$F$2+3):C1064))</f>
        <v>8380.3186666666661</v>
      </c>
      <c r="G1064" s="2">
        <f ca="1">IF(A1064&lt;$G$2,"",IF(A1064=$G$2,AVERAGE(INDIRECT("C"&amp;A1064-$G$2+3):C1064),G1063+(2/($G$2+3))*(C1064-G1063)))</f>
        <v>8892.0777245363588</v>
      </c>
      <c r="J1064">
        <f ca="1">IF(F1064="","",IF(C1064&lt;(F1064*(1-'inputs and tables'!$K$14)),0,IF(C1064&gt;(F1064*(1+'inputs and tables'!$K$14)),1,J1063)))</f>
        <v>1</v>
      </c>
      <c r="K1064">
        <f ca="1">IF(G1064="","",IF(C1064&lt;(G1064*(1-'inputs and tables'!$K$14)),0,IF(C1064&gt;(G1064*(1+'inputs and tables'!$K$14)),1,K1063)))</f>
        <v>1</v>
      </c>
      <c r="N1064" s="13">
        <f t="shared" si="48"/>
        <v>802.65914025184509</v>
      </c>
      <c r="O1064" s="10">
        <f ca="1">(O1063+(IF(J1063&lt;&gt;J1062,(-O1063*'inputs and tables'!$K$22-'inputs and tables'!$K$21)-O1063*'inputs and tables'!$K$22,0)*('inputs and tables'!$K$15+'inputs and tables'!$K$16)))*(IF(AND(J1063=0,'inputs and tables'!$K$16=1),data!C1063/data!C1064,1)*IF(AND(J1063=1,'inputs and tables'!$K$15=1),data!C1064/data!C1063,1))</f>
        <v>4650.5142055898968</v>
      </c>
      <c r="P1064" s="10">
        <f ca="1">(P1063+(IF(K1063&lt;&gt;K1062,(-P1063*'inputs and tables'!$K$22-'inputs and tables'!$K$21)-P1063*'inputs and tables'!$K$22,0)*('inputs and tables'!$K$15+'inputs and tables'!$K$16)))*(IF(AND(K1063=0,'inputs and tables'!$K$16=1),data!C1063/data!C1064,1)*IF(AND(K1063=1,'inputs and tables'!$K$15=1),data!C1064/data!C1063,1))</f>
        <v>1358.2255649770548</v>
      </c>
    </row>
    <row r="1065" spans="1:16" x14ac:dyDescent="0.4">
      <c r="A1065" s="17">
        <f t="shared" si="47"/>
        <v>1063</v>
      </c>
      <c r="B1065">
        <v>1594684800</v>
      </c>
      <c r="C1065">
        <v>9255.85</v>
      </c>
      <c r="D1065" s="14">
        <f t="shared" si="49"/>
        <v>44026</v>
      </c>
      <c r="F1065">
        <f ca="1">IF(A1065&lt;$F$2,"",AVERAGE(INDIRECT("C"&amp;A1065-$F$2+3):C1065))</f>
        <v>8415.5426666666681</v>
      </c>
      <c r="G1065" s="2">
        <f ca="1">IF(A1065&lt;$G$2,"",IF(A1065=$G$2,AVERAGE(INDIRECT("C"&amp;A1065-$G$2+3):C1065),G1064+(2/($G$2+3))*(C1065-G1064)))</f>
        <v>8898.5736580267803</v>
      </c>
      <c r="J1065">
        <f ca="1">IF(F1065="","",IF(C1065&lt;(F1065*(1-'inputs and tables'!$K$14)),0,IF(C1065&gt;(F1065*(1+'inputs and tables'!$K$14)),1,J1064)))</f>
        <v>1</v>
      </c>
      <c r="K1065">
        <f ca="1">IF(G1065="","",IF(C1065&lt;(G1065*(1-'inputs and tables'!$K$14)),0,IF(C1065&gt;(G1065*(1+'inputs and tables'!$K$14)),1,K1064)))</f>
        <v>1</v>
      </c>
      <c r="N1065" s="13">
        <f t="shared" si="48"/>
        <v>803.80807642205787</v>
      </c>
      <c r="O1065" s="10">
        <f ca="1">(O1064+(IF(J1064&lt;&gt;J1063,(-O1064*'inputs and tables'!$K$22-'inputs and tables'!$K$21)-O1064*'inputs and tables'!$K$22,0)*('inputs and tables'!$K$15+'inputs and tables'!$K$16)))*(IF(AND(J1064=0,'inputs and tables'!$K$16=1),data!C1064/data!C1065,1)*IF(AND(J1064=1,'inputs and tables'!$K$15=1),data!C1065/data!C1064,1))</f>
        <v>4657.1710088491409</v>
      </c>
      <c r="P1065" s="10">
        <f ca="1">(P1064+(IF(K1064&lt;&gt;K1063,(-P1064*'inputs and tables'!$K$22-'inputs and tables'!$K$21)-P1064*'inputs and tables'!$K$22,0)*('inputs and tables'!$K$15+'inputs and tables'!$K$16)))*(IF(AND(K1064=0,'inputs and tables'!$K$16=1),data!C1064/data!C1065,1)*IF(AND(K1064=1,'inputs and tables'!$K$15=1),data!C1065/data!C1064,1))</f>
        <v>1360.169745763958</v>
      </c>
    </row>
    <row r="1066" spans="1:16" x14ac:dyDescent="0.4">
      <c r="A1066" s="17">
        <f t="shared" si="47"/>
        <v>1064</v>
      </c>
      <c r="B1066">
        <v>1594771200</v>
      </c>
      <c r="C1066">
        <v>9197.6</v>
      </c>
      <c r="D1066" s="14">
        <f t="shared" si="49"/>
        <v>44027</v>
      </c>
      <c r="F1066">
        <f ca="1">IF(A1066&lt;$F$2,"",AVERAGE(INDIRECT("C"&amp;A1066-$F$2+3):C1066))</f>
        <v>8447.9173333333347</v>
      </c>
      <c r="G1066" s="2">
        <f ca="1">IF(A1066&lt;$G$2,"",IF(A1066=$G$2,AVERAGE(INDIRECT("C"&amp;A1066-$G$2+3):C1066),G1065+(2/($G$2+3))*(C1066-G1065)))</f>
        <v>8903.9134141334453</v>
      </c>
      <c r="J1066">
        <f ca="1">IF(F1066="","",IF(C1066&lt;(F1066*(1-'inputs and tables'!$K$14)),0,IF(C1066&gt;(F1066*(1+'inputs and tables'!$K$14)),1,J1065)))</f>
        <v>1</v>
      </c>
      <c r="K1066">
        <f ca="1">IF(G1066="","",IF(C1066&lt;(G1066*(1-'inputs and tables'!$K$14)),0,IF(C1066&gt;(G1066*(1+'inputs and tables'!$K$14)),1,K1065)))</f>
        <v>1</v>
      </c>
      <c r="N1066" s="13">
        <f t="shared" si="48"/>
        <v>798.74945722970006</v>
      </c>
      <c r="O1066" s="10">
        <f ca="1">(O1065+(IF(J1065&lt;&gt;J1064,(-O1065*'inputs and tables'!$K$22-'inputs and tables'!$K$21)-O1065*'inputs and tables'!$K$22,0)*('inputs and tables'!$K$15+'inputs and tables'!$K$16)))*(IF(AND(J1065=0,'inputs and tables'!$K$16=1),data!C1065/data!C1066,1)*IF(AND(J1065=1,'inputs and tables'!$K$15=1),data!C1066/data!C1065,1))</f>
        <v>4627.8619544386365</v>
      </c>
      <c r="P1066" s="10">
        <f ca="1">(P1065+(IF(K1065&lt;&gt;K1064,(-P1065*'inputs and tables'!$K$22-'inputs and tables'!$K$21)-P1065*'inputs and tables'!$K$22,0)*('inputs and tables'!$K$15+'inputs and tables'!$K$16)))*(IF(AND(K1065=0,'inputs and tables'!$K$16=1),data!C1065/data!C1066,1)*IF(AND(K1065=1,'inputs and tables'!$K$15=1),data!C1066/data!C1065,1))</f>
        <v>1351.6097661088479</v>
      </c>
    </row>
    <row r="1067" spans="1:16" x14ac:dyDescent="0.4">
      <c r="A1067" s="17">
        <f t="shared" si="47"/>
        <v>1065</v>
      </c>
      <c r="B1067">
        <v>1594857600</v>
      </c>
      <c r="C1067">
        <v>9133.7199999999993</v>
      </c>
      <c r="D1067" s="14">
        <f t="shared" si="49"/>
        <v>44028</v>
      </c>
      <c r="F1067">
        <f ca="1">IF(A1067&lt;$F$2,"",AVERAGE(INDIRECT("C"&amp;A1067-$F$2+3):C1067))</f>
        <v>8479.0896666666686</v>
      </c>
      <c r="G1067" s="2">
        <f ca="1">IF(A1067&lt;$G$2,"",IF(A1067=$G$2,AVERAGE(INDIRECT("C"&amp;A1067-$G$2+3):C1067),G1066+(2/($G$2+3))*(C1067-G1066)))</f>
        <v>8908.017103166776</v>
      </c>
      <c r="J1067">
        <f ca="1">IF(F1067="","",IF(C1067&lt;(F1067*(1-'inputs and tables'!$K$14)),0,IF(C1067&gt;(F1067*(1+'inputs and tables'!$K$14)),1,J1066)))</f>
        <v>1</v>
      </c>
      <c r="K1067">
        <f ca="1">IF(G1067="","",IF(C1067&lt;(G1067*(1-'inputs and tables'!$K$14)),0,IF(C1067&gt;(G1067*(1+'inputs and tables'!$K$14)),1,K1066)))</f>
        <v>1</v>
      </c>
      <c r="N1067" s="13">
        <f t="shared" si="48"/>
        <v>793.20191055145426</v>
      </c>
      <c r="O1067" s="10">
        <f ca="1">(O1066+(IF(J1066&lt;&gt;J1065,(-O1066*'inputs and tables'!$K$22-'inputs and tables'!$K$21)-O1066*'inputs and tables'!$K$22,0)*('inputs and tables'!$K$15+'inputs and tables'!$K$16)))*(IF(AND(J1066=0,'inputs and tables'!$K$16=1),data!C1066/data!C1067,1)*IF(AND(J1066=1,'inputs and tables'!$K$15=1),data!C1067/data!C1066,1))</f>
        <v>4595.7201107348938</v>
      </c>
      <c r="P1067" s="10">
        <f ca="1">(P1066+(IF(K1066&lt;&gt;K1065,(-P1066*'inputs and tables'!$K$22-'inputs and tables'!$K$21)-P1066*'inputs and tables'!$K$22,0)*('inputs and tables'!$K$15+'inputs and tables'!$K$16)))*(IF(AND(K1066=0,'inputs and tables'!$K$16=1),data!C1066/data!C1067,1)*IF(AND(K1066=1,'inputs and tables'!$K$15=1),data!C1067/data!C1066,1))</f>
        <v>1342.2224442141107</v>
      </c>
    </row>
    <row r="1068" spans="1:16" x14ac:dyDescent="0.4">
      <c r="A1068" s="17">
        <f t="shared" si="47"/>
        <v>1066</v>
      </c>
      <c r="B1068">
        <v>1594944000</v>
      </c>
      <c r="C1068">
        <v>9154.32</v>
      </c>
      <c r="D1068" s="14">
        <f t="shared" si="49"/>
        <v>44029</v>
      </c>
      <c r="F1068">
        <f ca="1">IF(A1068&lt;$F$2,"",AVERAGE(INDIRECT("C"&amp;A1068-$F$2+3):C1068))</f>
        <v>8504.0225833333334</v>
      </c>
      <c r="G1068" s="2">
        <f ca="1">IF(A1068&lt;$G$2,"",IF(A1068=$G$2,AVERAGE(INDIRECT("C"&amp;A1068-$G$2+3):C1068),G1067+(2/($G$2+3))*(C1068-G1067)))</f>
        <v>8912.4153691816555</v>
      </c>
      <c r="J1068">
        <f ca="1">IF(F1068="","",IF(C1068&lt;(F1068*(1-'inputs and tables'!$K$14)),0,IF(C1068&gt;(F1068*(1+'inputs and tables'!$K$14)),1,J1067)))</f>
        <v>1</v>
      </c>
      <c r="K1068">
        <f ca="1">IF(G1068="","",IF(C1068&lt;(G1068*(1-'inputs and tables'!$K$14)),0,IF(C1068&gt;(G1068*(1+'inputs and tables'!$K$14)),1,K1067)))</f>
        <v>1</v>
      </c>
      <c r="N1068" s="13">
        <f t="shared" si="48"/>
        <v>794.99088145896621</v>
      </c>
      <c r="O1068" s="10">
        <f ca="1">(O1067+(IF(J1067&lt;&gt;J1066,(-O1067*'inputs and tables'!$K$22-'inputs and tables'!$K$21)-O1067*'inputs and tables'!$K$22,0)*('inputs and tables'!$K$15+'inputs and tables'!$K$16)))*(IF(AND(J1067=0,'inputs and tables'!$K$16=1),data!C1067/data!C1068,1)*IF(AND(J1067=1,'inputs and tables'!$K$15=1),data!C1068/data!C1067,1))</f>
        <v>4606.0852012216992</v>
      </c>
      <c r="P1068" s="10">
        <f ca="1">(P1067+(IF(K1067&lt;&gt;K1066,(-P1067*'inputs and tables'!$K$22-'inputs and tables'!$K$21)-P1067*'inputs and tables'!$K$22,0)*('inputs and tables'!$K$15+'inputs and tables'!$K$16)))*(IF(AND(K1067=0,'inputs and tables'!$K$16=1),data!C1067/data!C1068,1)*IF(AND(K1067=1,'inputs and tables'!$K$15=1),data!C1068/data!C1067,1))</f>
        <v>1345.2496644869909</v>
      </c>
    </row>
    <row r="1069" spans="1:16" x14ac:dyDescent="0.4">
      <c r="A1069" s="17">
        <f t="shared" si="47"/>
        <v>1067</v>
      </c>
      <c r="B1069">
        <v>1595030400</v>
      </c>
      <c r="C1069">
        <v>9170.2800000000007</v>
      </c>
      <c r="D1069" s="14">
        <f t="shared" si="49"/>
        <v>44030</v>
      </c>
      <c r="F1069">
        <f ca="1">IF(A1069&lt;$F$2,"",AVERAGE(INDIRECT("C"&amp;A1069-$F$2+3):C1069))</f>
        <v>8528.7052500000009</v>
      </c>
      <c r="G1069" s="2">
        <f ca="1">IF(A1069&lt;$G$2,"",IF(A1069=$G$2,AVERAGE(INDIRECT("C"&amp;A1069-$G$2+3):C1069),G1068+(2/($G$2+3))*(C1069-G1068)))</f>
        <v>8917.0200947319827</v>
      </c>
      <c r="J1069">
        <f ca="1">IF(F1069="","",IF(C1069&lt;(F1069*(1-'inputs and tables'!$K$14)),0,IF(C1069&gt;(F1069*(1+'inputs and tables'!$K$14)),1,J1068)))</f>
        <v>1</v>
      </c>
      <c r="K1069">
        <f ca="1">IF(G1069="","",IF(C1069&lt;(G1069*(1-'inputs and tables'!$K$14)),0,IF(C1069&gt;(G1069*(1+'inputs and tables'!$K$14)),1,K1068)))</f>
        <v>1</v>
      </c>
      <c r="N1069" s="13">
        <f t="shared" si="48"/>
        <v>796.37689969604833</v>
      </c>
      <c r="O1069" s="10">
        <f ca="1">(O1068+(IF(J1068&lt;&gt;J1067,(-O1068*'inputs and tables'!$K$22-'inputs and tables'!$K$21)-O1068*'inputs and tables'!$K$22,0)*('inputs and tables'!$K$15+'inputs and tables'!$K$16)))*(IF(AND(J1068=0,'inputs and tables'!$K$16=1),data!C1068/data!C1069,1)*IF(AND(J1068=1,'inputs and tables'!$K$15=1),data!C1069/data!C1068,1))</f>
        <v>4614.1156305503109</v>
      </c>
      <c r="P1069" s="10">
        <f ca="1">(P1068+(IF(K1068&lt;&gt;K1067,(-P1068*'inputs and tables'!$K$22-'inputs and tables'!$K$21)-P1068*'inputs and tables'!$K$22,0)*('inputs and tables'!$K$15+'inputs and tables'!$K$16)))*(IF(AND(K1068=0,'inputs and tables'!$K$16=1),data!C1068/data!C1069,1)*IF(AND(K1068=1,'inputs and tables'!$K$15=1),data!C1069/data!C1068,1))</f>
        <v>1347.5950254362708</v>
      </c>
    </row>
    <row r="1070" spans="1:16" x14ac:dyDescent="0.4">
      <c r="A1070" s="17">
        <f t="shared" si="47"/>
        <v>1068</v>
      </c>
      <c r="B1070">
        <v>1595116800</v>
      </c>
      <c r="C1070">
        <v>9208.99</v>
      </c>
      <c r="D1070" s="14">
        <f t="shared" si="49"/>
        <v>44031</v>
      </c>
      <c r="F1070">
        <f ca="1">IF(A1070&lt;$F$2,"",AVERAGE(INDIRECT("C"&amp;A1070-$F$2+3):C1070))</f>
        <v>8553.8886666666676</v>
      </c>
      <c r="G1070" s="2">
        <f ca="1">IF(A1070&lt;$G$2,"",IF(A1070=$G$2,AVERAGE(INDIRECT("C"&amp;A1070-$G$2+3):C1070),G1069+(2/($G$2+3))*(C1070-G1069)))</f>
        <v>8922.2338430403397</v>
      </c>
      <c r="J1070">
        <f ca="1">IF(F1070="","",IF(C1070&lt;(F1070*(1-'inputs and tables'!$K$14)),0,IF(C1070&gt;(F1070*(1+'inputs and tables'!$K$14)),1,J1069)))</f>
        <v>1</v>
      </c>
      <c r="K1070">
        <f ca="1">IF(G1070="","",IF(C1070&lt;(G1070*(1-'inputs and tables'!$K$14)),0,IF(C1070&gt;(G1070*(1+'inputs and tables'!$K$14)),1,K1069)))</f>
        <v>1</v>
      </c>
      <c r="N1070" s="13">
        <f t="shared" si="48"/>
        <v>799.73860182370777</v>
      </c>
      <c r="O1070" s="10">
        <f ca="1">(O1069+(IF(J1069&lt;&gt;J1068,(-O1069*'inputs and tables'!$K$22-'inputs and tables'!$K$21)-O1069*'inputs and tables'!$K$22,0)*('inputs and tables'!$K$15+'inputs and tables'!$K$16)))*(IF(AND(J1069=0,'inputs and tables'!$K$16=1),data!C1069/data!C1070,1)*IF(AND(J1069=1,'inputs and tables'!$K$15=1),data!C1070/data!C1069,1))</f>
        <v>4633.5929437903205</v>
      </c>
      <c r="P1070" s="10">
        <f ca="1">(P1069+(IF(K1069&lt;&gt;K1068,(-P1069*'inputs and tables'!$K$22-'inputs and tables'!$K$21)-P1069*'inputs and tables'!$K$22,0)*('inputs and tables'!$K$15+'inputs and tables'!$K$16)))*(IF(AND(K1069=0,'inputs and tables'!$K$16=1),data!C1069/data!C1070,1)*IF(AND(K1069=1,'inputs and tables'!$K$15=1),data!C1070/data!C1069,1))</f>
        <v>1353.2835544053576</v>
      </c>
    </row>
    <row r="1071" spans="1:16" x14ac:dyDescent="0.4">
      <c r="A1071" s="17">
        <f t="shared" si="47"/>
        <v>1069</v>
      </c>
      <c r="B1071">
        <v>1595203200</v>
      </c>
      <c r="C1071">
        <v>9160.7800000000007</v>
      </c>
      <c r="D1071" s="14">
        <f t="shared" si="49"/>
        <v>44032</v>
      </c>
      <c r="F1071">
        <f ca="1">IF(A1071&lt;$F$2,"",AVERAGE(INDIRECT("C"&amp;A1071-$F$2+3):C1071))</f>
        <v>8581.7602500000012</v>
      </c>
      <c r="G1071" s="2">
        <f ca="1">IF(A1071&lt;$G$2,"",IF(A1071=$G$2,AVERAGE(INDIRECT("C"&amp;A1071-$G$2+3):C1071),G1070+(2/($G$2+3))*(C1071-G1070)))</f>
        <v>8926.4935958431906</v>
      </c>
      <c r="J1071">
        <f ca="1">IF(F1071="","",IF(C1071&lt;(F1071*(1-'inputs and tables'!$K$14)),0,IF(C1071&gt;(F1071*(1+'inputs and tables'!$K$14)),1,J1070)))</f>
        <v>1</v>
      </c>
      <c r="K1071">
        <f ca="1">IF(G1071="","",IF(C1071&lt;(G1071*(1-'inputs and tables'!$K$14)),0,IF(C1071&gt;(G1071*(1+'inputs and tables'!$K$14)),1,K1070)))</f>
        <v>1</v>
      </c>
      <c r="N1071" s="13">
        <f t="shared" si="48"/>
        <v>795.55188884064228</v>
      </c>
      <c r="O1071" s="10">
        <f ca="1">(O1070+(IF(J1070&lt;&gt;J1069,(-O1070*'inputs and tables'!$K$22-'inputs and tables'!$K$21)-O1070*'inputs and tables'!$K$22,0)*('inputs and tables'!$K$15+'inputs and tables'!$K$16)))*(IF(AND(J1070=0,'inputs and tables'!$K$16=1),data!C1070/data!C1071,1)*IF(AND(J1070=1,'inputs and tables'!$K$15=1),data!C1071/data!C1070,1))</f>
        <v>4609.3356130928041</v>
      </c>
      <c r="P1071" s="10">
        <f ca="1">(P1070+(IF(K1070&lt;&gt;K1069,(-P1070*'inputs and tables'!$K$22-'inputs and tables'!$K$21)-P1070*'inputs and tables'!$K$22,0)*('inputs and tables'!$K$15+'inputs and tables'!$K$16)))*(IF(AND(K1070=0,'inputs and tables'!$K$16=1),data!C1070/data!C1071,1)*IF(AND(K1070=1,'inputs and tables'!$K$15=1),data!C1071/data!C1070,1))</f>
        <v>1346.1989772521756</v>
      </c>
    </row>
    <row r="1072" spans="1:16" x14ac:dyDescent="0.4">
      <c r="A1072" s="17">
        <f t="shared" si="47"/>
        <v>1070</v>
      </c>
      <c r="B1072">
        <v>1595289600</v>
      </c>
      <c r="C1072">
        <v>9390</v>
      </c>
      <c r="D1072" s="14">
        <f t="shared" si="49"/>
        <v>44033</v>
      </c>
      <c r="F1072">
        <f ca="1">IF(A1072&lt;$F$2,"",AVERAGE(INDIRECT("C"&amp;A1072-$F$2+3):C1072))</f>
        <v>8606.1160000000018</v>
      </c>
      <c r="G1072" s="2">
        <f ca="1">IF(A1072&lt;$G$2,"",IF(A1072=$G$2,AVERAGE(INDIRECT("C"&amp;A1072-$G$2+3):C1072),G1071+(2/($G$2+3))*(C1072-G1071)))</f>
        <v>8934.7704959174189</v>
      </c>
      <c r="J1072">
        <f ca="1">IF(F1072="","",IF(C1072&lt;(F1072*(1-'inputs and tables'!$K$14)),0,IF(C1072&gt;(F1072*(1+'inputs and tables'!$K$14)),1,J1071)))</f>
        <v>1</v>
      </c>
      <c r="K1072">
        <f ca="1">IF(G1072="","",IF(C1072&lt;(G1072*(1-'inputs and tables'!$K$14)),0,IF(C1072&gt;(G1072*(1+'inputs and tables'!$K$14)),1,K1071)))</f>
        <v>1</v>
      </c>
      <c r="N1072" s="13">
        <f t="shared" si="48"/>
        <v>815.45809813286974</v>
      </c>
      <c r="O1072" s="10">
        <f ca="1">(O1071+(IF(J1071&lt;&gt;J1070,(-O1071*'inputs and tables'!$K$22-'inputs and tables'!$K$21)-O1071*'inputs and tables'!$K$22,0)*('inputs and tables'!$K$15+'inputs and tables'!$K$16)))*(IF(AND(J1071=0,'inputs and tables'!$K$16=1),data!C1071/data!C1072,1)*IF(AND(J1071=1,'inputs and tables'!$K$15=1),data!C1072/data!C1071,1))</f>
        <v>4724.6698869464635</v>
      </c>
      <c r="P1072" s="10">
        <f ca="1">(P1071+(IF(K1071&lt;&gt;K1070,(-P1071*'inputs and tables'!$K$22-'inputs and tables'!$K$21)-P1071*'inputs and tables'!$K$22,0)*('inputs and tables'!$K$15+'inputs and tables'!$K$16)))*(IF(AND(K1071=0,'inputs and tables'!$K$16=1),data!C1071/data!C1072,1)*IF(AND(K1071=1,'inputs and tables'!$K$15=1),data!C1072/data!C1071,1))</f>
        <v>1379.8834156477863</v>
      </c>
    </row>
    <row r="1073" spans="1:16" x14ac:dyDescent="0.4">
      <c r="A1073" s="17">
        <f t="shared" si="47"/>
        <v>1071</v>
      </c>
      <c r="B1073">
        <v>1595376000</v>
      </c>
      <c r="C1073">
        <v>9518.16</v>
      </c>
      <c r="D1073" s="14">
        <f t="shared" si="49"/>
        <v>44034</v>
      </c>
      <c r="F1073">
        <f ca="1">IF(A1073&lt;$F$2,"",AVERAGE(INDIRECT("C"&amp;A1073-$F$2+3):C1073))</f>
        <v>8629.228000000001</v>
      </c>
      <c r="G1073" s="2">
        <f ca="1">IF(A1073&lt;$G$2,"",IF(A1073=$G$2,AVERAGE(INDIRECT("C"&amp;A1073-$G$2+3):C1073),G1072+(2/($G$2+3))*(C1073-G1072)))</f>
        <v>8945.1881656331789</v>
      </c>
      <c r="J1073">
        <f ca="1">IF(F1073="","",IF(C1073&lt;(F1073*(1-'inputs and tables'!$K$14)),0,IF(C1073&gt;(F1073*(1+'inputs and tables'!$K$14)),1,J1072)))</f>
        <v>1</v>
      </c>
      <c r="K1073">
        <f ca="1">IF(G1073="","",IF(C1073&lt;(G1073*(1-'inputs and tables'!$K$14)),0,IF(C1073&gt;(G1073*(1+'inputs and tables'!$K$14)),1,K1072)))</f>
        <v>1</v>
      </c>
      <c r="N1073" s="13">
        <f t="shared" si="48"/>
        <v>826.58792878853626</v>
      </c>
      <c r="O1073" s="10">
        <f ca="1">(O1072+(IF(J1072&lt;&gt;J1071,(-O1072*'inputs and tables'!$K$22-'inputs and tables'!$K$21)-O1072*'inputs and tables'!$K$22,0)*('inputs and tables'!$K$15+'inputs and tables'!$K$16)))*(IF(AND(J1072=0,'inputs and tables'!$K$16=1),data!C1072/data!C1073,1)*IF(AND(J1072=1,'inputs and tables'!$K$15=1),data!C1073/data!C1072,1))</f>
        <v>4789.1548382468964</v>
      </c>
      <c r="P1073" s="10">
        <f ca="1">(P1072+(IF(K1072&lt;&gt;K1071,(-P1072*'inputs and tables'!$K$22-'inputs and tables'!$K$21)-P1072*'inputs and tables'!$K$22,0)*('inputs and tables'!$K$15+'inputs and tables'!$K$16)))*(IF(AND(K1072=0,'inputs and tables'!$K$16=1),data!C1072/data!C1073,1)*IF(AND(K1072=1,'inputs and tables'!$K$15=1),data!C1073/data!C1072,1))</f>
        <v>1398.7168404134327</v>
      </c>
    </row>
    <row r="1074" spans="1:16" x14ac:dyDescent="0.4">
      <c r="A1074" s="17">
        <f t="shared" si="47"/>
        <v>1072</v>
      </c>
      <c r="B1074">
        <v>1595462400</v>
      </c>
      <c r="C1074">
        <v>9603.27</v>
      </c>
      <c r="D1074" s="14">
        <f t="shared" si="49"/>
        <v>44035</v>
      </c>
      <c r="F1074">
        <f ca="1">IF(A1074&lt;$F$2,"",AVERAGE(INDIRECT("C"&amp;A1074-$F$2+3):C1074))</f>
        <v>8653.6100000000024</v>
      </c>
      <c r="G1074" s="2">
        <f ca="1">IF(A1074&lt;$G$2,"",IF(A1074=$G$2,AVERAGE(INDIRECT("C"&amp;A1074-$G$2+3):C1074),G1073+(2/($G$2+3))*(C1074-G1073)))</f>
        <v>8956.939626961157</v>
      </c>
      <c r="J1074">
        <f ca="1">IF(F1074="","",IF(C1074&lt;(F1074*(1-'inputs and tables'!$K$14)),0,IF(C1074&gt;(F1074*(1+'inputs and tables'!$K$14)),1,J1073)))</f>
        <v>1</v>
      </c>
      <c r="K1074">
        <f ca="1">IF(G1074="","",IF(C1074&lt;(G1074*(1-'inputs and tables'!$K$14)),0,IF(C1074&gt;(G1074*(1+'inputs and tables'!$K$14)),1,K1073)))</f>
        <v>1</v>
      </c>
      <c r="N1074" s="13">
        <f t="shared" si="48"/>
        <v>833.97915762049468</v>
      </c>
      <c r="O1074" s="10">
        <f ca="1">(O1073+(IF(J1073&lt;&gt;J1072,(-O1073*'inputs and tables'!$K$22-'inputs and tables'!$K$21)-O1073*'inputs and tables'!$K$22,0)*('inputs and tables'!$K$15+'inputs and tables'!$K$16)))*(IF(AND(J1073=0,'inputs and tables'!$K$16=1),data!C1073/data!C1074,1)*IF(AND(J1073=1,'inputs and tables'!$K$15=1),data!C1074/data!C1073,1))</f>
        <v>4831.9787630688361</v>
      </c>
      <c r="P1074" s="10">
        <f ca="1">(P1073+(IF(K1073&lt;&gt;K1072,(-P1073*'inputs and tables'!$K$22-'inputs and tables'!$K$21)-P1073*'inputs and tables'!$K$22,0)*('inputs and tables'!$K$15+'inputs and tables'!$K$16)))*(IF(AND(K1073=0,'inputs and tables'!$K$16=1),data!C1073/data!C1074,1)*IF(AND(K1073=1,'inputs and tables'!$K$15=1),data!C1074/data!C1073,1))</f>
        <v>1411.2239626185215</v>
      </c>
    </row>
    <row r="1075" spans="1:16" x14ac:dyDescent="0.4">
      <c r="A1075" s="17">
        <f t="shared" si="47"/>
        <v>1073</v>
      </c>
      <c r="B1075">
        <v>1595548800</v>
      </c>
      <c r="C1075">
        <v>9537.7999999999993</v>
      </c>
      <c r="D1075" s="14">
        <f t="shared" si="49"/>
        <v>44036</v>
      </c>
      <c r="F1075">
        <f ca="1">IF(A1075&lt;$F$2,"",AVERAGE(INDIRECT("C"&amp;A1075-$F$2+3):C1075))</f>
        <v>8676.9470000000019</v>
      </c>
      <c r="G1075" s="2">
        <f ca="1">IF(A1075&lt;$G$2,"",IF(A1075=$G$2,AVERAGE(INDIRECT("C"&amp;A1075-$G$2+3):C1075),G1074+(2/($G$2+3))*(C1075-G1074)))</f>
        <v>8967.3121336225649</v>
      </c>
      <c r="J1075">
        <f ca="1">IF(F1075="","",IF(C1075&lt;(F1075*(1-'inputs and tables'!$K$14)),0,IF(C1075&gt;(F1075*(1+'inputs and tables'!$K$14)),1,J1074)))</f>
        <v>1</v>
      </c>
      <c r="K1075">
        <f ca="1">IF(G1075="","",IF(C1075&lt;(G1075*(1-'inputs and tables'!$K$14)),0,IF(C1075&gt;(G1075*(1+'inputs and tables'!$K$14)),1,K1074)))</f>
        <v>1</v>
      </c>
      <c r="N1075" s="13">
        <f t="shared" si="48"/>
        <v>828.29353017802816</v>
      </c>
      <c r="O1075" s="10">
        <f ca="1">(O1074+(IF(J1074&lt;&gt;J1073,(-O1074*'inputs and tables'!$K$22-'inputs and tables'!$K$21)-O1074*'inputs and tables'!$K$22,0)*('inputs and tables'!$K$15+'inputs and tables'!$K$16)))*(IF(AND(J1074=0,'inputs and tables'!$K$16=1),data!C1074/data!C1075,1)*IF(AND(J1074=1,'inputs and tables'!$K$15=1),data!C1075/data!C1074,1))</f>
        <v>4799.0368953906263</v>
      </c>
      <c r="P1075" s="10">
        <f ca="1">(P1074+(IF(K1074&lt;&gt;K1073,(-P1074*'inputs and tables'!$K$22-'inputs and tables'!$K$21)-P1074*'inputs and tables'!$K$22,0)*('inputs and tables'!$K$15+'inputs and tables'!$K$16)))*(IF(AND(K1074=0,'inputs and tables'!$K$16=1),data!C1074/data!C1075,1)*IF(AND(K1074=1,'inputs and tables'!$K$15=1),data!C1075/data!C1074,1))</f>
        <v>1401.6029863434987</v>
      </c>
    </row>
    <row r="1076" spans="1:16" x14ac:dyDescent="0.4">
      <c r="A1076" s="17">
        <f t="shared" si="47"/>
        <v>1074</v>
      </c>
      <c r="B1076">
        <v>1595635200</v>
      </c>
      <c r="C1076">
        <v>9700.42</v>
      </c>
      <c r="D1076" s="14">
        <f t="shared" si="49"/>
        <v>44037</v>
      </c>
      <c r="F1076">
        <f ca="1">IF(A1076&lt;$F$2,"",AVERAGE(INDIRECT("C"&amp;A1076-$F$2+3):C1076))</f>
        <v>8704.791250000002</v>
      </c>
      <c r="G1076" s="2">
        <f ca="1">IF(A1076&lt;$G$2,"",IF(A1076=$G$2,AVERAGE(INDIRECT("C"&amp;A1076-$G$2+3):C1076),G1075+(2/($G$2+3))*(C1076-G1075)))</f>
        <v>8980.4033455221615</v>
      </c>
      <c r="J1076">
        <f ca="1">IF(F1076="","",IF(C1076&lt;(F1076*(1-'inputs and tables'!$K$14)),0,IF(C1076&gt;(F1076*(1+'inputs and tables'!$K$14)),1,J1075)))</f>
        <v>1</v>
      </c>
      <c r="K1076">
        <f ca="1">IF(G1076="","",IF(C1076&lt;(G1076*(1-'inputs and tables'!$K$14)),0,IF(C1076&gt;(G1076*(1+'inputs and tables'!$K$14)),1,K1075)))</f>
        <v>1</v>
      </c>
      <c r="N1076" s="13">
        <f t="shared" si="48"/>
        <v>842.41597915762009</v>
      </c>
      <c r="O1076" s="10">
        <f ca="1">(O1075+(IF(J1075&lt;&gt;J1074,(-O1075*'inputs and tables'!$K$22-'inputs and tables'!$K$21)-O1075*'inputs and tables'!$K$22,0)*('inputs and tables'!$K$15+'inputs and tables'!$K$16)))*(IF(AND(J1075=0,'inputs and tables'!$K$16=1),data!C1075/data!C1076,1)*IF(AND(J1075=1,'inputs and tables'!$K$15=1),data!C1076/data!C1075,1))</f>
        <v>4880.8607310685011</v>
      </c>
      <c r="P1076" s="10">
        <f ca="1">(P1075+(IF(K1075&lt;&gt;K1074,(-P1075*'inputs and tables'!$K$22-'inputs and tables'!$K$21)-P1075*'inputs and tables'!$K$22,0)*('inputs and tables'!$K$15+'inputs and tables'!$K$16)))*(IF(AND(K1075=0,'inputs and tables'!$K$16=1),data!C1075/data!C1076,1)*IF(AND(K1075=1,'inputs and tables'!$K$15=1),data!C1076/data!C1075,1))</f>
        <v>1425.5003922064002</v>
      </c>
    </row>
    <row r="1077" spans="1:16" x14ac:dyDescent="0.4">
      <c r="A1077" s="17">
        <f t="shared" si="47"/>
        <v>1075</v>
      </c>
      <c r="B1077">
        <v>1595721600</v>
      </c>
      <c r="C1077">
        <v>9931.5400000000009</v>
      </c>
      <c r="D1077" s="14">
        <f t="shared" si="49"/>
        <v>44038</v>
      </c>
      <c r="F1077">
        <f ca="1">IF(A1077&lt;$F$2,"",AVERAGE(INDIRECT("C"&amp;A1077-$F$2+3):C1077))</f>
        <v>8735.5820000000022</v>
      </c>
      <c r="G1077" s="2">
        <f ca="1">IF(A1077&lt;$G$2,"",IF(A1077=$G$2,AVERAGE(INDIRECT("C"&amp;A1077-$G$2+3):C1077),G1076+(2/($G$2+3))*(C1077-G1076)))</f>
        <v>8997.3879286378378</v>
      </c>
      <c r="J1077">
        <f ca="1">IF(F1077="","",IF(C1077&lt;(F1077*(1-'inputs and tables'!$K$14)),0,IF(C1077&gt;(F1077*(1+'inputs and tables'!$K$14)),1,J1076)))</f>
        <v>1</v>
      </c>
      <c r="K1077">
        <f ca="1">IF(G1077="","",IF(C1077&lt;(G1077*(1-'inputs and tables'!$K$14)),0,IF(C1077&gt;(G1077*(1+'inputs and tables'!$K$14)),1,K1076)))</f>
        <v>1</v>
      </c>
      <c r="N1077" s="13">
        <f t="shared" si="48"/>
        <v>862.48719062092891</v>
      </c>
      <c r="O1077" s="10">
        <f ca="1">(O1076+(IF(J1076&lt;&gt;J1075,(-O1076*'inputs and tables'!$K$22-'inputs and tables'!$K$21)-O1076*'inputs and tables'!$K$22,0)*('inputs and tables'!$K$15+'inputs and tables'!$K$16)))*(IF(AND(J1076=0,'inputs and tables'!$K$16=1),data!C1076/data!C1077,1)*IF(AND(J1076=1,'inputs and tables'!$K$15=1),data!C1077/data!C1076,1))</f>
        <v>4997.1510084136635</v>
      </c>
      <c r="P1077" s="10">
        <f ca="1">(P1076+(IF(K1076&lt;&gt;K1075,(-P1076*'inputs and tables'!$K$22-'inputs and tables'!$K$21)-P1076*'inputs and tables'!$K$22,0)*('inputs and tables'!$K$15+'inputs and tables'!$K$16)))*(IF(AND(K1076=0,'inputs and tables'!$K$16=1),data!C1076/data!C1077,1)*IF(AND(K1076=1,'inputs and tables'!$K$15=1),data!C1077/data!C1076,1))</f>
        <v>1459.4640402388302</v>
      </c>
    </row>
    <row r="1078" spans="1:16" x14ac:dyDescent="0.4">
      <c r="A1078" s="17">
        <f t="shared" si="47"/>
        <v>1076</v>
      </c>
      <c r="B1078">
        <v>1595808000</v>
      </c>
      <c r="C1078">
        <v>11029.96</v>
      </c>
      <c r="D1078" s="14">
        <f t="shared" si="49"/>
        <v>44039</v>
      </c>
      <c r="F1078">
        <f ca="1">IF(A1078&lt;$F$2,"",AVERAGE(INDIRECT("C"&amp;A1078-$F$2+3):C1078))</f>
        <v>8778.4865000000027</v>
      </c>
      <c r="G1078" s="2">
        <f ca="1">IF(A1078&lt;$G$2,"",IF(A1078=$G$2,AVERAGE(INDIRECT("C"&amp;A1078-$G$2+3):C1078),G1077+(2/($G$2+3))*(C1078-G1077)))</f>
        <v>9033.6838584835914</v>
      </c>
      <c r="J1078">
        <f ca="1">IF(F1078="","",IF(C1078&lt;(F1078*(1-'inputs and tables'!$K$14)),0,IF(C1078&gt;(F1078*(1+'inputs and tables'!$K$14)),1,J1077)))</f>
        <v>1</v>
      </c>
      <c r="K1078">
        <f ca="1">IF(G1078="","",IF(C1078&lt;(G1078*(1-'inputs and tables'!$K$14)),0,IF(C1078&gt;(G1078*(1+'inputs and tables'!$K$14)),1,K1077)))</f>
        <v>1</v>
      </c>
      <c r="N1078" s="13">
        <f t="shared" si="48"/>
        <v>957.87755102040774</v>
      </c>
      <c r="O1078" s="10">
        <f ca="1">(O1077+(IF(J1077&lt;&gt;J1076,(-O1077*'inputs and tables'!$K$22-'inputs and tables'!$K$21)-O1077*'inputs and tables'!$K$22,0)*('inputs and tables'!$K$15+'inputs and tables'!$K$16)))*(IF(AND(J1077=0,'inputs and tables'!$K$16=1),data!C1077/data!C1078,1)*IF(AND(J1077=1,'inputs and tables'!$K$15=1),data!C1078/data!C1077,1))</f>
        <v>5549.8317216426012</v>
      </c>
      <c r="P1078" s="10">
        <f ca="1">(P1077+(IF(K1077&lt;&gt;K1076,(-P1077*'inputs and tables'!$K$22-'inputs and tables'!$K$21)-P1077*'inputs and tables'!$K$22,0)*('inputs and tables'!$K$15+'inputs and tables'!$K$16)))*(IF(AND(K1077=0,'inputs and tables'!$K$16=1),data!C1077/data!C1078,1)*IF(AND(K1077=1,'inputs and tables'!$K$15=1),data!C1078/data!C1077,1))</f>
        <v>1620.8795398571303</v>
      </c>
    </row>
    <row r="1079" spans="1:16" x14ac:dyDescent="0.4">
      <c r="A1079" s="17">
        <f t="shared" si="47"/>
        <v>1077</v>
      </c>
      <c r="B1079">
        <v>1595894400</v>
      </c>
      <c r="C1079">
        <v>10906.27</v>
      </c>
      <c r="D1079" s="14">
        <f t="shared" si="49"/>
        <v>44040</v>
      </c>
      <c r="F1079">
        <f ca="1">IF(A1079&lt;$F$2,"",AVERAGE(INDIRECT("C"&amp;A1079-$F$2+3):C1079))</f>
        <v>8816.0855833333353</v>
      </c>
      <c r="G1079" s="2">
        <f ca="1">IF(A1079&lt;$G$2,"",IF(A1079=$G$2,AVERAGE(INDIRECT("C"&amp;A1079-$G$2+3):C1079),G1078+(2/($G$2+3))*(C1079-G1078)))</f>
        <v>9067.1228967249554</v>
      </c>
      <c r="J1079">
        <f ca="1">IF(F1079="","",IF(C1079&lt;(F1079*(1-'inputs and tables'!$K$14)),0,IF(C1079&gt;(F1079*(1+'inputs and tables'!$K$14)),1,J1078)))</f>
        <v>1</v>
      </c>
      <c r="K1079">
        <f ca="1">IF(G1079="","",IF(C1079&lt;(G1079*(1-'inputs and tables'!$K$14)),0,IF(C1079&gt;(G1079*(1+'inputs and tables'!$K$14)),1,K1078)))</f>
        <v>1</v>
      </c>
      <c r="N1079" s="13">
        <f t="shared" si="48"/>
        <v>947.13590968302185</v>
      </c>
      <c r="O1079" s="10">
        <f ca="1">(O1078+(IF(J1078&lt;&gt;J1077,(-O1078*'inputs and tables'!$K$22-'inputs and tables'!$K$21)-O1078*'inputs and tables'!$K$22,0)*('inputs and tables'!$K$15+'inputs and tables'!$K$16)))*(IF(AND(J1078=0,'inputs and tables'!$K$16=1),data!C1078/data!C1079,1)*IF(AND(J1078=1,'inputs and tables'!$K$15=1),data!C1079/data!C1078,1))</f>
        <v>5487.59589434586</v>
      </c>
      <c r="P1079" s="10">
        <f ca="1">(P1078+(IF(K1078&lt;&gt;K1077,(-P1078*'inputs and tables'!$K$22-'inputs and tables'!$K$21)-P1078*'inputs and tables'!$K$22,0)*('inputs and tables'!$K$15+'inputs and tables'!$K$16)))*(IF(AND(K1078=0,'inputs and tables'!$K$16=1),data!C1078/data!C1079,1)*IF(AND(K1078=1,'inputs and tables'!$K$15=1),data!C1079/data!C1078,1))</f>
        <v>1602.7029925002109</v>
      </c>
    </row>
    <row r="1080" spans="1:16" x14ac:dyDescent="0.4">
      <c r="A1080" s="17">
        <f t="shared" si="47"/>
        <v>1078</v>
      </c>
      <c r="B1080">
        <v>1595980800</v>
      </c>
      <c r="C1080">
        <v>11100.53</v>
      </c>
      <c r="D1080" s="14">
        <f t="shared" si="49"/>
        <v>44041</v>
      </c>
      <c r="F1080">
        <f ca="1">IF(A1080&lt;$F$2,"",AVERAGE(INDIRECT("C"&amp;A1080-$F$2+3):C1080))</f>
        <v>8855.1696666666703</v>
      </c>
      <c r="G1080" s="2">
        <f ca="1">IF(A1080&lt;$G$2,"",IF(A1080=$G$2,AVERAGE(INDIRECT("C"&amp;A1080-$G$2+3):C1080),G1079+(2/($G$2+3))*(C1080-G1079)))</f>
        <v>9103.4337378548662</v>
      </c>
      <c r="J1080">
        <f ca="1">IF(F1080="","",IF(C1080&lt;(F1080*(1-'inputs and tables'!$K$14)),0,IF(C1080&gt;(F1080*(1+'inputs and tables'!$K$14)),1,J1079)))</f>
        <v>1</v>
      </c>
      <c r="K1080">
        <f ca="1">IF(G1080="","",IF(C1080&lt;(G1080*(1-'inputs and tables'!$K$14)),0,IF(C1080&gt;(G1080*(1+'inputs and tables'!$K$14)),1,K1079)))</f>
        <v>1</v>
      </c>
      <c r="N1080" s="13">
        <f t="shared" si="48"/>
        <v>964.00607902735544</v>
      </c>
      <c r="O1080" s="10">
        <f ca="1">(O1079+(IF(J1079&lt;&gt;J1078,(-O1079*'inputs and tables'!$K$22-'inputs and tables'!$K$21)-O1079*'inputs and tables'!$K$22,0)*('inputs and tables'!$K$15+'inputs and tables'!$K$16)))*(IF(AND(J1079=0,'inputs and tables'!$K$16=1),data!C1079/data!C1080,1)*IF(AND(J1079=1,'inputs and tables'!$K$15=1),data!C1080/data!C1079,1))</f>
        <v>5585.3397039558949</v>
      </c>
      <c r="P1080" s="10">
        <f ca="1">(P1079+(IF(K1079&lt;&gt;K1078,(-P1079*'inputs and tables'!$K$22-'inputs and tables'!$K$21)-P1079*'inputs and tables'!$K$22,0)*('inputs and tables'!$K$15+'inputs and tables'!$K$16)))*(IF(AND(K1079=0,'inputs and tables'!$K$16=1),data!C1079/data!C1080,1)*IF(AND(K1079=1,'inputs and tables'!$K$15=1),data!C1080/data!C1079,1))</f>
        <v>1631.2499735783515</v>
      </c>
    </row>
    <row r="1081" spans="1:16" x14ac:dyDescent="0.4">
      <c r="A1081" s="17">
        <f t="shared" si="47"/>
        <v>1079</v>
      </c>
      <c r="B1081">
        <v>1596067200</v>
      </c>
      <c r="C1081">
        <v>11099.61</v>
      </c>
      <c r="D1081" s="14">
        <f t="shared" si="49"/>
        <v>44042</v>
      </c>
      <c r="F1081">
        <f ca="1">IF(A1081&lt;$F$2,"",AVERAGE(INDIRECT("C"&amp;A1081-$F$2+3):C1081))</f>
        <v>8892.308750000002</v>
      </c>
      <c r="G1081" s="2">
        <f ca="1">IF(A1081&lt;$G$2,"",IF(A1081=$G$2,AVERAGE(INDIRECT("C"&amp;A1081-$G$2+3):C1081),G1080+(2/($G$2+3))*(C1081-G1080)))</f>
        <v>9139.0797425360288</v>
      </c>
      <c r="J1081">
        <f ca="1">IF(F1081="","",IF(C1081&lt;(F1081*(1-'inputs and tables'!$K$14)),0,IF(C1081&gt;(F1081*(1+'inputs and tables'!$K$14)),1,J1080)))</f>
        <v>1</v>
      </c>
      <c r="K1081">
        <f ca="1">IF(G1081="","",IF(C1081&lt;(G1081*(1-'inputs and tables'!$K$14)),0,IF(C1081&gt;(G1081*(1+'inputs and tables'!$K$14)),1,K1080)))</f>
        <v>1</v>
      </c>
      <c r="N1081" s="13">
        <f t="shared" si="48"/>
        <v>963.92618323925296</v>
      </c>
      <c r="O1081" s="10">
        <f ca="1">(O1080+(IF(J1080&lt;&gt;J1079,(-O1080*'inputs and tables'!$K$22-'inputs and tables'!$K$21)-O1080*'inputs and tables'!$K$22,0)*('inputs and tables'!$K$15+'inputs and tables'!$K$16)))*(IF(AND(J1080=0,'inputs and tables'!$K$16=1),data!C1080/data!C1081,1)*IF(AND(J1080=1,'inputs and tables'!$K$15=1),data!C1081/data!C1080,1))</f>
        <v>5584.8767970021154</v>
      </c>
      <c r="P1081" s="10">
        <f ca="1">(P1080+(IF(K1080&lt;&gt;K1079,(-P1080*'inputs and tables'!$K$22-'inputs and tables'!$K$21)-P1080*'inputs and tables'!$K$22,0)*('inputs and tables'!$K$15+'inputs and tables'!$K$16)))*(IF(AND(K1080=0,'inputs and tables'!$K$16=1),data!C1080/data!C1081,1)*IF(AND(K1080=1,'inputs and tables'!$K$15=1),data!C1081/data!C1080,1))</f>
        <v>1631.114777333155</v>
      </c>
    </row>
    <row r="1082" spans="1:16" x14ac:dyDescent="0.4">
      <c r="A1082" s="17">
        <f t="shared" si="47"/>
        <v>1080</v>
      </c>
      <c r="B1082">
        <v>1596153600</v>
      </c>
      <c r="C1082">
        <v>11335.46</v>
      </c>
      <c r="D1082" s="14">
        <f t="shared" si="49"/>
        <v>44043</v>
      </c>
      <c r="F1082">
        <f ca="1">IF(A1082&lt;$F$2,"",AVERAGE(INDIRECT("C"&amp;A1082-$F$2+3):C1082))</f>
        <v>8930.153500000004</v>
      </c>
      <c r="G1082" s="2">
        <f ca="1">IF(A1082&lt;$G$2,"",IF(A1082=$G$2,AVERAGE(INDIRECT("C"&amp;A1082-$G$2+3):C1082),G1081+(2/($G$2+3))*(C1082-G1081)))</f>
        <v>9178.3008185621711</v>
      </c>
      <c r="J1082">
        <f ca="1">IF(F1082="","",IF(C1082&lt;(F1082*(1-'inputs and tables'!$K$14)),0,IF(C1082&gt;(F1082*(1+'inputs and tables'!$K$14)),1,J1081)))</f>
        <v>1</v>
      </c>
      <c r="K1082">
        <f ca="1">IF(G1082="","",IF(C1082&lt;(G1082*(1-'inputs and tables'!$K$14)),0,IF(C1082&gt;(G1082*(1+'inputs and tables'!$K$14)),1,K1081)))</f>
        <v>1</v>
      </c>
      <c r="N1082" s="13">
        <f t="shared" si="48"/>
        <v>984.4081632653058</v>
      </c>
      <c r="O1082" s="10">
        <f ca="1">(O1081+(IF(J1081&lt;&gt;J1080,(-O1081*'inputs and tables'!$K$22-'inputs and tables'!$K$21)-O1081*'inputs and tables'!$K$22,0)*('inputs and tables'!$K$15+'inputs and tables'!$K$16)))*(IF(AND(J1081=0,'inputs and tables'!$K$16=1),data!C1081/data!C1082,1)*IF(AND(J1081=1,'inputs and tables'!$K$15=1),data!C1082/data!C1081,1))</f>
        <v>5703.5470198813819</v>
      </c>
      <c r="P1082" s="10">
        <f ca="1">(P1081+(IF(K1081&lt;&gt;K1080,(-P1081*'inputs and tables'!$K$22-'inputs and tables'!$K$21)-P1081*'inputs and tables'!$K$22,0)*('inputs and tables'!$K$15+'inputs and tables'!$K$16)))*(IF(AND(K1081=0,'inputs and tables'!$K$16=1),data!C1081/data!C1082,1)*IF(AND(K1081=1,'inputs and tables'!$K$15=1),data!C1082/data!C1081,1))</f>
        <v>1665.7735104088235</v>
      </c>
    </row>
    <row r="1083" spans="1:16" x14ac:dyDescent="0.4">
      <c r="A1083" s="17">
        <f t="shared" si="47"/>
        <v>1081</v>
      </c>
      <c r="B1083">
        <v>1596240000</v>
      </c>
      <c r="C1083">
        <v>11801.17</v>
      </c>
      <c r="D1083" s="14">
        <f t="shared" si="49"/>
        <v>44044</v>
      </c>
      <c r="F1083">
        <f ca="1">IF(A1083&lt;$F$2,"",AVERAGE(INDIRECT("C"&amp;A1083-$F$2+3):C1083))</f>
        <v>8972.3790833333351</v>
      </c>
      <c r="G1083" s="2">
        <f ca="1">IF(A1083&lt;$G$2,"",IF(A1083=$G$2,AVERAGE(INDIRECT("C"&amp;A1083-$G$2+3):C1083),G1082+(2/($G$2+3))*(C1083-G1082)))</f>
        <v>9225.1377682307029</v>
      </c>
      <c r="J1083">
        <f ca="1">IF(F1083="","",IF(C1083&lt;(F1083*(1-'inputs and tables'!$K$14)),0,IF(C1083&gt;(F1083*(1+'inputs and tables'!$K$14)),1,J1082)))</f>
        <v>1</v>
      </c>
      <c r="K1083">
        <f ca="1">IF(G1083="","",IF(C1083&lt;(G1083*(1-'inputs and tables'!$K$14)),0,IF(C1083&gt;(G1083*(1+'inputs and tables'!$K$14)),1,K1082)))</f>
        <v>1</v>
      </c>
      <c r="N1083" s="13">
        <f t="shared" si="48"/>
        <v>1024.8519322622665</v>
      </c>
      <c r="O1083" s="10">
        <f ca="1">(O1082+(IF(J1082&lt;&gt;J1081,(-O1082*'inputs and tables'!$K$22-'inputs and tables'!$K$21)-O1082*'inputs and tables'!$K$22,0)*('inputs and tables'!$K$15+'inputs and tables'!$K$16)))*(IF(AND(J1082=0,'inputs and tables'!$K$16=1),data!C1082/data!C1083,1)*IF(AND(J1082=1,'inputs and tables'!$K$15=1),data!C1083/data!C1082,1))</f>
        <v>5937.8735388430268</v>
      </c>
      <c r="P1083" s="10">
        <f ca="1">(P1082+(IF(K1082&lt;&gt;K1081,(-P1082*'inputs and tables'!$K$22-'inputs and tables'!$K$21)-P1082*'inputs and tables'!$K$22,0)*('inputs and tables'!$K$15+'inputs and tables'!$K$16)))*(IF(AND(K1082=0,'inputs and tables'!$K$16=1),data!C1082/data!C1083,1)*IF(AND(K1082=1,'inputs and tables'!$K$15=1),data!C1083/data!C1082,1))</f>
        <v>1734.2107314419793</v>
      </c>
    </row>
    <row r="1084" spans="1:16" x14ac:dyDescent="0.4">
      <c r="A1084" s="17">
        <f t="shared" si="47"/>
        <v>1082</v>
      </c>
      <c r="B1084">
        <v>1596326400</v>
      </c>
      <c r="C1084">
        <v>11071.35</v>
      </c>
      <c r="D1084" s="14">
        <f t="shared" si="49"/>
        <v>44045</v>
      </c>
      <c r="F1084">
        <f ca="1">IF(A1084&lt;$F$2,"",AVERAGE(INDIRECT("C"&amp;A1084-$F$2+3):C1084))</f>
        <v>9007.4987500000007</v>
      </c>
      <c r="G1084" s="2">
        <f ca="1">IF(A1084&lt;$G$2,"",IF(A1084=$G$2,AVERAGE(INDIRECT("C"&amp;A1084-$G$2+3):C1084),G1083+(2/($G$2+3))*(C1084-G1083)))</f>
        <v>9258.1058437980118</v>
      </c>
      <c r="J1084">
        <f ca="1">IF(F1084="","",IF(C1084&lt;(F1084*(1-'inputs and tables'!$K$14)),0,IF(C1084&gt;(F1084*(1+'inputs and tables'!$K$14)),1,J1083)))</f>
        <v>1</v>
      </c>
      <c r="K1084">
        <f ca="1">IF(G1084="","",IF(C1084&lt;(G1084*(1-'inputs and tables'!$K$14)),0,IF(C1084&gt;(G1084*(1+'inputs and tables'!$K$14)),1,K1083)))</f>
        <v>1</v>
      </c>
      <c r="N1084" s="13">
        <f t="shared" si="48"/>
        <v>961.47199305254003</v>
      </c>
      <c r="O1084" s="10">
        <f ca="1">(O1083+(IF(J1083&lt;&gt;J1082,(-O1083*'inputs and tables'!$K$22-'inputs and tables'!$K$21)-O1083*'inputs and tables'!$K$22,0)*('inputs and tables'!$K$15+'inputs and tables'!$K$16)))*(IF(AND(J1083=0,'inputs and tables'!$K$16=1),data!C1083/data!C1084,1)*IF(AND(J1083=1,'inputs and tables'!$K$15=1),data!C1084/data!C1083,1))</f>
        <v>5570.6575029653623</v>
      </c>
      <c r="P1084" s="10">
        <f ca="1">(P1083+(IF(K1083&lt;&gt;K1082,(-P1083*'inputs and tables'!$K$22-'inputs and tables'!$K$21)-P1083*'inputs and tables'!$K$22,0)*('inputs and tables'!$K$15+'inputs and tables'!$K$16)))*(IF(AND(K1083=0,'inputs and tables'!$K$16=1),data!C1083/data!C1084,1)*IF(AND(K1083=1,'inputs and tables'!$K$15=1),data!C1084/data!C1083,1))</f>
        <v>1626.9619013665729</v>
      </c>
    </row>
    <row r="1085" spans="1:16" x14ac:dyDescent="0.4">
      <c r="A1085" s="17">
        <f t="shared" si="47"/>
        <v>1083</v>
      </c>
      <c r="B1085">
        <v>1596412800</v>
      </c>
      <c r="C1085">
        <v>11219.81</v>
      </c>
      <c r="D1085" s="14">
        <f t="shared" si="49"/>
        <v>44046</v>
      </c>
      <c r="F1085">
        <f ca="1">IF(A1085&lt;$F$2,"",AVERAGE(INDIRECT("C"&amp;A1085-$F$2+3):C1085))</f>
        <v>9044.5573333333341</v>
      </c>
      <c r="G1085" s="2">
        <f ca="1">IF(A1085&lt;$G$2,"",IF(A1085=$G$2,AVERAGE(INDIRECT("C"&amp;A1085-$G$2+3):C1085),G1084+(2/($G$2+3))*(C1085-G1084)))</f>
        <v>9293.1362751587621</v>
      </c>
      <c r="J1085">
        <f ca="1">IF(F1085="","",IF(C1085&lt;(F1085*(1-'inputs and tables'!$K$14)),0,IF(C1085&gt;(F1085*(1+'inputs and tables'!$K$14)),1,J1084)))</f>
        <v>1</v>
      </c>
      <c r="K1085">
        <f ca="1">IF(G1085="","",IF(C1085&lt;(G1085*(1-'inputs and tables'!$K$14)),0,IF(C1085&gt;(G1085*(1+'inputs and tables'!$K$14)),1,K1084)))</f>
        <v>1</v>
      </c>
      <c r="N1085" s="13">
        <f t="shared" si="48"/>
        <v>974.3647416413371</v>
      </c>
      <c r="O1085" s="10">
        <f ca="1">(O1084+(IF(J1084&lt;&gt;J1083,(-O1084*'inputs and tables'!$K$22-'inputs and tables'!$K$21)-O1084*'inputs and tables'!$K$22,0)*('inputs and tables'!$K$15+'inputs and tables'!$K$16)))*(IF(AND(J1084=0,'inputs and tables'!$K$16=1),data!C1084/data!C1085,1)*IF(AND(J1084=1,'inputs and tables'!$K$15=1),data!C1085/data!C1084,1))</f>
        <v>5645.3565968328876</v>
      </c>
      <c r="P1085" s="10">
        <f ca="1">(P1084+(IF(K1084&lt;&gt;K1083,(-P1084*'inputs and tables'!$K$22-'inputs and tables'!$K$21)-P1084*'inputs and tables'!$K$22,0)*('inputs and tables'!$K$15+'inputs and tables'!$K$16)))*(IF(AND(K1084=0,'inputs and tables'!$K$16=1),data!C1084/data!C1085,1)*IF(AND(K1084=1,'inputs and tables'!$K$15=1),data!C1085/data!C1084,1))</f>
        <v>1648.7784606729699</v>
      </c>
    </row>
    <row r="1086" spans="1:16" x14ac:dyDescent="0.4">
      <c r="A1086" s="17">
        <f t="shared" si="47"/>
        <v>1084</v>
      </c>
      <c r="B1086">
        <v>1596499200</v>
      </c>
      <c r="C1086">
        <v>11191.97</v>
      </c>
      <c r="D1086" s="14">
        <f t="shared" si="49"/>
        <v>44047</v>
      </c>
      <c r="F1086">
        <f ca="1">IF(A1086&lt;$F$2,"",AVERAGE(INDIRECT("C"&amp;A1086-$F$2+3):C1086))</f>
        <v>9076.7412500000009</v>
      </c>
      <c r="G1086" s="2">
        <f ca="1">IF(A1086&lt;$G$2,"",IF(A1086=$G$2,AVERAGE(INDIRECT("C"&amp;A1086-$G$2+3):C1086),G1085+(2/($G$2+3))*(C1086-G1085)))</f>
        <v>9327.0440202452137</v>
      </c>
      <c r="J1086">
        <f ca="1">IF(F1086="","",IF(C1086&lt;(F1086*(1-'inputs and tables'!$K$14)),0,IF(C1086&gt;(F1086*(1+'inputs and tables'!$K$14)),1,J1085)))</f>
        <v>1</v>
      </c>
      <c r="K1086">
        <f ca="1">IF(G1086="","",IF(C1086&lt;(G1086*(1-'inputs and tables'!$K$14)),0,IF(C1086&gt;(G1086*(1+'inputs and tables'!$K$14)),1,K1085)))</f>
        <v>1</v>
      </c>
      <c r="N1086" s="13">
        <f t="shared" si="48"/>
        <v>971.94702561875783</v>
      </c>
      <c r="O1086" s="10">
        <f ca="1">(O1085+(IF(J1085&lt;&gt;J1084,(-O1085*'inputs and tables'!$K$22-'inputs and tables'!$K$21)-O1085*'inputs and tables'!$K$22,0)*('inputs and tables'!$K$15+'inputs and tables'!$K$16)))*(IF(AND(J1085=0,'inputs and tables'!$K$16=1),data!C1085/data!C1086,1)*IF(AND(J1085=1,'inputs and tables'!$K$15=1),data!C1086/data!C1085,1))</f>
        <v>5631.3486298837297</v>
      </c>
      <c r="P1086" s="10">
        <f ca="1">(P1085+(IF(K1085&lt;&gt;K1084,(-P1085*'inputs and tables'!$K$22-'inputs and tables'!$K$21)-P1085*'inputs and tables'!$K$22,0)*('inputs and tables'!$K$15+'inputs and tables'!$K$16)))*(IF(AND(K1085=0,'inputs and tables'!$K$16=1),data!C1085/data!C1086,1)*IF(AND(K1085=1,'inputs and tables'!$K$15=1),data!C1086/data!C1085,1))</f>
        <v>1644.6873047313688</v>
      </c>
    </row>
    <row r="1087" spans="1:16" x14ac:dyDescent="0.4">
      <c r="A1087" s="17">
        <f t="shared" si="47"/>
        <v>1085</v>
      </c>
      <c r="B1087">
        <v>1596585600</v>
      </c>
      <c r="C1087">
        <v>11744.91</v>
      </c>
      <c r="D1087" s="14">
        <f t="shared" si="49"/>
        <v>44048</v>
      </c>
      <c r="F1087">
        <f ca="1">IF(A1087&lt;$F$2,"",AVERAGE(INDIRECT("C"&amp;A1087-$F$2+3):C1087))</f>
        <v>9114.6378333333341</v>
      </c>
      <c r="G1087" s="2">
        <f ca="1">IF(A1087&lt;$G$2,"",IF(A1087=$G$2,AVERAGE(INDIRECT("C"&amp;A1087-$G$2+3):C1087),G1086+(2/($G$2+3))*(C1087-G1086)))</f>
        <v>9370.2201984551211</v>
      </c>
      <c r="J1087">
        <f ca="1">IF(F1087="","",IF(C1087&lt;(F1087*(1-'inputs and tables'!$K$14)),0,IF(C1087&gt;(F1087*(1+'inputs and tables'!$K$14)),1,J1086)))</f>
        <v>1</v>
      </c>
      <c r="K1087">
        <f ca="1">IF(G1087="","",IF(C1087&lt;(G1087*(1-'inputs and tables'!$K$14)),0,IF(C1087&gt;(G1087*(1+'inputs and tables'!$K$14)),1,K1086)))</f>
        <v>1</v>
      </c>
      <c r="N1087" s="13">
        <f t="shared" si="48"/>
        <v>1019.966131133304</v>
      </c>
      <c r="O1087" s="10">
        <f ca="1">(O1086+(IF(J1086&lt;&gt;J1085,(-O1086*'inputs and tables'!$K$22-'inputs and tables'!$K$21)-O1086*'inputs and tables'!$K$22,0)*('inputs and tables'!$K$15+'inputs and tables'!$K$16)))*(IF(AND(J1086=0,'inputs and tables'!$K$16=1),data!C1086/data!C1087,1)*IF(AND(J1086=1,'inputs and tables'!$K$15=1),data!C1087/data!C1086,1))</f>
        <v>5909.5657722999358</v>
      </c>
      <c r="P1087" s="10">
        <f ca="1">(P1086+(IF(K1086&lt;&gt;K1085,(-P1086*'inputs and tables'!$K$22-'inputs and tables'!$K$21)-P1086*'inputs and tables'!$K$22,0)*('inputs and tables'!$K$15+'inputs and tables'!$K$16)))*(IF(AND(K1086=0,'inputs and tables'!$K$16=1),data!C1086/data!C1087,1)*IF(AND(K1086=1,'inputs and tables'!$K$15=1),data!C1087/data!C1086,1))</f>
        <v>1725.9431871433269</v>
      </c>
    </row>
    <row r="1088" spans="1:16" x14ac:dyDescent="0.4">
      <c r="A1088" s="17">
        <f t="shared" si="47"/>
        <v>1086</v>
      </c>
      <c r="B1088">
        <v>1596672000</v>
      </c>
      <c r="C1088">
        <v>11762.46</v>
      </c>
      <c r="D1088" s="14">
        <f t="shared" si="49"/>
        <v>44049</v>
      </c>
      <c r="F1088">
        <f ca="1">IF(A1088&lt;$F$2,"",AVERAGE(INDIRECT("C"&amp;A1088-$F$2+3):C1088))</f>
        <v>9151.3143333333337</v>
      </c>
      <c r="G1088" s="2">
        <f ca="1">IF(A1088&lt;$G$2,"",IF(A1088=$G$2,AVERAGE(INDIRECT("C"&amp;A1088-$G$2+3):C1088),G1087+(2/($G$2+3))*(C1088-G1087)))</f>
        <v>9412.938766339852</v>
      </c>
      <c r="J1088">
        <f ca="1">IF(F1088="","",IF(C1088&lt;(F1088*(1-'inputs and tables'!$K$14)),0,IF(C1088&gt;(F1088*(1+'inputs and tables'!$K$14)),1,J1087)))</f>
        <v>1</v>
      </c>
      <c r="K1088">
        <f ca="1">IF(G1088="","",IF(C1088&lt;(G1088*(1-'inputs and tables'!$K$14)),0,IF(C1088&gt;(G1088*(1+'inputs and tables'!$K$14)),1,K1087)))</f>
        <v>1</v>
      </c>
      <c r="N1088" s="13">
        <f t="shared" si="48"/>
        <v>1021.4902301346066</v>
      </c>
      <c r="O1088" s="10">
        <f ca="1">(O1087+(IF(J1087&lt;&gt;J1086,(-O1087*'inputs and tables'!$K$22-'inputs and tables'!$K$21)-O1087*'inputs and tables'!$K$22,0)*('inputs and tables'!$K$15+'inputs and tables'!$K$16)))*(IF(AND(J1087=0,'inputs and tables'!$K$16=1),data!C1087/data!C1088,1)*IF(AND(J1087=1,'inputs and tables'!$K$15=1),data!C1088/data!C1087,1))</f>
        <v>5918.3962256030145</v>
      </c>
      <c r="P1088" s="10">
        <f ca="1">(P1087+(IF(K1087&lt;&gt;K1086,(-P1087*'inputs and tables'!$K$22-'inputs and tables'!$K$21)-P1087*'inputs and tables'!$K$22,0)*('inputs and tables'!$K$15+'inputs and tables'!$K$16)))*(IF(AND(K1087=0,'inputs and tables'!$K$16=1),data!C1087/data!C1088,1)*IF(AND(K1087=1,'inputs and tables'!$K$15=1),data!C1088/data!C1087,1))</f>
        <v>1728.5222024728921</v>
      </c>
    </row>
    <row r="1089" spans="1:16" x14ac:dyDescent="0.4">
      <c r="A1089" s="17">
        <f t="shared" si="47"/>
        <v>1087</v>
      </c>
      <c r="B1089">
        <v>1596758400</v>
      </c>
      <c r="C1089">
        <v>11594.23</v>
      </c>
      <c r="D1089" s="14">
        <f t="shared" si="49"/>
        <v>44050</v>
      </c>
      <c r="F1089">
        <f ca="1">IF(A1089&lt;$F$2,"",AVERAGE(INDIRECT("C"&amp;A1089-$F$2+3):C1089))</f>
        <v>9187.2367499999982</v>
      </c>
      <c r="G1089" s="2">
        <f ca="1">IF(A1089&lt;$G$2,"",IF(A1089=$G$2,AVERAGE(INDIRECT("C"&amp;A1089-$G$2+3):C1089),G1088+(2/($G$2+3))*(C1089-G1088)))</f>
        <v>9451.8903955123551</v>
      </c>
      <c r="J1089">
        <f ca="1">IF(F1089="","",IF(C1089&lt;(F1089*(1-'inputs and tables'!$K$14)),0,IF(C1089&gt;(F1089*(1+'inputs and tables'!$K$14)),1,J1088)))</f>
        <v>1</v>
      </c>
      <c r="K1089">
        <f ca="1">IF(G1089="","",IF(C1089&lt;(G1089*(1-'inputs and tables'!$K$14)),0,IF(C1089&gt;(G1089*(1+'inputs and tables'!$K$14)),1,K1088)))</f>
        <v>1</v>
      </c>
      <c r="N1089" s="13">
        <f t="shared" si="48"/>
        <v>1006.8805905340856</v>
      </c>
      <c r="O1089" s="10">
        <f ca="1">(O1088+(IF(J1088&lt;&gt;J1087,(-O1088*'inputs and tables'!$K$22-'inputs and tables'!$K$21)-O1088*'inputs and tables'!$K$22,0)*('inputs and tables'!$K$15+'inputs and tables'!$K$16)))*(IF(AND(J1088=0,'inputs and tables'!$K$16=1),data!C1088/data!C1089,1)*IF(AND(J1088=1,'inputs and tables'!$K$15=1),data!C1089/data!C1088,1))</f>
        <v>5833.7496638265502</v>
      </c>
      <c r="P1089" s="10">
        <f ca="1">(P1088+(IF(K1088&lt;&gt;K1087,(-P1088*'inputs and tables'!$K$22-'inputs and tables'!$K$21)-P1088*'inputs and tables'!$K$22,0)*('inputs and tables'!$K$15+'inputs and tables'!$K$16)))*(IF(AND(K1088=0,'inputs and tables'!$K$16=1),data!C1088/data!C1089,1)*IF(AND(K1088=1,'inputs and tables'!$K$15=1),data!C1089/data!C1088,1))</f>
        <v>1703.8003934191727</v>
      </c>
    </row>
    <row r="1090" spans="1:16" x14ac:dyDescent="0.4">
      <c r="A1090" s="17">
        <f t="shared" si="47"/>
        <v>1088</v>
      </c>
      <c r="B1090">
        <v>1596844800</v>
      </c>
      <c r="C1090">
        <v>11761.41</v>
      </c>
      <c r="D1090" s="14">
        <f t="shared" si="49"/>
        <v>44051</v>
      </c>
      <c r="F1090">
        <f ca="1">IF(A1090&lt;$F$2,"",AVERAGE(INDIRECT("C"&amp;A1090-$F$2+3):C1090))</f>
        <v>9228.09083333333</v>
      </c>
      <c r="G1090" s="2">
        <f ca="1">IF(A1090&lt;$G$2,"",IF(A1090=$G$2,AVERAGE(INDIRECT("C"&amp;A1090-$G$2+3):C1090),G1089+(2/($G$2+3))*(C1090-G1089)))</f>
        <v>9493.1318170210634</v>
      </c>
      <c r="J1090">
        <f ca="1">IF(F1090="","",IF(C1090&lt;(F1090*(1-'inputs and tables'!$K$14)),0,IF(C1090&gt;(F1090*(1+'inputs and tables'!$K$14)),1,J1089)))</f>
        <v>1</v>
      </c>
      <c r="K1090">
        <f ca="1">IF(G1090="","",IF(C1090&lt;(G1090*(1-'inputs and tables'!$K$14)),0,IF(C1090&gt;(G1090*(1+'inputs and tables'!$K$14)),1,K1089)))</f>
        <v>1</v>
      </c>
      <c r="N1090" s="13">
        <f t="shared" si="48"/>
        <v>1021.3990447242724</v>
      </c>
      <c r="O1090" s="10">
        <f ca="1">(O1089+(IF(J1089&lt;&gt;J1088,(-O1089*'inputs and tables'!$K$22-'inputs and tables'!$K$21)-O1089*'inputs and tables'!$K$22,0)*('inputs and tables'!$K$15+'inputs and tables'!$K$16)))*(IF(AND(J1089=0,'inputs and tables'!$K$16=1),data!C1089/data!C1090,1)*IF(AND(J1089=1,'inputs and tables'!$K$15=1),data!C1090/data!C1089,1))</f>
        <v>5917.8679078840278</v>
      </c>
      <c r="P1090" s="10">
        <f ca="1">(P1089+(IF(K1089&lt;&gt;K1088,(-P1089*'inputs and tables'!$K$22-'inputs and tables'!$K$21)-P1089*'inputs and tables'!$K$22,0)*('inputs and tables'!$K$15+'inputs and tables'!$K$16)))*(IF(AND(K1089=0,'inputs and tables'!$K$16=1),data!C1089/data!C1090,1)*IF(AND(K1089=1,'inputs and tables'!$K$15=1),data!C1090/data!C1089,1))</f>
        <v>1728.3679024104397</v>
      </c>
    </row>
    <row r="1091" spans="1:16" x14ac:dyDescent="0.4">
      <c r="A1091" s="17">
        <f t="shared" si="47"/>
        <v>1089</v>
      </c>
      <c r="B1091">
        <v>1596931200</v>
      </c>
      <c r="C1091">
        <v>11681.68</v>
      </c>
      <c r="D1091" s="14">
        <f t="shared" si="49"/>
        <v>44052</v>
      </c>
      <c r="F1091">
        <f ca="1">IF(A1091&lt;$F$2,"",AVERAGE(INDIRECT("C"&amp;A1091-$F$2+3):C1091))</f>
        <v>9268.1312499999985</v>
      </c>
      <c r="G1091" s="2">
        <f ca="1">IF(A1091&lt;$G$2,"",IF(A1091=$G$2,AVERAGE(INDIRECT("C"&amp;A1091-$G$2+3):C1091),G1090+(2/($G$2+3))*(C1091-G1090)))</f>
        <v>9532.2130345742589</v>
      </c>
      <c r="J1091">
        <f ca="1">IF(F1091="","",IF(C1091&lt;(F1091*(1-'inputs and tables'!$K$14)),0,IF(C1091&gt;(F1091*(1+'inputs and tables'!$K$14)),1,J1090)))</f>
        <v>1</v>
      </c>
      <c r="K1091">
        <f ca="1">IF(G1091="","",IF(C1091&lt;(G1091*(1-'inputs and tables'!$K$14)),0,IF(C1091&gt;(G1091*(1+'inputs and tables'!$K$14)),1,K1090)))</f>
        <v>1</v>
      </c>
      <c r="N1091" s="13">
        <f t="shared" si="48"/>
        <v>1014.4750325662177</v>
      </c>
      <c r="O1091" s="10">
        <f ca="1">(O1090+(IF(J1090&lt;&gt;J1089,(-O1090*'inputs and tables'!$K$22-'inputs and tables'!$K$21)-O1090*'inputs and tables'!$K$22,0)*('inputs and tables'!$K$15+'inputs and tables'!$K$16)))*(IF(AND(J1090=0,'inputs and tables'!$K$16=1),data!C1090/data!C1091,1)*IF(AND(J1090=1,'inputs and tables'!$K$15=1),data!C1091/data!C1090,1))</f>
        <v>5877.7509824222343</v>
      </c>
      <c r="P1091" s="10">
        <f ca="1">(P1090+(IF(K1090&lt;&gt;K1089,(-P1090*'inputs and tables'!$K$22-'inputs and tables'!$K$21)-P1090*'inputs and tables'!$K$22,0)*('inputs and tables'!$K$15+'inputs and tables'!$K$16)))*(IF(AND(K1090=0,'inputs and tables'!$K$16=1),data!C1090/data!C1091,1)*IF(AND(K1090=1,'inputs and tables'!$K$15=1),data!C1091/data!C1090,1))</f>
        <v>1716.65138433487</v>
      </c>
    </row>
    <row r="1092" spans="1:16" x14ac:dyDescent="0.4">
      <c r="A1092" s="17">
        <f t="shared" si="47"/>
        <v>1090</v>
      </c>
      <c r="B1092">
        <v>1597017600</v>
      </c>
      <c r="C1092">
        <v>11892.92</v>
      </c>
      <c r="D1092" s="14">
        <f t="shared" si="49"/>
        <v>44053</v>
      </c>
      <c r="F1092">
        <f ca="1">IF(A1092&lt;$F$2,"",AVERAGE(INDIRECT("C"&amp;A1092-$F$2+3):C1092))</f>
        <v>9309.7073333333301</v>
      </c>
      <c r="G1092" s="2">
        <f ca="1">IF(A1092&lt;$G$2,"",IF(A1092=$G$2,AVERAGE(INDIRECT("C"&amp;A1092-$G$2+3):C1092),G1091+(2/($G$2+3))*(C1092-G1091)))</f>
        <v>9574.3685160997193</v>
      </c>
      <c r="J1092">
        <f ca="1">IF(F1092="","",IF(C1092&lt;(F1092*(1-'inputs and tables'!$K$14)),0,IF(C1092&gt;(F1092*(1+'inputs and tables'!$K$14)),1,J1091)))</f>
        <v>1</v>
      </c>
      <c r="K1092">
        <f ca="1">IF(G1092="","",IF(C1092&lt;(G1092*(1-'inputs and tables'!$K$14)),0,IF(C1092&gt;(G1092*(1+'inputs and tables'!$K$14)),1,K1091)))</f>
        <v>1</v>
      </c>
      <c r="N1092" s="13">
        <f t="shared" si="48"/>
        <v>1032.8198002605295</v>
      </c>
      <c r="O1092" s="10">
        <f ca="1">(O1091+(IF(J1091&lt;&gt;J1090,(-O1091*'inputs and tables'!$K$22-'inputs and tables'!$K$21)-O1091*'inputs and tables'!$K$22,0)*('inputs and tables'!$K$15+'inputs and tables'!$K$16)))*(IF(AND(J1091=0,'inputs and tables'!$K$16=1),data!C1091/data!C1092,1)*IF(AND(J1091=1,'inputs and tables'!$K$15=1),data!C1092/data!C1091,1))</f>
        <v>5984.0384442878967</v>
      </c>
      <c r="P1092" s="10">
        <f ca="1">(P1091+(IF(K1091&lt;&gt;K1090,(-P1091*'inputs and tables'!$K$22-'inputs and tables'!$K$21)-P1091*'inputs and tables'!$K$22,0)*('inputs and tables'!$K$15+'inputs and tables'!$K$16)))*(IF(AND(K1091=0,'inputs and tables'!$K$16=1),data!C1091/data!C1092,1)*IF(AND(K1091=1,'inputs and tables'!$K$15=1),data!C1092/data!C1091,1))</f>
        <v>1747.6936178515302</v>
      </c>
    </row>
    <row r="1093" spans="1:16" x14ac:dyDescent="0.4">
      <c r="A1093" s="17">
        <f t="shared" ref="A1093:A1156" si="50">A1092+1</f>
        <v>1091</v>
      </c>
      <c r="B1093">
        <v>1597104000</v>
      </c>
      <c r="C1093">
        <v>11392.08</v>
      </c>
      <c r="D1093" s="14">
        <f t="shared" si="49"/>
        <v>44054</v>
      </c>
      <c r="F1093">
        <f ca="1">IF(A1093&lt;$F$2,"",AVERAGE(INDIRECT("C"&amp;A1093-$F$2+3):C1093))</f>
        <v>9347.6587499999987</v>
      </c>
      <c r="G1093" s="2">
        <f ca="1">IF(A1093&lt;$G$2,"",IF(A1093=$G$2,AVERAGE(INDIRECT("C"&amp;A1093-$G$2+3):C1093),G1092+(2/($G$2+3))*(C1093-G1092)))</f>
        <v>9606.8276497407951</v>
      </c>
      <c r="J1093">
        <f ca="1">IF(F1093="","",IF(C1093&lt;(F1093*(1-'inputs and tables'!$K$14)),0,IF(C1093&gt;(F1093*(1+'inputs and tables'!$K$14)),1,J1092)))</f>
        <v>1</v>
      </c>
      <c r="K1093">
        <f ca="1">IF(G1093="","",IF(C1093&lt;(G1093*(1-'inputs and tables'!$K$14)),0,IF(C1093&gt;(G1093*(1+'inputs and tables'!$K$14)),1,K1092)))</f>
        <v>1</v>
      </c>
      <c r="N1093" s="13">
        <f t="shared" si="48"/>
        <v>989.32522796352555</v>
      </c>
      <c r="O1093" s="10">
        <f ca="1">(O1092+(IF(J1092&lt;&gt;J1091,(-O1092*'inputs and tables'!$K$22-'inputs and tables'!$K$21)-O1092*'inputs and tables'!$K$22,0)*('inputs and tables'!$K$15+'inputs and tables'!$K$16)))*(IF(AND(J1092=0,'inputs and tables'!$K$16=1),data!C1092/data!C1093,1)*IF(AND(J1092=1,'inputs and tables'!$K$15=1),data!C1093/data!C1092,1))</f>
        <v>5732.0359239281233</v>
      </c>
      <c r="P1093" s="10">
        <f ca="1">(P1092+(IF(K1092&lt;&gt;K1091,(-P1092*'inputs and tables'!$K$22-'inputs and tables'!$K$21)-P1092*'inputs and tables'!$K$22,0)*('inputs and tables'!$K$15+'inputs and tables'!$K$16)))*(IF(AND(K1092=0,'inputs and tables'!$K$16=1),data!C1092/data!C1093,1)*IF(AND(K1092=1,'inputs and tables'!$K$15=1),data!C1093/data!C1092,1))</f>
        <v>1674.0939575860309</v>
      </c>
    </row>
    <row r="1094" spans="1:16" x14ac:dyDescent="0.4">
      <c r="A1094" s="17">
        <f t="shared" si="50"/>
        <v>1092</v>
      </c>
      <c r="B1094">
        <v>1597190400</v>
      </c>
      <c r="C1094">
        <v>11564.33</v>
      </c>
      <c r="D1094" s="14">
        <f t="shared" si="49"/>
        <v>44055</v>
      </c>
      <c r="F1094">
        <f ca="1">IF(A1094&lt;$F$2,"",AVERAGE(INDIRECT("C"&amp;A1094-$F$2+3):C1094))</f>
        <v>9386.7889999999989</v>
      </c>
      <c r="G1094" s="2">
        <f ca="1">IF(A1094&lt;$G$2,"",IF(A1094=$G$2,AVERAGE(INDIRECT("C"&amp;A1094-$G$2+3):C1094),G1093+(2/($G$2+3))*(C1094-G1093)))</f>
        <v>9641.7830488525669</v>
      </c>
      <c r="J1094">
        <f ca="1">IF(F1094="","",IF(C1094&lt;(F1094*(1-'inputs and tables'!$K$14)),0,IF(C1094&gt;(F1094*(1+'inputs and tables'!$K$14)),1,J1093)))</f>
        <v>1</v>
      </c>
      <c r="K1094">
        <f ca="1">IF(G1094="","",IF(C1094&lt;(G1094*(1-'inputs and tables'!$K$14)),0,IF(C1094&gt;(G1094*(1+'inputs and tables'!$K$14)),1,K1093)))</f>
        <v>1</v>
      </c>
      <c r="N1094" s="13">
        <f t="shared" si="48"/>
        <v>1004.2839774207554</v>
      </c>
      <c r="O1094" s="10">
        <f ca="1">(O1093+(IF(J1093&lt;&gt;J1092,(-O1093*'inputs and tables'!$K$22-'inputs and tables'!$K$21)-O1093*'inputs and tables'!$K$22,0)*('inputs and tables'!$K$15+'inputs and tables'!$K$16)))*(IF(AND(J1093=0,'inputs and tables'!$K$16=1),data!C1093/data!C1094,1)*IF(AND(J1093=1,'inputs and tables'!$K$15=1),data!C1094/data!C1093,1))</f>
        <v>5818.705187828713</v>
      </c>
      <c r="P1094" s="10">
        <f ca="1">(P1093+(IF(K1093&lt;&gt;K1092,(-P1093*'inputs and tables'!$K$22-'inputs and tables'!$K$21)-P1093*'inputs and tables'!$K$22,0)*('inputs and tables'!$K$15+'inputs and tables'!$K$16)))*(IF(AND(K1093=0,'inputs and tables'!$K$16=1),data!C1093/data!C1094,1)*IF(AND(K1093=1,'inputs and tables'!$K$15=1),data!C1094/data!C1093,1))</f>
        <v>1699.4065154502837</v>
      </c>
    </row>
    <row r="1095" spans="1:16" x14ac:dyDescent="0.4">
      <c r="A1095" s="17">
        <f t="shared" si="50"/>
        <v>1093</v>
      </c>
      <c r="B1095">
        <v>1597276800</v>
      </c>
      <c r="C1095">
        <v>11780</v>
      </c>
      <c r="D1095" s="14">
        <f t="shared" si="49"/>
        <v>44056</v>
      </c>
      <c r="F1095">
        <f ca="1">IF(A1095&lt;$F$2,"",AVERAGE(INDIRECT("C"&amp;A1095-$F$2+3):C1095))</f>
        <v>9429.778666666667</v>
      </c>
      <c r="G1095" s="2">
        <f ca="1">IF(A1095&lt;$G$2,"",IF(A1095=$G$2,AVERAGE(INDIRECT("C"&amp;A1095-$G$2+3):C1095),G1094+(2/($G$2+3))*(C1095-G1094)))</f>
        <v>9679.9654944087706</v>
      </c>
      <c r="J1095">
        <f ca="1">IF(F1095="","",IF(C1095&lt;(F1095*(1-'inputs and tables'!$K$14)),0,IF(C1095&gt;(F1095*(1+'inputs and tables'!$K$14)),1,J1094)))</f>
        <v>1</v>
      </c>
      <c r="K1095">
        <f ca="1">IF(G1095="","",IF(C1095&lt;(G1095*(1-'inputs and tables'!$K$14)),0,IF(C1095&gt;(G1095*(1+'inputs and tables'!$K$14)),1,K1094)))</f>
        <v>1</v>
      </c>
      <c r="N1095" s="13">
        <f t="shared" si="48"/>
        <v>1023.0134607034302</v>
      </c>
      <c r="O1095" s="10">
        <f ca="1">(O1094+(IF(J1094&lt;&gt;J1093,(-O1094*'inputs and tables'!$K$22-'inputs and tables'!$K$21)-O1094*'inputs and tables'!$K$22,0)*('inputs and tables'!$K$15+'inputs and tables'!$K$16)))*(IF(AND(J1094=0,'inputs and tables'!$K$16=1),data!C1094/data!C1095,1)*IF(AND(J1094=1,'inputs and tables'!$K$15=1),data!C1095/data!C1094,1))</f>
        <v>5927.221647308771</v>
      </c>
      <c r="P1095" s="10">
        <f ca="1">(P1094+(IF(K1094&lt;&gt;K1093,(-P1094*'inputs and tables'!$K$22-'inputs and tables'!$K$21)-P1094*'inputs and tables'!$K$22,0)*('inputs and tables'!$K$15+'inputs and tables'!$K$16)))*(IF(AND(K1094=0,'inputs and tables'!$K$16=1),data!C1094/data!C1095,1)*IF(AND(K1094=1,'inputs and tables'!$K$15=1),data!C1095/data!C1094,1))</f>
        <v>1731.0997482780533</v>
      </c>
    </row>
    <row r="1096" spans="1:16" x14ac:dyDescent="0.4">
      <c r="A1096" s="17">
        <f t="shared" si="50"/>
        <v>1094</v>
      </c>
      <c r="B1096">
        <v>1597363200</v>
      </c>
      <c r="C1096">
        <v>11760.54</v>
      </c>
      <c r="D1096" s="14">
        <f t="shared" si="49"/>
        <v>44057</v>
      </c>
      <c r="F1096">
        <f ca="1">IF(A1096&lt;$F$2,"",AVERAGE(INDIRECT("C"&amp;A1096-$F$2+3):C1096))</f>
        <v>9468.6003333333338</v>
      </c>
      <c r="G1096" s="2">
        <f ca="1">IF(A1096&lt;$G$2,"",IF(A1096=$G$2,AVERAGE(INDIRECT("C"&amp;A1096-$G$2+3):C1096),G1095+(2/($G$2+3))*(C1096-G1095)))</f>
        <v>9717.1186105800425</v>
      </c>
      <c r="J1096">
        <f ca="1">IF(F1096="","",IF(C1096&lt;(F1096*(1-'inputs and tables'!$K$14)),0,IF(C1096&gt;(F1096*(1+'inputs and tables'!$K$14)),1,J1095)))</f>
        <v>1</v>
      </c>
      <c r="K1096">
        <f ca="1">IF(G1096="","",IF(C1096&lt;(G1096*(1-'inputs and tables'!$K$14)),0,IF(C1096&gt;(G1096*(1+'inputs and tables'!$K$14)),1,K1095)))</f>
        <v>1</v>
      </c>
      <c r="N1096" s="13">
        <f t="shared" si="48"/>
        <v>1021.3234910985669</v>
      </c>
      <c r="O1096" s="10">
        <f ca="1">(O1095+(IF(J1095&lt;&gt;J1094,(-O1095*'inputs and tables'!$K$22-'inputs and tables'!$K$21)-O1095*'inputs and tables'!$K$22,0)*('inputs and tables'!$K$15+'inputs and tables'!$K$16)))*(IF(AND(J1095=0,'inputs and tables'!$K$16=1),data!C1095/data!C1096,1)*IF(AND(J1095=1,'inputs and tables'!$K$15=1),data!C1096/data!C1095,1))</f>
        <v>5917.4301589168672</v>
      </c>
      <c r="P1096" s="10">
        <f ca="1">(P1095+(IF(K1095&lt;&gt;K1094,(-P1095*'inputs and tables'!$K$22-'inputs and tables'!$K$21)-P1095*'inputs and tables'!$K$22,0)*('inputs and tables'!$K$15+'inputs and tables'!$K$16)))*(IF(AND(K1095=0,'inputs and tables'!$K$16=1),data!C1095/data!C1096,1)*IF(AND(K1095=1,'inputs and tables'!$K$15=1),data!C1096/data!C1095,1))</f>
        <v>1728.2400537872647</v>
      </c>
    </row>
    <row r="1097" spans="1:16" x14ac:dyDescent="0.4">
      <c r="A1097" s="17">
        <f t="shared" si="50"/>
        <v>1095</v>
      </c>
      <c r="B1097">
        <v>1597449600</v>
      </c>
      <c r="C1097">
        <v>11852.4</v>
      </c>
      <c r="D1097" s="14">
        <f t="shared" si="49"/>
        <v>44058</v>
      </c>
      <c r="F1097">
        <f ca="1">IF(A1097&lt;$F$2,"",AVERAGE(INDIRECT("C"&amp;A1097-$F$2+3):C1097))</f>
        <v>9508.8074166666665</v>
      </c>
      <c r="G1097" s="2">
        <f ca="1">IF(A1097&lt;$G$2,"",IF(A1097=$G$2,AVERAGE(INDIRECT("C"&amp;A1097-$G$2+3):C1097),G1096+(2/($G$2+3))*(C1097-G1096)))</f>
        <v>9755.2486353911136</v>
      </c>
      <c r="J1097">
        <f ca="1">IF(F1097="","",IF(C1097&lt;(F1097*(1-'inputs and tables'!$K$14)),0,IF(C1097&gt;(F1097*(1+'inputs and tables'!$K$14)),1,J1096)))</f>
        <v>1</v>
      </c>
      <c r="K1097">
        <f ca="1">IF(G1097="","",IF(C1097&lt;(G1097*(1-'inputs and tables'!$K$14)),0,IF(C1097&gt;(G1097*(1+'inputs and tables'!$K$14)),1,K1096)))</f>
        <v>1</v>
      </c>
      <c r="N1097" s="13">
        <f t="shared" si="48"/>
        <v>1029.3009118541031</v>
      </c>
      <c r="O1097" s="10">
        <f ca="1">(O1096+(IF(J1096&lt;&gt;J1095,(-O1096*'inputs and tables'!$K$22-'inputs and tables'!$K$21)-O1096*'inputs and tables'!$K$22,0)*('inputs and tables'!$K$15+'inputs and tables'!$K$16)))*(IF(AND(J1096=0,'inputs and tables'!$K$16=1),data!C1096/data!C1097,1)*IF(AND(J1096=1,'inputs and tables'!$K$15=1),data!C1097/data!C1096,1))</f>
        <v>5963.6504119322981</v>
      </c>
      <c r="P1097" s="10">
        <f ca="1">(P1096+(IF(K1096&lt;&gt;K1095,(-P1096*'inputs and tables'!$K$22-'inputs and tables'!$K$21)-P1096*'inputs and tables'!$K$22,0)*('inputs and tables'!$K$15+'inputs and tables'!$K$16)))*(IF(AND(K1096=0,'inputs and tables'!$K$16=1),data!C1096/data!C1097,1)*IF(AND(K1096=1,'inputs and tables'!$K$15=1),data!C1097/data!C1096,1))</f>
        <v>1741.7391049652631</v>
      </c>
    </row>
    <row r="1098" spans="1:16" x14ac:dyDescent="0.4">
      <c r="A1098" s="17">
        <f t="shared" si="50"/>
        <v>1096</v>
      </c>
      <c r="B1098">
        <v>1597536000</v>
      </c>
      <c r="C1098">
        <v>11911</v>
      </c>
      <c r="D1098" s="14">
        <f t="shared" si="49"/>
        <v>44059</v>
      </c>
      <c r="F1098">
        <f ca="1">IF(A1098&lt;$F$2,"",AVERAGE(INDIRECT("C"&amp;A1098-$F$2+3):C1098))</f>
        <v>9547.6607500000009</v>
      </c>
      <c r="G1098" s="2">
        <f ca="1">IF(A1098&lt;$G$2,"",IF(A1098=$G$2,AVERAGE(INDIRECT("C"&amp;A1098-$G$2+3):C1098),G1097+(2/($G$2+3))*(C1098-G1097)))</f>
        <v>9793.7441954734149</v>
      </c>
      <c r="J1098">
        <f ca="1">IF(F1098="","",IF(C1098&lt;(F1098*(1-'inputs and tables'!$K$14)),0,IF(C1098&gt;(F1098*(1+'inputs and tables'!$K$14)),1,J1097)))</f>
        <v>1</v>
      </c>
      <c r="K1098">
        <f ca="1">IF(G1098="","",IF(C1098&lt;(G1098*(1-'inputs and tables'!$K$14)),0,IF(C1098&gt;(G1098*(1+'inputs and tables'!$K$14)),1,K1097)))</f>
        <v>1</v>
      </c>
      <c r="N1098" s="13">
        <f t="shared" si="48"/>
        <v>1034.3899261832389</v>
      </c>
      <c r="O1098" s="10">
        <f ca="1">(O1097+(IF(J1097&lt;&gt;J1096,(-O1097*'inputs and tables'!$K$22-'inputs and tables'!$K$21)-O1097*'inputs and tables'!$K$22,0)*('inputs and tables'!$K$15+'inputs and tables'!$K$16)))*(IF(AND(J1097=0,'inputs and tables'!$K$16=1),data!C1097/data!C1098,1)*IF(AND(J1097=1,'inputs and tables'!$K$15=1),data!C1098/data!C1097,1))</f>
        <v>5993.1355722491307</v>
      </c>
      <c r="P1098" s="10">
        <f ca="1">(P1097+(IF(K1097&lt;&gt;K1096,(-P1097*'inputs and tables'!$K$22-'inputs and tables'!$K$21)-P1097*'inputs and tables'!$K$22,0)*('inputs and tables'!$K$15+'inputs and tables'!$K$16)))*(IF(AND(K1097=0,'inputs and tables'!$K$16=1),data!C1097/data!C1098,1)*IF(AND(K1097=1,'inputs and tables'!$K$15=1),data!C1098/data!C1097,1))</f>
        <v>1750.3505179745239</v>
      </c>
    </row>
    <row r="1099" spans="1:16" x14ac:dyDescent="0.4">
      <c r="A1099" s="17">
        <f t="shared" si="50"/>
        <v>1097</v>
      </c>
      <c r="B1099">
        <v>1597622400</v>
      </c>
      <c r="C1099">
        <v>12281.13</v>
      </c>
      <c r="D1099" s="14">
        <f t="shared" si="49"/>
        <v>44060</v>
      </c>
      <c r="F1099">
        <f ca="1">IF(A1099&lt;$F$2,"",AVERAGE(INDIRECT("C"&amp;A1099-$F$2+3):C1099))</f>
        <v>9590.6639999999989</v>
      </c>
      <c r="G1099" s="2">
        <f ca="1">IF(A1099&lt;$G$2,"",IF(A1099=$G$2,AVERAGE(INDIRECT("C"&amp;A1099-$G$2+3):C1099),G1098+(2/($G$2+3))*(C1099-G1098)))</f>
        <v>9838.1617991256753</v>
      </c>
      <c r="J1099">
        <f ca="1">IF(F1099="","",IF(C1099&lt;(F1099*(1-'inputs and tables'!$K$14)),0,IF(C1099&gt;(F1099*(1+'inputs and tables'!$K$14)),1,J1098)))</f>
        <v>1</v>
      </c>
      <c r="K1099">
        <f ca="1">IF(G1099="","",IF(C1099&lt;(G1099*(1-'inputs and tables'!$K$14)),0,IF(C1099&gt;(G1099*(1+'inputs and tables'!$K$14)),1,K1098)))</f>
        <v>1</v>
      </c>
      <c r="N1099" s="13">
        <f t="shared" ref="N1099:N1162" si="51">(C1099/C1098)*N1098</f>
        <v>1066.5332175423357</v>
      </c>
      <c r="O1099" s="10">
        <f ca="1">(O1098+(IF(J1098&lt;&gt;J1097,(-O1098*'inputs and tables'!$K$22-'inputs and tables'!$K$21)-O1098*'inputs and tables'!$K$22,0)*('inputs and tables'!$K$15+'inputs and tables'!$K$16)))*(IF(AND(J1098=0,'inputs and tables'!$K$16=1),data!C1098/data!C1099,1)*IF(AND(J1098=1,'inputs and tables'!$K$15=1),data!C1099/data!C1098,1))</f>
        <v>6179.3700839909297</v>
      </c>
      <c r="P1099" s="10">
        <f ca="1">(P1098+(IF(K1098&lt;&gt;K1097,(-P1098*'inputs and tables'!$K$22-'inputs and tables'!$K$21)-P1098*'inputs and tables'!$K$22,0)*('inputs and tables'!$K$15+'inputs and tables'!$K$16)))*(IF(AND(K1098=0,'inputs and tables'!$K$16=1),data!C1098/data!C1099,1)*IF(AND(K1098=1,'inputs and tables'!$K$15=1),data!C1099/data!C1098,1))</f>
        <v>1804.7420247512773</v>
      </c>
    </row>
    <row r="1100" spans="1:16" x14ac:dyDescent="0.4">
      <c r="A1100" s="17">
        <f t="shared" si="50"/>
        <v>1098</v>
      </c>
      <c r="B1100">
        <v>1597708800</v>
      </c>
      <c r="C1100">
        <v>11945.01</v>
      </c>
      <c r="D1100" s="14">
        <f t="shared" si="49"/>
        <v>44061</v>
      </c>
      <c r="F1100">
        <f ca="1">IF(A1100&lt;$F$2,"",AVERAGE(INDIRECT("C"&amp;A1100-$F$2+3):C1100))</f>
        <v>9633.3155000000006</v>
      </c>
      <c r="G1100" s="2">
        <f ca="1">IF(A1100&lt;$G$2,"",IF(A1100=$G$2,AVERAGE(INDIRECT("C"&amp;A1100-$G$2+3):C1100),G1099+(2/($G$2+3))*(C1100-G1099)))</f>
        <v>9875.7840884270026</v>
      </c>
      <c r="J1100">
        <f ca="1">IF(F1100="","",IF(C1100&lt;(F1100*(1-'inputs and tables'!$K$14)),0,IF(C1100&gt;(F1100*(1+'inputs and tables'!$K$14)),1,J1099)))</f>
        <v>1</v>
      </c>
      <c r="K1100">
        <f ca="1">IF(G1100="","",IF(C1100&lt;(G1100*(1-'inputs and tables'!$K$14)),0,IF(C1100&gt;(G1100*(1+'inputs and tables'!$K$14)),1,K1099)))</f>
        <v>1</v>
      </c>
      <c r="N1100" s="13">
        <f t="shared" si="51"/>
        <v>1037.3434650455924</v>
      </c>
      <c r="O1100" s="10">
        <f ca="1">(O1099+(IF(J1099&lt;&gt;J1098,(-O1099*'inputs and tables'!$K$22-'inputs and tables'!$K$21)-O1099*'inputs and tables'!$K$22,0)*('inputs and tables'!$K$15+'inputs and tables'!$K$16)))*(IF(AND(J1099=0,'inputs and tables'!$K$16=1),data!C1099/data!C1100,1)*IF(AND(J1099=1,'inputs and tables'!$K$15=1),data!C1100/data!C1099,1))</f>
        <v>6010.2480347470064</v>
      </c>
      <c r="P1100" s="10">
        <f ca="1">(P1099+(IF(K1099&lt;&gt;K1098,(-P1099*'inputs and tables'!$K$22-'inputs and tables'!$K$21)-P1099*'inputs and tables'!$K$22,0)*('inputs and tables'!$K$15+'inputs and tables'!$K$16)))*(IF(AND(K1099=0,'inputs and tables'!$K$16=1),data!C1099/data!C1100,1)*IF(AND(K1099=1,'inputs and tables'!$K$15=1),data!C1100/data!C1099,1))</f>
        <v>1755.348370473585</v>
      </c>
    </row>
    <row r="1101" spans="1:16" x14ac:dyDescent="0.4">
      <c r="A1101" s="17">
        <f t="shared" si="50"/>
        <v>1099</v>
      </c>
      <c r="B1101">
        <v>1597795200</v>
      </c>
      <c r="C1101">
        <v>11754.59</v>
      </c>
      <c r="D1101" s="14">
        <f t="shared" si="49"/>
        <v>44062</v>
      </c>
      <c r="F1101">
        <f ca="1">IF(A1101&lt;$F$2,"",AVERAGE(INDIRECT("C"&amp;A1101-$F$2+3):C1101))</f>
        <v>9674.2590000000018</v>
      </c>
      <c r="G1101" s="2">
        <f ca="1">IF(A1101&lt;$G$2,"",IF(A1101=$G$2,AVERAGE(INDIRECT("C"&amp;A1101-$G$2+3):C1101),G1100+(2/($G$2+3))*(C1101-G1100)))</f>
        <v>9909.3341939908059</v>
      </c>
      <c r="J1101">
        <f ca="1">IF(F1101="","",IF(C1101&lt;(F1101*(1-'inputs and tables'!$K$14)),0,IF(C1101&gt;(F1101*(1+'inputs and tables'!$K$14)),1,J1100)))</f>
        <v>1</v>
      </c>
      <c r="K1101">
        <f ca="1">IF(G1101="","",IF(C1101&lt;(G1101*(1-'inputs and tables'!$K$14)),0,IF(C1101&gt;(G1101*(1+'inputs and tables'!$K$14)),1,K1100)))</f>
        <v>1</v>
      </c>
      <c r="N1101" s="13">
        <f t="shared" si="51"/>
        <v>1020.8067737733388</v>
      </c>
      <c r="O1101" s="10">
        <f ca="1">(O1100+(IF(J1100&lt;&gt;J1099,(-O1100*'inputs and tables'!$K$22-'inputs and tables'!$K$21)-O1100*'inputs and tables'!$K$22,0)*('inputs and tables'!$K$15+'inputs and tables'!$K$16)))*(IF(AND(J1100=0,'inputs and tables'!$K$16=1),data!C1100/data!C1101,1)*IF(AND(J1100=1,'inputs and tables'!$K$15=1),data!C1101/data!C1100,1))</f>
        <v>5914.4363585092697</v>
      </c>
      <c r="P1101" s="10">
        <f ca="1">(P1100+(IF(K1100&lt;&gt;K1099,(-P1100*'inputs and tables'!$K$22-'inputs and tables'!$K$21)-P1100*'inputs and tables'!$K$22,0)*('inputs and tables'!$K$15+'inputs and tables'!$K$16)))*(IF(AND(K1100=0,'inputs and tables'!$K$16=1),data!C1100/data!C1101,1)*IF(AND(K1100=1,'inputs and tables'!$K$15=1),data!C1101/data!C1100,1))</f>
        <v>1727.3656867666998</v>
      </c>
    </row>
    <row r="1102" spans="1:16" x14ac:dyDescent="0.4">
      <c r="A1102" s="17">
        <f t="shared" si="50"/>
        <v>1100</v>
      </c>
      <c r="B1102">
        <v>1597881600</v>
      </c>
      <c r="C1102">
        <v>11853.55</v>
      </c>
      <c r="D1102" s="14">
        <f t="shared" si="49"/>
        <v>44063</v>
      </c>
      <c r="F1102">
        <f ca="1">IF(A1102&lt;$F$2,"",AVERAGE(INDIRECT("C"&amp;A1102-$F$2+3):C1102))</f>
        <v>9713.6624166666679</v>
      </c>
      <c r="G1102" s="2">
        <f ca="1">IF(A1102&lt;$G$2,"",IF(A1102=$G$2,AVERAGE(INDIRECT("C"&amp;A1102-$G$2+3):C1102),G1101+(2/($G$2+3))*(C1102-G1101)))</f>
        <v>9944.0523333838264</v>
      </c>
      <c r="J1102">
        <f ca="1">IF(F1102="","",IF(C1102&lt;(F1102*(1-'inputs and tables'!$K$14)),0,IF(C1102&gt;(F1102*(1+'inputs and tables'!$K$14)),1,J1101)))</f>
        <v>1</v>
      </c>
      <c r="K1102">
        <f ca="1">IF(G1102="","",IF(C1102&lt;(G1102*(1-'inputs and tables'!$K$14)),0,IF(C1102&gt;(G1102*(1+'inputs and tables'!$K$14)),1,K1101)))</f>
        <v>1</v>
      </c>
      <c r="N1102" s="13">
        <f t="shared" si="51"/>
        <v>1029.400781589231</v>
      </c>
      <c r="O1102" s="10">
        <f ca="1">(O1101+(IF(J1101&lt;&gt;J1100,(-O1101*'inputs and tables'!$K$22-'inputs and tables'!$K$21)-O1101*'inputs and tables'!$K$22,0)*('inputs and tables'!$K$15+'inputs and tables'!$K$16)))*(IF(AND(J1101=0,'inputs and tables'!$K$16=1),data!C1101/data!C1102,1)*IF(AND(J1101=1,'inputs and tables'!$K$15=1),data!C1102/data!C1101,1))</f>
        <v>5964.2290456245209</v>
      </c>
      <c r="P1102" s="10">
        <f ca="1">(P1101+(IF(K1101&lt;&gt;K1100,(-P1101*'inputs and tables'!$K$22-'inputs and tables'!$K$21)-P1101*'inputs and tables'!$K$22,0)*('inputs and tables'!$K$15+'inputs and tables'!$K$16)))*(IF(AND(K1101=0,'inputs and tables'!$K$16=1),data!C1101/data!C1102,1)*IF(AND(K1101=1,'inputs and tables'!$K$15=1),data!C1102/data!C1101,1))</f>
        <v>1741.9081002717587</v>
      </c>
    </row>
    <row r="1103" spans="1:16" x14ac:dyDescent="0.4">
      <c r="A1103" s="17">
        <f t="shared" si="50"/>
        <v>1101</v>
      </c>
      <c r="B1103">
        <v>1597968000</v>
      </c>
      <c r="C1103">
        <v>11531.34</v>
      </c>
      <c r="D1103" s="14">
        <f t="shared" si="49"/>
        <v>44064</v>
      </c>
      <c r="F1103">
        <f ca="1">IF(A1103&lt;$F$2,"",AVERAGE(INDIRECT("C"&amp;A1103-$F$2+3):C1103))</f>
        <v>9747.4036666666707</v>
      </c>
      <c r="G1103" s="2">
        <f ca="1">IF(A1103&lt;$G$2,"",IF(A1103=$G$2,AVERAGE(INDIRECT("C"&amp;A1103-$G$2+3):C1103),G1102+(2/($G$2+3))*(C1103-G1102)))</f>
        <v>9972.3967560019719</v>
      </c>
      <c r="J1103">
        <f ca="1">IF(F1103="","",IF(C1103&lt;(F1103*(1-'inputs and tables'!$K$14)),0,IF(C1103&gt;(F1103*(1+'inputs and tables'!$K$14)),1,J1102)))</f>
        <v>1</v>
      </c>
      <c r="K1103">
        <f ca="1">IF(G1103="","",IF(C1103&lt;(G1103*(1-'inputs and tables'!$K$14)),0,IF(C1103&gt;(G1103*(1+'inputs and tables'!$K$14)),1,K1102)))</f>
        <v>1</v>
      </c>
      <c r="N1103" s="13">
        <f t="shared" si="51"/>
        <v>1001.419018671298</v>
      </c>
      <c r="O1103" s="10">
        <f ca="1">(O1102+(IF(J1102&lt;&gt;J1101,(-O1102*'inputs and tables'!$K$22-'inputs and tables'!$K$21)-O1102*'inputs and tables'!$K$22,0)*('inputs and tables'!$K$15+'inputs and tables'!$K$16)))*(IF(AND(J1102=0,'inputs and tables'!$K$16=1),data!C1102/data!C1103,1)*IF(AND(J1102=1,'inputs and tables'!$K$15=1),data!C1103/data!C1102,1))</f>
        <v>5802.105948257853</v>
      </c>
      <c r="P1103" s="10">
        <f ca="1">(P1102+(IF(K1102&lt;&gt;K1101,(-P1102*'inputs and tables'!$K$22-'inputs and tables'!$K$21)-P1102*'inputs and tables'!$K$22,0)*('inputs and tables'!$K$15+'inputs and tables'!$K$16)))*(IF(AND(K1102=0,'inputs and tables'!$K$16=1),data!C1102/data!C1103,1)*IF(AND(K1102=1,'inputs and tables'!$K$15=1),data!C1103/data!C1102,1))</f>
        <v>1694.5585544404623</v>
      </c>
    </row>
    <row r="1104" spans="1:16" x14ac:dyDescent="0.4">
      <c r="A1104" s="17">
        <f t="shared" si="50"/>
        <v>1102</v>
      </c>
      <c r="B1104">
        <v>1598054400</v>
      </c>
      <c r="C1104">
        <v>11662.96</v>
      </c>
      <c r="D1104" s="14">
        <f t="shared" si="49"/>
        <v>44065</v>
      </c>
      <c r="F1104">
        <f ca="1">IF(A1104&lt;$F$2,"",AVERAGE(INDIRECT("C"&amp;A1104-$F$2+3):C1104))</f>
        <v>9782.0533333333351</v>
      </c>
      <c r="G1104" s="2">
        <f ca="1">IF(A1104&lt;$G$2,"",IF(A1104=$G$2,AVERAGE(INDIRECT("C"&amp;A1104-$G$2+3):C1104),G1103+(2/($G$2+3))*(C1104-G1103)))</f>
        <v>10002.58538535908</v>
      </c>
      <c r="J1104">
        <f ca="1">IF(F1104="","",IF(C1104&lt;(F1104*(1-'inputs and tables'!$K$14)),0,IF(C1104&gt;(F1104*(1+'inputs and tables'!$K$14)),1,J1103)))</f>
        <v>1</v>
      </c>
      <c r="K1104">
        <f ca="1">IF(G1104="","",IF(C1104&lt;(G1104*(1-'inputs and tables'!$K$14)),0,IF(C1104&gt;(G1104*(1+'inputs and tables'!$K$14)),1,K1103)))</f>
        <v>1</v>
      </c>
      <c r="N1104" s="13">
        <f t="shared" si="51"/>
        <v>1012.849326964828</v>
      </c>
      <c r="O1104" s="10">
        <f ca="1">(O1103+(IF(J1103&lt;&gt;J1102,(-O1103*'inputs and tables'!$K$22-'inputs and tables'!$K$21)-O1103*'inputs and tables'!$K$22,0)*('inputs and tables'!$K$15+'inputs and tables'!$K$16)))*(IF(AND(J1103=0,'inputs and tables'!$K$16=1),data!C1103/data!C1104,1)*IF(AND(J1103=1,'inputs and tables'!$K$15=1),data!C1104/data!C1103,1))</f>
        <v>5868.3318322322821</v>
      </c>
      <c r="P1104" s="10">
        <f ca="1">(P1103+(IF(K1103&lt;&gt;K1102,(-P1103*'inputs and tables'!$K$22-'inputs and tables'!$K$21)-P1103*'inputs and tables'!$K$22,0)*('inputs and tables'!$K$15+'inputs and tables'!$K$16)))*(IF(AND(K1103=0,'inputs and tables'!$K$16=1),data!C1103/data!C1104,1)*IF(AND(K1103=1,'inputs and tables'!$K$15=1),data!C1104/data!C1103,1))</f>
        <v>1713.9004346500001</v>
      </c>
    </row>
    <row r="1105" spans="1:16" x14ac:dyDescent="0.4">
      <c r="A1105" s="17">
        <f t="shared" si="50"/>
        <v>1103</v>
      </c>
      <c r="B1105">
        <v>1598140800</v>
      </c>
      <c r="C1105">
        <v>11648.13</v>
      </c>
      <c r="D1105" s="14">
        <f t="shared" si="49"/>
        <v>44066</v>
      </c>
      <c r="F1105">
        <f ca="1">IF(A1105&lt;$F$2,"",AVERAGE(INDIRECT("C"&amp;A1105-$F$2+3):C1105))</f>
        <v>9816.2988333333342</v>
      </c>
      <c r="G1105" s="2">
        <f ca="1">IF(A1105&lt;$G$2,"",IF(A1105=$G$2,AVERAGE(INDIRECT("C"&amp;A1105-$G$2+3):C1105),G1104+(2/($G$2+3))*(C1105-G1104)))</f>
        <v>10031.970110620525</v>
      </c>
      <c r="J1105">
        <f ca="1">IF(F1105="","",IF(C1105&lt;(F1105*(1-'inputs and tables'!$K$14)),0,IF(C1105&gt;(F1105*(1+'inputs and tables'!$K$14)),1,J1104)))</f>
        <v>1</v>
      </c>
      <c r="K1105">
        <f ca="1">IF(G1105="","",IF(C1105&lt;(G1105*(1-'inputs and tables'!$K$14)),0,IF(C1105&gt;(G1105*(1+'inputs and tables'!$K$14)),1,K1104)))</f>
        <v>1</v>
      </c>
      <c r="N1105" s="13">
        <f t="shared" si="51"/>
        <v>1011.5614415979153</v>
      </c>
      <c r="O1105" s="10">
        <f ca="1">(O1104+(IF(J1104&lt;&gt;J1103,(-O1104*'inputs and tables'!$K$22-'inputs and tables'!$K$21)-O1104*'inputs and tables'!$K$22,0)*('inputs and tables'!$K$15+'inputs and tables'!$K$16)))*(IF(AND(J1104=0,'inputs and tables'!$K$16=1),data!C1104/data!C1105,1)*IF(AND(J1104=1,'inputs and tables'!$K$15=1),data!C1105/data!C1104,1))</f>
        <v>5860.8699734012471</v>
      </c>
      <c r="P1105" s="10">
        <f ca="1">(P1104+(IF(K1104&lt;&gt;K1103,(-P1104*'inputs and tables'!$K$22-'inputs and tables'!$K$21)-P1104*'inputs and tables'!$K$22,0)*('inputs and tables'!$K$15+'inputs and tables'!$K$16)))*(IF(AND(K1104=0,'inputs and tables'!$K$16=1),data!C1104/data!C1105,1)*IF(AND(K1104=1,'inputs and tables'!$K$15=1),data!C1105/data!C1104,1))</f>
        <v>1711.7211299584073</v>
      </c>
    </row>
    <row r="1106" spans="1:16" x14ac:dyDescent="0.4">
      <c r="A1106" s="17">
        <f t="shared" si="50"/>
        <v>1104</v>
      </c>
      <c r="B1106">
        <v>1598227200</v>
      </c>
      <c r="C1106">
        <v>11748.2</v>
      </c>
      <c r="D1106" s="14">
        <f t="shared" si="49"/>
        <v>44067</v>
      </c>
      <c r="F1106">
        <f ca="1">IF(A1106&lt;$F$2,"",AVERAGE(INDIRECT("C"&amp;A1106-$F$2+3):C1106))</f>
        <v>9850.0913333333356</v>
      </c>
      <c r="G1106" s="2">
        <f ca="1">IF(A1106&lt;$G$2,"",IF(A1106=$G$2,AVERAGE(INDIRECT("C"&amp;A1106-$G$2+3):C1106),G1105+(2/($G$2+3))*(C1106-G1105)))</f>
        <v>10062.617072930872</v>
      </c>
      <c r="J1106">
        <f ca="1">IF(F1106="","",IF(C1106&lt;(F1106*(1-'inputs and tables'!$K$14)),0,IF(C1106&gt;(F1106*(1+'inputs and tables'!$K$14)),1,J1105)))</f>
        <v>1</v>
      </c>
      <c r="K1106">
        <f ca="1">IF(G1106="","",IF(C1106&lt;(G1106*(1-'inputs and tables'!$K$14)),0,IF(C1106&gt;(G1106*(1+'inputs and tables'!$K$14)),1,K1105)))</f>
        <v>1</v>
      </c>
      <c r="N1106" s="13">
        <f t="shared" si="51"/>
        <v>1020.2518454190184</v>
      </c>
      <c r="O1106" s="10">
        <f ca="1">(O1105+(IF(J1105&lt;&gt;J1104,(-O1105*'inputs and tables'!$K$22-'inputs and tables'!$K$21)-O1105*'inputs and tables'!$K$22,0)*('inputs and tables'!$K$15+'inputs and tables'!$K$16)))*(IF(AND(J1105=0,'inputs and tables'!$K$16=1),data!C1105/data!C1106,1)*IF(AND(J1105=1,'inputs and tables'!$K$15=1),data!C1106/data!C1105,1))</f>
        <v>5911.2211678194308</v>
      </c>
      <c r="P1106" s="10">
        <f ca="1">(P1105+(IF(K1105&lt;&gt;K1104,(-P1105*'inputs and tables'!$K$22-'inputs and tables'!$K$21)-P1105*'inputs and tables'!$K$22,0)*('inputs and tables'!$K$15+'inputs and tables'!$K$16)))*(IF(AND(K1105=0,'inputs and tables'!$K$16=1),data!C1105/data!C1106,1)*IF(AND(K1105=1,'inputs and tables'!$K$15=1),data!C1106/data!C1105,1))</f>
        <v>1726.4266606723454</v>
      </c>
    </row>
    <row r="1107" spans="1:16" x14ac:dyDescent="0.4">
      <c r="A1107" s="17">
        <f t="shared" si="50"/>
        <v>1105</v>
      </c>
      <c r="B1107">
        <v>1598313600</v>
      </c>
      <c r="C1107">
        <v>11318.42</v>
      </c>
      <c r="D1107" s="14">
        <f t="shared" si="49"/>
        <v>44068</v>
      </c>
      <c r="F1107">
        <f ca="1">IF(A1107&lt;$F$2,"",AVERAGE(INDIRECT("C"&amp;A1107-$F$2+3):C1107))</f>
        <v>9879.6229999999996</v>
      </c>
      <c r="G1107" s="2">
        <f ca="1">IF(A1107&lt;$G$2,"",IF(A1107=$G$2,AVERAGE(INDIRECT("C"&amp;A1107-$G$2+3):C1107),G1106+(2/($G$2+3))*(C1107-G1106)))</f>
        <v>10085.042125199963</v>
      </c>
      <c r="J1107">
        <f ca="1">IF(F1107="","",IF(C1107&lt;(F1107*(1-'inputs and tables'!$K$14)),0,IF(C1107&gt;(F1107*(1+'inputs and tables'!$K$14)),1,J1106)))</f>
        <v>1</v>
      </c>
      <c r="K1107">
        <f ca="1">IF(G1107="","",IF(C1107&lt;(G1107*(1-'inputs and tables'!$K$14)),0,IF(C1107&gt;(G1107*(1+'inputs and tables'!$K$14)),1,K1106)))</f>
        <v>1</v>
      </c>
      <c r="N1107" s="13">
        <f t="shared" si="51"/>
        <v>982.92835432045138</v>
      </c>
      <c r="O1107" s="10">
        <f ca="1">(O1106+(IF(J1106&lt;&gt;J1105,(-O1106*'inputs and tables'!$K$22-'inputs and tables'!$K$21)-O1106*'inputs and tables'!$K$22,0)*('inputs and tables'!$K$15+'inputs and tables'!$K$16)))*(IF(AND(J1106=0,'inputs and tables'!$K$16=1),data!C1106/data!C1107,1)*IF(AND(J1106=1,'inputs and tables'!$K$15=1),data!C1107/data!C1106,1))</f>
        <v>5694.9731780418106</v>
      </c>
      <c r="P1107" s="10">
        <f ca="1">(P1106+(IF(K1106&lt;&gt;K1105,(-P1106*'inputs and tables'!$K$22-'inputs and tables'!$K$21)-P1106*'inputs and tables'!$K$22,0)*('inputs and tables'!$K$15+'inputs and tables'!$K$16)))*(IF(AND(K1106=0,'inputs and tables'!$K$16=1),data!C1106/data!C1107,1)*IF(AND(K1106=1,'inputs and tables'!$K$15=1),data!C1107/data!C1106,1))</f>
        <v>1663.2694408238783</v>
      </c>
    </row>
    <row r="1108" spans="1:16" x14ac:dyDescent="0.4">
      <c r="A1108" s="17">
        <f t="shared" si="50"/>
        <v>1106</v>
      </c>
      <c r="B1108">
        <v>1598400000</v>
      </c>
      <c r="C1108">
        <v>11461.43</v>
      </c>
      <c r="D1108" s="14">
        <f t="shared" si="49"/>
        <v>44069</v>
      </c>
      <c r="F1108">
        <f ca="1">IF(A1108&lt;$F$2,"",AVERAGE(INDIRECT("C"&amp;A1108-$F$2+3):C1108))</f>
        <v>9910.6434166666659</v>
      </c>
      <c r="G1108" s="2">
        <f ca="1">IF(A1108&lt;$G$2,"",IF(A1108=$G$2,AVERAGE(INDIRECT("C"&amp;A1108-$G$2+3):C1108),G1107+(2/($G$2+3))*(C1108-G1107)))</f>
        <v>10109.620480107107</v>
      </c>
      <c r="J1108">
        <f ca="1">IF(F1108="","",IF(C1108&lt;(F1108*(1-'inputs and tables'!$K$14)),0,IF(C1108&gt;(F1108*(1+'inputs and tables'!$K$14)),1,J1107)))</f>
        <v>1</v>
      </c>
      <c r="K1108">
        <f ca="1">IF(G1108="","",IF(C1108&lt;(G1108*(1-'inputs and tables'!$K$14)),0,IF(C1108&gt;(G1108*(1+'inputs and tables'!$K$14)),1,K1107)))</f>
        <v>1</v>
      </c>
      <c r="N1108" s="13">
        <f t="shared" si="51"/>
        <v>995.34780720798949</v>
      </c>
      <c r="O1108" s="10">
        <f ca="1">(O1107+(IF(J1107&lt;&gt;J1106,(-O1107*'inputs and tables'!$K$22-'inputs and tables'!$K$21)-O1107*'inputs and tables'!$K$22,0)*('inputs and tables'!$K$15+'inputs and tables'!$K$16)))*(IF(AND(J1107=0,'inputs and tables'!$K$16=1),data!C1107/data!C1108,1)*IF(AND(J1107=1,'inputs and tables'!$K$15=1),data!C1108/data!C1107,1))</f>
        <v>5766.9300513679254</v>
      </c>
      <c r="P1108" s="10">
        <f ca="1">(P1107+(IF(K1107&lt;&gt;K1106,(-P1107*'inputs and tables'!$K$22-'inputs and tables'!$K$21)-P1107*'inputs and tables'!$K$22,0)*('inputs and tables'!$K$15+'inputs and tables'!$K$16)))*(IF(AND(K1107=0,'inputs and tables'!$K$16=1),data!C1107/data!C1108,1)*IF(AND(K1107=1,'inputs and tables'!$K$15=1),data!C1108/data!C1107,1))</f>
        <v>1684.2851093299264</v>
      </c>
    </row>
    <row r="1109" spans="1:16" x14ac:dyDescent="0.4">
      <c r="A1109" s="17">
        <f t="shared" si="50"/>
        <v>1107</v>
      </c>
      <c r="B1109">
        <v>1598486400</v>
      </c>
      <c r="C1109">
        <v>11330.38</v>
      </c>
      <c r="D1109" s="14">
        <f t="shared" si="49"/>
        <v>44070</v>
      </c>
      <c r="F1109">
        <f ca="1">IF(A1109&lt;$F$2,"",AVERAGE(INDIRECT("C"&amp;A1109-$F$2+3):C1109))</f>
        <v>9931.9084999999995</v>
      </c>
      <c r="G1109" s="2">
        <f ca="1">IF(A1109&lt;$G$2,"",IF(A1109=$G$2,AVERAGE(INDIRECT("C"&amp;A1109-$G$2+3):C1109),G1108+(2/($G$2+3))*(C1109-G1108)))</f>
        <v>10131.419757248052</v>
      </c>
      <c r="J1109">
        <f ca="1">IF(F1109="","",IF(C1109&lt;(F1109*(1-'inputs and tables'!$K$14)),0,IF(C1109&gt;(F1109*(1+'inputs and tables'!$K$14)),1,J1108)))</f>
        <v>1</v>
      </c>
      <c r="K1109">
        <f ca="1">IF(G1109="","",IF(C1109&lt;(G1109*(1-'inputs and tables'!$K$14)),0,IF(C1109&gt;(G1109*(1+'inputs and tables'!$K$14)),1,K1108)))</f>
        <v>1</v>
      </c>
      <c r="N1109" s="13">
        <f t="shared" si="51"/>
        <v>983.96699956578357</v>
      </c>
      <c r="O1109" s="10">
        <f ca="1">(O1108+(IF(J1108&lt;&gt;J1107,(-O1108*'inputs and tables'!$K$22-'inputs and tables'!$K$21)-O1108*'inputs and tables'!$K$22,0)*('inputs and tables'!$K$15+'inputs and tables'!$K$16)))*(IF(AND(J1108=0,'inputs and tables'!$K$16=1),data!C1108/data!C1109,1)*IF(AND(J1108=1,'inputs and tables'!$K$15=1),data!C1109/data!C1108,1))</f>
        <v>5700.9909684409458</v>
      </c>
      <c r="P1109" s="10">
        <f ca="1">(P1108+(IF(K1108&lt;&gt;K1107,(-P1108*'inputs and tables'!$K$22-'inputs and tables'!$K$21)-P1108*'inputs and tables'!$K$22,0)*('inputs and tables'!$K$15+'inputs and tables'!$K$16)))*(IF(AND(K1108=0,'inputs and tables'!$K$16=1),data!C1108/data!C1109,1)*IF(AND(K1108=1,'inputs and tables'!$K$15=1),data!C1109/data!C1108,1))</f>
        <v>1665.026992011434</v>
      </c>
    </row>
    <row r="1110" spans="1:16" x14ac:dyDescent="0.4">
      <c r="A1110" s="17">
        <f t="shared" si="50"/>
        <v>1108</v>
      </c>
      <c r="B1110">
        <v>1598572800</v>
      </c>
      <c r="C1110">
        <v>11526.91</v>
      </c>
      <c r="D1110" s="14">
        <f t="shared" si="49"/>
        <v>44071</v>
      </c>
      <c r="F1110">
        <f ca="1">IF(A1110&lt;$F$2,"",AVERAGE(INDIRECT("C"&amp;A1110-$F$2+3):C1110))</f>
        <v>9956.1327499999989</v>
      </c>
      <c r="G1110" s="2">
        <f ca="1">IF(A1110&lt;$G$2,"",IF(A1110=$G$2,AVERAGE(INDIRECT("C"&amp;A1110-$G$2+3):C1110),G1109+(2/($G$2+3))*(C1110-G1109)))</f>
        <v>10156.339225868622</v>
      </c>
      <c r="J1110">
        <f ca="1">IF(F1110="","",IF(C1110&lt;(F1110*(1-'inputs and tables'!$K$14)),0,IF(C1110&gt;(F1110*(1+'inputs and tables'!$K$14)),1,J1109)))</f>
        <v>1</v>
      </c>
      <c r="K1110">
        <f ca="1">IF(G1110="","",IF(C1110&lt;(G1110*(1-'inputs and tables'!$K$14)),0,IF(C1110&gt;(G1110*(1+'inputs and tables'!$K$14)),1,K1109)))</f>
        <v>1</v>
      </c>
      <c r="N1110" s="13">
        <f t="shared" si="51"/>
        <v>1001.0343030829351</v>
      </c>
      <c r="O1110" s="10">
        <f ca="1">(O1109+(IF(J1109&lt;&gt;J1108,(-O1109*'inputs and tables'!$K$22-'inputs and tables'!$K$21)-O1109*'inputs and tables'!$K$22,0)*('inputs and tables'!$K$15+'inputs and tables'!$K$16)))*(IF(AND(J1109=0,'inputs and tables'!$K$16=1),data!C1109/data!C1110,1)*IF(AND(J1109=1,'inputs and tables'!$K$15=1),data!C1110/data!C1109,1))</f>
        <v>5799.8769506434583</v>
      </c>
      <c r="P1110" s="10">
        <f ca="1">(P1109+(IF(K1109&lt;&gt;K1108,(-P1109*'inputs and tables'!$K$22-'inputs and tables'!$K$21)-P1109*'inputs and tables'!$K$22,0)*('inputs and tables'!$K$15+'inputs and tables'!$K$16)))*(IF(AND(K1109=0,'inputs and tables'!$K$16=1),data!C1109/data!C1110,1)*IF(AND(K1109=1,'inputs and tables'!$K$15=1),data!C1110/data!C1109,1))</f>
        <v>1693.9075551293531</v>
      </c>
    </row>
    <row r="1111" spans="1:16" x14ac:dyDescent="0.4">
      <c r="A1111" s="17">
        <f t="shared" si="50"/>
        <v>1109</v>
      </c>
      <c r="B1111">
        <v>1598659200</v>
      </c>
      <c r="C1111">
        <v>11465.84</v>
      </c>
      <c r="D1111" s="14">
        <f t="shared" si="49"/>
        <v>44072</v>
      </c>
      <c r="F1111">
        <f ca="1">IF(A1111&lt;$F$2,"",AVERAGE(INDIRECT("C"&amp;A1111-$F$2+3):C1111))</f>
        <v>9978.1234166666673</v>
      </c>
      <c r="G1111" s="2">
        <f ca="1">IF(A1111&lt;$G$2,"",IF(A1111=$G$2,AVERAGE(INDIRECT("C"&amp;A1111-$G$2+3):C1111),G1110+(2/($G$2+3))*(C1111-G1110)))</f>
        <v>10179.723168263825</v>
      </c>
      <c r="J1111">
        <f ca="1">IF(F1111="","",IF(C1111&lt;(F1111*(1-'inputs and tables'!$K$14)),0,IF(C1111&gt;(F1111*(1+'inputs and tables'!$K$14)),1,J1110)))</f>
        <v>1</v>
      </c>
      <c r="K1111">
        <f ca="1">IF(G1111="","",IF(C1111&lt;(G1111*(1-'inputs and tables'!$K$14)),0,IF(C1111&gt;(G1111*(1+'inputs and tables'!$K$14)),1,K1110)))</f>
        <v>1</v>
      </c>
      <c r="N1111" s="13">
        <f t="shared" si="51"/>
        <v>995.73078593139371</v>
      </c>
      <c r="O1111" s="10">
        <f ca="1">(O1110+(IF(J1110&lt;&gt;J1109,(-O1110*'inputs and tables'!$K$22-'inputs and tables'!$K$21)-O1110*'inputs and tables'!$K$22,0)*('inputs and tables'!$K$15+'inputs and tables'!$K$16)))*(IF(AND(J1110=0,'inputs and tables'!$K$16=1),data!C1110/data!C1111,1)*IF(AND(J1110=1,'inputs and tables'!$K$15=1),data!C1111/data!C1110,1))</f>
        <v>5769.1489857876741</v>
      </c>
      <c r="P1111" s="10">
        <f ca="1">(P1110+(IF(K1110&lt;&gt;K1109,(-P1110*'inputs and tables'!$K$22-'inputs and tables'!$K$21)-P1110*'inputs and tables'!$K$22,0)*('inputs and tables'!$K$15+'inputs and tables'!$K$16)))*(IF(AND(K1110=0,'inputs and tables'!$K$16=1),data!C1110/data!C1111,1)*IF(AND(K1110=1,'inputs and tables'!$K$15=1),data!C1111/data!C1110,1))</f>
        <v>1684.9331695922276</v>
      </c>
    </row>
    <row r="1112" spans="1:16" x14ac:dyDescent="0.4">
      <c r="A1112" s="17">
        <f t="shared" si="50"/>
        <v>1110</v>
      </c>
      <c r="B1112">
        <v>1598745600</v>
      </c>
      <c r="C1112">
        <v>11711.16</v>
      </c>
      <c r="D1112" s="14">
        <f t="shared" si="49"/>
        <v>44073</v>
      </c>
      <c r="F1112">
        <f ca="1">IF(A1112&lt;$F$2,"",AVERAGE(INDIRECT("C"&amp;A1112-$F$2+3):C1112))</f>
        <v>10000.949333333334</v>
      </c>
      <c r="G1112" s="2">
        <f ca="1">IF(A1112&lt;$G$2,"",IF(A1112=$G$2,AVERAGE(INDIRECT("C"&amp;A1112-$G$2+3):C1112),G1111+(2/($G$2+3))*(C1112-G1111)))</f>
        <v>10207.070254544828</v>
      </c>
      <c r="J1112">
        <f ca="1">IF(F1112="","",IF(C1112&lt;(F1112*(1-'inputs and tables'!$K$14)),0,IF(C1112&gt;(F1112*(1+'inputs and tables'!$K$14)),1,J1111)))</f>
        <v>1</v>
      </c>
      <c r="K1112">
        <f ca="1">IF(G1112="","",IF(C1112&lt;(G1112*(1-'inputs and tables'!$K$14)),0,IF(C1112&gt;(G1112*(1+'inputs and tables'!$K$14)),1,K1111)))</f>
        <v>1</v>
      </c>
      <c r="N1112" s="13">
        <f t="shared" si="51"/>
        <v>1017.0351715154146</v>
      </c>
      <c r="O1112" s="10">
        <f ca="1">(O1111+(IF(J1111&lt;&gt;J1110,(-O1111*'inputs and tables'!$K$22-'inputs and tables'!$K$21)-O1111*'inputs and tables'!$K$22,0)*('inputs and tables'!$K$15+'inputs and tables'!$K$16)))*(IF(AND(J1111=0,'inputs and tables'!$K$16=1),data!C1111/data!C1112,1)*IF(AND(J1111=1,'inputs and tables'!$K$15=1),data!C1112/data!C1111,1))</f>
        <v>5892.5841313324781</v>
      </c>
      <c r="P1112" s="10">
        <f ca="1">(P1111+(IF(K1111&lt;&gt;K1110,(-P1111*'inputs and tables'!$K$22-'inputs and tables'!$K$21)-P1111*'inputs and tables'!$K$22,0)*('inputs and tables'!$K$15+'inputs and tables'!$K$16)))*(IF(AND(K1111=0,'inputs and tables'!$K$16=1),data!C1111/data!C1112,1)*IF(AND(K1111=1,'inputs and tables'!$K$15=1),data!C1112/data!C1111,1))</f>
        <v>1720.9835422787787</v>
      </c>
    </row>
    <row r="1113" spans="1:16" x14ac:dyDescent="0.4">
      <c r="A1113" s="17">
        <f t="shared" si="50"/>
        <v>1111</v>
      </c>
      <c r="B1113">
        <v>1598832000</v>
      </c>
      <c r="C1113">
        <v>11649.51</v>
      </c>
      <c r="D1113" s="14">
        <f t="shared" si="49"/>
        <v>44074</v>
      </c>
      <c r="F1113">
        <f ca="1">IF(A1113&lt;$F$2,"",AVERAGE(INDIRECT("C"&amp;A1113-$F$2+3):C1113))</f>
        <v>10023.910583333334</v>
      </c>
      <c r="G1113" s="2">
        <f ca="1">IF(A1113&lt;$G$2,"",IF(A1113=$G$2,AVERAGE(INDIRECT("C"&amp;A1113-$G$2+3):C1113),G1112+(2/($G$2+3))*(C1113-G1112)))</f>
        <v>10232.828107142241</v>
      </c>
      <c r="J1113">
        <f ca="1">IF(F1113="","",IF(C1113&lt;(F1113*(1-'inputs and tables'!$K$14)),0,IF(C1113&gt;(F1113*(1+'inputs and tables'!$K$14)),1,J1112)))</f>
        <v>1</v>
      </c>
      <c r="K1113">
        <f ca="1">IF(G1113="","",IF(C1113&lt;(G1113*(1-'inputs and tables'!$K$14)),0,IF(C1113&gt;(G1113*(1+'inputs and tables'!$K$14)),1,K1112)))</f>
        <v>1</v>
      </c>
      <c r="N1113" s="13">
        <f t="shared" si="51"/>
        <v>1011.6812852800695</v>
      </c>
      <c r="O1113" s="10">
        <f ca="1">(O1112+(IF(J1112&lt;&gt;J1111,(-O1112*'inputs and tables'!$K$22-'inputs and tables'!$K$21)-O1112*'inputs and tables'!$K$22,0)*('inputs and tables'!$K$15+'inputs and tables'!$K$16)))*(IF(AND(J1112=0,'inputs and tables'!$K$16=1),data!C1112/data!C1113,1)*IF(AND(J1112=1,'inputs and tables'!$K$15=1),data!C1113/data!C1112,1))</f>
        <v>5861.5643338319196</v>
      </c>
      <c r="P1113" s="10">
        <f ca="1">(P1112+(IF(K1112&lt;&gt;K1111,(-P1112*'inputs and tables'!$K$22-'inputs and tables'!$K$21)-P1112*'inputs and tables'!$K$22,0)*('inputs and tables'!$K$15+'inputs and tables'!$K$16)))*(IF(AND(K1112=0,'inputs and tables'!$K$16=1),data!C1112/data!C1113,1)*IF(AND(K1112=1,'inputs and tables'!$K$15=1),data!C1113/data!C1112,1))</f>
        <v>1711.9239243262032</v>
      </c>
    </row>
    <row r="1114" spans="1:16" x14ac:dyDescent="0.4">
      <c r="A1114" s="17">
        <f t="shared" si="50"/>
        <v>1112</v>
      </c>
      <c r="B1114">
        <v>1598918400</v>
      </c>
      <c r="C1114">
        <v>11921.97</v>
      </c>
      <c r="D1114" s="14">
        <f t="shared" si="49"/>
        <v>44075</v>
      </c>
      <c r="F1114">
        <f ca="1">IF(A1114&lt;$F$2,"",AVERAGE(INDIRECT("C"&amp;A1114-$F$2+3):C1114))</f>
        <v>10049.327333333333</v>
      </c>
      <c r="G1114" s="2">
        <f ca="1">IF(A1114&lt;$G$2,"",IF(A1114=$G$2,AVERAGE(INDIRECT("C"&amp;A1114-$G$2+3):C1114),G1113+(2/($G$2+3))*(C1114-G1113)))</f>
        <v>10262.991355228987</v>
      </c>
      <c r="J1114">
        <f ca="1">IF(F1114="","",IF(C1114&lt;(F1114*(1-'inputs and tables'!$K$14)),0,IF(C1114&gt;(F1114*(1+'inputs and tables'!$K$14)),1,J1113)))</f>
        <v>1</v>
      </c>
      <c r="K1114">
        <f ca="1">IF(G1114="","",IF(C1114&lt;(G1114*(1-'inputs and tables'!$K$14)),0,IF(C1114&gt;(G1114*(1+'inputs and tables'!$K$14)),1,K1113)))</f>
        <v>1</v>
      </c>
      <c r="N1114" s="13">
        <f t="shared" si="51"/>
        <v>1035.3425966131131</v>
      </c>
      <c r="O1114" s="10">
        <f ca="1">(O1113+(IF(J1113&lt;&gt;J1112,(-O1113*'inputs and tables'!$K$22-'inputs and tables'!$K$21)-O1113*'inputs and tables'!$K$22,0)*('inputs and tables'!$K$15+'inputs and tables'!$K$16)))*(IF(AND(J1113=0,'inputs and tables'!$K$16=1),data!C1113/data!C1114,1)*IF(AND(J1113=1,'inputs and tables'!$K$15=1),data!C1114/data!C1113,1))</f>
        <v>5998.6552345132213</v>
      </c>
      <c r="P1114" s="10">
        <f ca="1">(P1113+(IF(K1113&lt;&gt;K1112,(-P1113*'inputs and tables'!$K$22-'inputs and tables'!$K$21)-P1113*'inputs and tables'!$K$22,0)*('inputs and tables'!$K$15+'inputs and tables'!$K$16)))*(IF(AND(K1113=0,'inputs and tables'!$K$16=1),data!C1113/data!C1114,1)*IF(AND(K1113=1,'inputs and tables'!$K$15=1),data!C1114/data!C1113,1))</f>
        <v>1751.9625862460534</v>
      </c>
    </row>
    <row r="1115" spans="1:16" x14ac:dyDescent="0.4">
      <c r="A1115" s="17">
        <f t="shared" si="50"/>
        <v>1113</v>
      </c>
      <c r="B1115">
        <v>1599004800</v>
      </c>
      <c r="C1115">
        <v>11388.54</v>
      </c>
      <c r="D1115" s="14">
        <f t="shared" si="49"/>
        <v>44076</v>
      </c>
      <c r="F1115">
        <f ca="1">IF(A1115&lt;$F$2,"",AVERAGE(INDIRECT("C"&amp;A1115-$F$2+3):C1115))</f>
        <v>10069.049916666665</v>
      </c>
      <c r="G1115" s="2">
        <f ca="1">IF(A1115&lt;$G$2,"",IF(A1115=$G$2,AVERAGE(INDIRECT("C"&amp;A1115-$G$2+3):C1115),G1114+(2/($G$2+3))*(C1115-G1114)))</f>
        <v>10283.090438171326</v>
      </c>
      <c r="J1115">
        <f ca="1">IF(F1115="","",IF(C1115&lt;(F1115*(1-'inputs and tables'!$K$14)),0,IF(C1115&gt;(F1115*(1+'inputs and tables'!$K$14)),1,J1114)))</f>
        <v>1</v>
      </c>
      <c r="K1115">
        <f ca="1">IF(G1115="","",IF(C1115&lt;(G1115*(1-'inputs and tables'!$K$14)),0,IF(C1115&gt;(G1115*(1+'inputs and tables'!$K$14)),1,K1114)))</f>
        <v>1</v>
      </c>
      <c r="N1115" s="13">
        <f t="shared" si="51"/>
        <v>989.01780286582698</v>
      </c>
      <c r="O1115" s="10">
        <f ca="1">(O1114+(IF(J1114&lt;&gt;J1113,(-O1114*'inputs and tables'!$K$22-'inputs and tables'!$K$21)-O1114*'inputs and tables'!$K$22,0)*('inputs and tables'!$K$15+'inputs and tables'!$K$16)))*(IF(AND(J1114=0,'inputs and tables'!$K$16=1),data!C1114/data!C1115,1)*IF(AND(J1114=1,'inputs and tables'!$K$15=1),data!C1115/data!C1114,1))</f>
        <v>5730.254738475538</v>
      </c>
      <c r="P1115" s="10">
        <f ca="1">(P1114+(IF(K1114&lt;&gt;K1113,(-P1114*'inputs and tables'!$K$22-'inputs and tables'!$K$21)-P1114*'inputs and tables'!$K$22,0)*('inputs and tables'!$K$15+'inputs and tables'!$K$16)))*(IF(AND(K1114=0,'inputs and tables'!$K$16=1),data!C1114/data!C1115,1)*IF(AND(K1114=1,'inputs and tables'!$K$15=1),data!C1115/data!C1114,1))</f>
        <v>1673.5737459469058</v>
      </c>
    </row>
    <row r="1116" spans="1:16" x14ac:dyDescent="0.4">
      <c r="A1116" s="17">
        <f t="shared" si="50"/>
        <v>1114</v>
      </c>
      <c r="B1116">
        <v>1599091200</v>
      </c>
      <c r="C1116">
        <v>10140.85</v>
      </c>
      <c r="D1116" s="14">
        <f t="shared" si="49"/>
        <v>44077</v>
      </c>
      <c r="F1116">
        <f ca="1">IF(A1116&lt;$F$2,"",AVERAGE(INDIRECT("C"&amp;A1116-$F$2+3):C1116))</f>
        <v>10077.366</v>
      </c>
      <c r="G1116" s="2">
        <f ca="1">IF(A1116&lt;$G$2,"",IF(A1116=$G$2,AVERAGE(INDIRECT("C"&amp;A1116-$G$2+3):C1116),G1115+(2/($G$2+3))*(C1116-G1115)))</f>
        <v>10280.550430346839</v>
      </c>
      <c r="J1116">
        <f ca="1">IF(F1116="","",IF(C1116&lt;(F1116*(1-'inputs and tables'!$K$14)),0,IF(C1116&gt;(F1116*(1+'inputs and tables'!$K$14)),1,J1115)))</f>
        <v>1</v>
      </c>
      <c r="K1116">
        <f ca="1">IF(G1116="","",IF(C1116&lt;(G1116*(1-'inputs and tables'!$K$14)),0,IF(C1116&gt;(G1116*(1+'inputs and tables'!$K$14)),1,K1115)))</f>
        <v>0</v>
      </c>
      <c r="N1116" s="13">
        <f t="shared" si="51"/>
        <v>880.6643508467215</v>
      </c>
      <c r="O1116" s="10">
        <f ca="1">(O1115+(IF(J1115&lt;&gt;J1114,(-O1115*'inputs and tables'!$K$22-'inputs and tables'!$K$21)-O1115*'inputs and tables'!$K$22,0)*('inputs and tables'!$K$15+'inputs and tables'!$K$16)))*(IF(AND(J1115=0,'inputs and tables'!$K$16=1),data!C1115/data!C1116,1)*IF(AND(J1115=1,'inputs and tables'!$K$15=1),data!C1116/data!C1115,1))</f>
        <v>5102.4673719958537</v>
      </c>
      <c r="P1116" s="10">
        <f ca="1">(P1115+(IF(K1115&lt;&gt;K1114,(-P1115*'inputs and tables'!$K$22-'inputs and tables'!$K$21)-P1115*'inputs and tables'!$K$22,0)*('inputs and tables'!$K$15+'inputs and tables'!$K$16)))*(IF(AND(K1115=0,'inputs and tables'!$K$16=1),data!C1115/data!C1116,1)*IF(AND(K1115=1,'inputs and tables'!$K$15=1),data!C1116/data!C1115,1))</f>
        <v>1490.2226555454588</v>
      </c>
    </row>
    <row r="1117" spans="1:16" x14ac:dyDescent="0.4">
      <c r="A1117" s="17">
        <f t="shared" si="50"/>
        <v>1115</v>
      </c>
      <c r="B1117">
        <v>1599177600</v>
      </c>
      <c r="C1117">
        <v>10446.25</v>
      </c>
      <c r="D1117" s="14">
        <f t="shared" si="49"/>
        <v>44078</v>
      </c>
      <c r="F1117">
        <f ca="1">IF(A1117&lt;$F$2,"",AVERAGE(INDIRECT("C"&amp;A1117-$F$2+3):C1117))</f>
        <v>10081.198083333331</v>
      </c>
      <c r="G1117" s="2">
        <f ca="1">IF(A1117&lt;$G$2,"",IF(A1117=$G$2,AVERAGE(INDIRECT("C"&amp;A1117-$G$2+3):C1117),G1116+(2/($G$2+3))*(C1117-G1116)))</f>
        <v>10283.509351233502</v>
      </c>
      <c r="J1117">
        <f ca="1">IF(F1117="","",IF(C1117&lt;(F1117*(1-'inputs and tables'!$K$14)),0,IF(C1117&gt;(F1117*(1+'inputs and tables'!$K$14)),1,J1116)))</f>
        <v>1</v>
      </c>
      <c r="K1117">
        <f ca="1">IF(G1117="","",IF(C1117&lt;(G1117*(1-'inputs and tables'!$K$14)),0,IF(C1117&gt;(G1117*(1+'inputs and tables'!$K$14)),1,K1116)))</f>
        <v>1</v>
      </c>
      <c r="N1117" s="13">
        <f t="shared" si="51"/>
        <v>907.18627876682569</v>
      </c>
      <c r="O1117" s="10">
        <f ca="1">(O1116+(IF(J1116&lt;&gt;J1115,(-O1116*'inputs and tables'!$K$22-'inputs and tables'!$K$21)-O1116*'inputs and tables'!$K$22,0)*('inputs and tables'!$K$15+'inputs and tables'!$K$16)))*(IF(AND(J1116=0,'inputs and tables'!$K$16=1),data!C1116/data!C1117,1)*IF(AND(J1116=1,'inputs and tables'!$K$15=1),data!C1117/data!C1116,1))</f>
        <v>5256.1323542613964</v>
      </c>
      <c r="P1117" s="10">
        <f ca="1">(P1116+(IF(K1116&lt;&gt;K1115,(-P1116*'inputs and tables'!$K$22-'inputs and tables'!$K$21)-P1116*'inputs and tables'!$K$22,0)*('inputs and tables'!$K$15+'inputs and tables'!$K$16)))*(IF(AND(K1116=0,'inputs and tables'!$K$16=1),data!C1116/data!C1117,1)*IF(AND(K1116=1,'inputs and tables'!$K$15=1),data!C1117/data!C1116,1))</f>
        <v>1435.0821989858812</v>
      </c>
    </row>
    <row r="1118" spans="1:16" x14ac:dyDescent="0.4">
      <c r="A1118" s="17">
        <f t="shared" si="50"/>
        <v>1116</v>
      </c>
      <c r="B1118">
        <v>1599264000</v>
      </c>
      <c r="C1118">
        <v>10166.69</v>
      </c>
      <c r="D1118" s="14">
        <f t="shared" si="49"/>
        <v>44079</v>
      </c>
      <c r="F1118">
        <f ca="1">IF(A1118&lt;$F$2,"",AVERAGE(INDIRECT("C"&amp;A1118-$F$2+3):C1118))</f>
        <v>10084.253749999998</v>
      </c>
      <c r="G1118" s="2">
        <f ca="1">IF(A1118&lt;$G$2,"",IF(A1118=$G$2,AVERAGE(INDIRECT("C"&amp;A1118-$G$2+3):C1118),G1117+(2/($G$2+3))*(C1118-G1117)))</f>
        <v>10281.423291390047</v>
      </c>
      <c r="J1118">
        <f ca="1">IF(F1118="","",IF(C1118&lt;(F1118*(1-'inputs and tables'!$K$14)),0,IF(C1118&gt;(F1118*(1+'inputs and tables'!$K$14)),1,J1117)))</f>
        <v>1</v>
      </c>
      <c r="K1118">
        <f ca="1">IF(G1118="","",IF(C1118&lt;(G1118*(1-'inputs and tables'!$K$14)),0,IF(C1118&gt;(G1118*(1+'inputs and tables'!$K$14)),1,K1117)))</f>
        <v>0</v>
      </c>
      <c r="N1118" s="13">
        <f t="shared" si="51"/>
        <v>882.90838037342587</v>
      </c>
      <c r="O1118" s="10">
        <f ca="1">(O1117+(IF(J1117&lt;&gt;J1116,(-O1117*'inputs and tables'!$K$22-'inputs and tables'!$K$21)-O1117*'inputs and tables'!$K$22,0)*('inputs and tables'!$K$15+'inputs and tables'!$K$16)))*(IF(AND(J1117=0,'inputs and tables'!$K$16=1),data!C1117/data!C1118,1)*IF(AND(J1117=1,'inputs and tables'!$K$15=1),data!C1118/data!C1117,1))</f>
        <v>5115.4690194802724</v>
      </c>
      <c r="P1118" s="10">
        <f ca="1">(P1117+(IF(K1117&lt;&gt;K1116,(-P1117*'inputs and tables'!$K$22-'inputs and tables'!$K$21)-P1117*'inputs and tables'!$K$22,0)*('inputs and tables'!$K$15+'inputs and tables'!$K$16)))*(IF(AND(K1117=0,'inputs and tables'!$K$16=1),data!C1117/data!C1118,1)*IF(AND(K1117=1,'inputs and tables'!$K$15=1),data!C1118/data!C1117,1))</f>
        <v>1385.5034634318447</v>
      </c>
    </row>
    <row r="1119" spans="1:16" x14ac:dyDescent="0.4">
      <c r="A1119" s="17">
        <f t="shared" si="50"/>
        <v>1117</v>
      </c>
      <c r="B1119">
        <v>1599350400</v>
      </c>
      <c r="C1119">
        <v>10256.200000000001</v>
      </c>
      <c r="D1119" s="14">
        <f t="shared" si="49"/>
        <v>44080</v>
      </c>
      <c r="F1119">
        <f ca="1">IF(A1119&lt;$F$2,"",AVERAGE(INDIRECT("C"&amp;A1119-$F$2+3):C1119))</f>
        <v>10090.227083333331</v>
      </c>
      <c r="G1119" s="2">
        <f ca="1">IF(A1119&lt;$G$2,"",IF(A1119=$G$2,AVERAGE(INDIRECT("C"&amp;A1119-$G$2+3):C1119),G1118+(2/($G$2+3))*(C1119-G1118)))</f>
        <v>10280.972875472367</v>
      </c>
      <c r="J1119">
        <f ca="1">IF(F1119="","",IF(C1119&lt;(F1119*(1-'inputs and tables'!$K$14)),0,IF(C1119&gt;(F1119*(1+'inputs and tables'!$K$14)),1,J1118)))</f>
        <v>1</v>
      </c>
      <c r="K1119">
        <f ca="1">IF(G1119="","",IF(C1119&lt;(G1119*(1-'inputs and tables'!$K$14)),0,IF(C1119&gt;(G1119*(1+'inputs and tables'!$K$14)),1,K1118)))</f>
        <v>0</v>
      </c>
      <c r="N1119" s="13">
        <f t="shared" si="51"/>
        <v>890.68171949630903</v>
      </c>
      <c r="O1119" s="10">
        <f ca="1">(O1118+(IF(J1118&lt;&gt;J1117,(-O1118*'inputs and tables'!$K$22-'inputs and tables'!$K$21)-O1118*'inputs and tables'!$K$22,0)*('inputs and tables'!$K$15+'inputs and tables'!$K$16)))*(IF(AND(J1118=0,'inputs and tables'!$K$16=1),data!C1118/data!C1119,1)*IF(AND(J1118=1,'inputs and tables'!$K$15=1),data!C1119/data!C1118,1))</f>
        <v>5160.5068471246368</v>
      </c>
      <c r="P1119" s="10">
        <f ca="1">(P1118+(IF(K1118&lt;&gt;K1117,(-P1118*'inputs and tables'!$K$22-'inputs and tables'!$K$21)-P1118*'inputs and tables'!$K$22,0)*('inputs and tables'!$K$15+'inputs and tables'!$K$16)))*(IF(AND(K1118=0,'inputs and tables'!$K$16=1),data!C1118/data!C1119,1)*IF(AND(K1118=1,'inputs and tables'!$K$15=1),data!C1119/data!C1118,1))</f>
        <v>1362.4243221646223</v>
      </c>
    </row>
    <row r="1120" spans="1:16" x14ac:dyDescent="0.4">
      <c r="A1120" s="17">
        <f t="shared" si="50"/>
        <v>1118</v>
      </c>
      <c r="B1120">
        <v>1599436800</v>
      </c>
      <c r="C1120">
        <v>10373.44</v>
      </c>
      <c r="D1120" s="14">
        <f t="shared" si="49"/>
        <v>44081</v>
      </c>
      <c r="F1120">
        <f ca="1">IF(A1120&lt;$F$2,"",AVERAGE(INDIRECT("C"&amp;A1120-$F$2+3):C1120))</f>
        <v>10103.982666666667</v>
      </c>
      <c r="G1120" s="2">
        <f ca="1">IF(A1120&lt;$G$2,"",IF(A1120=$G$2,AVERAGE(INDIRECT("C"&amp;A1120-$G$2+3):C1120),G1119+(2/($G$2+3))*(C1120-G1119)))</f>
        <v>10282.624074124647</v>
      </c>
      <c r="J1120">
        <f ca="1">IF(F1120="","",IF(C1120&lt;(F1120*(1-'inputs and tables'!$K$14)),0,IF(C1120&gt;(F1120*(1+'inputs and tables'!$K$14)),1,J1119)))</f>
        <v>1</v>
      </c>
      <c r="K1120">
        <f ca="1">IF(G1120="","",IF(C1120&lt;(G1120*(1-'inputs and tables'!$K$14)),0,IF(C1120&gt;(G1120*(1+'inputs and tables'!$K$14)),1,K1119)))</f>
        <v>1</v>
      </c>
      <c r="N1120" s="13">
        <f t="shared" si="51"/>
        <v>900.86322188449822</v>
      </c>
      <c r="O1120" s="10">
        <f ca="1">(O1119+(IF(J1119&lt;&gt;J1118,(-O1119*'inputs and tables'!$K$22-'inputs and tables'!$K$21)-O1119*'inputs and tables'!$K$22,0)*('inputs and tables'!$K$15+'inputs and tables'!$K$16)))*(IF(AND(J1119=0,'inputs and tables'!$K$16=1),data!C1119/data!C1120,1)*IF(AND(J1119=1,'inputs and tables'!$K$15=1),data!C1120/data!C1119,1))</f>
        <v>5219.4972941475971</v>
      </c>
      <c r="P1120" s="10">
        <f ca="1">(P1119+(IF(K1119&lt;&gt;K1118,(-P1119*'inputs and tables'!$K$22-'inputs and tables'!$K$21)-P1119*'inputs and tables'!$K$22,0)*('inputs and tables'!$K$15+'inputs and tables'!$K$16)))*(IF(AND(K1119=0,'inputs and tables'!$K$16=1),data!C1119/data!C1120,1)*IF(AND(K1119=1,'inputs and tables'!$K$15=1),data!C1120/data!C1119,1))</f>
        <v>1347.0262837578277</v>
      </c>
    </row>
    <row r="1121" spans="1:16" x14ac:dyDescent="0.4">
      <c r="A1121" s="17">
        <f t="shared" si="50"/>
        <v>1119</v>
      </c>
      <c r="B1121">
        <v>1599523200</v>
      </c>
      <c r="C1121">
        <v>10126.65</v>
      </c>
      <c r="D1121" s="14">
        <f t="shared" si="49"/>
        <v>44082</v>
      </c>
      <c r="F1121">
        <f ca="1">IF(A1121&lt;$F$2,"",AVERAGE(INDIRECT("C"&amp;A1121-$F$2+3):C1121))</f>
        <v>10117.025416666665</v>
      </c>
      <c r="G1121" s="2">
        <f ca="1">IF(A1121&lt;$G$2,"",IF(A1121=$G$2,AVERAGE(INDIRECT("C"&amp;A1121-$G$2+3):C1121),G1120+(2/($G$2+3))*(C1121-G1120)))</f>
        <v>10279.838822800994</v>
      </c>
      <c r="J1121">
        <f ca="1">IF(F1121="","",IF(C1121&lt;(F1121*(1-'inputs and tables'!$K$14)),0,IF(C1121&gt;(F1121*(1+'inputs and tables'!$K$14)),1,J1120)))</f>
        <v>1</v>
      </c>
      <c r="K1121">
        <f ca="1">IF(G1121="","",IF(C1121&lt;(G1121*(1-'inputs and tables'!$K$14)),0,IF(C1121&gt;(G1121*(1+'inputs and tables'!$K$14)),1,K1120)))</f>
        <v>0</v>
      </c>
      <c r="N1121" s="13">
        <f t="shared" si="51"/>
        <v>879.4311767260092</v>
      </c>
      <c r="O1121" s="10">
        <f ca="1">(O1120+(IF(J1120&lt;&gt;J1119,(-O1120*'inputs and tables'!$K$22-'inputs and tables'!$K$21)-O1120*'inputs and tables'!$K$22,0)*('inputs and tables'!$K$15+'inputs and tables'!$K$16)))*(IF(AND(J1120=0,'inputs and tables'!$K$16=1),data!C1120/data!C1121,1)*IF(AND(J1120=1,'inputs and tables'!$K$15=1),data!C1121/data!C1120,1))</f>
        <v>5095.3225037962102</v>
      </c>
      <c r="P1121" s="10">
        <f ca="1">(P1120+(IF(K1120&lt;&gt;K1119,(-P1120*'inputs and tables'!$K$22-'inputs and tables'!$K$21)-P1120*'inputs and tables'!$K$22,0)*('inputs and tables'!$K$15+'inputs and tables'!$K$16)))*(IF(AND(K1120=0,'inputs and tables'!$K$16=1),data!C1120/data!C1121,1)*IF(AND(K1120=1,'inputs and tables'!$K$15=1),data!C1121/data!C1120,1))</f>
        <v>1304.4599290770348</v>
      </c>
    </row>
    <row r="1122" spans="1:16" x14ac:dyDescent="0.4">
      <c r="A1122" s="17">
        <f t="shared" si="50"/>
        <v>1120</v>
      </c>
      <c r="B1122">
        <v>1599609600</v>
      </c>
      <c r="C1122">
        <v>10219.200000000001</v>
      </c>
      <c r="D1122" s="14">
        <f t="shared" si="49"/>
        <v>44083</v>
      </c>
      <c r="F1122">
        <f ca="1">IF(A1122&lt;$F$2,"",AVERAGE(INDIRECT("C"&amp;A1122-$F$2+3):C1122))</f>
        <v>10128.762166666664</v>
      </c>
      <c r="G1122" s="2">
        <f ca="1">IF(A1122&lt;$G$2,"",IF(A1122=$G$2,AVERAGE(INDIRECT("C"&amp;A1122-$G$2+3):C1122),G1121+(2/($G$2+3))*(C1122-G1121)))</f>
        <v>10278.755986679547</v>
      </c>
      <c r="J1122">
        <f ca="1">IF(F1122="","",IF(C1122&lt;(F1122*(1-'inputs and tables'!$K$14)),0,IF(C1122&gt;(F1122*(1+'inputs and tables'!$K$14)),1,J1121)))</f>
        <v>1</v>
      </c>
      <c r="K1122">
        <f ca="1">IF(G1122="","",IF(C1122&lt;(G1122*(1-'inputs and tables'!$K$14)),0,IF(C1122&gt;(G1122*(1+'inputs and tables'!$K$14)),1,K1121)))</f>
        <v>0</v>
      </c>
      <c r="N1122" s="13">
        <f t="shared" si="51"/>
        <v>887.46851932262234</v>
      </c>
      <c r="O1122" s="10">
        <f ca="1">(O1121+(IF(J1121&lt;&gt;J1120,(-O1121*'inputs and tables'!$K$22-'inputs and tables'!$K$21)-O1121*'inputs and tables'!$K$22,0)*('inputs and tables'!$K$15+'inputs and tables'!$K$16)))*(IF(AND(J1121=0,'inputs and tables'!$K$16=1),data!C1121/data!C1122,1)*IF(AND(J1121=1,'inputs and tables'!$K$15=1),data!C1122/data!C1121,1))</f>
        <v>5141.8899370269773</v>
      </c>
      <c r="P1122" s="10">
        <f ca="1">(P1121+(IF(K1121&lt;&gt;K1120,(-P1121*'inputs and tables'!$K$22-'inputs and tables'!$K$21)-P1121*'inputs and tables'!$K$22,0)*('inputs and tables'!$K$15+'inputs and tables'!$K$16)))*(IF(AND(K1121=0,'inputs and tables'!$K$16=1),data!C1121/data!C1122,1)*IF(AND(K1121=1,'inputs and tables'!$K$15=1),data!C1122/data!C1121,1))</f>
        <v>1282.3049424281401</v>
      </c>
    </row>
    <row r="1123" spans="1:16" x14ac:dyDescent="0.4">
      <c r="A1123" s="17">
        <f t="shared" si="50"/>
        <v>1121</v>
      </c>
      <c r="B1123">
        <v>1599696000</v>
      </c>
      <c r="C1123">
        <v>10336.870000000001</v>
      </c>
      <c r="D1123" s="14">
        <f t="shared" si="49"/>
        <v>44084</v>
      </c>
      <c r="F1123">
        <f ca="1">IF(A1123&lt;$F$2,"",AVERAGE(INDIRECT("C"&amp;A1123-$F$2+3):C1123))</f>
        <v>10137.324666666666</v>
      </c>
      <c r="G1123" s="2">
        <f ca="1">IF(A1123&lt;$G$2,"",IF(A1123=$G$2,AVERAGE(INDIRECT("C"&amp;A1123-$G$2+3):C1123),G1122+(2/($G$2+3))*(C1123-G1122)))</f>
        <v>10279.793736917412</v>
      </c>
      <c r="J1123">
        <f ca="1">IF(F1123="","",IF(C1123&lt;(F1123*(1-'inputs and tables'!$K$14)),0,IF(C1123&gt;(F1123*(1+'inputs and tables'!$K$14)),1,J1122)))</f>
        <v>1</v>
      </c>
      <c r="K1123">
        <f ca="1">IF(G1123="","",IF(C1123&lt;(G1123*(1-'inputs and tables'!$K$14)),0,IF(C1123&gt;(G1123*(1+'inputs and tables'!$K$14)),1,K1122)))</f>
        <v>1</v>
      </c>
      <c r="N1123" s="13">
        <f t="shared" si="51"/>
        <v>897.68736430742467</v>
      </c>
      <c r="O1123" s="10">
        <f ca="1">(O1122+(IF(J1122&lt;&gt;J1121,(-O1122*'inputs and tables'!$K$22-'inputs and tables'!$K$21)-O1122*'inputs and tables'!$K$22,0)*('inputs and tables'!$K$15+'inputs and tables'!$K$16)))*(IF(AND(J1122=0,'inputs and tables'!$K$16=1),data!C1122/data!C1123,1)*IF(AND(J1122=1,'inputs and tables'!$K$15=1),data!C1123/data!C1122,1))</f>
        <v>5201.0967427348569</v>
      </c>
      <c r="P1123" s="10">
        <f ca="1">(P1122+(IF(K1122&lt;&gt;K1121,(-P1122*'inputs and tables'!$K$22-'inputs and tables'!$K$21)-P1122*'inputs and tables'!$K$22,0)*('inputs and tables'!$K$15+'inputs and tables'!$K$16)))*(IF(AND(K1122=0,'inputs and tables'!$K$16=1),data!C1122/data!C1123,1)*IF(AND(K1122=1,'inputs and tables'!$K$15=1),data!C1123/data!C1122,1))</f>
        <v>1267.7077942995945</v>
      </c>
    </row>
    <row r="1124" spans="1:16" x14ac:dyDescent="0.4">
      <c r="A1124" s="17">
        <f t="shared" si="50"/>
        <v>1122</v>
      </c>
      <c r="B1124">
        <v>1599782400</v>
      </c>
      <c r="C1124">
        <v>10387.89</v>
      </c>
      <c r="D1124" s="14">
        <f t="shared" si="49"/>
        <v>44085</v>
      </c>
      <c r="F1124">
        <f ca="1">IF(A1124&lt;$F$2,"",AVERAGE(INDIRECT("C"&amp;A1124-$F$2+3):C1124))</f>
        <v>10142.290583333332</v>
      </c>
      <c r="G1124" s="2">
        <f ca="1">IF(A1124&lt;$G$2,"",IF(A1124=$G$2,AVERAGE(INDIRECT("C"&amp;A1124-$G$2+3):C1124),G1123+(2/($G$2+3))*(C1124-G1123)))</f>
        <v>10281.724027329601</v>
      </c>
      <c r="J1124">
        <f ca="1">IF(F1124="","",IF(C1124&lt;(F1124*(1-'inputs and tables'!$K$14)),0,IF(C1124&gt;(F1124*(1+'inputs and tables'!$K$14)),1,J1123)))</f>
        <v>1</v>
      </c>
      <c r="K1124">
        <f ca="1">IF(G1124="","",IF(C1124&lt;(G1124*(1-'inputs and tables'!$K$14)),0,IF(C1124&gt;(G1124*(1+'inputs and tables'!$K$14)),1,K1123)))</f>
        <v>1</v>
      </c>
      <c r="N1124" s="13">
        <f t="shared" si="51"/>
        <v>902.11810681719442</v>
      </c>
      <c r="O1124" s="10">
        <f ca="1">(O1123+(IF(J1123&lt;&gt;J1122,(-O1123*'inputs and tables'!$K$22-'inputs and tables'!$K$21)-O1123*'inputs and tables'!$K$22,0)*('inputs and tables'!$K$15+'inputs and tables'!$K$16)))*(IF(AND(J1123=0,'inputs and tables'!$K$16=1),data!C1123/data!C1124,1)*IF(AND(J1123=1,'inputs and tables'!$K$15=1),data!C1124/data!C1123,1))</f>
        <v>5226.767952280331</v>
      </c>
      <c r="P1124" s="10">
        <f ca="1">(P1123+(IF(K1123&lt;&gt;K1122,(-P1123*'inputs and tables'!$K$22-'inputs and tables'!$K$21)-P1123*'inputs and tables'!$K$22,0)*('inputs and tables'!$K$15+'inputs and tables'!$K$16)))*(IF(AND(K1123=0,'inputs and tables'!$K$16=1),data!C1123/data!C1124,1)*IF(AND(K1123=1,'inputs and tables'!$K$15=1),data!C1124/data!C1123,1))</f>
        <v>1263.7731389068645</v>
      </c>
    </row>
    <row r="1125" spans="1:16" x14ac:dyDescent="0.4">
      <c r="A1125" s="17">
        <f t="shared" si="50"/>
        <v>1123</v>
      </c>
      <c r="B1125">
        <v>1599868800</v>
      </c>
      <c r="C1125">
        <v>10440.92</v>
      </c>
      <c r="D1125" s="14">
        <f t="shared" ref="D1125:D1169" si="52">(B1125/86400)+DATE(1970,1,1)</f>
        <v>44086</v>
      </c>
      <c r="F1125">
        <f ca="1">IF(A1125&lt;$F$2,"",AVERAGE(INDIRECT("C"&amp;A1125-$F$2+3):C1125))</f>
        <v>10151.661416666666</v>
      </c>
      <c r="G1125" s="2">
        <f ca="1">IF(A1125&lt;$G$2,"",IF(A1125=$G$2,AVERAGE(INDIRECT("C"&amp;A1125-$G$2+3):C1125),G1124+(2/($G$2+3))*(C1125-G1124)))</f>
        <v>10284.566812555859</v>
      </c>
      <c r="J1125">
        <f ca="1">IF(F1125="","",IF(C1125&lt;(F1125*(1-'inputs and tables'!$K$14)),0,IF(C1125&gt;(F1125*(1+'inputs and tables'!$K$14)),1,J1124)))</f>
        <v>1</v>
      </c>
      <c r="K1125">
        <f ca="1">IF(G1125="","",IF(C1125&lt;(G1125*(1-'inputs and tables'!$K$14)),0,IF(C1125&gt;(G1125*(1+'inputs and tables'!$K$14)),1,K1124)))</f>
        <v>1</v>
      </c>
      <c r="N1125" s="13">
        <f t="shared" si="51"/>
        <v>906.72340425531866</v>
      </c>
      <c r="O1125" s="10">
        <f ca="1">(O1124+(IF(J1124&lt;&gt;J1123,(-O1124*'inputs and tables'!$K$22-'inputs and tables'!$K$21)-O1124*'inputs and tables'!$K$22,0)*('inputs and tables'!$K$15+'inputs and tables'!$K$16)))*(IF(AND(J1124=0,'inputs and tables'!$K$16=1),data!C1124/data!C1125,1)*IF(AND(J1124=1,'inputs and tables'!$K$15=1),data!C1125/data!C1124,1))</f>
        <v>5253.4505128878682</v>
      </c>
      <c r="P1125" s="10">
        <f ca="1">(P1124+(IF(K1124&lt;&gt;K1123,(-P1124*'inputs and tables'!$K$22-'inputs and tables'!$K$21)-P1124*'inputs and tables'!$K$22,0)*('inputs and tables'!$K$15+'inputs and tables'!$K$16)))*(IF(AND(K1124=0,'inputs and tables'!$K$16=1),data!C1124/data!C1125,1)*IF(AND(K1124=1,'inputs and tables'!$K$15=1),data!C1125/data!C1124,1))</f>
        <v>1270.2246790710587</v>
      </c>
    </row>
    <row r="1126" spans="1:16" x14ac:dyDescent="0.4">
      <c r="A1126" s="17">
        <f t="shared" si="50"/>
        <v>1124</v>
      </c>
      <c r="B1126">
        <v>1599955200</v>
      </c>
      <c r="C1126">
        <v>10332.83</v>
      </c>
      <c r="D1126" s="14">
        <f t="shared" si="52"/>
        <v>44087</v>
      </c>
      <c r="F1126">
        <f ca="1">IF(A1126&lt;$F$2,"",AVERAGE(INDIRECT("C"&amp;A1126-$F$2+3):C1126))</f>
        <v>10159.591083333333</v>
      </c>
      <c r="G1126" s="2">
        <f ca="1">IF(A1126&lt;$G$2,"",IF(A1126=$G$2,AVERAGE(INDIRECT("C"&amp;A1126-$G$2+3):C1126),G1125+(2/($G$2+3))*(C1126-G1125)))</f>
        <v>10285.428655188789</v>
      </c>
      <c r="J1126">
        <f ca="1">IF(F1126="","",IF(C1126&lt;(F1126*(1-'inputs and tables'!$K$14)),0,IF(C1126&gt;(F1126*(1+'inputs and tables'!$K$14)),1,J1125)))</f>
        <v>1</v>
      </c>
      <c r="K1126">
        <f ca="1">IF(G1126="","",IF(C1126&lt;(G1126*(1-'inputs and tables'!$K$14)),0,IF(C1126&gt;(G1126*(1+'inputs and tables'!$K$14)),1,K1125)))</f>
        <v>1</v>
      </c>
      <c r="N1126" s="13">
        <f t="shared" si="51"/>
        <v>897.33651758575718</v>
      </c>
      <c r="O1126" s="10">
        <f ca="1">(O1125+(IF(J1125&lt;&gt;J1124,(-O1125*'inputs and tables'!$K$22-'inputs and tables'!$K$21)-O1125*'inputs and tables'!$K$22,0)*('inputs and tables'!$K$15+'inputs and tables'!$K$16)))*(IF(AND(J1125=0,'inputs and tables'!$K$16=1),data!C1125/data!C1126,1)*IF(AND(J1125=1,'inputs and tables'!$K$15=1),data!C1126/data!C1125,1))</f>
        <v>5199.0639774160845</v>
      </c>
      <c r="P1126" s="10">
        <f ca="1">(P1125+(IF(K1125&lt;&gt;K1124,(-P1125*'inputs and tables'!$K$22-'inputs and tables'!$K$21)-P1125*'inputs and tables'!$K$22,0)*('inputs and tables'!$K$15+'inputs and tables'!$K$16)))*(IF(AND(K1125=0,'inputs and tables'!$K$16=1),data!C1125/data!C1126,1)*IF(AND(K1125=1,'inputs and tables'!$K$15=1),data!C1126/data!C1125,1))</f>
        <v>1257.0746323739486</v>
      </c>
    </row>
    <row r="1127" spans="1:16" x14ac:dyDescent="0.4">
      <c r="A1127" s="17">
        <f t="shared" si="50"/>
        <v>1125</v>
      </c>
      <c r="B1127">
        <v>1600041600</v>
      </c>
      <c r="C1127">
        <v>10671.77</v>
      </c>
      <c r="D1127" s="14">
        <f t="shared" si="52"/>
        <v>44088</v>
      </c>
      <c r="F1127">
        <f ca="1">IF(A1127&lt;$F$2,"",AVERAGE(INDIRECT("C"&amp;A1127-$F$2+3):C1127))</f>
        <v>10167.855500000001</v>
      </c>
      <c r="G1127" s="2">
        <f ca="1">IF(A1127&lt;$G$2,"",IF(A1127=$G$2,AVERAGE(INDIRECT("C"&amp;A1127-$G$2+3):C1127),G1126+(2/($G$2+3))*(C1127-G1126)))</f>
        <v>10292.327607774703</v>
      </c>
      <c r="J1127">
        <f ca="1">IF(F1127="","",IF(C1127&lt;(F1127*(1-'inputs and tables'!$K$14)),0,IF(C1127&gt;(F1127*(1+'inputs and tables'!$K$14)),1,J1126)))</f>
        <v>1</v>
      </c>
      <c r="K1127">
        <f ca="1">IF(G1127="","",IF(C1127&lt;(G1127*(1-'inputs and tables'!$K$14)),0,IF(C1127&gt;(G1127*(1+'inputs and tables'!$K$14)),1,K1126)))</f>
        <v>1</v>
      </c>
      <c r="N1127" s="13">
        <f t="shared" si="51"/>
        <v>926.77116804168429</v>
      </c>
      <c r="O1127" s="10">
        <f ca="1">(O1126+(IF(J1126&lt;&gt;J1125,(-O1126*'inputs and tables'!$K$22-'inputs and tables'!$K$21)-O1126*'inputs and tables'!$K$22,0)*('inputs and tables'!$K$15+'inputs and tables'!$K$16)))*(IF(AND(J1126=0,'inputs and tables'!$K$16=1),data!C1126/data!C1127,1)*IF(AND(J1126=1,'inputs and tables'!$K$15=1),data!C1127/data!C1126,1))</f>
        <v>5369.6049371052904</v>
      </c>
      <c r="P1127" s="10">
        <f ca="1">(P1126+(IF(K1126&lt;&gt;K1125,(-P1126*'inputs and tables'!$K$22-'inputs and tables'!$K$21)-P1126*'inputs and tables'!$K$22,0)*('inputs and tables'!$K$15+'inputs and tables'!$K$16)))*(IF(AND(K1126=0,'inputs and tables'!$K$16=1),data!C1126/data!C1127,1)*IF(AND(K1126=1,'inputs and tables'!$K$15=1),data!C1127/data!C1126,1))</f>
        <v>1298.3094998688002</v>
      </c>
    </row>
    <row r="1128" spans="1:16" x14ac:dyDescent="0.4">
      <c r="A1128" s="17">
        <f t="shared" si="50"/>
        <v>1126</v>
      </c>
      <c r="B1128">
        <v>1600128000</v>
      </c>
      <c r="C1128">
        <v>10785.31</v>
      </c>
      <c r="D1128" s="14">
        <f t="shared" si="52"/>
        <v>44089</v>
      </c>
      <c r="F1128">
        <f ca="1">IF(A1128&lt;$F$2,"",AVERAGE(INDIRECT("C"&amp;A1128-$F$2+3):C1128))</f>
        <v>10176.617000000002</v>
      </c>
      <c r="G1128" s="2">
        <f ca="1">IF(A1128&lt;$G$2,"",IF(A1128=$G$2,AVERAGE(INDIRECT("C"&amp;A1128-$G$2+3):C1128),G1127+(2/($G$2+3))*(C1128-G1127)))</f>
        <v>10301.130864778726</v>
      </c>
      <c r="J1128">
        <f ca="1">IF(F1128="","",IF(C1128&lt;(F1128*(1-'inputs and tables'!$K$14)),0,IF(C1128&gt;(F1128*(1+'inputs and tables'!$K$14)),1,J1127)))</f>
        <v>1</v>
      </c>
      <c r="K1128">
        <f ca="1">IF(G1128="","",IF(C1128&lt;(G1128*(1-'inputs and tables'!$K$14)),0,IF(C1128&gt;(G1128*(1+'inputs and tables'!$K$14)),1,K1127)))</f>
        <v>1</v>
      </c>
      <c r="N1128" s="13">
        <f t="shared" si="51"/>
        <v>936.63135041250484</v>
      </c>
      <c r="O1128" s="10">
        <f ca="1">(O1127+(IF(J1127&lt;&gt;J1126,(-O1127*'inputs and tables'!$K$22-'inputs and tables'!$K$21)-O1127*'inputs and tables'!$K$22,0)*('inputs and tables'!$K$15+'inputs and tables'!$K$16)))*(IF(AND(J1127=0,'inputs and tables'!$K$16=1),data!C1127/data!C1128,1)*IF(AND(J1127=1,'inputs and tables'!$K$15=1),data!C1128/data!C1127,1))</f>
        <v>5426.7336931184855</v>
      </c>
      <c r="P1128" s="10">
        <f ca="1">(P1127+(IF(K1127&lt;&gt;K1126,(-P1127*'inputs and tables'!$K$22-'inputs and tables'!$K$21)-P1127*'inputs and tables'!$K$22,0)*('inputs and tables'!$K$15+'inputs and tables'!$K$16)))*(IF(AND(K1127=0,'inputs and tables'!$K$16=1),data!C1127/data!C1128,1)*IF(AND(K1127=1,'inputs and tables'!$K$15=1),data!C1128/data!C1127,1))</f>
        <v>1312.1225843538577</v>
      </c>
    </row>
    <row r="1129" spans="1:16" x14ac:dyDescent="0.4">
      <c r="A1129" s="17">
        <f t="shared" si="50"/>
        <v>1127</v>
      </c>
      <c r="B1129">
        <v>1600214400</v>
      </c>
      <c r="C1129">
        <v>10954.01</v>
      </c>
      <c r="D1129" s="14">
        <f t="shared" si="52"/>
        <v>44090</v>
      </c>
      <c r="F1129">
        <f ca="1">IF(A1129&lt;$F$2,"",AVERAGE(INDIRECT("C"&amp;A1129-$F$2+3):C1129))</f>
        <v>10186.437666666669</v>
      </c>
      <c r="G1129" s="2">
        <f ca="1">IF(A1129&lt;$G$2,"",IF(A1129=$G$2,AVERAGE(INDIRECT("C"&amp;A1129-$G$2+3):C1129),G1128+(2/($G$2+3))*(C1129-G1128)))</f>
        <v>10312.789420764821</v>
      </c>
      <c r="J1129">
        <f ca="1">IF(F1129="","",IF(C1129&lt;(F1129*(1-'inputs and tables'!$K$14)),0,IF(C1129&gt;(F1129*(1+'inputs and tables'!$K$14)),1,J1128)))</f>
        <v>1</v>
      </c>
      <c r="K1129">
        <f ca="1">IF(G1129="","",IF(C1129&lt;(G1129*(1-'inputs and tables'!$K$14)),0,IF(C1129&gt;(G1129*(1+'inputs and tables'!$K$14)),1,K1128)))</f>
        <v>1</v>
      </c>
      <c r="N1129" s="13">
        <f t="shared" si="51"/>
        <v>951.28180633955662</v>
      </c>
      <c r="O1129" s="10">
        <f ca="1">(O1128+(IF(J1128&lt;&gt;J1127,(-O1128*'inputs and tables'!$K$22-'inputs and tables'!$K$21)-O1128*'inputs and tables'!$K$22,0)*('inputs and tables'!$K$15+'inputs and tables'!$K$16)))*(IF(AND(J1128=0,'inputs and tables'!$K$16=1),data!C1128/data!C1129,1)*IF(AND(J1128=1,'inputs and tables'!$K$15=1),data!C1129/data!C1128,1))</f>
        <v>5511.6167399691649</v>
      </c>
      <c r="P1129" s="10">
        <f ca="1">(P1128+(IF(K1128&lt;&gt;K1127,(-P1128*'inputs and tables'!$K$22-'inputs and tables'!$K$21)-P1128*'inputs and tables'!$K$22,0)*('inputs and tables'!$K$15+'inputs and tables'!$K$16)))*(IF(AND(K1128=0,'inputs and tables'!$K$16=1),data!C1128/data!C1129,1)*IF(AND(K1128=1,'inputs and tables'!$K$15=1),data!C1129/data!C1128,1))</f>
        <v>1332.6463412028031</v>
      </c>
    </row>
    <row r="1130" spans="1:16" x14ac:dyDescent="0.4">
      <c r="A1130" s="17">
        <f t="shared" si="50"/>
        <v>1128</v>
      </c>
      <c r="B1130">
        <v>1600300800</v>
      </c>
      <c r="C1130">
        <v>10939.99</v>
      </c>
      <c r="D1130" s="14">
        <f t="shared" si="52"/>
        <v>44091</v>
      </c>
      <c r="F1130">
        <f ca="1">IF(A1130&lt;$F$2,"",AVERAGE(INDIRECT("C"&amp;A1130-$F$2+3):C1130))</f>
        <v>10198.342333333336</v>
      </c>
      <c r="G1130" s="2">
        <f ca="1">IF(A1130&lt;$G$2,"",IF(A1130=$G$2,AVERAGE(INDIRECT("C"&amp;A1130-$G$2+3):C1130),G1129+(2/($G$2+3))*(C1130-G1129)))</f>
        <v>10323.989431108306</v>
      </c>
      <c r="J1130">
        <f ca="1">IF(F1130="","",IF(C1130&lt;(F1130*(1-'inputs and tables'!$K$14)),0,IF(C1130&gt;(F1130*(1+'inputs and tables'!$K$14)),1,J1129)))</f>
        <v>1</v>
      </c>
      <c r="K1130">
        <f ca="1">IF(G1130="","",IF(C1130&lt;(G1130*(1-'inputs and tables'!$K$14)),0,IF(C1130&gt;(G1130*(1+'inputs and tables'!$K$14)),1,K1129)))</f>
        <v>1</v>
      </c>
      <c r="N1130" s="13">
        <f t="shared" si="51"/>
        <v>950.06426400347323</v>
      </c>
      <c r="O1130" s="10">
        <f ca="1">(O1129+(IF(J1129&lt;&gt;J1128,(-O1129*'inputs and tables'!$K$22-'inputs and tables'!$K$21)-O1129*'inputs and tables'!$K$22,0)*('inputs and tables'!$K$15+'inputs and tables'!$K$16)))*(IF(AND(J1129=0,'inputs and tables'!$K$16=1),data!C1129/data!C1130,1)*IF(AND(J1129=1,'inputs and tables'!$K$15=1),data!C1130/data!C1129,1))</f>
        <v>5504.5624405213493</v>
      </c>
      <c r="P1130" s="10">
        <f ca="1">(P1129+(IF(K1129&lt;&gt;K1128,(-P1129*'inputs and tables'!$K$22-'inputs and tables'!$K$21)-P1129*'inputs and tables'!$K$22,0)*('inputs and tables'!$K$15+'inputs and tables'!$K$16)))*(IF(AND(K1129=0,'inputs and tables'!$K$16=1),data!C1129/data!C1130,1)*IF(AND(K1129=1,'inputs and tables'!$K$15=1),data!C1130/data!C1129,1))</f>
        <v>1330.9406917005967</v>
      </c>
    </row>
    <row r="1131" spans="1:16" x14ac:dyDescent="0.4">
      <c r="A1131" s="17">
        <f t="shared" si="50"/>
        <v>1129</v>
      </c>
      <c r="B1131">
        <v>1600387200</v>
      </c>
      <c r="C1131">
        <v>10933.39</v>
      </c>
      <c r="D1131" s="14">
        <f t="shared" si="52"/>
        <v>44092</v>
      </c>
      <c r="F1131">
        <f ca="1">IF(A1131&lt;$F$2,"",AVERAGE(INDIRECT("C"&amp;A1131-$F$2+3):C1131))</f>
        <v>10213.881833333335</v>
      </c>
      <c r="G1131" s="2">
        <f ca="1">IF(A1131&lt;$G$2,"",IF(A1131=$G$2,AVERAGE(INDIRECT("C"&amp;A1131-$G$2+3):C1131),G1130+(2/($G$2+3))*(C1131-G1130)))</f>
        <v>10334.87158412423</v>
      </c>
      <c r="J1131">
        <f ca="1">IF(F1131="","",IF(C1131&lt;(F1131*(1-'inputs and tables'!$K$14)),0,IF(C1131&gt;(F1131*(1+'inputs and tables'!$K$14)),1,J1130)))</f>
        <v>1</v>
      </c>
      <c r="K1131">
        <f ca="1">IF(G1131="","",IF(C1131&lt;(G1131*(1-'inputs and tables'!$K$14)),0,IF(C1131&gt;(G1131*(1+'inputs and tables'!$K$14)),1,K1130)))</f>
        <v>1</v>
      </c>
      <c r="N1131" s="13">
        <f t="shared" si="51"/>
        <v>949.49109856708583</v>
      </c>
      <c r="O1131" s="10">
        <f ca="1">(O1130+(IF(J1130&lt;&gt;J1129,(-O1130*'inputs and tables'!$K$22-'inputs and tables'!$K$21)-O1130*'inputs and tables'!$K$22,0)*('inputs and tables'!$K$15+'inputs and tables'!$K$16)))*(IF(AND(J1130=0,'inputs and tables'!$K$16=1),data!C1130/data!C1131,1)*IF(AND(J1130=1,'inputs and tables'!$K$15=1),data!C1131/data!C1130,1))</f>
        <v>5501.2415862877124</v>
      </c>
      <c r="P1131" s="10">
        <f ca="1">(P1130+(IF(K1130&lt;&gt;K1129,(-P1130*'inputs and tables'!$K$22-'inputs and tables'!$K$21)-P1130*'inputs and tables'!$K$22,0)*('inputs and tables'!$K$15+'inputs and tables'!$K$16)))*(IF(AND(K1130=0,'inputs and tables'!$K$16=1),data!C1130/data!C1131,1)*IF(AND(K1130=1,'inputs and tables'!$K$15=1),data!C1131/data!C1130,1))</f>
        <v>1330.1377468564767</v>
      </c>
    </row>
    <row r="1132" spans="1:16" x14ac:dyDescent="0.4">
      <c r="A1132" s="17">
        <f t="shared" si="50"/>
        <v>1130</v>
      </c>
      <c r="B1132">
        <v>1600473600</v>
      </c>
      <c r="C1132">
        <v>11080.65</v>
      </c>
      <c r="D1132" s="14">
        <f t="shared" si="52"/>
        <v>44093</v>
      </c>
      <c r="F1132">
        <f ca="1">IF(A1132&lt;$F$2,"",AVERAGE(INDIRECT("C"&amp;A1132-$F$2+3):C1132))</f>
        <v>10229.803916666666</v>
      </c>
      <c r="G1132" s="2">
        <f ca="1">IF(A1132&lt;$G$2,"",IF(A1132=$G$2,AVERAGE(INDIRECT("C"&amp;A1132-$G$2+3):C1132),G1131+(2/($G$2+3))*(C1132-G1131)))</f>
        <v>10348.189055836297</v>
      </c>
      <c r="J1132">
        <f ca="1">IF(F1132="","",IF(C1132&lt;(F1132*(1-'inputs and tables'!$K$14)),0,IF(C1132&gt;(F1132*(1+'inputs and tables'!$K$14)),1,J1131)))</f>
        <v>1</v>
      </c>
      <c r="K1132">
        <f ca="1">IF(G1132="","",IF(C1132&lt;(G1132*(1-'inputs and tables'!$K$14)),0,IF(C1132&gt;(G1132*(1+'inputs and tables'!$K$14)),1,K1131)))</f>
        <v>1</v>
      </c>
      <c r="N1132" s="13">
        <f t="shared" si="51"/>
        <v>962.2796352583581</v>
      </c>
      <c r="O1132" s="10">
        <f ca="1">(O1131+(IF(J1131&lt;&gt;J1130,(-O1131*'inputs and tables'!$K$22-'inputs and tables'!$K$21)-O1131*'inputs and tables'!$K$22,0)*('inputs and tables'!$K$15+'inputs and tables'!$K$16)))*(IF(AND(J1131=0,'inputs and tables'!$K$16=1),data!C1131/data!C1132,1)*IF(AND(J1131=1,'inputs and tables'!$K$15=1),data!C1132/data!C1131,1))</f>
        <v>5575.3368884763959</v>
      </c>
      <c r="P1132" s="10">
        <f ca="1">(P1131+(IF(K1131&lt;&gt;K1130,(-P1131*'inputs and tables'!$K$22-'inputs and tables'!$K$21)-P1131*'inputs and tables'!$K$22,0)*('inputs and tables'!$K$15+'inputs and tables'!$K$16)))*(IF(AND(K1131=0,'inputs and tables'!$K$16=1),data!C1131/data!C1132,1)*IF(AND(K1131=1,'inputs and tables'!$K$15=1),data!C1132/data!C1131,1))</f>
        <v>1348.0531495451291</v>
      </c>
    </row>
    <row r="1133" spans="1:16" x14ac:dyDescent="0.4">
      <c r="A1133" s="17">
        <f t="shared" si="50"/>
        <v>1131</v>
      </c>
      <c r="B1133">
        <v>1600560000</v>
      </c>
      <c r="C1133">
        <v>10920.28</v>
      </c>
      <c r="D1133" s="14">
        <f t="shared" si="52"/>
        <v>44094</v>
      </c>
      <c r="F1133">
        <f ca="1">IF(A1133&lt;$F$2,"",AVERAGE(INDIRECT("C"&amp;A1133-$F$2+3):C1133))</f>
        <v>10244.313333333334</v>
      </c>
      <c r="G1133" s="2">
        <f ca="1">IF(A1133&lt;$G$2,"",IF(A1133=$G$2,AVERAGE(INDIRECT("C"&amp;A1133-$G$2+3):C1133),G1132+(2/($G$2+3))*(C1133-G1132)))</f>
        <v>10358.404965553507</v>
      </c>
      <c r="J1133">
        <f ca="1">IF(F1133="","",IF(C1133&lt;(F1133*(1-'inputs and tables'!$K$14)),0,IF(C1133&gt;(F1133*(1+'inputs and tables'!$K$14)),1,J1132)))</f>
        <v>1</v>
      </c>
      <c r="K1133">
        <f ca="1">IF(G1133="","",IF(C1133&lt;(G1133*(1-'inputs and tables'!$K$14)),0,IF(C1133&gt;(G1133*(1+'inputs and tables'!$K$14)),1,K1132)))</f>
        <v>1</v>
      </c>
      <c r="N1133" s="13">
        <f t="shared" si="51"/>
        <v>948.35258358662566</v>
      </c>
      <c r="O1133" s="10">
        <f ca="1">(O1132+(IF(J1132&lt;&gt;J1131,(-O1132*'inputs and tables'!$K$22-'inputs and tables'!$K$21)-O1132*'inputs and tables'!$K$22,0)*('inputs and tables'!$K$15+'inputs and tables'!$K$16)))*(IF(AND(J1132=0,'inputs and tables'!$K$16=1),data!C1132/data!C1133,1)*IF(AND(J1132=1,'inputs and tables'!$K$15=1),data!C1133/data!C1132,1))</f>
        <v>5494.6451621963533</v>
      </c>
      <c r="P1133" s="10">
        <f ca="1">(P1132+(IF(K1132&lt;&gt;K1131,(-P1132*'inputs and tables'!$K$22-'inputs and tables'!$K$21)-P1132*'inputs and tables'!$K$22,0)*('inputs and tables'!$K$15+'inputs and tables'!$K$16)))*(IF(AND(K1132=0,'inputs and tables'!$K$16=1),data!C1132/data!C1133,1)*IF(AND(K1132=1,'inputs and tables'!$K$15=1),data!C1133/data!C1132,1))</f>
        <v>1328.5428064161113</v>
      </c>
    </row>
    <row r="1134" spans="1:16" x14ac:dyDescent="0.4">
      <c r="A1134" s="17">
        <f t="shared" si="50"/>
        <v>1132</v>
      </c>
      <c r="B1134">
        <v>1600646400</v>
      </c>
      <c r="C1134">
        <v>10417.219999999999</v>
      </c>
      <c r="D1134" s="14">
        <f t="shared" si="52"/>
        <v>44095</v>
      </c>
      <c r="F1134">
        <f ca="1">IF(A1134&lt;$F$2,"",AVERAGE(INDIRECT("C"&amp;A1134-$F$2+3):C1134))</f>
        <v>10258.454</v>
      </c>
      <c r="G1134" s="2">
        <f ca="1">IF(A1134&lt;$G$2,"",IF(A1134=$G$2,AVERAGE(INDIRECT("C"&amp;A1134-$G$2+3):C1134),G1133+(2/($G$2+3))*(C1134-G1133)))</f>
        <v>10359.455234025767</v>
      </c>
      <c r="J1134">
        <f ca="1">IF(F1134="","",IF(C1134&lt;(F1134*(1-'inputs and tables'!$K$14)),0,IF(C1134&gt;(F1134*(1+'inputs and tables'!$K$14)),1,J1133)))</f>
        <v>1</v>
      </c>
      <c r="K1134">
        <f ca="1">IF(G1134="","",IF(C1134&lt;(G1134*(1-'inputs and tables'!$K$14)),0,IF(C1134&gt;(G1134*(1+'inputs and tables'!$K$14)),1,K1133)))</f>
        <v>1</v>
      </c>
      <c r="N1134" s="13">
        <f t="shared" si="51"/>
        <v>904.66521927920041</v>
      </c>
      <c r="O1134" s="10">
        <f ca="1">(O1133+(IF(J1133&lt;&gt;J1132,(-O1133*'inputs and tables'!$K$22-'inputs and tables'!$K$21)-O1133*'inputs and tables'!$K$22,0)*('inputs and tables'!$K$15+'inputs and tables'!$K$16)))*(IF(AND(J1133=0,'inputs and tables'!$K$16=1),data!C1133/data!C1134,1)*IF(AND(J1133=1,'inputs and tables'!$K$15=1),data!C1134/data!C1133,1))</f>
        <v>5241.5256272307197</v>
      </c>
      <c r="P1134" s="10">
        <f ca="1">(P1133+(IF(K1133&lt;&gt;K1132,(-P1133*'inputs and tables'!$K$22-'inputs and tables'!$K$21)-P1133*'inputs and tables'!$K$22,0)*('inputs and tables'!$K$15+'inputs and tables'!$K$16)))*(IF(AND(K1133=0,'inputs and tables'!$K$16=1),data!C1133/data!C1134,1)*IF(AND(K1133=1,'inputs and tables'!$K$15=1),data!C1134/data!C1133,1))</f>
        <v>1267.3413771308099</v>
      </c>
    </row>
    <row r="1135" spans="1:16" x14ac:dyDescent="0.4">
      <c r="A1135" s="17">
        <f t="shared" si="50"/>
        <v>1133</v>
      </c>
      <c r="B1135">
        <v>1600732800</v>
      </c>
      <c r="C1135">
        <v>10529.61</v>
      </c>
      <c r="D1135" s="14">
        <f t="shared" si="52"/>
        <v>44096</v>
      </c>
      <c r="F1135">
        <f ca="1">IF(A1135&lt;$F$2,"",AVERAGE(INDIRECT("C"&amp;A1135-$F$2+3):C1135))</f>
        <v>10272.031166666666</v>
      </c>
      <c r="G1135" s="2">
        <f ca="1">IF(A1135&lt;$G$2,"",IF(A1135=$G$2,AVERAGE(INDIRECT("C"&amp;A1135-$G$2+3):C1135),G1134+(2/($G$2+3))*(C1135-G1134)))</f>
        <v>10362.493711989593</v>
      </c>
      <c r="J1135">
        <f ca="1">IF(F1135="","",IF(C1135&lt;(F1135*(1-'inputs and tables'!$K$14)),0,IF(C1135&gt;(F1135*(1+'inputs and tables'!$K$14)),1,J1134)))</f>
        <v>1</v>
      </c>
      <c r="K1135">
        <f ca="1">IF(G1135="","",IF(C1135&lt;(G1135*(1-'inputs and tables'!$K$14)),0,IF(C1135&gt;(G1135*(1+'inputs and tables'!$K$14)),1,K1134)))</f>
        <v>1</v>
      </c>
      <c r="N1135" s="13">
        <f t="shared" si="51"/>
        <v>914.4255319148931</v>
      </c>
      <c r="O1135" s="10">
        <f ca="1">(O1134+(IF(J1134&lt;&gt;J1133,(-O1134*'inputs and tables'!$K$22-'inputs and tables'!$K$21)-O1134*'inputs and tables'!$K$22,0)*('inputs and tables'!$K$15+'inputs and tables'!$K$16)))*(IF(AND(J1134=0,'inputs and tables'!$K$16=1),data!C1134/data!C1135,1)*IF(AND(J1134=1,'inputs and tables'!$K$15=1),data!C1135/data!C1134,1))</f>
        <v>5298.0757495516909</v>
      </c>
      <c r="P1135" s="10">
        <f ca="1">(P1134+(IF(K1134&lt;&gt;K1133,(-P1134*'inputs and tables'!$K$22-'inputs and tables'!$K$21)-P1134*'inputs and tables'!$K$22,0)*('inputs and tables'!$K$15+'inputs and tables'!$K$16)))*(IF(AND(K1134=0,'inputs and tables'!$K$16=1),data!C1134/data!C1135,1)*IF(AND(K1134=1,'inputs and tables'!$K$15=1),data!C1135/data!C1134,1))</f>
        <v>1281.0145545596952</v>
      </c>
    </row>
    <row r="1136" spans="1:16" x14ac:dyDescent="0.4">
      <c r="A1136" s="17">
        <f t="shared" si="50"/>
        <v>1134</v>
      </c>
      <c r="B1136">
        <v>1600819200</v>
      </c>
      <c r="C1136">
        <v>10241.459999999999</v>
      </c>
      <c r="D1136" s="14">
        <f t="shared" si="52"/>
        <v>44097</v>
      </c>
      <c r="F1136">
        <f ca="1">IF(A1136&lt;$F$2,"",AVERAGE(INDIRECT("C"&amp;A1136-$F$2+3):C1136))</f>
        <v>10283.700166666667</v>
      </c>
      <c r="G1136" s="2">
        <f ca="1">IF(A1136&lt;$G$2,"",IF(A1136=$G$2,AVERAGE(INDIRECT("C"&amp;A1136-$G$2+3):C1136),G1135+(2/($G$2+3))*(C1136-G1135)))</f>
        <v>10360.332395704065</v>
      </c>
      <c r="J1136">
        <f ca="1">IF(F1136="","",IF(C1136&lt;(F1136*(1-'inputs and tables'!$K$14)),0,IF(C1136&gt;(F1136*(1+'inputs and tables'!$K$14)),1,J1135)))</f>
        <v>0</v>
      </c>
      <c r="K1136">
        <f ca="1">IF(G1136="","",IF(C1136&lt;(G1136*(1-'inputs and tables'!$K$14)),0,IF(C1136&gt;(G1136*(1+'inputs and tables'!$K$14)),1,K1135)))</f>
        <v>0</v>
      </c>
      <c r="N1136" s="13">
        <f t="shared" si="51"/>
        <v>889.40165002171022</v>
      </c>
      <c r="O1136" s="10">
        <f ca="1">(O1135+(IF(J1135&lt;&gt;J1134,(-O1135*'inputs and tables'!$K$22-'inputs and tables'!$K$21)-O1135*'inputs and tables'!$K$22,0)*('inputs and tables'!$K$15+'inputs and tables'!$K$16)))*(IF(AND(J1135=0,'inputs and tables'!$K$16=1),data!C1135/data!C1136,1)*IF(AND(J1135=1,'inputs and tables'!$K$15=1),data!C1136/data!C1135,1))</f>
        <v>5153.0902726695149</v>
      </c>
      <c r="P1136" s="10">
        <f ca="1">(P1135+(IF(K1135&lt;&gt;K1134,(-P1135*'inputs and tables'!$K$22-'inputs and tables'!$K$21)-P1135*'inputs and tables'!$K$22,0)*('inputs and tables'!$K$15+'inputs and tables'!$K$16)))*(IF(AND(K1135=0,'inputs and tables'!$K$16=1),data!C1135/data!C1136,1)*IF(AND(K1135=1,'inputs and tables'!$K$15=1),data!C1136/data!C1135,1))</f>
        <v>1245.9587126152758</v>
      </c>
    </row>
    <row r="1137" spans="1:16" x14ac:dyDescent="0.4">
      <c r="A1137" s="17">
        <f t="shared" si="50"/>
        <v>1135</v>
      </c>
      <c r="B1137">
        <v>1600905600</v>
      </c>
      <c r="C1137">
        <v>10736.32</v>
      </c>
      <c r="D1137" s="14">
        <f t="shared" si="52"/>
        <v>44098</v>
      </c>
      <c r="F1137">
        <f ca="1">IF(A1137&lt;$F$2,"",AVERAGE(INDIRECT("C"&amp;A1137-$F$2+3):C1137))</f>
        <v>10296.468916666667</v>
      </c>
      <c r="G1137" s="2">
        <f ca="1">IF(A1137&lt;$G$2,"",IF(A1137=$G$2,AVERAGE(INDIRECT("C"&amp;A1137-$G$2+3):C1137),G1136+(2/($G$2+3))*(C1137-G1136)))</f>
        <v>10367.046460066493</v>
      </c>
      <c r="J1137">
        <f ca="1">IF(F1137="","",IF(C1137&lt;(F1137*(1-'inputs and tables'!$K$14)),0,IF(C1137&gt;(F1137*(1+'inputs and tables'!$K$14)),1,J1136)))</f>
        <v>1</v>
      </c>
      <c r="K1137">
        <f ca="1">IF(G1137="","",IF(C1137&lt;(G1137*(1-'inputs and tables'!$K$14)),0,IF(C1137&gt;(G1137*(1+'inputs and tables'!$K$14)),1,K1136)))</f>
        <v>1</v>
      </c>
      <c r="N1137" s="13">
        <f t="shared" si="51"/>
        <v>932.3768996960481</v>
      </c>
      <c r="O1137" s="10">
        <f ca="1">(O1136+(IF(J1136&lt;&gt;J1135,(-O1136*'inputs and tables'!$K$22-'inputs and tables'!$K$21)-O1136*'inputs and tables'!$K$22,0)*('inputs and tables'!$K$15+'inputs and tables'!$K$16)))*(IF(AND(J1136=0,'inputs and tables'!$K$16=1),data!C1136/data!C1137,1)*IF(AND(J1136=1,'inputs and tables'!$K$15=1),data!C1137/data!C1136,1))</f>
        <v>4876.2487109831354</v>
      </c>
      <c r="P1137" s="10">
        <f ca="1">(P1136+(IF(K1136&lt;&gt;K1135,(-P1136*'inputs and tables'!$K$22-'inputs and tables'!$K$21)-P1136*'inputs and tables'!$K$22,0)*('inputs and tables'!$K$15+'inputs and tables'!$K$16)))*(IF(AND(K1136=0,'inputs and tables'!$K$16=1),data!C1136/data!C1137,1)*IF(AND(K1136=1,'inputs and tables'!$K$15=1),data!C1137/data!C1136,1))</f>
        <v>1179.0215666416086</v>
      </c>
    </row>
    <row r="1138" spans="1:16" x14ac:dyDescent="0.4">
      <c r="A1138" s="17">
        <f t="shared" si="50"/>
        <v>1136</v>
      </c>
      <c r="B1138">
        <v>1600992000</v>
      </c>
      <c r="C1138">
        <v>10686.67</v>
      </c>
      <c r="D1138" s="14">
        <f t="shared" si="52"/>
        <v>44099</v>
      </c>
      <c r="F1138">
        <f ca="1">IF(A1138&lt;$F$2,"",AVERAGE(INDIRECT("C"&amp;A1138-$F$2+3):C1138))</f>
        <v>10305.725416666664</v>
      </c>
      <c r="G1138" s="2">
        <f ca="1">IF(A1138&lt;$G$2,"",IF(A1138=$G$2,AVERAGE(INDIRECT("C"&amp;A1138-$G$2+3):C1138),G1137+(2/($G$2+3))*(C1138-G1137)))</f>
        <v>10372.754023279591</v>
      </c>
      <c r="J1138">
        <f ca="1">IF(F1138="","",IF(C1138&lt;(F1138*(1-'inputs and tables'!$K$14)),0,IF(C1138&gt;(F1138*(1+'inputs and tables'!$K$14)),1,J1137)))</f>
        <v>1</v>
      </c>
      <c r="K1138">
        <f ca="1">IF(G1138="","",IF(C1138&lt;(G1138*(1-'inputs and tables'!$K$14)),0,IF(C1138&gt;(G1138*(1+'inputs and tables'!$K$14)),1,K1137)))</f>
        <v>1</v>
      </c>
      <c r="N1138" s="13">
        <f t="shared" si="51"/>
        <v>928.06513243595259</v>
      </c>
      <c r="O1138" s="10">
        <f ca="1">(O1137+(IF(J1137&lt;&gt;J1136,(-O1137*'inputs and tables'!$K$22-'inputs and tables'!$K$21)-O1137*'inputs and tables'!$K$22,0)*('inputs and tables'!$K$15+'inputs and tables'!$K$16)))*(IF(AND(J1137=0,'inputs and tables'!$K$16=1),data!C1137/data!C1138,1)*IF(AND(J1137=1,'inputs and tables'!$K$15=1),data!C1138/data!C1137,1))</f>
        <v>4814.8689612180451</v>
      </c>
      <c r="P1138" s="10">
        <f ca="1">(P1137+(IF(K1137&lt;&gt;K1136,(-P1137*'inputs and tables'!$K$22-'inputs and tables'!$K$21)-P1137*'inputs and tables'!$K$22,0)*('inputs and tables'!$K$15+'inputs and tables'!$K$16)))*(IF(AND(K1137=0,'inputs and tables'!$K$16=1),data!C1137/data!C1138,1)*IF(AND(K1137=1,'inputs and tables'!$K$15=1),data!C1138/data!C1137,1))</f>
        <v>1164.180640139007</v>
      </c>
    </row>
    <row r="1139" spans="1:16" x14ac:dyDescent="0.4">
      <c r="A1139" s="17">
        <f t="shared" si="50"/>
        <v>1137</v>
      </c>
      <c r="B1139">
        <v>1601078400</v>
      </c>
      <c r="C1139">
        <v>10728.6</v>
      </c>
      <c r="D1139" s="14">
        <f t="shared" si="52"/>
        <v>44100</v>
      </c>
      <c r="F1139">
        <f ca="1">IF(A1139&lt;$F$2,"",AVERAGE(INDIRECT("C"&amp;A1139-$F$2+3):C1139))</f>
        <v>10316.5715</v>
      </c>
      <c r="G1139" s="2">
        <f ca="1">IF(A1139&lt;$G$2,"",IF(A1139=$G$2,AVERAGE(INDIRECT("C"&amp;A1139-$G$2+3):C1139),G1138+(2/($G$2+3))*(C1139-G1138)))</f>
        <v>10379.108415721026</v>
      </c>
      <c r="J1139">
        <f ca="1">IF(F1139="","",IF(C1139&lt;(F1139*(1-'inputs and tables'!$K$14)),0,IF(C1139&gt;(F1139*(1+'inputs and tables'!$K$14)),1,J1138)))</f>
        <v>1</v>
      </c>
      <c r="K1139">
        <f ca="1">IF(G1139="","",IF(C1139&lt;(G1139*(1-'inputs and tables'!$K$14)),0,IF(C1139&gt;(G1139*(1+'inputs and tables'!$K$14)),1,K1138)))</f>
        <v>1</v>
      </c>
      <c r="N1139" s="13">
        <f t="shared" si="51"/>
        <v>931.70646982197093</v>
      </c>
      <c r="O1139" s="10">
        <f ca="1">(O1138+(IF(J1138&lt;&gt;J1137,(-O1138*'inputs and tables'!$K$22-'inputs and tables'!$K$21)-O1138*'inputs and tables'!$K$22,0)*('inputs and tables'!$K$15+'inputs and tables'!$K$16)))*(IF(AND(J1138=0,'inputs and tables'!$K$16=1),data!C1138/data!C1139,1)*IF(AND(J1138=1,'inputs and tables'!$K$15=1),data!C1139/data!C1138,1))</f>
        <v>4833.760482668963</v>
      </c>
      <c r="P1139" s="10">
        <f ca="1">(P1138+(IF(K1138&lt;&gt;K1137,(-P1138*'inputs and tables'!$K$22-'inputs and tables'!$K$21)-P1138*'inputs and tables'!$K$22,0)*('inputs and tables'!$K$15+'inputs and tables'!$K$16)))*(IF(AND(K1138=0,'inputs and tables'!$K$16=1),data!C1138/data!C1139,1)*IF(AND(K1138=1,'inputs and tables'!$K$15=1),data!C1139/data!C1138,1))</f>
        <v>1168.7483955053681</v>
      </c>
    </row>
    <row r="1140" spans="1:16" x14ac:dyDescent="0.4">
      <c r="A1140" s="17">
        <f t="shared" si="50"/>
        <v>1138</v>
      </c>
      <c r="B1140">
        <v>1601164800</v>
      </c>
      <c r="C1140">
        <v>10774.25</v>
      </c>
      <c r="D1140" s="14">
        <f t="shared" si="52"/>
        <v>44101</v>
      </c>
      <c r="F1140">
        <f ca="1">IF(A1140&lt;$F$2,"",AVERAGE(INDIRECT("C"&amp;A1140-$F$2+3):C1140))</f>
        <v>10325.542583333332</v>
      </c>
      <c r="G1140" s="2">
        <f ca="1">IF(A1140&lt;$G$2,"",IF(A1140=$G$2,AVERAGE(INDIRECT("C"&amp;A1140-$G$2+3):C1140),G1139+(2/($G$2+3))*(C1140-G1139)))</f>
        <v>10386.164515440294</v>
      </c>
      <c r="J1140">
        <f ca="1">IF(F1140="","",IF(C1140&lt;(F1140*(1-'inputs and tables'!$K$14)),0,IF(C1140&gt;(F1140*(1+'inputs and tables'!$K$14)),1,J1139)))</f>
        <v>1</v>
      </c>
      <c r="K1140">
        <f ca="1">IF(G1140="","",IF(C1140&lt;(G1140*(1-'inputs and tables'!$K$14)),0,IF(C1140&gt;(G1140*(1+'inputs and tables'!$K$14)),1,K1139)))</f>
        <v>1</v>
      </c>
      <c r="N1140" s="13">
        <f t="shared" si="51"/>
        <v>935.67086409031651</v>
      </c>
      <c r="O1140" s="10">
        <f ca="1">(O1139+(IF(J1139&lt;&gt;J1138,(-O1139*'inputs and tables'!$K$22-'inputs and tables'!$K$21)-O1139*'inputs and tables'!$K$22,0)*('inputs and tables'!$K$15+'inputs and tables'!$K$16)))*(IF(AND(J1139=0,'inputs and tables'!$K$16=1),data!C1139/data!C1140,1)*IF(AND(J1139=1,'inputs and tables'!$K$15=1),data!C1140/data!C1139,1))</f>
        <v>4854.3280465667531</v>
      </c>
      <c r="P1140" s="10">
        <f ca="1">(P1139+(IF(K1139&lt;&gt;K1138,(-P1139*'inputs and tables'!$K$22-'inputs and tables'!$K$21)-P1139*'inputs and tables'!$K$22,0)*('inputs and tables'!$K$15+'inputs and tables'!$K$16)))*(IF(AND(K1139=0,'inputs and tables'!$K$16=1),data!C1139/data!C1140,1)*IF(AND(K1139=1,'inputs and tables'!$K$15=1),data!C1140/data!C1139,1))</f>
        <v>1173.7213989032782</v>
      </c>
    </row>
    <row r="1141" spans="1:16" x14ac:dyDescent="0.4">
      <c r="A1141" s="17">
        <f t="shared" si="50"/>
        <v>1139</v>
      </c>
      <c r="B1141">
        <v>1601251200</v>
      </c>
      <c r="C1141">
        <v>10696.12</v>
      </c>
      <c r="D1141" s="14">
        <f t="shared" si="52"/>
        <v>44102</v>
      </c>
      <c r="F1141">
        <f ca="1">IF(A1141&lt;$F$2,"",AVERAGE(INDIRECT("C"&amp;A1141-$F$2+3):C1141))</f>
        <v>10335.941333333332</v>
      </c>
      <c r="G1141" s="2">
        <f ca="1">IF(A1141&lt;$G$2,"",IF(A1141=$G$2,AVERAGE(INDIRECT("C"&amp;A1141-$G$2+3):C1141),G1140+(2/($G$2+3))*(C1141-G1140)))</f>
        <v>10391.699434807431</v>
      </c>
      <c r="J1141">
        <f ca="1">IF(F1141="","",IF(C1141&lt;(F1141*(1-'inputs and tables'!$K$14)),0,IF(C1141&gt;(F1141*(1+'inputs and tables'!$K$14)),1,J1140)))</f>
        <v>1</v>
      </c>
      <c r="K1141">
        <f ca="1">IF(G1141="","",IF(C1141&lt;(G1141*(1-'inputs and tables'!$K$14)),0,IF(C1141&gt;(G1141*(1+'inputs and tables'!$K$14)),1,K1140)))</f>
        <v>1</v>
      </c>
      <c r="N1141" s="13">
        <f t="shared" si="51"/>
        <v>928.88580112896182</v>
      </c>
      <c r="O1141" s="10">
        <f ca="1">(O1140+(IF(J1140&lt;&gt;J1139,(-O1140*'inputs and tables'!$K$22-'inputs and tables'!$K$21)-O1140*'inputs and tables'!$K$22,0)*('inputs and tables'!$K$15+'inputs and tables'!$K$16)))*(IF(AND(J1140=0,'inputs and tables'!$K$16=1),data!C1140/data!C1141,1)*IF(AND(J1140=1,'inputs and tables'!$K$15=1),data!C1141/data!C1140,1))</f>
        <v>4819.1266496919579</v>
      </c>
      <c r="P1141" s="10">
        <f ca="1">(P1140+(IF(K1140&lt;&gt;K1139,(-P1140*'inputs and tables'!$K$22-'inputs and tables'!$K$21)-P1140*'inputs and tables'!$K$22,0)*('inputs and tables'!$K$15+'inputs and tables'!$K$16)))*(IF(AND(K1140=0,'inputs and tables'!$K$16=1),data!C1140/data!C1141,1)*IF(AND(K1140=1,'inputs and tables'!$K$15=1),data!C1141/data!C1140,1))</f>
        <v>1165.2101008643137</v>
      </c>
    </row>
    <row r="1142" spans="1:16" x14ac:dyDescent="0.4">
      <c r="A1142" s="17">
        <f t="shared" si="50"/>
        <v>1140</v>
      </c>
      <c r="B1142">
        <v>1601337600</v>
      </c>
      <c r="C1142">
        <v>10840.48</v>
      </c>
      <c r="D1142" s="14">
        <f t="shared" si="52"/>
        <v>44103</v>
      </c>
      <c r="F1142">
        <f ca="1">IF(A1142&lt;$F$2,"",AVERAGE(INDIRECT("C"&amp;A1142-$F$2+3):C1142))</f>
        <v>10341.272250000002</v>
      </c>
      <c r="G1142" s="2">
        <f ca="1">IF(A1142&lt;$G$2,"",IF(A1142=$G$2,AVERAGE(INDIRECT("C"&amp;A1142-$G$2+3):C1142),G1141+(2/($G$2+3))*(C1142-G1141)))</f>
        <v>10399.713373471584</v>
      </c>
      <c r="J1142">
        <f ca="1">IF(F1142="","",IF(C1142&lt;(F1142*(1-'inputs and tables'!$K$14)),0,IF(C1142&gt;(F1142*(1+'inputs and tables'!$K$14)),1,J1141)))</f>
        <v>1</v>
      </c>
      <c r="K1142">
        <f ca="1">IF(G1142="","",IF(C1142&lt;(G1142*(1-'inputs and tables'!$K$14)),0,IF(C1142&gt;(G1142*(1+'inputs and tables'!$K$14)),1,K1141)))</f>
        <v>1</v>
      </c>
      <c r="N1142" s="13">
        <f t="shared" si="51"/>
        <v>941.42249240121544</v>
      </c>
      <c r="O1142" s="10">
        <f ca="1">(O1141+(IF(J1141&lt;&gt;J1140,(-O1141*'inputs and tables'!$K$22-'inputs and tables'!$K$21)-O1141*'inputs and tables'!$K$22,0)*('inputs and tables'!$K$15+'inputs and tables'!$K$16)))*(IF(AND(J1141=0,'inputs and tables'!$K$16=1),data!C1141/data!C1142,1)*IF(AND(J1141=1,'inputs and tables'!$K$15=1),data!C1142/data!C1141,1))</f>
        <v>4884.167909807732</v>
      </c>
      <c r="P1142" s="10">
        <f ca="1">(P1141+(IF(K1141&lt;&gt;K1140,(-P1141*'inputs and tables'!$K$22-'inputs and tables'!$K$21)-P1141*'inputs and tables'!$K$22,0)*('inputs and tables'!$K$15+'inputs and tables'!$K$16)))*(IF(AND(K1141=0,'inputs and tables'!$K$16=1),data!C1141/data!C1142,1)*IF(AND(K1141=1,'inputs and tables'!$K$15=1),data!C1142/data!C1141,1))</f>
        <v>1180.9363389918565</v>
      </c>
    </row>
    <row r="1143" spans="1:16" x14ac:dyDescent="0.4">
      <c r="A1143" s="17">
        <f t="shared" si="50"/>
        <v>1141</v>
      </c>
      <c r="B1143">
        <v>1601424000</v>
      </c>
      <c r="C1143">
        <v>10776.59</v>
      </c>
      <c r="D1143" s="14">
        <f t="shared" si="52"/>
        <v>44104</v>
      </c>
      <c r="F1143">
        <f ca="1">IF(A1143&lt;$F$2,"",AVERAGE(INDIRECT("C"&amp;A1143-$F$2+3):C1143))</f>
        <v>10351.760166666669</v>
      </c>
      <c r="G1143" s="2">
        <f ca="1">IF(A1143&lt;$G$2,"",IF(A1143=$G$2,AVERAGE(INDIRECT("C"&amp;A1143-$G$2+3):C1143),G1142+(2/($G$2+3))*(C1143-G1142)))</f>
        <v>10406.443313231021</v>
      </c>
      <c r="J1143">
        <f ca="1">IF(F1143="","",IF(C1143&lt;(F1143*(1-'inputs and tables'!$K$14)),0,IF(C1143&gt;(F1143*(1+'inputs and tables'!$K$14)),1,J1142)))</f>
        <v>1</v>
      </c>
      <c r="K1143">
        <f ca="1">IF(G1143="","",IF(C1143&lt;(G1143*(1-'inputs and tables'!$K$14)),0,IF(C1143&gt;(G1143*(1+'inputs and tables'!$K$14)),1,K1142)))</f>
        <v>1</v>
      </c>
      <c r="N1143" s="13">
        <f t="shared" si="51"/>
        <v>935.87407729049028</v>
      </c>
      <c r="O1143" s="10">
        <f ca="1">(O1142+(IF(J1142&lt;&gt;J1141,(-O1142*'inputs and tables'!$K$22-'inputs and tables'!$K$21)-O1142*'inputs and tables'!$K$22,0)*('inputs and tables'!$K$15+'inputs and tables'!$K$16)))*(IF(AND(J1142=0,'inputs and tables'!$K$16=1),data!C1142/data!C1143,1)*IF(AND(J1142=1,'inputs and tables'!$K$15=1),data!C1143/data!C1142,1))</f>
        <v>4855.3823313317225</v>
      </c>
      <c r="P1143" s="10">
        <f ca="1">(P1142+(IF(K1142&lt;&gt;K1141,(-P1142*'inputs and tables'!$K$22-'inputs and tables'!$K$21)-P1142*'inputs and tables'!$K$22,0)*('inputs and tables'!$K$15+'inputs and tables'!$K$16)))*(IF(AND(K1142=0,'inputs and tables'!$K$16=1),data!C1142/data!C1143,1)*IF(AND(K1142=1,'inputs and tables'!$K$15=1),data!C1143/data!C1142,1))</f>
        <v>1173.9763129876399</v>
      </c>
    </row>
    <row r="1144" spans="1:16" x14ac:dyDescent="0.4">
      <c r="A1144" s="17">
        <f t="shared" si="50"/>
        <v>1142</v>
      </c>
      <c r="B1144">
        <v>1601510400</v>
      </c>
      <c r="C1144">
        <v>10619.13</v>
      </c>
      <c r="D1144" s="14">
        <f t="shared" si="52"/>
        <v>44105</v>
      </c>
      <c r="F1144">
        <f ca="1">IF(A1144&lt;$F$2,"",AVERAGE(INDIRECT("C"&amp;A1144-$F$2+3):C1144))</f>
        <v>10359.700916666667</v>
      </c>
      <c r="G1144" s="2">
        <f ca="1">IF(A1144&lt;$G$2,"",IF(A1144=$G$2,AVERAGE(INDIRECT("C"&amp;A1144-$G$2+3):C1144),G1143+(2/($G$2+3))*(C1144-G1143)))</f>
        <v>10410.241289780466</v>
      </c>
      <c r="J1144">
        <f ca="1">IF(F1144="","",IF(C1144&lt;(F1144*(1-'inputs and tables'!$K$14)),0,IF(C1144&gt;(F1144*(1+'inputs and tables'!$K$14)),1,J1143)))</f>
        <v>1</v>
      </c>
      <c r="K1144">
        <f ca="1">IF(G1144="","",IF(C1144&lt;(G1144*(1-'inputs and tables'!$K$14)),0,IF(C1144&gt;(G1144*(1+'inputs and tables'!$K$14)),1,K1143)))</f>
        <v>1</v>
      </c>
      <c r="N1144" s="13">
        <f t="shared" si="51"/>
        <v>922.19973947025574</v>
      </c>
      <c r="O1144" s="10">
        <f ca="1">(O1143+(IF(J1143&lt;&gt;J1142,(-O1143*'inputs and tables'!$K$22-'inputs and tables'!$K$21)-O1143*'inputs and tables'!$K$22,0)*('inputs and tables'!$K$15+'inputs and tables'!$K$16)))*(IF(AND(J1143=0,'inputs and tables'!$K$16=1),data!C1143/data!C1144,1)*IF(AND(J1143=1,'inputs and tables'!$K$15=1),data!C1144/data!C1143,1))</f>
        <v>4784.4388787283015</v>
      </c>
      <c r="P1144" s="10">
        <f ca="1">(P1143+(IF(K1143&lt;&gt;K1142,(-P1143*'inputs and tables'!$K$22-'inputs and tables'!$K$21)-P1143*'inputs and tables'!$K$22,0)*('inputs and tables'!$K$15+'inputs and tables'!$K$16)))*(IF(AND(K1143=0,'inputs and tables'!$K$16=1),data!C1143/data!C1144,1)*IF(AND(K1143=1,'inputs and tables'!$K$15=1),data!C1144/data!C1143,1))</f>
        <v>1156.8229917382432</v>
      </c>
    </row>
    <row r="1145" spans="1:16" x14ac:dyDescent="0.4">
      <c r="A1145" s="17">
        <f t="shared" si="50"/>
        <v>1143</v>
      </c>
      <c r="B1145">
        <v>1601596800</v>
      </c>
      <c r="C1145">
        <v>10570.4</v>
      </c>
      <c r="D1145" s="14">
        <f t="shared" si="52"/>
        <v>44106</v>
      </c>
      <c r="F1145">
        <f ca="1">IF(A1145&lt;$F$2,"",AVERAGE(INDIRECT("C"&amp;A1145-$F$2+3):C1145))</f>
        <v>10366.212083333334</v>
      </c>
      <c r="G1145" s="2">
        <f ca="1">IF(A1145&lt;$G$2,"",IF(A1145=$G$2,AVERAGE(INDIRECT("C"&amp;A1145-$G$2+3):C1145),G1144+(2/($G$2+3))*(C1145-G1144)))</f>
        <v>10413.101266748672</v>
      </c>
      <c r="J1145">
        <f ca="1">IF(F1145="","",IF(C1145&lt;(F1145*(1-'inputs and tables'!$K$14)),0,IF(C1145&gt;(F1145*(1+'inputs and tables'!$K$14)),1,J1144)))</f>
        <v>1</v>
      </c>
      <c r="K1145">
        <f ca="1">IF(G1145="","",IF(C1145&lt;(G1145*(1-'inputs and tables'!$K$14)),0,IF(C1145&gt;(G1145*(1+'inputs and tables'!$K$14)),1,K1144)))</f>
        <v>1</v>
      </c>
      <c r="N1145" s="13">
        <f t="shared" si="51"/>
        <v>917.9678679982627</v>
      </c>
      <c r="O1145" s="10">
        <f ca="1">(O1144+(IF(J1144&lt;&gt;J1143,(-O1144*'inputs and tables'!$K$22-'inputs and tables'!$K$21)-O1144*'inputs and tables'!$K$22,0)*('inputs and tables'!$K$15+'inputs and tables'!$K$16)))*(IF(AND(J1144=0,'inputs and tables'!$K$16=1),data!C1144/data!C1145,1)*IF(AND(J1144=1,'inputs and tables'!$K$15=1),data!C1145/data!C1144,1))</f>
        <v>4762.4836237723466</v>
      </c>
      <c r="P1145" s="10">
        <f ca="1">(P1144+(IF(K1144&lt;&gt;K1143,(-P1144*'inputs and tables'!$K$22-'inputs and tables'!$K$21)-P1144*'inputs and tables'!$K$22,0)*('inputs and tables'!$K$15+'inputs and tables'!$K$16)))*(IF(AND(K1144=0,'inputs and tables'!$K$16=1),data!C1144/data!C1145,1)*IF(AND(K1144=1,'inputs and tables'!$K$15=1),data!C1145/data!C1144,1))</f>
        <v>1151.514460400233</v>
      </c>
    </row>
    <row r="1146" spans="1:16" x14ac:dyDescent="0.4">
      <c r="A1146" s="17">
        <f t="shared" si="50"/>
        <v>1144</v>
      </c>
      <c r="B1146">
        <v>1601683200</v>
      </c>
      <c r="C1146">
        <v>10542.06</v>
      </c>
      <c r="D1146" s="14">
        <f t="shared" si="52"/>
        <v>44107</v>
      </c>
      <c r="F1146">
        <f ca="1">IF(A1146&lt;$F$2,"",AVERAGE(INDIRECT("C"&amp;A1146-$F$2+3):C1146))</f>
        <v>10373.886250000001</v>
      </c>
      <c r="G1146" s="2">
        <f ca="1">IF(A1146&lt;$G$2,"",IF(A1146=$G$2,AVERAGE(INDIRECT("C"&amp;A1146-$G$2+3):C1146),G1145+(2/($G$2+3))*(C1146-G1145)))</f>
        <v>10415.404101271017</v>
      </c>
      <c r="J1146">
        <f ca="1">IF(F1146="","",IF(C1146&lt;(F1146*(1-'inputs and tables'!$K$14)),0,IF(C1146&gt;(F1146*(1+'inputs and tables'!$K$14)),1,J1145)))</f>
        <v>1</v>
      </c>
      <c r="K1146">
        <f ca="1">IF(G1146="","",IF(C1146&lt;(G1146*(1-'inputs and tables'!$K$14)),0,IF(C1146&gt;(G1146*(1+'inputs and tables'!$K$14)),1,K1145)))</f>
        <v>1</v>
      </c>
      <c r="N1146" s="13">
        <f t="shared" si="51"/>
        <v>915.50673035171462</v>
      </c>
      <c r="O1146" s="10">
        <f ca="1">(O1145+(IF(J1145&lt;&gt;J1144,(-O1145*'inputs and tables'!$K$22-'inputs and tables'!$K$21)-O1145*'inputs and tables'!$K$22,0)*('inputs and tables'!$K$15+'inputs and tables'!$K$16)))*(IF(AND(J1145=0,'inputs and tables'!$K$16=1),data!C1145/data!C1146,1)*IF(AND(J1145=1,'inputs and tables'!$K$15=1),data!C1146/data!C1145,1))</f>
        <v>4749.7150638410567</v>
      </c>
      <c r="P1146" s="10">
        <f ca="1">(P1145+(IF(K1145&lt;&gt;K1144,(-P1145*'inputs and tables'!$K$22-'inputs and tables'!$K$21)-P1145*'inputs and tables'!$K$22,0)*('inputs and tables'!$K$15+'inputs and tables'!$K$16)))*(IF(AND(K1145=0,'inputs and tables'!$K$16=1),data!C1145/data!C1146,1)*IF(AND(K1145=1,'inputs and tables'!$K$15=1),data!C1146/data!C1145,1))</f>
        <v>1148.4271676007418</v>
      </c>
    </row>
    <row r="1147" spans="1:16" x14ac:dyDescent="0.4">
      <c r="A1147" s="17">
        <f t="shared" si="50"/>
        <v>1145</v>
      </c>
      <c r="B1147">
        <v>1601769600</v>
      </c>
      <c r="C1147">
        <v>10666.63</v>
      </c>
      <c r="D1147" s="14">
        <f t="shared" si="52"/>
        <v>44108</v>
      </c>
      <c r="F1147">
        <f ca="1">IF(A1147&lt;$F$2,"",AVERAGE(INDIRECT("C"&amp;A1147-$F$2+3):C1147))</f>
        <v>10382.222333333333</v>
      </c>
      <c r="G1147" s="2">
        <f ca="1">IF(A1147&lt;$G$2,"",IF(A1147=$G$2,AVERAGE(INDIRECT("C"&amp;A1147-$G$2+3):C1147),G1146+(2/($G$2+3))*(C1147-G1146)))</f>
        <v>10419.890278034034</v>
      </c>
      <c r="J1147">
        <f ca="1">IF(F1147="","",IF(C1147&lt;(F1147*(1-'inputs and tables'!$K$14)),0,IF(C1147&gt;(F1147*(1+'inputs and tables'!$K$14)),1,J1146)))</f>
        <v>1</v>
      </c>
      <c r="K1147">
        <f ca="1">IF(G1147="","",IF(C1147&lt;(G1147*(1-'inputs and tables'!$K$14)),0,IF(C1147&gt;(G1147*(1+'inputs and tables'!$K$14)),1,K1146)))</f>
        <v>1</v>
      </c>
      <c r="N1147" s="13">
        <f t="shared" si="51"/>
        <v>926.32479374728553</v>
      </c>
      <c r="O1147" s="10">
        <f ca="1">(O1146+(IF(J1146&lt;&gt;J1145,(-O1146*'inputs and tables'!$K$22-'inputs and tables'!$K$21)-O1146*'inputs and tables'!$K$22,0)*('inputs and tables'!$K$15+'inputs and tables'!$K$16)))*(IF(AND(J1146=0,'inputs and tables'!$K$16=1),data!C1146/data!C1147,1)*IF(AND(J1146=1,'inputs and tables'!$K$15=1),data!C1147/data!C1146,1))</f>
        <v>4805.8399583590808</v>
      </c>
      <c r="P1147" s="10">
        <f ca="1">(P1146+(IF(K1146&lt;&gt;K1145,(-P1146*'inputs and tables'!$K$22-'inputs and tables'!$K$21)-P1146*'inputs and tables'!$K$22,0)*('inputs and tables'!$K$15+'inputs and tables'!$K$16)))*(IF(AND(K1146=0,'inputs and tables'!$K$16=1),data!C1146/data!C1147,1)*IF(AND(K1146=1,'inputs and tables'!$K$15=1),data!C1147/data!C1146,1))</f>
        <v>1161.9975297754993</v>
      </c>
    </row>
    <row r="1148" spans="1:16" x14ac:dyDescent="0.4">
      <c r="A1148" s="17">
        <f t="shared" si="50"/>
        <v>1146</v>
      </c>
      <c r="B1148">
        <v>1601856000</v>
      </c>
      <c r="C1148">
        <v>10792.21</v>
      </c>
      <c r="D1148" s="14">
        <f t="shared" si="52"/>
        <v>44109</v>
      </c>
      <c r="F1148">
        <f ca="1">IF(A1148&lt;$F$2,"",AVERAGE(INDIRECT("C"&amp;A1148-$F$2+3):C1148))</f>
        <v>10390.932499999999</v>
      </c>
      <c r="G1148" s="2">
        <f ca="1">IF(A1148&lt;$G$2,"",IF(A1148=$G$2,AVERAGE(INDIRECT("C"&amp;A1148-$G$2+3):C1148),G1147+(2/($G$2+3))*(C1148-G1147)))</f>
        <v>10426.538844497712</v>
      </c>
      <c r="J1148">
        <f ca="1">IF(F1148="","",IF(C1148&lt;(F1148*(1-'inputs and tables'!$K$14)),0,IF(C1148&gt;(F1148*(1+'inputs and tables'!$K$14)),1,J1147)))</f>
        <v>1</v>
      </c>
      <c r="K1148">
        <f ca="1">IF(G1148="","",IF(C1148&lt;(G1148*(1-'inputs and tables'!$K$14)),0,IF(C1148&gt;(G1148*(1+'inputs and tables'!$K$14)),1,K1147)))</f>
        <v>1</v>
      </c>
      <c r="N1148" s="13">
        <f t="shared" si="51"/>
        <v>937.2305688232733</v>
      </c>
      <c r="O1148" s="10">
        <f ca="1">(O1147+(IF(J1147&lt;&gt;J1146,(-O1147*'inputs and tables'!$K$22-'inputs and tables'!$K$21)-O1147*'inputs and tables'!$K$22,0)*('inputs and tables'!$K$15+'inputs and tables'!$K$16)))*(IF(AND(J1147=0,'inputs and tables'!$K$16=1),data!C1147/data!C1148,1)*IF(AND(J1147=1,'inputs and tables'!$K$15=1),data!C1148/data!C1147,1))</f>
        <v>4862.4199074124117</v>
      </c>
      <c r="P1148" s="10">
        <f ca="1">(P1147+(IF(K1147&lt;&gt;K1146,(-P1147*'inputs and tables'!$K$22-'inputs and tables'!$K$21)-P1147*'inputs and tables'!$K$22,0)*('inputs and tables'!$K$15+'inputs and tables'!$K$16)))*(IF(AND(K1147=0,'inputs and tables'!$K$16=1),data!C1147/data!C1148,1)*IF(AND(K1147=1,'inputs and tables'!$K$15=1),data!C1148/data!C1147,1))</f>
        <v>1175.6779189695751</v>
      </c>
    </row>
    <row r="1149" spans="1:16" x14ac:dyDescent="0.4">
      <c r="A1149" s="17">
        <f t="shared" si="50"/>
        <v>1147</v>
      </c>
      <c r="B1149">
        <v>1601942400</v>
      </c>
      <c r="C1149">
        <v>10599.66</v>
      </c>
      <c r="D1149" s="14">
        <f t="shared" si="52"/>
        <v>44110</v>
      </c>
      <c r="F1149">
        <f ca="1">IF(A1149&lt;$F$2,"",AVERAGE(INDIRECT("C"&amp;A1149-$F$2+3):C1149))</f>
        <v>10397.746249999998</v>
      </c>
      <c r="G1149" s="2">
        <f ca="1">IF(A1149&lt;$G$2,"",IF(A1149=$G$2,AVERAGE(INDIRECT("C"&amp;A1149-$G$2+3):C1149),G1148+(2/($G$2+3))*(C1149-G1148)))</f>
        <v>10429.630293703111</v>
      </c>
      <c r="J1149">
        <f ca="1">IF(F1149="","",IF(C1149&lt;(F1149*(1-'inputs and tables'!$K$14)),0,IF(C1149&gt;(F1149*(1+'inputs and tables'!$K$14)),1,J1148)))</f>
        <v>1</v>
      </c>
      <c r="K1149">
        <f ca="1">IF(G1149="","",IF(C1149&lt;(G1149*(1-'inputs and tables'!$K$14)),0,IF(C1149&gt;(G1149*(1+'inputs and tables'!$K$14)),1,K1148)))</f>
        <v>1</v>
      </c>
      <c r="N1149" s="13">
        <f t="shared" si="51"/>
        <v>920.50890143291304</v>
      </c>
      <c r="O1149" s="10">
        <f ca="1">(O1148+(IF(J1148&lt;&gt;J1147,(-O1148*'inputs and tables'!$K$22-'inputs and tables'!$K$21)-O1148*'inputs and tables'!$K$22,0)*('inputs and tables'!$K$15+'inputs and tables'!$K$16)))*(IF(AND(J1148=0,'inputs and tables'!$K$16=1),data!C1148/data!C1149,1)*IF(AND(J1148=1,'inputs and tables'!$K$15=1),data!C1149/data!C1148,1))</f>
        <v>4775.6666888249074</v>
      </c>
      <c r="P1149" s="10">
        <f ca="1">(P1148+(IF(K1148&lt;&gt;K1147,(-P1148*'inputs and tables'!$K$22-'inputs and tables'!$K$21)-P1148*'inputs and tables'!$K$22,0)*('inputs and tables'!$K$15+'inputs and tables'!$K$16)))*(IF(AND(K1148=0,'inputs and tables'!$K$16=1),data!C1148/data!C1149,1)*IF(AND(K1148=1,'inputs and tables'!$K$15=1),data!C1149/data!C1148,1))</f>
        <v>1154.7019758311826</v>
      </c>
    </row>
    <row r="1150" spans="1:16" x14ac:dyDescent="0.4">
      <c r="A1150" s="17">
        <f t="shared" si="50"/>
        <v>1148</v>
      </c>
      <c r="B1150">
        <v>1602028800</v>
      </c>
      <c r="C1150">
        <v>10666.39</v>
      </c>
      <c r="D1150" s="14">
        <f t="shared" si="52"/>
        <v>44111</v>
      </c>
      <c r="F1150">
        <f ca="1">IF(A1150&lt;$F$2,"",AVERAGE(INDIRECT("C"&amp;A1150-$F$2+3):C1150))</f>
        <v>10405.195916666666</v>
      </c>
      <c r="G1150" s="2">
        <f ca="1">IF(A1150&lt;$G$2,"",IF(A1150=$G$2,AVERAGE(INDIRECT("C"&amp;A1150-$G$2+3):C1150),G1149+(2/($G$2+3))*(C1150-G1149)))</f>
        <v>10433.858145601269</v>
      </c>
      <c r="J1150">
        <f ca="1">IF(F1150="","",IF(C1150&lt;(F1150*(1-'inputs and tables'!$K$14)),0,IF(C1150&gt;(F1150*(1+'inputs and tables'!$K$14)),1,J1149)))</f>
        <v>1</v>
      </c>
      <c r="K1150">
        <f ca="1">IF(G1150="","",IF(C1150&lt;(G1150*(1-'inputs and tables'!$K$14)),0,IF(C1150&gt;(G1150*(1+'inputs and tables'!$K$14)),1,K1149)))</f>
        <v>1</v>
      </c>
      <c r="N1150" s="13">
        <f t="shared" si="51"/>
        <v>926.30395136778054</v>
      </c>
      <c r="O1150" s="10">
        <f ca="1">(O1149+(IF(J1149&lt;&gt;J1148,(-O1149*'inputs and tables'!$K$22-'inputs and tables'!$K$21)-O1149*'inputs and tables'!$K$22,0)*('inputs and tables'!$K$15+'inputs and tables'!$K$16)))*(IF(AND(J1149=0,'inputs and tables'!$K$16=1),data!C1149/data!C1150,1)*IF(AND(J1149=1,'inputs and tables'!$K$15=1),data!C1150/data!C1149,1))</f>
        <v>4805.731826588315</v>
      </c>
      <c r="P1150" s="10">
        <f ca="1">(P1149+(IF(K1149&lt;&gt;K1148,(-P1149*'inputs and tables'!$K$22-'inputs and tables'!$K$21)-P1149*'inputs and tables'!$K$22,0)*('inputs and tables'!$K$15+'inputs and tables'!$K$16)))*(IF(AND(K1149=0,'inputs and tables'!$K$16=1),data!C1149/data!C1150,1)*IF(AND(K1149=1,'inputs and tables'!$K$15=1),data!C1150/data!C1149,1))</f>
        <v>1161.9713847412056</v>
      </c>
    </row>
    <row r="1151" spans="1:16" x14ac:dyDescent="0.4">
      <c r="A1151" s="17">
        <f t="shared" si="50"/>
        <v>1149</v>
      </c>
      <c r="B1151">
        <v>1602115200</v>
      </c>
      <c r="C1151">
        <v>10925.57</v>
      </c>
      <c r="D1151" s="14">
        <f t="shared" si="52"/>
        <v>44112</v>
      </c>
      <c r="F1151">
        <f ca="1">IF(A1151&lt;$F$2,"",AVERAGE(INDIRECT("C"&amp;A1151-$F$2+3):C1151))</f>
        <v>10413.867333333332</v>
      </c>
      <c r="G1151" s="2">
        <f ca="1">IF(A1151&lt;$G$2,"",IF(A1151=$G$2,AVERAGE(INDIRECT("C"&amp;A1151-$G$2+3):C1151),G1150+(2/($G$2+3))*(C1151-G1150)))</f>
        <v>10442.638714429817</v>
      </c>
      <c r="J1151">
        <f ca="1">IF(F1151="","",IF(C1151&lt;(F1151*(1-'inputs and tables'!$K$14)),0,IF(C1151&gt;(F1151*(1+'inputs and tables'!$K$14)),1,J1150)))</f>
        <v>1</v>
      </c>
      <c r="K1151">
        <f ca="1">IF(G1151="","",IF(C1151&lt;(G1151*(1-'inputs and tables'!$K$14)),0,IF(C1151&gt;(G1151*(1+'inputs and tables'!$K$14)),1,K1150)))</f>
        <v>1</v>
      </c>
      <c r="N1151" s="13">
        <f t="shared" si="51"/>
        <v>948.81198436821467</v>
      </c>
      <c r="O1151" s="10">
        <f ca="1">(O1150+(IF(J1150&lt;&gt;J1149,(-O1150*'inputs and tables'!$K$22-'inputs and tables'!$K$21)-O1150*'inputs and tables'!$K$22,0)*('inputs and tables'!$K$15+'inputs and tables'!$K$16)))*(IF(AND(J1150=0,'inputs and tables'!$K$16=1),data!C1150/data!C1151,1)*IF(AND(J1150=1,'inputs and tables'!$K$15=1),data!C1151/data!C1150,1))</f>
        <v>4922.5051280347425</v>
      </c>
      <c r="P1151" s="10">
        <f ca="1">(P1150+(IF(K1150&lt;&gt;K1149,(-P1150*'inputs and tables'!$K$22-'inputs and tables'!$K$21)-P1150*'inputs and tables'!$K$22,0)*('inputs and tables'!$K$15+'inputs and tables'!$K$16)))*(IF(AND(K1150=0,'inputs and tables'!$K$16=1),data!C1150/data!C1151,1)*IF(AND(K1150=1,'inputs and tables'!$K$15=1),data!C1151/data!C1150,1))</f>
        <v>1190.2058430253321</v>
      </c>
    </row>
    <row r="1152" spans="1:16" x14ac:dyDescent="0.4">
      <c r="A1152" s="17">
        <f t="shared" si="50"/>
        <v>1150</v>
      </c>
      <c r="B1152">
        <v>1602201600</v>
      </c>
      <c r="C1152">
        <v>11050.64</v>
      </c>
      <c r="D1152" s="14">
        <f t="shared" si="52"/>
        <v>44113</v>
      </c>
      <c r="F1152">
        <f ca="1">IF(A1152&lt;$F$2,"",AVERAGE(INDIRECT("C"&amp;A1152-$F$2+3):C1152))</f>
        <v>10428.619333333332</v>
      </c>
      <c r="G1152" s="2">
        <f ca="1">IF(A1152&lt;$G$2,"",IF(A1152=$G$2,AVERAGE(INDIRECT("C"&amp;A1152-$G$2+3):C1152),G1151+(2/($G$2+3))*(C1152-G1151)))</f>
        <v>10453.49588024357</v>
      </c>
      <c r="J1152">
        <f ca="1">IF(F1152="","",IF(C1152&lt;(F1152*(1-'inputs and tables'!$K$14)),0,IF(C1152&gt;(F1152*(1+'inputs and tables'!$K$14)),1,J1151)))</f>
        <v>1</v>
      </c>
      <c r="K1152">
        <f ca="1">IF(G1152="","",IF(C1152&lt;(G1152*(1-'inputs and tables'!$K$14)),0,IF(C1152&gt;(G1152*(1+'inputs and tables'!$K$14)),1,K1151)))</f>
        <v>1</v>
      </c>
      <c r="N1152" s="13">
        <f t="shared" si="51"/>
        <v>959.67346938775427</v>
      </c>
      <c r="O1152" s="10">
        <f ca="1">(O1151+(IF(J1151&lt;&gt;J1150,(-O1151*'inputs and tables'!$K$22-'inputs and tables'!$K$21)-O1151*'inputs and tables'!$K$22,0)*('inputs and tables'!$K$15+'inputs and tables'!$K$16)))*(IF(AND(J1151=0,'inputs and tables'!$K$16=1),data!C1151/data!C1152,1)*IF(AND(J1151=1,'inputs and tables'!$K$15=1),data!C1152/data!C1151,1))</f>
        <v>4978.8552970751953</v>
      </c>
      <c r="P1152" s="10">
        <f ca="1">(P1151+(IF(K1151&lt;&gt;K1150,(-P1151*'inputs and tables'!$K$22-'inputs and tables'!$K$21)-P1151*'inputs and tables'!$K$22,0)*('inputs and tables'!$K$15+'inputs and tables'!$K$16)))*(IF(AND(K1151=0,'inputs and tables'!$K$16=1),data!C1151/data!C1152,1)*IF(AND(K1151=1,'inputs and tables'!$K$15=1),data!C1152/data!C1151,1))</f>
        <v>1203.8306740215344</v>
      </c>
    </row>
    <row r="1153" spans="1:16" x14ac:dyDescent="0.4">
      <c r="A1153" s="17">
        <f t="shared" si="50"/>
        <v>1151</v>
      </c>
      <c r="B1153">
        <v>1602288000</v>
      </c>
      <c r="C1153">
        <v>11293.22</v>
      </c>
      <c r="D1153" s="14">
        <f t="shared" si="52"/>
        <v>44114</v>
      </c>
      <c r="F1153">
        <f ca="1">IF(A1153&lt;$F$2,"",AVERAGE(INDIRECT("C"&amp;A1153-$F$2+3):C1153))</f>
        <v>10443.853416666667</v>
      </c>
      <c r="G1153" s="2">
        <f ca="1">IF(A1153&lt;$G$2,"",IF(A1153=$G$2,AVERAGE(INDIRECT("C"&amp;A1153-$G$2+3):C1153),G1152+(2/($G$2+3))*(C1153-G1152)))</f>
        <v>10468.490953810649</v>
      </c>
      <c r="J1153">
        <f ca="1">IF(F1153="","",IF(C1153&lt;(F1153*(1-'inputs and tables'!$K$14)),0,IF(C1153&gt;(F1153*(1+'inputs and tables'!$K$14)),1,J1152)))</f>
        <v>1</v>
      </c>
      <c r="K1153">
        <f ca="1">IF(G1153="","",IF(C1153&lt;(G1153*(1-'inputs and tables'!$K$14)),0,IF(C1153&gt;(G1153*(1+'inputs and tables'!$K$14)),1,K1152)))</f>
        <v>1</v>
      </c>
      <c r="N1153" s="13">
        <f t="shared" si="51"/>
        <v>980.73990447242636</v>
      </c>
      <c r="O1153" s="10">
        <f ca="1">(O1152+(IF(J1152&lt;&gt;J1151,(-O1152*'inputs and tables'!$K$22-'inputs and tables'!$K$21)-O1152*'inputs and tables'!$K$22,0)*('inputs and tables'!$K$15+'inputs and tables'!$K$16)))*(IF(AND(J1152=0,'inputs and tables'!$K$16=1),data!C1152/data!C1153,1)*IF(AND(J1152=1,'inputs and tables'!$K$15=1),data!C1153/data!C1152,1))</f>
        <v>5088.1494843769715</v>
      </c>
      <c r="P1153" s="10">
        <f ca="1">(P1152+(IF(K1152&lt;&gt;K1151,(-P1152*'inputs and tables'!$K$22-'inputs and tables'!$K$21)-P1152*'inputs and tables'!$K$22,0)*('inputs and tables'!$K$15+'inputs and tables'!$K$16)))*(IF(AND(K1152=0,'inputs and tables'!$K$16=1),data!C1152/data!C1153,1)*IF(AND(K1152=1,'inputs and tables'!$K$15=1),data!C1153/data!C1152,1))</f>
        <v>1230.2567674336935</v>
      </c>
    </row>
    <row r="1154" spans="1:16" x14ac:dyDescent="0.4">
      <c r="A1154" s="17">
        <f t="shared" si="50"/>
        <v>1152</v>
      </c>
      <c r="B1154">
        <v>1602374400</v>
      </c>
      <c r="C1154">
        <v>11369.02</v>
      </c>
      <c r="D1154" s="14">
        <f t="shared" si="52"/>
        <v>44115</v>
      </c>
      <c r="F1154">
        <f ca="1">IF(A1154&lt;$F$2,"",AVERAGE(INDIRECT("C"&amp;A1154-$F$2+3):C1154))</f>
        <v>10459.650749999997</v>
      </c>
      <c r="G1154" s="2">
        <f ca="1">IF(A1154&lt;$G$2,"",IF(A1154=$G$2,AVERAGE(INDIRECT("C"&amp;A1154-$G$2+3):C1154),G1153+(2/($G$2+3))*(C1154-G1153)))</f>
        <v>10484.571829635459</v>
      </c>
      <c r="J1154">
        <f ca="1">IF(F1154="","",IF(C1154&lt;(F1154*(1-'inputs and tables'!$K$14)),0,IF(C1154&gt;(F1154*(1+'inputs and tables'!$K$14)),1,J1153)))</f>
        <v>1</v>
      </c>
      <c r="K1154">
        <f ca="1">IF(G1154="","",IF(C1154&lt;(G1154*(1-'inputs and tables'!$K$14)),0,IF(C1154&gt;(G1154*(1+'inputs and tables'!$K$14)),1,K1153)))</f>
        <v>1</v>
      </c>
      <c r="N1154" s="13">
        <f t="shared" si="51"/>
        <v>987.32262266608689</v>
      </c>
      <c r="O1154" s="10">
        <f ca="1">(O1153+(IF(J1153&lt;&gt;J1152,(-O1153*'inputs and tables'!$K$22-'inputs and tables'!$K$21)-O1153*'inputs and tables'!$K$22,0)*('inputs and tables'!$K$15+'inputs and tables'!$K$16)))*(IF(AND(J1153=0,'inputs and tables'!$K$16=1),data!C1153/data!C1154,1)*IF(AND(J1153=1,'inputs and tables'!$K$15=1),data!C1154/data!C1153,1))</f>
        <v>5122.3011019772466</v>
      </c>
      <c r="P1154" s="10">
        <f ca="1">(P1153+(IF(K1153&lt;&gt;K1152,(-P1153*'inputs and tables'!$K$22-'inputs and tables'!$K$21)-P1153*'inputs and tables'!$K$22,0)*('inputs and tables'!$K$15+'inputs and tables'!$K$16)))*(IF(AND(K1153=0,'inputs and tables'!$K$16=1),data!C1153/data!C1154,1)*IF(AND(K1153=1,'inputs and tables'!$K$15=1),data!C1154/data!C1153,1))</f>
        <v>1238.5142407647254</v>
      </c>
    </row>
    <row r="1155" spans="1:16" x14ac:dyDescent="0.4">
      <c r="A1155" s="17">
        <f t="shared" si="50"/>
        <v>1153</v>
      </c>
      <c r="B1155">
        <v>1602460800</v>
      </c>
      <c r="C1155">
        <v>11528.25</v>
      </c>
      <c r="D1155" s="14">
        <f t="shared" si="52"/>
        <v>44116</v>
      </c>
      <c r="F1155">
        <f ca="1">IF(A1155&lt;$F$2,"",AVERAGE(INDIRECT("C"&amp;A1155-$F$2+3):C1155))</f>
        <v>10477.868666666665</v>
      </c>
      <c r="G1155" s="2">
        <f ca="1">IF(A1155&lt;$G$2,"",IF(A1155=$G$2,AVERAGE(INDIRECT("C"&amp;A1155-$G$2+3):C1155),G1154+(2/($G$2+3))*(C1155-G1154)))</f>
        <v>10503.208939820541</v>
      </c>
      <c r="J1155">
        <f ca="1">IF(F1155="","",IF(C1155&lt;(F1155*(1-'inputs and tables'!$K$14)),0,IF(C1155&gt;(F1155*(1+'inputs and tables'!$K$14)),1,J1154)))</f>
        <v>1</v>
      </c>
      <c r="K1155">
        <f ca="1">IF(G1155="","",IF(C1155&lt;(G1155*(1-'inputs and tables'!$K$14)),0,IF(C1155&gt;(G1155*(1+'inputs and tables'!$K$14)),1,K1154)))</f>
        <v>1</v>
      </c>
      <c r="N1155" s="13">
        <f t="shared" si="51"/>
        <v>1001.1506730351706</v>
      </c>
      <c r="O1155" s="10">
        <f ca="1">(O1154+(IF(J1154&lt;&gt;J1153,(-O1154*'inputs and tables'!$K$22-'inputs and tables'!$K$21)-O1154*'inputs and tables'!$K$22,0)*('inputs and tables'!$K$15+'inputs and tables'!$K$16)))*(IF(AND(J1154=0,'inputs and tables'!$K$16=1),data!C1154/data!C1155,1)*IF(AND(J1154=1,'inputs and tables'!$K$15=1),data!C1155/data!C1154,1))</f>
        <v>5194.042026390066</v>
      </c>
      <c r="P1155" s="10">
        <f ca="1">(P1154+(IF(K1154&lt;&gt;K1153,(-P1154*'inputs and tables'!$K$22-'inputs and tables'!$K$21)-P1154*'inputs and tables'!$K$22,0)*('inputs and tables'!$K$15+'inputs and tables'!$K$16)))*(IF(AND(K1154=0,'inputs and tables'!$K$16=1),data!C1154/data!C1155,1)*IF(AND(K1154=1,'inputs and tables'!$K$15=1),data!C1155/data!C1154,1))</f>
        <v>1255.8603816420364</v>
      </c>
    </row>
    <row r="1156" spans="1:16" x14ac:dyDescent="0.4">
      <c r="A1156" s="17">
        <f t="shared" si="50"/>
        <v>1154</v>
      </c>
      <c r="B1156">
        <v>1602547200</v>
      </c>
      <c r="C1156">
        <v>11420.56</v>
      </c>
      <c r="D1156" s="14">
        <f t="shared" si="52"/>
        <v>44117</v>
      </c>
      <c r="F1156">
        <f ca="1">IF(A1156&lt;$F$2,"",AVERAGE(INDIRECT("C"&amp;A1156-$F$2+3):C1156))</f>
        <v>10494.489833333329</v>
      </c>
      <c r="G1156" s="2">
        <f ca="1">IF(A1156&lt;$G$2,"",IF(A1156=$G$2,AVERAGE(INDIRECT("C"&amp;A1156-$G$2+3):C1156),G1155+(2/($G$2+3))*(C1156-G1155)))</f>
        <v>10519.590208752317</v>
      </c>
      <c r="J1156">
        <f ca="1">IF(F1156="","",IF(C1156&lt;(F1156*(1-'inputs and tables'!$K$14)),0,IF(C1156&gt;(F1156*(1+'inputs and tables'!$K$14)),1,J1155)))</f>
        <v>1</v>
      </c>
      <c r="K1156">
        <f ca="1">IF(G1156="","",IF(C1156&lt;(G1156*(1-'inputs and tables'!$K$14)),0,IF(C1156&gt;(G1156*(1+'inputs and tables'!$K$14)),1,K1155)))</f>
        <v>1</v>
      </c>
      <c r="N1156" s="13">
        <f t="shared" si="51"/>
        <v>991.79852366478406</v>
      </c>
      <c r="O1156" s="10">
        <f ca="1">(O1155+(IF(J1155&lt;&gt;J1154,(-O1155*'inputs and tables'!$K$22-'inputs and tables'!$K$21)-O1155*'inputs and tables'!$K$22,0)*('inputs and tables'!$K$15+'inputs and tables'!$K$16)))*(IF(AND(J1155=0,'inputs and tables'!$K$16=1),data!C1155/data!C1156,1)*IF(AND(J1155=1,'inputs and tables'!$K$15=1),data!C1156/data!C1155,1))</f>
        <v>5145.5223997492531</v>
      </c>
      <c r="P1156" s="10">
        <f ca="1">(P1155+(IF(K1155&lt;&gt;K1154,(-P1155*'inputs and tables'!$K$22-'inputs and tables'!$K$21)-P1155*'inputs and tables'!$K$22,0)*('inputs and tables'!$K$15+'inputs and tables'!$K$16)))*(IF(AND(K1155=0,'inputs and tables'!$K$16=1),data!C1155/data!C1156,1)*IF(AND(K1155=1,'inputs and tables'!$K$15=1),data!C1156/data!C1155,1))</f>
        <v>1244.1288868792553</v>
      </c>
    </row>
    <row r="1157" spans="1:16" x14ac:dyDescent="0.4">
      <c r="A1157" s="17">
        <f t="shared" ref="A1157:A1220" si="53">A1156+1</f>
        <v>1155</v>
      </c>
      <c r="B1157">
        <v>1602633600</v>
      </c>
      <c r="C1157">
        <v>11417.89</v>
      </c>
      <c r="D1157" s="14">
        <f t="shared" si="52"/>
        <v>44118</v>
      </c>
      <c r="F1157">
        <f ca="1">IF(A1157&lt;$F$2,"",AVERAGE(INDIRECT("C"&amp;A1157-$F$2+3):C1157))</f>
        <v>10510.258999999996</v>
      </c>
      <c r="G1157" s="2">
        <f ca="1">IF(A1157&lt;$G$2,"",IF(A1157=$G$2,AVERAGE(INDIRECT("C"&amp;A1157-$G$2+3):C1157),G1156+(2/($G$2+3))*(C1157-G1156)))</f>
        <v>10535.631276453169</v>
      </c>
      <c r="J1157">
        <f ca="1">IF(F1157="","",IF(C1157&lt;(F1157*(1-'inputs and tables'!$K$14)),0,IF(C1157&gt;(F1157*(1+'inputs and tables'!$K$14)),1,J1156)))</f>
        <v>1</v>
      </c>
      <c r="K1157">
        <f ca="1">IF(G1157="","",IF(C1157&lt;(G1157*(1-'inputs and tables'!$K$14)),0,IF(C1157&gt;(G1157*(1+'inputs and tables'!$K$14)),1,K1156)))</f>
        <v>1</v>
      </c>
      <c r="N1157" s="13">
        <f t="shared" si="51"/>
        <v>991.56665219279103</v>
      </c>
      <c r="O1157" s="10">
        <f ca="1">(O1156+(IF(J1156&lt;&gt;J1155,(-O1156*'inputs and tables'!$K$22-'inputs and tables'!$K$21)-O1156*'inputs and tables'!$K$22,0)*('inputs and tables'!$K$15+'inputs and tables'!$K$16)))*(IF(AND(J1156=0,'inputs and tables'!$K$16=1),data!C1156/data!C1157,1)*IF(AND(J1156=1,'inputs and tables'!$K$15=1),data!C1157/data!C1156,1))</f>
        <v>5144.319433799481</v>
      </c>
      <c r="P1157" s="10">
        <f ca="1">(P1156+(IF(K1156&lt;&gt;K1155,(-P1156*'inputs and tables'!$K$22-'inputs and tables'!$K$21)-P1156*'inputs and tables'!$K$22,0)*('inputs and tables'!$K$15+'inputs and tables'!$K$16)))*(IF(AND(K1156=0,'inputs and tables'!$K$16=1),data!C1156/data!C1157,1)*IF(AND(K1156=1,'inputs and tables'!$K$15=1),data!C1157/data!C1156,1))</f>
        <v>1243.8380233727401</v>
      </c>
    </row>
    <row r="1158" spans="1:16" x14ac:dyDescent="0.4">
      <c r="A1158" s="17">
        <f t="shared" si="53"/>
        <v>1156</v>
      </c>
      <c r="B1158">
        <v>1602720000</v>
      </c>
      <c r="C1158">
        <v>11505.12</v>
      </c>
      <c r="D1158" s="14">
        <f t="shared" si="52"/>
        <v>44119</v>
      </c>
      <c r="F1158">
        <f ca="1">IF(A1158&lt;$F$2,"",AVERAGE(INDIRECT("C"&amp;A1158-$F$2+3):C1158))</f>
        <v>10527.25883333333</v>
      </c>
      <c r="G1158" s="2">
        <f ca="1">IF(A1158&lt;$G$2,"",IF(A1158=$G$2,AVERAGE(INDIRECT("C"&amp;A1158-$G$2+3):C1158),G1157+(2/($G$2+3))*(C1158-G1157)))</f>
        <v>10552.943575087933</v>
      </c>
      <c r="J1158">
        <f ca="1">IF(F1158="","",IF(C1158&lt;(F1158*(1-'inputs and tables'!$K$14)),0,IF(C1158&gt;(F1158*(1+'inputs and tables'!$K$14)),1,J1157)))</f>
        <v>1</v>
      </c>
      <c r="K1158">
        <f ca="1">IF(G1158="","",IF(C1158&lt;(G1158*(1-'inputs and tables'!$K$14)),0,IF(C1158&gt;(G1158*(1+'inputs and tables'!$K$14)),1,K1157)))</f>
        <v>1</v>
      </c>
      <c r="N1158" s="13">
        <f t="shared" si="51"/>
        <v>999.14198871037695</v>
      </c>
      <c r="O1158" s="10">
        <f ca="1">(O1157+(IF(J1157&lt;&gt;J1156,(-O1157*'inputs and tables'!$K$22-'inputs and tables'!$K$21)-O1157*'inputs and tables'!$K$22,0)*('inputs and tables'!$K$15+'inputs and tables'!$K$16)))*(IF(AND(J1157=0,'inputs and tables'!$K$16=1),data!C1157/data!C1158,1)*IF(AND(J1157=1,'inputs and tables'!$K$15=1),data!C1158/data!C1157,1))</f>
        <v>5183.6208269824892</v>
      </c>
      <c r="P1158" s="10">
        <f ca="1">(P1157+(IF(K1157&lt;&gt;K1156,(-P1157*'inputs and tables'!$K$22-'inputs and tables'!$K$21)-P1157*'inputs and tables'!$K$22,0)*('inputs and tables'!$K$15+'inputs and tables'!$K$16)))*(IF(AND(K1157=0,'inputs and tables'!$K$16=1),data!C1157/data!C1158,1)*IF(AND(K1157=1,'inputs and tables'!$K$15=1),data!C1158/data!C1157,1))</f>
        <v>1253.3406539620003</v>
      </c>
    </row>
    <row r="1159" spans="1:16" x14ac:dyDescent="0.4">
      <c r="A1159" s="17">
        <f t="shared" si="53"/>
        <v>1157</v>
      </c>
      <c r="B1159">
        <v>1602806400</v>
      </c>
      <c r="C1159">
        <v>11319.32</v>
      </c>
      <c r="D1159" s="14">
        <f t="shared" si="52"/>
        <v>44120</v>
      </c>
      <c r="F1159">
        <f ca="1">IF(A1159&lt;$F$2,"",AVERAGE(INDIRECT("C"&amp;A1159-$F$2+3):C1159))</f>
        <v>10543.367166666663</v>
      </c>
      <c r="G1159" s="2">
        <f ca="1">IF(A1159&lt;$G$2,"",IF(A1159=$G$2,AVERAGE(INDIRECT("C"&amp;A1159-$G$2+3):C1159),G1158+(2/($G$2+3))*(C1159-G1158)))</f>
        <v>10566.628868389935</v>
      </c>
      <c r="J1159">
        <f ca="1">IF(F1159="","",IF(C1159&lt;(F1159*(1-'inputs and tables'!$K$14)),0,IF(C1159&gt;(F1159*(1+'inputs and tables'!$K$14)),1,J1158)))</f>
        <v>1</v>
      </c>
      <c r="K1159">
        <f ca="1">IF(G1159="","",IF(C1159&lt;(G1159*(1-'inputs and tables'!$K$14)),0,IF(C1159&gt;(G1159*(1+'inputs and tables'!$K$14)),1,K1158)))</f>
        <v>1</v>
      </c>
      <c r="N1159" s="13">
        <f t="shared" si="51"/>
        <v>983.00651324359433</v>
      </c>
      <c r="O1159" s="10">
        <f ca="1">(O1158+(IF(J1158&lt;&gt;J1157,(-O1158*'inputs and tables'!$K$22-'inputs and tables'!$K$21)-O1158*'inputs and tables'!$K$22,0)*('inputs and tables'!$K$15+'inputs and tables'!$K$16)))*(IF(AND(J1158=0,'inputs and tables'!$K$16=1),data!C1158/data!C1159,1)*IF(AND(J1158=1,'inputs and tables'!$K$15=1),data!C1159/data!C1158,1))</f>
        <v>5099.9088144477782</v>
      </c>
      <c r="P1159" s="10">
        <f ca="1">(P1158+(IF(K1158&lt;&gt;K1157,(-P1158*'inputs and tables'!$K$22-'inputs and tables'!$K$21)-P1158*'inputs and tables'!$K$22,0)*('inputs and tables'!$K$15+'inputs and tables'!$K$16)))*(IF(AND(K1158=0,'inputs and tables'!$K$16=1),data!C1158/data!C1159,1)*IF(AND(K1158=1,'inputs and tables'!$K$15=1),data!C1159/data!C1158,1))</f>
        <v>1233.1000399131124</v>
      </c>
    </row>
    <row r="1160" spans="1:16" x14ac:dyDescent="0.4">
      <c r="A1160" s="17">
        <f t="shared" si="53"/>
        <v>1158</v>
      </c>
      <c r="B1160">
        <v>1602892800</v>
      </c>
      <c r="C1160">
        <v>11360.2</v>
      </c>
      <c r="D1160" s="14">
        <f t="shared" si="52"/>
        <v>44121</v>
      </c>
      <c r="F1160">
        <f ca="1">IF(A1160&lt;$F$2,"",AVERAGE(INDIRECT("C"&amp;A1160-$F$2+3):C1160))</f>
        <v>10560.450249999996</v>
      </c>
      <c r="G1160" s="2">
        <f ca="1">IF(A1160&lt;$G$2,"",IF(A1160=$G$2,AVERAGE(INDIRECT("C"&amp;A1160-$G$2+3):C1160),G1159+(2/($G$2+3))*(C1160-G1159)))</f>
        <v>10580.7997814544</v>
      </c>
      <c r="J1160">
        <f ca="1">IF(F1160="","",IF(C1160&lt;(F1160*(1-'inputs and tables'!$K$14)),0,IF(C1160&gt;(F1160*(1+'inputs and tables'!$K$14)),1,J1159)))</f>
        <v>1</v>
      </c>
      <c r="K1160">
        <f ca="1">IF(G1160="","",IF(C1160&lt;(G1160*(1-'inputs and tables'!$K$14)),0,IF(C1160&gt;(G1160*(1+'inputs and tables'!$K$14)),1,K1159)))</f>
        <v>1</v>
      </c>
      <c r="N1160" s="13">
        <f t="shared" si="51"/>
        <v>986.55666521927822</v>
      </c>
      <c r="O1160" s="10">
        <f ca="1">(O1159+(IF(J1159&lt;&gt;J1158,(-O1159*'inputs and tables'!$K$22-'inputs and tables'!$K$21)-O1159*'inputs and tables'!$K$22,0)*('inputs and tables'!$K$15+'inputs and tables'!$K$16)))*(IF(AND(J1159=0,'inputs and tables'!$K$16=1),data!C1159/data!C1160,1)*IF(AND(J1159=1,'inputs and tables'!$K$15=1),data!C1160/data!C1159,1))</f>
        <v>5118.3272594015943</v>
      </c>
      <c r="P1160" s="10">
        <f ca="1">(P1159+(IF(K1159&lt;&gt;K1158,(-P1159*'inputs and tables'!$K$22-'inputs and tables'!$K$21)-P1159*'inputs and tables'!$K$22,0)*('inputs and tables'!$K$15+'inputs and tables'!$K$16)))*(IF(AND(K1159=0,'inputs and tables'!$K$16=1),data!C1159/data!C1160,1)*IF(AND(K1159=1,'inputs and tables'!$K$15=1),data!C1160/data!C1159,1))</f>
        <v>1237.5534107544393</v>
      </c>
    </row>
    <row r="1161" spans="1:16" x14ac:dyDescent="0.4">
      <c r="A1161" s="17">
        <f t="shared" si="53"/>
        <v>1159</v>
      </c>
      <c r="B1161">
        <v>1602979200</v>
      </c>
      <c r="C1161">
        <v>11503.14</v>
      </c>
      <c r="D1161" s="14">
        <f t="shared" si="52"/>
        <v>44122</v>
      </c>
      <c r="F1161">
        <f ca="1">IF(A1161&lt;$F$2,"",AVERAGE(INDIRECT("C"&amp;A1161-$F$2+3):C1161))</f>
        <v>10578.318499999996</v>
      </c>
      <c r="G1161" s="2">
        <f ca="1">IF(A1161&lt;$G$2,"",IF(A1161=$G$2,AVERAGE(INDIRECT("C"&amp;A1161-$G$2+3):C1161),G1160+(2/($G$2+3))*(C1161-G1160)))</f>
        <v>10597.270142499856</v>
      </c>
      <c r="J1161">
        <f ca="1">IF(F1161="","",IF(C1161&lt;(F1161*(1-'inputs and tables'!$K$14)),0,IF(C1161&gt;(F1161*(1+'inputs and tables'!$K$14)),1,J1160)))</f>
        <v>1</v>
      </c>
      <c r="K1161">
        <f ca="1">IF(G1161="","",IF(C1161&lt;(G1161*(1-'inputs and tables'!$K$14)),0,IF(C1161&gt;(G1161*(1+'inputs and tables'!$K$14)),1,K1160)))</f>
        <v>1</v>
      </c>
      <c r="N1161" s="13">
        <f t="shared" si="51"/>
        <v>998.97003907946043</v>
      </c>
      <c r="O1161" s="10">
        <f ca="1">(O1160+(IF(J1160&lt;&gt;J1159,(-O1160*'inputs and tables'!$K$22-'inputs and tables'!$K$21)-O1160*'inputs and tables'!$K$22,0)*('inputs and tables'!$K$15+'inputs and tables'!$K$16)))*(IF(AND(J1160=0,'inputs and tables'!$K$16=1),data!C1160/data!C1161,1)*IF(AND(J1160=1,'inputs and tables'!$K$15=1),data!C1161/data!C1160,1))</f>
        <v>5182.7287398736689</v>
      </c>
      <c r="P1161" s="10">
        <f ca="1">(P1160+(IF(K1160&lt;&gt;K1159,(-P1160*'inputs and tables'!$K$22-'inputs and tables'!$K$21)-P1160*'inputs and tables'!$K$22,0)*('inputs and tables'!$K$15+'inputs and tables'!$K$16)))*(IF(AND(K1160=0,'inputs and tables'!$K$16=1),data!C1160/data!C1161,1)*IF(AND(K1160=1,'inputs and tables'!$K$15=1),data!C1161/data!C1160,1))</f>
        <v>1253.1249574290787</v>
      </c>
    </row>
    <row r="1162" spans="1:16" x14ac:dyDescent="0.4">
      <c r="A1162" s="17">
        <f t="shared" si="53"/>
        <v>1160</v>
      </c>
      <c r="B1162">
        <v>1603065600</v>
      </c>
      <c r="C1162">
        <v>11751.47</v>
      </c>
      <c r="D1162" s="14">
        <f t="shared" si="52"/>
        <v>44123</v>
      </c>
      <c r="F1162">
        <f ca="1">IF(A1162&lt;$F$2,"",AVERAGE(INDIRECT("C"&amp;A1162-$F$2+3):C1162))</f>
        <v>10598.791666666661</v>
      </c>
      <c r="G1162" s="2">
        <f ca="1">IF(A1162&lt;$G$2,"",IF(A1162=$G$2,AVERAGE(INDIRECT("C"&amp;A1162-$G$2+3):C1162),G1161+(2/($G$2+3))*(C1162-G1161)))</f>
        <v>10617.88085424093</v>
      </c>
      <c r="J1162">
        <f ca="1">IF(F1162="","",IF(C1162&lt;(F1162*(1-'inputs and tables'!$K$14)),0,IF(C1162&gt;(F1162*(1+'inputs and tables'!$K$14)),1,J1161)))</f>
        <v>1</v>
      </c>
      <c r="K1162">
        <f ca="1">IF(G1162="","",IF(C1162&lt;(G1162*(1-'inputs and tables'!$K$14)),0,IF(C1162&gt;(G1162*(1+'inputs and tables'!$K$14)),1,K1161)))</f>
        <v>1</v>
      </c>
      <c r="N1162" s="13">
        <f t="shared" si="51"/>
        <v>1020.535822839773</v>
      </c>
      <c r="O1162" s="10">
        <f ca="1">(O1161+(IF(J1161&lt;&gt;J1160,(-O1161*'inputs and tables'!$K$22-'inputs and tables'!$K$21)-O1161*'inputs and tables'!$K$22,0)*('inputs and tables'!$K$15+'inputs and tables'!$K$16)))*(IF(AND(J1161=0,'inputs and tables'!$K$16=1),data!C1161/data!C1162,1)*IF(AND(J1161=1,'inputs and tables'!$K$15=1),data!C1162/data!C1161,1))</f>
        <v>5294.6135841833811</v>
      </c>
      <c r="P1162" s="10">
        <f ca="1">(P1161+(IF(K1161&lt;&gt;K1160,(-P1161*'inputs and tables'!$K$22-'inputs and tables'!$K$21)-P1161*'inputs and tables'!$K$22,0)*('inputs and tables'!$K$15+'inputs and tables'!$K$16)))*(IF(AND(K1161=0,'inputs and tables'!$K$16=1),data!C1161/data!C1162,1)*IF(AND(K1161=1,'inputs and tables'!$K$15=1),data!C1162/data!C1161,1))</f>
        <v>1280.1774422878532</v>
      </c>
    </row>
    <row r="1163" spans="1:16" x14ac:dyDescent="0.4">
      <c r="A1163" s="17">
        <f t="shared" si="53"/>
        <v>1161</v>
      </c>
      <c r="B1163">
        <v>1603152000</v>
      </c>
      <c r="C1163">
        <v>11909.99</v>
      </c>
      <c r="D1163" s="14">
        <f t="shared" si="52"/>
        <v>44124</v>
      </c>
      <c r="F1163">
        <f ca="1">IF(A1163&lt;$F$2,"",AVERAGE(INDIRECT("C"&amp;A1163-$F$2+3):C1163))</f>
        <v>10617.327499999992</v>
      </c>
      <c r="G1163" s="2">
        <f ca="1">IF(A1163&lt;$G$2,"",IF(A1163=$G$2,AVERAGE(INDIRECT("C"&amp;A1163-$G$2+3):C1163),G1162+(2/($G$2+3))*(C1163-G1162)))</f>
        <v>10640.954231843771</v>
      </c>
      <c r="J1163">
        <f ca="1">IF(F1163="","",IF(C1163&lt;(F1163*(1-'inputs and tables'!$K$14)),0,IF(C1163&gt;(F1163*(1+'inputs and tables'!$K$14)),1,J1162)))</f>
        <v>1</v>
      </c>
      <c r="K1163">
        <f ca="1">IF(G1163="","",IF(C1163&lt;(G1163*(1-'inputs and tables'!$K$14)),0,IF(C1163&gt;(G1163*(1+'inputs and tables'!$K$14)),1,K1162)))</f>
        <v>1</v>
      </c>
      <c r="N1163" s="13">
        <f t="shared" ref="N1163:N1169" si="54">(C1163/C1162)*N1162</f>
        <v>1034.3022145028212</v>
      </c>
      <c r="O1163" s="10">
        <f ca="1">(O1162+(IF(J1162&lt;&gt;J1161,(-O1162*'inputs and tables'!$K$22-'inputs and tables'!$K$21)-O1162*'inputs and tables'!$K$22,0)*('inputs and tables'!$K$15+'inputs and tables'!$K$16)))*(IF(AND(J1162=0,'inputs and tables'!$K$16=1),data!C1162/data!C1163,1)*IF(AND(J1162=1,'inputs and tables'!$K$15=1),data!C1163/data!C1162,1))</f>
        <v>5366.0346187743526</v>
      </c>
      <c r="P1163" s="10">
        <f ca="1">(P1162+(IF(K1162&lt;&gt;K1161,(-P1162*'inputs and tables'!$K$22-'inputs and tables'!$K$21)-P1162*'inputs and tables'!$K$22,0)*('inputs and tables'!$K$15+'inputs and tables'!$K$16)))*(IF(AND(K1162=0,'inputs and tables'!$K$16=1),data!C1162/data!C1163,1)*IF(AND(K1162=1,'inputs and tables'!$K$15=1),data!C1163/data!C1162,1))</f>
        <v>1297.4462374387128</v>
      </c>
    </row>
    <row r="1164" spans="1:16" x14ac:dyDescent="0.4">
      <c r="A1164" s="17">
        <f t="shared" si="53"/>
        <v>1162</v>
      </c>
      <c r="B1164">
        <v>1603238400</v>
      </c>
      <c r="C1164">
        <v>12780.96</v>
      </c>
      <c r="D1164" s="14">
        <f t="shared" si="52"/>
        <v>44125</v>
      </c>
      <c r="F1164">
        <f ca="1">IF(A1164&lt;$F$2,"",AVERAGE(INDIRECT("C"&amp;A1164-$F$2+3):C1164))</f>
        <v>10643.628083333326</v>
      </c>
      <c r="G1164" s="2">
        <f ca="1">IF(A1164&lt;$G$2,"",IF(A1164=$G$2,AVERAGE(INDIRECT("C"&amp;A1164-$G$2+3):C1164),G1163+(2/($G$2+3))*(C1164-G1163)))</f>
        <v>10679.168620560846</v>
      </c>
      <c r="J1164">
        <f ca="1">IF(F1164="","",IF(C1164&lt;(F1164*(1-'inputs and tables'!$K$14)),0,IF(C1164&gt;(F1164*(1+'inputs and tables'!$K$14)),1,J1163)))</f>
        <v>1</v>
      </c>
      <c r="K1164">
        <f ca="1">IF(G1164="","",IF(C1164&lt;(G1164*(1-'inputs and tables'!$K$14)),0,IF(C1164&gt;(G1164*(1+'inputs and tables'!$K$14)),1,K1163)))</f>
        <v>1</v>
      </c>
      <c r="N1164" s="13">
        <f t="shared" si="54"/>
        <v>1109.9400781589218</v>
      </c>
      <c r="O1164" s="10">
        <f ca="1">(O1163+(IF(J1163&lt;&gt;J1162,(-O1163*'inputs and tables'!$K$22-'inputs and tables'!$K$21)-O1163*'inputs and tables'!$K$22,0)*('inputs and tables'!$K$15+'inputs and tables'!$K$16)))*(IF(AND(J1163=0,'inputs and tables'!$K$16=1),data!C1163/data!C1164,1)*IF(AND(J1163=1,'inputs and tables'!$K$15=1),data!C1164/data!C1163,1))</f>
        <v>5758.4493203747643</v>
      </c>
      <c r="P1164" s="10">
        <f ca="1">(P1163+(IF(K1163&lt;&gt;K1162,(-P1163*'inputs and tables'!$K$22-'inputs and tables'!$K$21)-P1163*'inputs and tables'!$K$22,0)*('inputs and tables'!$K$15+'inputs and tables'!$K$16)))*(IF(AND(K1163=0,'inputs and tables'!$K$16=1),data!C1163/data!C1164,1)*IF(AND(K1163=1,'inputs and tables'!$K$15=1),data!C1164/data!C1163,1))</f>
        <v>1392.3276562662681</v>
      </c>
    </row>
    <row r="1165" spans="1:16" x14ac:dyDescent="0.4">
      <c r="A1165" s="17">
        <f t="shared" si="53"/>
        <v>1163</v>
      </c>
      <c r="B1165">
        <v>1603324800</v>
      </c>
      <c r="C1165">
        <v>12968.52</v>
      </c>
      <c r="D1165" s="14">
        <f t="shared" si="52"/>
        <v>44126</v>
      </c>
      <c r="F1165">
        <f ca="1">IF(A1165&lt;$F$2,"",AVERAGE(INDIRECT("C"&amp;A1165-$F$2+3):C1165))</f>
        <v>10674.228333333327</v>
      </c>
      <c r="G1165" s="2">
        <f ca="1">IF(A1165&lt;$G$2,"",IF(A1165=$G$2,AVERAGE(INDIRECT("C"&amp;A1165-$G$2+3):C1165),G1164+(2/($G$2+3))*(C1165-G1164)))</f>
        <v>10720.049895193688</v>
      </c>
      <c r="J1165">
        <f ca="1">IF(F1165="","",IF(C1165&lt;(F1165*(1-'inputs and tables'!$K$14)),0,IF(C1165&gt;(F1165*(1+'inputs and tables'!$K$14)),1,J1164)))</f>
        <v>1</v>
      </c>
      <c r="K1165">
        <f ca="1">IF(G1165="","",IF(C1165&lt;(G1165*(1-'inputs and tables'!$K$14)),0,IF(C1165&gt;(G1165*(1+'inputs and tables'!$K$14)),1,K1164)))</f>
        <v>1</v>
      </c>
      <c r="N1165" s="13">
        <f t="shared" si="54"/>
        <v>1126.2283977420743</v>
      </c>
      <c r="O1165" s="10">
        <f ca="1">(O1164+(IF(J1164&lt;&gt;J1163,(-O1164*'inputs and tables'!$K$22-'inputs and tables'!$K$21)-O1164*'inputs and tables'!$K$22,0)*('inputs and tables'!$K$15+'inputs and tables'!$K$16)))*(IF(AND(J1164=0,'inputs and tables'!$K$16=1),data!C1164/data!C1165,1)*IF(AND(J1164=1,'inputs and tables'!$K$15=1),data!C1165/data!C1164,1))</f>
        <v>5842.954299228426</v>
      </c>
      <c r="P1165" s="10">
        <f ca="1">(P1164+(IF(K1164&lt;&gt;K1163,(-P1164*'inputs and tables'!$K$22-'inputs and tables'!$K$21)-P1164*'inputs and tables'!$K$22,0)*('inputs and tables'!$K$15+'inputs and tables'!$K$16)))*(IF(AND(K1164=0,'inputs and tables'!$K$16=1),data!C1164/data!C1165,1)*IF(AND(K1164=1,'inputs and tables'!$K$15=1),data!C1165/data!C1164,1))</f>
        <v>1412.7600005666418</v>
      </c>
    </row>
    <row r="1166" spans="1:16" x14ac:dyDescent="0.4">
      <c r="A1166" s="17">
        <f t="shared" si="53"/>
        <v>1164</v>
      </c>
      <c r="B1166">
        <v>1603411200</v>
      </c>
      <c r="C1166">
        <v>12923.07</v>
      </c>
      <c r="D1166" s="14">
        <f t="shared" si="52"/>
        <v>44127</v>
      </c>
      <c r="F1166">
        <f ca="1">IF(A1166&lt;$F$2,"",AVERAGE(INDIRECT("C"&amp;A1166-$F$2+3):C1166))</f>
        <v>10704.841499999997</v>
      </c>
      <c r="G1166" s="2">
        <f ca="1">IF(A1166&lt;$G$2,"",IF(A1166=$G$2,AVERAGE(INDIRECT("C"&amp;A1166-$G$2+3):C1166),G1165+(2/($G$2+3))*(C1166-G1165)))</f>
        <v>10759.389539922373</v>
      </c>
      <c r="J1166">
        <f ca="1">IF(F1166="","",IF(C1166&lt;(F1166*(1-'inputs and tables'!$K$14)),0,IF(C1166&gt;(F1166*(1+'inputs and tables'!$K$14)),1,J1165)))</f>
        <v>1</v>
      </c>
      <c r="K1166">
        <f ca="1">IF(G1166="","",IF(C1166&lt;(G1166*(1-'inputs and tables'!$K$14)),0,IF(C1166&gt;(G1166*(1+'inputs and tables'!$K$14)),1,K1165)))</f>
        <v>1</v>
      </c>
      <c r="N1166" s="13">
        <f t="shared" si="54"/>
        <v>1122.2813721233163</v>
      </c>
      <c r="O1166" s="10">
        <f ca="1">(O1165+(IF(J1165&lt;&gt;J1164,(-O1165*'inputs and tables'!$K$22-'inputs and tables'!$K$21)-O1165*'inputs and tables'!$K$22,0)*('inputs and tables'!$K$15+'inputs and tables'!$K$16)))*(IF(AND(J1165=0,'inputs and tables'!$K$16=1),data!C1165/data!C1166,1)*IF(AND(J1165=1,'inputs and tables'!$K$15=1),data!C1166/data!C1165,1))</f>
        <v>5822.4768451396067</v>
      </c>
      <c r="P1166" s="10">
        <f ca="1">(P1165+(IF(K1165&lt;&gt;K1164,(-P1165*'inputs and tables'!$K$22-'inputs and tables'!$K$21)-P1165*'inputs and tables'!$K$22,0)*('inputs and tables'!$K$15+'inputs and tables'!$K$16)))*(IF(AND(K1165=0,'inputs and tables'!$K$16=1),data!C1165/data!C1166,1)*IF(AND(K1165=1,'inputs and tables'!$K$15=1),data!C1166/data!C1165,1))</f>
        <v>1407.8087846973094</v>
      </c>
    </row>
    <row r="1167" spans="1:16" x14ac:dyDescent="0.4">
      <c r="A1167" s="17">
        <f t="shared" si="53"/>
        <v>1165</v>
      </c>
      <c r="B1167">
        <v>1603497600</v>
      </c>
      <c r="C1167">
        <v>13111.73</v>
      </c>
      <c r="D1167" s="14">
        <f t="shared" si="52"/>
        <v>44128</v>
      </c>
      <c r="F1167">
        <f ca="1">IF(A1167&lt;$F$2,"",AVERAGE(INDIRECT("C"&amp;A1167-$F$2+3):C1167))</f>
        <v>10737.754166666662</v>
      </c>
      <c r="G1167" s="2">
        <f ca="1">IF(A1167&lt;$G$2,"",IF(A1167=$G$2,AVERAGE(INDIRECT("C"&amp;A1167-$G$2+3):C1167),G1166+(2/($G$2+3))*(C1167-G1166)))</f>
        <v>10801.395619566616</v>
      </c>
      <c r="J1167">
        <f ca="1">IF(F1167="","",IF(C1167&lt;(F1167*(1-'inputs and tables'!$K$14)),0,IF(C1167&gt;(F1167*(1+'inputs and tables'!$K$14)),1,J1166)))</f>
        <v>1</v>
      </c>
      <c r="K1167">
        <f ca="1">IF(G1167="","",IF(C1167&lt;(G1167*(1-'inputs and tables'!$K$14)),0,IF(C1167&gt;(G1167*(1+'inputs and tables'!$K$14)),1,K1166)))</f>
        <v>1</v>
      </c>
      <c r="N1167" s="13">
        <f t="shared" si="54"/>
        <v>1138.6652192791998</v>
      </c>
      <c r="O1167" s="10">
        <f ca="1">(O1166+(IF(J1166&lt;&gt;J1165,(-O1166*'inputs and tables'!$K$22-'inputs and tables'!$K$21)-O1166*'inputs and tables'!$K$22,0)*('inputs and tables'!$K$15+'inputs and tables'!$K$16)))*(IF(AND(J1166=0,'inputs and tables'!$K$16=1),data!C1166/data!C1167,1)*IF(AND(J1166=1,'inputs and tables'!$K$15=1),data!C1167/data!C1166,1))</f>
        <v>5907.4774279426128</v>
      </c>
      <c r="P1167" s="10">
        <f ca="1">(P1166+(IF(K1166&lt;&gt;K1165,(-P1166*'inputs and tables'!$K$22-'inputs and tables'!$K$21)-P1166*'inputs and tables'!$K$22,0)*('inputs and tables'!$K$15+'inputs and tables'!$K$16)))*(IF(AND(K1166=0,'inputs and tables'!$K$16=1),data!C1166/data!C1167,1)*IF(AND(K1166=1,'inputs and tables'!$K$15=1),data!C1167/data!C1166,1))</f>
        <v>1428.3609604048615</v>
      </c>
    </row>
    <row r="1168" spans="1:16" x14ac:dyDescent="0.4">
      <c r="A1168" s="17">
        <f t="shared" si="53"/>
        <v>1166</v>
      </c>
      <c r="B1168">
        <v>1603584000</v>
      </c>
      <c r="C1168">
        <v>13028.83</v>
      </c>
      <c r="D1168" s="14">
        <f t="shared" si="52"/>
        <v>44129</v>
      </c>
      <c r="F1168">
        <f ca="1">IF(A1168&lt;$F$2,"",AVERAGE(INDIRECT("C"&amp;A1168-$F$2+3):C1168))</f>
        <v>10771.227749999996</v>
      </c>
      <c r="G1168" s="2">
        <f ca="1">IF(A1168&lt;$G$2,"",IF(A1168=$G$2,AVERAGE(INDIRECT("C"&amp;A1168-$G$2+3):C1168),G1167+(2/($G$2+3))*(C1168-G1167)))</f>
        <v>10841.171233502926</v>
      </c>
      <c r="J1168">
        <f ca="1">IF(F1168="","",IF(C1168&lt;(F1168*(1-'inputs and tables'!$K$14)),0,IF(C1168&gt;(F1168*(1+'inputs and tables'!$K$14)),1,J1167)))</f>
        <v>1</v>
      </c>
      <c r="K1168">
        <f ca="1">IF(G1168="","",IF(C1168&lt;(G1168*(1-'inputs and tables'!$K$14)),0,IF(C1168&gt;(G1168*(1+'inputs and tables'!$K$14)),1,K1167)))</f>
        <v>1</v>
      </c>
      <c r="N1168" s="13">
        <f t="shared" si="54"/>
        <v>1131.4659140251833</v>
      </c>
      <c r="O1168" s="10">
        <f ca="1">(O1167+(IF(J1167&lt;&gt;J1166,(-O1167*'inputs and tables'!$K$22-'inputs and tables'!$K$21)-O1167*'inputs and tables'!$K$22,0)*('inputs and tables'!$K$15+'inputs and tables'!$K$16)))*(IF(AND(J1167=0,'inputs and tables'!$K$16=1),data!C1167/data!C1168,1)*IF(AND(J1167=1,'inputs and tables'!$K$15=1),data!C1168/data!C1167,1))</f>
        <v>5870.1269121238429</v>
      </c>
      <c r="P1168" s="10">
        <f ca="1">(P1167+(IF(K1167&lt;&gt;K1166,(-P1167*'inputs and tables'!$K$22-'inputs and tables'!$K$21)-P1167*'inputs and tables'!$K$22,0)*('inputs and tables'!$K$15+'inputs and tables'!$K$16)))*(IF(AND(K1167=0,'inputs and tables'!$K$16=1),data!C1167/data!C1168,1)*IF(AND(K1167=1,'inputs and tables'!$K$15=1),data!C1168/data!C1167,1))</f>
        <v>1419.3300298093136</v>
      </c>
    </row>
    <row r="1169" spans="1:16" x14ac:dyDescent="0.4">
      <c r="A1169" s="17">
        <f t="shared" si="53"/>
        <v>1167</v>
      </c>
      <c r="B1169">
        <v>1603670400</v>
      </c>
      <c r="C1169">
        <v>13052.19</v>
      </c>
      <c r="D1169" s="14">
        <f t="shared" si="52"/>
        <v>44130</v>
      </c>
      <c r="F1169">
        <f ca="1">IF(A1169&lt;$F$2,"",AVERAGE(INDIRECT("C"&amp;A1169-$F$2+3):C1169))</f>
        <v>10804.026416666664</v>
      </c>
      <c r="G1169" s="2">
        <f ca="1">IF(A1169&lt;$G$2,"",IF(A1169=$G$2,AVERAGE(INDIRECT("C"&amp;A1169-$G$2+3):C1169),G1168+(2/($G$2+3))*(C1169-G1168)))</f>
        <v>10880.653711476089</v>
      </c>
      <c r="J1169">
        <f ca="1">IF(F1169="","",IF(C1169&lt;(F1169*(1-'inputs and tables'!$K$14)),0,IF(C1169&gt;(F1169*(1+'inputs and tables'!$K$14)),1,J1168)))</f>
        <v>1</v>
      </c>
      <c r="K1169">
        <f ca="1">IF(G1169="","",IF(C1169&lt;(G1169*(1-'inputs and tables'!$K$14)),0,IF(C1169&gt;(G1169*(1+'inputs and tables'!$K$14)),1,K1168)))</f>
        <v>1</v>
      </c>
      <c r="N1169" s="13">
        <f t="shared" si="54"/>
        <v>1133.4945722970028</v>
      </c>
      <c r="O1169" s="10">
        <f ca="1">(O1168+(IF(J1168&lt;&gt;J1167,(-O1168*'inputs and tables'!$K$22-'inputs and tables'!$K$21)-O1168*'inputs and tables'!$K$22,0)*('inputs and tables'!$K$15+'inputs and tables'!$K$16)))*(IF(AND(J1168=0,'inputs and tables'!$K$16=1),data!C1168/data!C1169,1)*IF(AND(J1168=1,'inputs and tables'!$K$15=1),data!C1169/data!C1168,1))</f>
        <v>5880.6517378117378</v>
      </c>
      <c r="P1169" s="10">
        <f ca="1">(P1168+(IF(K1168&lt;&gt;K1167,(-P1168*'inputs and tables'!$K$22-'inputs and tables'!$K$21)-P1168*'inputs and tables'!$K$22,0)*('inputs and tables'!$K$15+'inputs and tables'!$K$16)))*(IF(AND(K1168=0,'inputs and tables'!$K$16=1),data!C1168/data!C1169,1)*IF(AND(K1168=1,'inputs and tables'!$K$15=1),data!C1169/data!C1168,1))</f>
        <v>1421.8748131472148</v>
      </c>
    </row>
    <row r="1170" spans="1:16" x14ac:dyDescent="0.4">
      <c r="A1170" s="17">
        <f t="shared" si="53"/>
        <v>1168</v>
      </c>
      <c r="B1170">
        <v>1603756800</v>
      </c>
      <c r="C1170">
        <v>13636.17</v>
      </c>
      <c r="D1170" s="14">
        <f t="shared" ref="D1170:D1233" si="55">(B1170/86400)+DATE(1970,1,1)</f>
        <v>44131</v>
      </c>
      <c r="F1170">
        <f ca="1">IF(A1170&lt;$F$2,"",AVERAGE(INDIRECT("C"&amp;A1170-$F$2+3):C1170))</f>
        <v>10841.056499999997</v>
      </c>
      <c r="G1170" s="2">
        <f ca="1">IF(A1170&lt;$G$2,"",IF(A1170=$G$2,AVERAGE(INDIRECT("C"&amp;A1170-$G$2+3):C1170),G1169+(2/($G$2+3))*(C1170-G1169)))</f>
        <v>10929.859359485445</v>
      </c>
      <c r="J1170">
        <f ca="1">IF(F1170="","",IF(C1170&lt;(F1170*(1-'inputs and tables'!$K$14)),0,IF(C1170&gt;(F1170*(1+'inputs and tables'!$K$14)),1,J1169)))</f>
        <v>1</v>
      </c>
      <c r="K1170">
        <f ca="1">IF(G1170="","",IF(C1170&lt;(G1170*(1-'inputs and tables'!$K$14)),0,IF(C1170&gt;(G1170*(1+'inputs and tables'!$K$14)),1,K1169)))</f>
        <v>1</v>
      </c>
      <c r="N1170" s="13">
        <f t="shared" ref="N1170:N1233" si="56">(C1170/C1169)*N1169</f>
        <v>1184.2092922275281</v>
      </c>
      <c r="O1170" s="10">
        <f ca="1">(O1169+(IF(J1169&lt;&gt;J1168,(-O1169*'inputs and tables'!$K$22-'inputs and tables'!$K$21)-O1169*'inputs and tables'!$K$22,0)*('inputs and tables'!$K$15+'inputs and tables'!$K$16)))*(IF(AND(J1169=0,'inputs and tables'!$K$16=1),data!C1169/data!C1170,1)*IF(AND(J1169=1,'inputs and tables'!$K$15=1),data!C1170/data!C1169,1))</f>
        <v>6143.7633690282073</v>
      </c>
      <c r="P1170" s="10">
        <f ca="1">(P1169+(IF(K1169&lt;&gt;K1168,(-P1169*'inputs and tables'!$K$22-'inputs and tables'!$K$21)-P1169*'inputs and tables'!$K$22,0)*('inputs and tables'!$K$15+'inputs and tables'!$K$16)))*(IF(AND(K1169=0,'inputs and tables'!$K$16=1),data!C1169/data!C1170,1)*IF(AND(K1169=1,'inputs and tables'!$K$15=1),data!C1170/data!C1169,1))</f>
        <v>1485.4922178418835</v>
      </c>
    </row>
    <row r="1171" spans="1:16" x14ac:dyDescent="0.4">
      <c r="A1171" s="17">
        <f t="shared" si="53"/>
        <v>1169</v>
      </c>
      <c r="B1171">
        <v>1603843200</v>
      </c>
      <c r="C1171">
        <v>13266.4</v>
      </c>
      <c r="D1171" s="14">
        <f t="shared" si="55"/>
        <v>44132</v>
      </c>
      <c r="F1171">
        <f ca="1">IF(A1171&lt;$F$2,"",AVERAGE(INDIRECT("C"&amp;A1171-$F$2+3):C1171))</f>
        <v>10875.455249999997</v>
      </c>
      <c r="G1171" s="2">
        <f ca="1">IF(A1171&lt;$G$2,"",IF(A1171=$G$2,AVERAGE(INDIRECT("C"&amp;A1171-$G$2+3):C1171),G1170+(2/($G$2+3))*(C1171-G1170)))</f>
        <v>10971.583299494632</v>
      </c>
      <c r="J1171">
        <f ca="1">IF(F1171="","",IF(C1171&lt;(F1171*(1-'inputs and tables'!$K$14)),0,IF(C1171&gt;(F1171*(1+'inputs and tables'!$K$14)),1,J1170)))</f>
        <v>1</v>
      </c>
      <c r="K1171">
        <f ca="1">IF(G1171="","",IF(C1171&lt;(G1171*(1-'inputs and tables'!$K$14)),0,IF(C1171&gt;(G1171*(1+'inputs and tables'!$K$14)),1,K1170)))</f>
        <v>1</v>
      </c>
      <c r="N1171" s="13">
        <f t="shared" si="56"/>
        <v>1152.0972644376886</v>
      </c>
      <c r="O1171" s="10">
        <f ca="1">(O1170+(IF(J1170&lt;&gt;J1169,(-O1170*'inputs and tables'!$K$22-'inputs and tables'!$K$21)-O1170*'inputs and tables'!$K$22,0)*('inputs and tables'!$K$15+'inputs and tables'!$K$16)))*(IF(AND(J1170=0,'inputs and tables'!$K$16=1),data!C1170/data!C1171,1)*IF(AND(J1170=1,'inputs and tables'!$K$15=1),data!C1171/data!C1170,1))</f>
        <v>5977.1638487108776</v>
      </c>
      <c r="P1171" s="10">
        <f ca="1">(P1170+(IF(K1170&lt;&gt;K1169,(-P1170*'inputs and tables'!$K$22-'inputs and tables'!$K$21)-P1170*'inputs and tables'!$K$22,0)*('inputs and tables'!$K$15+'inputs and tables'!$K$16)))*(IF(AND(K1170=0,'inputs and tables'!$K$16=1),data!C1170/data!C1171,1)*IF(AND(K1170=1,'inputs and tables'!$K$15=1),data!C1171/data!C1170,1))</f>
        <v>1445.2103456305958</v>
      </c>
    </row>
    <row r="1172" spans="1:16" x14ac:dyDescent="0.4">
      <c r="A1172" s="17">
        <f t="shared" si="53"/>
        <v>1170</v>
      </c>
      <c r="B1172">
        <v>1603929600</v>
      </c>
      <c r="C1172">
        <v>13455.7</v>
      </c>
      <c r="D1172" s="14">
        <f t="shared" si="55"/>
        <v>44133</v>
      </c>
      <c r="F1172">
        <f ca="1">IF(A1172&lt;$F$2,"",AVERAGE(INDIRECT("C"&amp;A1172-$F$2+3):C1172))</f>
        <v>10910.652749999997</v>
      </c>
      <c r="G1172" s="2">
        <f ca="1">IF(A1172&lt;$G$2,"",IF(A1172=$G$2,AVERAGE(INDIRECT("C"&amp;A1172-$G$2+3):C1172),G1171+(2/($G$2+3))*(C1172-G1171)))</f>
        <v>11015.942526289371</v>
      </c>
      <c r="J1172">
        <f ca="1">IF(F1172="","",IF(C1172&lt;(F1172*(1-'inputs and tables'!$K$14)),0,IF(C1172&gt;(F1172*(1+'inputs and tables'!$K$14)),1,J1171)))</f>
        <v>1</v>
      </c>
      <c r="K1172">
        <f ca="1">IF(G1172="","",IF(C1172&lt;(G1172*(1-'inputs and tables'!$K$14)),0,IF(C1172&gt;(G1172*(1+'inputs and tables'!$K$14)),1,K1171)))</f>
        <v>1</v>
      </c>
      <c r="N1172" s="13">
        <f t="shared" si="56"/>
        <v>1168.5366912722523</v>
      </c>
      <c r="O1172" s="10">
        <f ca="1">(O1171+(IF(J1171&lt;&gt;J1170,(-O1171*'inputs and tables'!$K$22-'inputs and tables'!$K$21)-O1171*'inputs and tables'!$K$22,0)*('inputs and tables'!$K$15+'inputs and tables'!$K$16)))*(IF(AND(J1171=0,'inputs and tables'!$K$16=1),data!C1171/data!C1172,1)*IF(AND(J1171=1,'inputs and tables'!$K$15=1),data!C1172/data!C1171,1))</f>
        <v>6062.4527829025928</v>
      </c>
      <c r="P1172" s="10">
        <f ca="1">(P1171+(IF(K1171&lt;&gt;K1170,(-P1171*'inputs and tables'!$K$22-'inputs and tables'!$K$21)-P1171*'inputs and tables'!$K$22,0)*('inputs and tables'!$K$15+'inputs and tables'!$K$16)))*(IF(AND(K1171=0,'inputs and tables'!$K$16=1),data!C1171/data!C1172,1)*IF(AND(K1171=1,'inputs and tables'!$K$15=1),data!C1172/data!C1171,1))</f>
        <v>1465.8322414295972</v>
      </c>
    </row>
    <row r="1173" spans="1:16" x14ac:dyDescent="0.4">
      <c r="A1173" s="17">
        <f t="shared" si="53"/>
        <v>1171</v>
      </c>
      <c r="B1173">
        <v>1604016000</v>
      </c>
      <c r="C1173">
        <v>13560.1</v>
      </c>
      <c r="D1173" s="14">
        <f t="shared" si="55"/>
        <v>44134</v>
      </c>
      <c r="F1173">
        <f ca="1">IF(A1173&lt;$F$2,"",AVERAGE(INDIRECT("C"&amp;A1173-$F$2+3):C1173))</f>
        <v>10947.932416666665</v>
      </c>
      <c r="G1173" s="2">
        <f ca="1">IF(A1173&lt;$G$2,"",IF(A1173=$G$2,AVERAGE(INDIRECT("C"&amp;A1173-$G$2+3):C1173),G1172+(2/($G$2+3))*(C1173-G1172)))</f>
        <v>11061.373909748489</v>
      </c>
      <c r="J1173">
        <f ca="1">IF(F1173="","",IF(C1173&lt;(F1173*(1-'inputs and tables'!$K$14)),0,IF(C1173&gt;(F1173*(1+'inputs and tables'!$K$14)),1,J1172)))</f>
        <v>1</v>
      </c>
      <c r="K1173">
        <f ca="1">IF(G1173="","",IF(C1173&lt;(G1173*(1-'inputs and tables'!$K$14)),0,IF(C1173&gt;(G1173*(1+'inputs and tables'!$K$14)),1,K1172)))</f>
        <v>1</v>
      </c>
      <c r="N1173" s="13">
        <f t="shared" si="56"/>
        <v>1177.6031263569246</v>
      </c>
      <c r="O1173" s="10">
        <f ca="1">(O1172+(IF(J1172&lt;&gt;J1171,(-O1172*'inputs and tables'!$K$22-'inputs and tables'!$K$21)-O1172*'inputs and tables'!$K$22,0)*('inputs and tables'!$K$15+'inputs and tables'!$K$16)))*(IF(AND(J1172=0,'inputs and tables'!$K$16=1),data!C1172/data!C1173,1)*IF(AND(J1172=1,'inputs and tables'!$K$15=1),data!C1173/data!C1172,1))</f>
        <v>6109.4901031858208</v>
      </c>
      <c r="P1173" s="10">
        <f ca="1">(P1172+(IF(K1172&lt;&gt;K1171,(-P1172*'inputs and tables'!$K$22-'inputs and tables'!$K$21)-P1172*'inputs and tables'!$K$22,0)*('inputs and tables'!$K$15+'inputs and tables'!$K$16)))*(IF(AND(K1172=0,'inputs and tables'!$K$16=1),data!C1172/data!C1173,1)*IF(AND(K1172=1,'inputs and tables'!$K$15=1),data!C1173/data!C1172,1))</f>
        <v>1477.2053313472716</v>
      </c>
    </row>
    <row r="1174" spans="1:16" x14ac:dyDescent="0.4">
      <c r="A1174" s="17">
        <f t="shared" si="53"/>
        <v>1172</v>
      </c>
      <c r="B1174">
        <v>1604102400</v>
      </c>
      <c r="C1174">
        <v>13791</v>
      </c>
      <c r="D1174" s="14">
        <f t="shared" si="55"/>
        <v>44135</v>
      </c>
      <c r="F1174">
        <f ca="1">IF(A1174&lt;$F$2,"",AVERAGE(INDIRECT("C"&amp;A1174-$F$2+3):C1174))</f>
        <v>10987.371916666665</v>
      </c>
      <c r="G1174" s="2">
        <f ca="1">IF(A1174&lt;$G$2,"",IF(A1174=$G$2,AVERAGE(INDIRECT("C"&amp;A1174-$G$2+3):C1174),G1173+(2/($G$2+3))*(C1174-G1173)))</f>
        <v>11110.117232788694</v>
      </c>
      <c r="J1174">
        <f ca="1">IF(F1174="","",IF(C1174&lt;(F1174*(1-'inputs and tables'!$K$14)),0,IF(C1174&gt;(F1174*(1+'inputs and tables'!$K$14)),1,J1173)))</f>
        <v>1</v>
      </c>
      <c r="K1174">
        <f ca="1">IF(G1174="","",IF(C1174&lt;(G1174*(1-'inputs and tables'!$K$14)),0,IF(C1174&gt;(G1174*(1+'inputs and tables'!$K$14)),1,K1173)))</f>
        <v>1</v>
      </c>
      <c r="N1174" s="13">
        <f t="shared" si="56"/>
        <v>1197.6552323056869</v>
      </c>
      <c r="O1174" s="10">
        <f ca="1">(O1173+(IF(J1173&lt;&gt;J1172,(-O1173*'inputs and tables'!$K$22-'inputs and tables'!$K$21)-O1173*'inputs and tables'!$K$22,0)*('inputs and tables'!$K$15+'inputs and tables'!$K$16)))*(IF(AND(J1173=0,'inputs and tables'!$K$16=1),data!C1173/data!C1174,1)*IF(AND(J1173=1,'inputs and tables'!$K$15=1),data!C1174/data!C1173,1))</f>
        <v>6213.5218776436495</v>
      </c>
      <c r="P1174" s="10">
        <f ca="1">(P1173+(IF(K1173&lt;&gt;K1172,(-P1173*'inputs and tables'!$K$22-'inputs and tables'!$K$21)-P1173*'inputs and tables'!$K$22,0)*('inputs and tables'!$K$15+'inputs and tables'!$K$16)))*(IF(AND(K1173=0,'inputs and tables'!$K$16=1),data!C1173/data!C1174,1)*IF(AND(K1173=1,'inputs and tables'!$K$15=1),data!C1174/data!C1173,1))</f>
        <v>1502.3590330904801</v>
      </c>
    </row>
    <row r="1175" spans="1:16" x14ac:dyDescent="0.4">
      <c r="A1175" s="17">
        <f t="shared" si="53"/>
        <v>1173</v>
      </c>
      <c r="B1175">
        <v>1604188800</v>
      </c>
      <c r="C1175">
        <v>13761.5</v>
      </c>
      <c r="D1175" s="14">
        <f t="shared" si="55"/>
        <v>44136</v>
      </c>
      <c r="F1175">
        <f ca="1">IF(A1175&lt;$F$2,"",AVERAGE(INDIRECT("C"&amp;A1175-$F$2+3):C1175))</f>
        <v>11025.922249999998</v>
      </c>
      <c r="G1175" s="2">
        <f ca="1">IF(A1175&lt;$G$2,"",IF(A1175=$G$2,AVERAGE(INDIRECT("C"&amp;A1175-$G$2+3):C1175),G1174+(2/($G$2+3))*(C1175-G1174)))</f>
        <v>11157.463353631754</v>
      </c>
      <c r="J1175">
        <f ca="1">IF(F1175="","",IF(C1175&lt;(F1175*(1-'inputs and tables'!$K$14)),0,IF(C1175&gt;(F1175*(1+'inputs and tables'!$K$14)),1,J1174)))</f>
        <v>1</v>
      </c>
      <c r="K1175">
        <f ca="1">IF(G1175="","",IF(C1175&lt;(G1175*(1-'inputs and tables'!$K$14)),0,IF(C1175&gt;(G1175*(1+'inputs and tables'!$K$14)),1,K1174)))</f>
        <v>1</v>
      </c>
      <c r="N1175" s="13">
        <f t="shared" si="56"/>
        <v>1195.0933564915315</v>
      </c>
      <c r="O1175" s="10">
        <f ca="1">(O1174+(IF(J1174&lt;&gt;J1173,(-O1174*'inputs and tables'!$K$22-'inputs and tables'!$K$21)-O1174*'inputs and tables'!$K$22,0)*('inputs and tables'!$K$15+'inputs and tables'!$K$16)))*(IF(AND(J1174=0,'inputs and tables'!$K$16=1),data!C1174/data!C1175,1)*IF(AND(J1174=1,'inputs and tables'!$K$15=1),data!C1175/data!C1174,1))</f>
        <v>6200.2306808203239</v>
      </c>
      <c r="P1175" s="10">
        <f ca="1">(P1174+(IF(K1174&lt;&gt;K1173,(-P1174*'inputs and tables'!$K$22-'inputs and tables'!$K$21)-P1174*'inputs and tables'!$K$22,0)*('inputs and tables'!$K$15+'inputs and tables'!$K$16)))*(IF(AND(K1174=0,'inputs and tables'!$K$16=1),data!C1174/data!C1175,1)*IF(AND(K1174=1,'inputs and tables'!$K$15=1),data!C1175/data!C1174,1))</f>
        <v>1499.1453726252369</v>
      </c>
    </row>
    <row r="1176" spans="1:16" x14ac:dyDescent="0.4">
      <c r="A1176" s="17">
        <f t="shared" si="53"/>
        <v>1174</v>
      </c>
      <c r="B1176">
        <v>1604275200</v>
      </c>
      <c r="C1176">
        <v>13549.37</v>
      </c>
      <c r="D1176" s="14">
        <f t="shared" si="55"/>
        <v>44137</v>
      </c>
      <c r="F1176">
        <f ca="1">IF(A1176&lt;$F$2,"",AVERAGE(INDIRECT("C"&amp;A1176-$F$2+3):C1176))</f>
        <v>11063.255249999998</v>
      </c>
      <c r="G1176" s="2">
        <f ca="1">IF(A1176&lt;$G$2,"",IF(A1176=$G$2,AVERAGE(INDIRECT("C"&amp;A1176-$G$2+3):C1176),G1175+(2/($G$2+3))*(C1176-G1175)))</f>
        <v>11200.175972316902</v>
      </c>
      <c r="J1176">
        <f ca="1">IF(F1176="","",IF(C1176&lt;(F1176*(1-'inputs and tables'!$K$14)),0,IF(C1176&gt;(F1176*(1+'inputs and tables'!$K$14)),1,J1175)))</f>
        <v>1</v>
      </c>
      <c r="K1176">
        <f ca="1">IF(G1176="","",IF(C1176&lt;(G1176*(1-'inputs and tables'!$K$14)),0,IF(C1176&gt;(G1176*(1+'inputs and tables'!$K$14)),1,K1175)))</f>
        <v>1</v>
      </c>
      <c r="N1176" s="13">
        <f t="shared" si="56"/>
        <v>1176.6712983065554</v>
      </c>
      <c r="O1176" s="10">
        <f ca="1">(O1175+(IF(J1175&lt;&gt;J1174,(-O1175*'inputs and tables'!$K$22-'inputs and tables'!$K$21)-O1175*'inputs and tables'!$K$22,0)*('inputs and tables'!$K$15+'inputs and tables'!$K$16)))*(IF(AND(J1175=0,'inputs and tables'!$K$16=1),data!C1175/data!C1176,1)*IF(AND(J1175=1,'inputs and tables'!$K$15=1),data!C1176/data!C1175,1))</f>
        <v>6104.6557119344898</v>
      </c>
      <c r="P1176" s="10">
        <f ca="1">(P1175+(IF(K1175&lt;&gt;K1174,(-P1175*'inputs and tables'!$K$22-'inputs and tables'!$K$21)-P1175*'inputs and tables'!$K$22,0)*('inputs and tables'!$K$15+'inputs and tables'!$K$16)))*(IF(AND(K1175=0,'inputs and tables'!$K$16=1),data!C1175/data!C1176,1)*IF(AND(K1175=1,'inputs and tables'!$K$15=1),data!C1176/data!C1175,1))</f>
        <v>1476.036430439066</v>
      </c>
    </row>
    <row r="1177" spans="1:16" x14ac:dyDescent="0.4">
      <c r="A1177" s="17">
        <f t="shared" si="53"/>
        <v>1175</v>
      </c>
      <c r="B1177">
        <v>1604361600</v>
      </c>
      <c r="C1177">
        <v>14023.53</v>
      </c>
      <c r="D1177" s="14">
        <f t="shared" si="55"/>
        <v>44138</v>
      </c>
      <c r="F1177">
        <f ca="1">IF(A1177&lt;$F$2,"",AVERAGE(INDIRECT("C"&amp;A1177-$F$2+3):C1177))</f>
        <v>11102.249666666667</v>
      </c>
      <c r="G1177" s="2">
        <f ca="1">IF(A1177&lt;$G$2,"",IF(A1177=$G$2,AVERAGE(INDIRECT("C"&amp;A1177-$G$2+3):C1177),G1176+(2/($G$2+3))*(C1177-G1176)))</f>
        <v>11250.593008525528</v>
      </c>
      <c r="J1177">
        <f ca="1">IF(F1177="","",IF(C1177&lt;(F1177*(1-'inputs and tables'!$K$14)),0,IF(C1177&gt;(F1177*(1+'inputs and tables'!$K$14)),1,J1176)))</f>
        <v>1</v>
      </c>
      <c r="K1177">
        <f ca="1">IF(G1177="","",IF(C1177&lt;(G1177*(1-'inputs and tables'!$K$14)),0,IF(C1177&gt;(G1177*(1+'inputs and tables'!$K$14)),1,K1176)))</f>
        <v>1</v>
      </c>
      <c r="N1177" s="13">
        <f t="shared" si="56"/>
        <v>1217.8488927485873</v>
      </c>
      <c r="O1177" s="10">
        <f ca="1">(O1176+(IF(J1176&lt;&gt;J1175,(-O1176*'inputs and tables'!$K$22-'inputs and tables'!$K$21)-O1176*'inputs and tables'!$K$22,0)*('inputs and tables'!$K$15+'inputs and tables'!$K$16)))*(IF(AND(J1176=0,'inputs and tables'!$K$16=1),data!C1176/data!C1177,1)*IF(AND(J1176=1,'inputs and tables'!$K$15=1),data!C1177/data!C1176,1))</f>
        <v>6318.288047044598</v>
      </c>
      <c r="P1177" s="10">
        <f ca="1">(P1176+(IF(K1176&lt;&gt;K1175,(-P1176*'inputs and tables'!$K$22-'inputs and tables'!$K$21)-P1176*'inputs and tables'!$K$22,0)*('inputs and tables'!$K$15+'inputs and tables'!$K$16)))*(IF(AND(K1176=0,'inputs and tables'!$K$16=1),data!C1176/data!C1177,1)*IF(AND(K1176=1,'inputs and tables'!$K$15=1),data!C1177/data!C1176,1))</f>
        <v>1527.6903031915988</v>
      </c>
    </row>
    <row r="1178" spans="1:16" x14ac:dyDescent="0.4">
      <c r="A1178" s="17">
        <f t="shared" si="53"/>
        <v>1176</v>
      </c>
      <c r="B1178">
        <v>1604448000</v>
      </c>
      <c r="C1178">
        <v>14144.01</v>
      </c>
      <c r="D1178" s="14">
        <f t="shared" si="55"/>
        <v>44139</v>
      </c>
      <c r="F1178">
        <f ca="1">IF(A1178&lt;$F$2,"",AVERAGE(INDIRECT("C"&amp;A1178-$F$2+3):C1178))</f>
        <v>11142.971499999998</v>
      </c>
      <c r="G1178" s="2">
        <f ca="1">IF(A1178&lt;$G$2,"",IF(A1178=$G$2,AVERAGE(INDIRECT("C"&amp;A1178-$G$2+3):C1178),G1177+(2/($G$2+3))*(C1178-G1177)))</f>
        <v>11302.261169087571</v>
      </c>
      <c r="J1178">
        <f ca="1">IF(F1178="","",IF(C1178&lt;(F1178*(1-'inputs and tables'!$K$14)),0,IF(C1178&gt;(F1178*(1+'inputs and tables'!$K$14)),1,J1177)))</f>
        <v>1</v>
      </c>
      <c r="K1178">
        <f ca="1">IF(G1178="","",IF(C1178&lt;(G1178*(1-'inputs and tables'!$K$14)),0,IF(C1178&gt;(G1178*(1+'inputs and tables'!$K$14)),1,K1177)))</f>
        <v>1</v>
      </c>
      <c r="N1178" s="13">
        <f t="shared" si="56"/>
        <v>1228.3117672600938</v>
      </c>
      <c r="O1178" s="10">
        <f ca="1">(O1177+(IF(J1177&lt;&gt;J1176,(-O1177*'inputs and tables'!$K$22-'inputs and tables'!$K$21)-O1177*'inputs and tables'!$K$22,0)*('inputs and tables'!$K$15+'inputs and tables'!$K$16)))*(IF(AND(J1177=0,'inputs and tables'!$K$16=1),data!C1177/data!C1178,1)*IF(AND(J1177=1,'inputs and tables'!$K$15=1),data!C1178/data!C1177,1))</f>
        <v>6372.5701959691496</v>
      </c>
      <c r="P1178" s="10">
        <f ca="1">(P1177+(IF(K1177&lt;&gt;K1176,(-P1177*'inputs and tables'!$K$22-'inputs and tables'!$K$21)-P1177*'inputs and tables'!$K$22,0)*('inputs and tables'!$K$15+'inputs and tables'!$K$16)))*(IF(AND(K1177=0,'inputs and tables'!$K$16=1),data!C1177/data!C1178,1)*IF(AND(K1177=1,'inputs and tables'!$K$15=1),data!C1178/data!C1177,1))</f>
        <v>1540.8151104069377</v>
      </c>
    </row>
    <row r="1179" spans="1:16" x14ac:dyDescent="0.4">
      <c r="A1179" s="17">
        <f t="shared" si="53"/>
        <v>1177</v>
      </c>
      <c r="B1179">
        <v>1604534400</v>
      </c>
      <c r="C1179">
        <v>15590.02</v>
      </c>
      <c r="D1179" s="14">
        <f t="shared" si="55"/>
        <v>44140</v>
      </c>
      <c r="F1179">
        <f ca="1">IF(A1179&lt;$F$2,"",AVERAGE(INDIRECT("C"&amp;A1179-$F$2+3):C1179))</f>
        <v>11194.254500000001</v>
      </c>
      <c r="G1179" s="2">
        <f ca="1">IF(A1179&lt;$G$2,"",IF(A1179=$G$2,AVERAGE(INDIRECT("C"&amp;A1179-$G$2+3):C1179),G1178+(2/($G$2+3))*(C1179-G1178)))</f>
        <v>11378.82829106815</v>
      </c>
      <c r="J1179">
        <f ca="1">IF(F1179="","",IF(C1179&lt;(F1179*(1-'inputs and tables'!$K$14)),0,IF(C1179&gt;(F1179*(1+'inputs and tables'!$K$14)),1,J1178)))</f>
        <v>1</v>
      </c>
      <c r="K1179">
        <f ca="1">IF(G1179="","",IF(C1179&lt;(G1179*(1-'inputs and tables'!$K$14)),0,IF(C1179&gt;(G1179*(1+'inputs and tables'!$K$14)),1,K1178)))</f>
        <v>1</v>
      </c>
      <c r="N1179" s="13">
        <f t="shared" si="56"/>
        <v>1353.8879722101588</v>
      </c>
      <c r="O1179" s="10">
        <f ca="1">(O1178+(IF(J1178&lt;&gt;J1177,(-O1178*'inputs and tables'!$K$22-'inputs and tables'!$K$21)-O1178*'inputs and tables'!$K$22,0)*('inputs and tables'!$K$15+'inputs and tables'!$K$16)))*(IF(AND(J1178=0,'inputs and tables'!$K$16=1),data!C1178/data!C1179,1)*IF(AND(J1178=1,'inputs and tables'!$K$15=1),data!C1179/data!C1178,1))</f>
        <v>7024.0686203249979</v>
      </c>
      <c r="P1179" s="10">
        <f ca="1">(P1178+(IF(K1178&lt;&gt;K1177,(-P1178*'inputs and tables'!$K$22-'inputs and tables'!$K$21)-P1178*'inputs and tables'!$K$22,0)*('inputs and tables'!$K$15+'inputs and tables'!$K$16)))*(IF(AND(K1178=0,'inputs and tables'!$K$16=1),data!C1178/data!C1179,1)*IF(AND(K1178=1,'inputs and tables'!$K$15=1),data!C1179/data!C1178,1))</f>
        <v>1698.340031401729</v>
      </c>
    </row>
    <row r="1180" spans="1:16" x14ac:dyDescent="0.4">
      <c r="A1180" s="17">
        <f t="shared" si="53"/>
        <v>1178</v>
      </c>
      <c r="B1180">
        <v>1604620800</v>
      </c>
      <c r="C1180">
        <v>15579.92</v>
      </c>
      <c r="D1180" s="14">
        <f t="shared" si="55"/>
        <v>44141</v>
      </c>
      <c r="F1180">
        <f ca="1">IF(A1180&lt;$F$2,"",AVERAGE(INDIRECT("C"&amp;A1180-$F$2+3):C1180))</f>
        <v>11247.150250000001</v>
      </c>
      <c r="G1180" s="2">
        <f ca="1">IF(A1180&lt;$G$2,"",IF(A1180=$G$2,AVERAGE(INDIRECT("C"&amp;A1180-$G$2+3):C1180),G1179+(2/($G$2+3))*(C1180-G1179)))</f>
        <v>11453.847785870505</v>
      </c>
      <c r="J1180">
        <f ca="1">IF(F1180="","",IF(C1180&lt;(F1180*(1-'inputs and tables'!$K$14)),0,IF(C1180&gt;(F1180*(1+'inputs and tables'!$K$14)),1,J1179)))</f>
        <v>1</v>
      </c>
      <c r="K1180">
        <f ca="1">IF(G1180="","",IF(C1180&lt;(G1180*(1-'inputs and tables'!$K$14)),0,IF(C1180&gt;(G1180*(1+'inputs and tables'!$K$14)),1,K1179)))</f>
        <v>1</v>
      </c>
      <c r="N1180" s="13">
        <f t="shared" si="56"/>
        <v>1353.0108554059902</v>
      </c>
      <c r="O1180" s="10">
        <f ca="1">(O1179+(IF(J1179&lt;&gt;J1178,(-O1179*'inputs and tables'!$K$22-'inputs and tables'!$K$21)-O1179*'inputs and tables'!$K$22,0)*('inputs and tables'!$K$15+'inputs and tables'!$K$16)))*(IF(AND(J1179=0,'inputs and tables'!$K$16=1),data!C1179/data!C1180,1)*IF(AND(J1179=1,'inputs and tables'!$K$15=1),data!C1180/data!C1179,1))</f>
        <v>7019.5180749719266</v>
      </c>
      <c r="P1180" s="10">
        <f ca="1">(P1179+(IF(K1179&lt;&gt;K1178,(-P1179*'inputs and tables'!$K$22-'inputs and tables'!$K$21)-P1179*'inputs and tables'!$K$22,0)*('inputs and tables'!$K$15+'inputs and tables'!$K$16)))*(IF(AND(K1179=0,'inputs and tables'!$K$16=1),data!C1179/data!C1180,1)*IF(AND(K1179=1,'inputs and tables'!$K$15=1),data!C1180/data!C1179,1))</f>
        <v>1697.239761208544</v>
      </c>
    </row>
    <row r="1181" spans="1:16" x14ac:dyDescent="0.4">
      <c r="A1181" s="17">
        <f t="shared" si="53"/>
        <v>1179</v>
      </c>
      <c r="B1181">
        <v>1604707200</v>
      </c>
      <c r="C1181">
        <v>14818.3</v>
      </c>
      <c r="D1181" s="14">
        <f t="shared" si="55"/>
        <v>44142</v>
      </c>
      <c r="F1181">
        <f ca="1">IF(A1181&lt;$F$2,"",AVERAGE(INDIRECT("C"&amp;A1181-$F$2+3):C1181))</f>
        <v>11293.233249999999</v>
      </c>
      <c r="G1181" s="2">
        <f ca="1">IF(A1181&lt;$G$2,"",IF(A1181=$G$2,AVERAGE(INDIRECT("C"&amp;A1181-$G$2+3):C1181),G1180+(2/($G$2+3))*(C1181-G1180)))</f>
        <v>11513.927289694246</v>
      </c>
      <c r="J1181">
        <f ca="1">IF(F1181="","",IF(C1181&lt;(F1181*(1-'inputs and tables'!$K$14)),0,IF(C1181&gt;(F1181*(1+'inputs and tables'!$K$14)),1,J1180)))</f>
        <v>1</v>
      </c>
      <c r="K1181">
        <f ca="1">IF(G1181="","",IF(C1181&lt;(G1181*(1-'inputs and tables'!$K$14)),0,IF(C1181&gt;(G1181*(1+'inputs and tables'!$K$14)),1,K1180)))</f>
        <v>1</v>
      </c>
      <c r="N1181" s="13">
        <f t="shared" si="56"/>
        <v>1286.8693009118522</v>
      </c>
      <c r="O1181" s="10">
        <f ca="1">(O1180+(IF(J1180&lt;&gt;J1179,(-O1180*'inputs and tables'!$K$22-'inputs and tables'!$K$21)-O1180*'inputs and tables'!$K$22,0)*('inputs and tables'!$K$15+'inputs and tables'!$K$16)))*(IF(AND(J1180=0,'inputs and tables'!$K$16=1),data!C1180/data!C1181,1)*IF(AND(J1180=1,'inputs and tables'!$K$15=1),data!C1181/data!C1180,1))</f>
        <v>6676.3709114267913</v>
      </c>
      <c r="P1181" s="10">
        <f ca="1">(P1180+(IF(K1180&lt;&gt;K1179,(-P1180*'inputs and tables'!$K$22-'inputs and tables'!$K$21)-P1180*'inputs and tables'!$K$22,0)*('inputs and tables'!$K$15+'inputs and tables'!$K$16)))*(IF(AND(K1180=0,'inputs and tables'!$K$16=1),data!C1180/data!C1181,1)*IF(AND(K1180=1,'inputs and tables'!$K$15=1),data!C1181/data!C1180,1))</f>
        <v>1614.2706736309663</v>
      </c>
    </row>
    <row r="1182" spans="1:16" x14ac:dyDescent="0.4">
      <c r="A1182" s="17">
        <f t="shared" si="53"/>
        <v>1180</v>
      </c>
      <c r="B1182">
        <v>1604793600</v>
      </c>
      <c r="C1182">
        <v>15475.1</v>
      </c>
      <c r="D1182" s="14">
        <f t="shared" si="55"/>
        <v>44143</v>
      </c>
      <c r="F1182">
        <f ca="1">IF(A1182&lt;$F$2,"",AVERAGE(INDIRECT("C"&amp;A1182-$F$2+3):C1182))</f>
        <v>11345.242166666665</v>
      </c>
      <c r="G1182" s="2">
        <f ca="1">IF(A1182&lt;$G$2,"",IF(A1182=$G$2,AVERAGE(INDIRECT("C"&amp;A1182-$G$2+3):C1182),G1181+(2/($G$2+3))*(C1182-G1181)))</f>
        <v>11584.662516663991</v>
      </c>
      <c r="J1182">
        <f ca="1">IF(F1182="","",IF(C1182&lt;(F1182*(1-'inputs and tables'!$K$14)),0,IF(C1182&gt;(F1182*(1+'inputs and tables'!$K$14)),1,J1181)))</f>
        <v>1</v>
      </c>
      <c r="K1182">
        <f ca="1">IF(G1182="","",IF(C1182&lt;(G1182*(1-'inputs and tables'!$K$14)),0,IF(C1182&gt;(G1182*(1+'inputs and tables'!$K$14)),1,K1181)))</f>
        <v>1</v>
      </c>
      <c r="N1182" s="13">
        <f t="shared" si="56"/>
        <v>1343.9079461571844</v>
      </c>
      <c r="O1182" s="10">
        <f ca="1">(O1181+(IF(J1181&lt;&gt;J1180,(-O1181*'inputs and tables'!$K$22-'inputs and tables'!$K$21)-O1181*'inputs and tables'!$K$22,0)*('inputs and tables'!$K$15+'inputs and tables'!$K$16)))*(IF(AND(J1181=0,'inputs and tables'!$K$16=1),data!C1181/data!C1182,1)*IF(AND(J1181=1,'inputs and tables'!$K$15=1),data!C1182/data!C1181,1))</f>
        <v>6972.2915240898583</v>
      </c>
      <c r="P1182" s="10">
        <f ca="1">(P1181+(IF(K1181&lt;&gt;K1180,(-P1181*'inputs and tables'!$K$22-'inputs and tables'!$K$21)-P1181*'inputs and tables'!$K$22,0)*('inputs and tables'!$K$15+'inputs and tables'!$K$16)))*(IF(AND(K1181=0,'inputs and tables'!$K$16=1),data!C1181/data!C1182,1)*IF(AND(K1181=1,'inputs and tables'!$K$15=1),data!C1182/data!C1181,1))</f>
        <v>1685.820917480856</v>
      </c>
    </row>
    <row r="1183" spans="1:16" x14ac:dyDescent="0.4">
      <c r="A1183" s="17">
        <f t="shared" si="53"/>
        <v>1181</v>
      </c>
      <c r="B1183">
        <v>1604880000</v>
      </c>
      <c r="C1183">
        <v>15328.41</v>
      </c>
      <c r="D1183" s="14">
        <f t="shared" si="55"/>
        <v>44144</v>
      </c>
      <c r="F1183">
        <f ca="1">IF(A1183&lt;$F$2,"",AVERAGE(INDIRECT("C"&amp;A1183-$F$2+3):C1183))</f>
        <v>11395.455999999998</v>
      </c>
      <c r="G1183" s="2">
        <f ca="1">IF(A1183&lt;$G$2,"",IF(A1183=$G$2,AVERAGE(INDIRECT("C"&amp;A1183-$G$2+3):C1183),G1182+(2/($G$2+3))*(C1183-G1182)))</f>
        <v>11651.515150294992</v>
      </c>
      <c r="J1183">
        <f ca="1">IF(F1183="","",IF(C1183&lt;(F1183*(1-'inputs and tables'!$K$14)),0,IF(C1183&gt;(F1183*(1+'inputs and tables'!$K$14)),1,J1182)))</f>
        <v>1</v>
      </c>
      <c r="K1183">
        <f ca="1">IF(G1183="","",IF(C1183&lt;(G1183*(1-'inputs and tables'!$K$14)),0,IF(C1183&gt;(G1183*(1+'inputs and tables'!$K$14)),1,K1182)))</f>
        <v>1</v>
      </c>
      <c r="N1183" s="13">
        <f t="shared" si="56"/>
        <v>1331.1689101172365</v>
      </c>
      <c r="O1183" s="10">
        <f ca="1">(O1182+(IF(J1182&lt;&gt;J1181,(-O1182*'inputs and tables'!$K$22-'inputs and tables'!$K$21)-O1182*'inputs and tables'!$K$22,0)*('inputs and tables'!$K$15+'inputs and tables'!$K$16)))*(IF(AND(J1182=0,'inputs and tables'!$K$16=1),data!C1182/data!C1183,1)*IF(AND(J1182=1,'inputs and tables'!$K$15=1),data!C1183/data!C1182,1))</f>
        <v>6906.2004846995642</v>
      </c>
      <c r="P1183" s="10">
        <f ca="1">(P1182+(IF(K1182&lt;&gt;K1181,(-P1182*'inputs and tables'!$K$22-'inputs and tables'!$K$21)-P1182*'inputs and tables'!$K$22,0)*('inputs and tables'!$K$15+'inputs and tables'!$K$16)))*(IF(AND(K1182=0,'inputs and tables'!$K$16=1),data!C1182/data!C1183,1)*IF(AND(K1182=1,'inputs and tables'!$K$15=1),data!C1183/data!C1182,1))</f>
        <v>1669.8408546453804</v>
      </c>
    </row>
    <row r="1184" spans="1:16" x14ac:dyDescent="0.4">
      <c r="A1184" s="17">
        <f t="shared" si="53"/>
        <v>1182</v>
      </c>
      <c r="B1184">
        <v>1604966400</v>
      </c>
      <c r="C1184">
        <v>15297.21</v>
      </c>
      <c r="D1184" s="14">
        <f t="shared" si="55"/>
        <v>44145</v>
      </c>
      <c r="F1184">
        <f ca="1">IF(A1184&lt;$F$2,"",AVERAGE(INDIRECT("C"&amp;A1184-$F$2+3):C1184))</f>
        <v>11445.910916666666</v>
      </c>
      <c r="G1184" s="2">
        <f ca="1">IF(A1184&lt;$G$2,"",IF(A1184=$G$2,AVERAGE(INDIRECT("C"&amp;A1184-$G$2+3):C1184),G1183+(2/($G$2+3))*(C1184-G1183)))</f>
        <v>11716.616844039725</v>
      </c>
      <c r="J1184">
        <f ca="1">IF(F1184="","",IF(C1184&lt;(F1184*(1-'inputs and tables'!$K$14)),0,IF(C1184&gt;(F1184*(1+'inputs and tables'!$K$14)),1,J1183)))</f>
        <v>1</v>
      </c>
      <c r="K1184">
        <f ca="1">IF(G1184="","",IF(C1184&lt;(G1184*(1-'inputs and tables'!$K$14)),0,IF(C1184&gt;(G1184*(1+'inputs and tables'!$K$14)),1,K1183)))</f>
        <v>1</v>
      </c>
      <c r="N1184" s="13">
        <f t="shared" si="56"/>
        <v>1328.4594007815874</v>
      </c>
      <c r="O1184" s="10">
        <f ca="1">(O1183+(IF(J1183&lt;&gt;J1182,(-O1183*'inputs and tables'!$K$22-'inputs and tables'!$K$21)-O1183*'inputs and tables'!$K$22,0)*('inputs and tables'!$K$15+'inputs and tables'!$K$16)))*(IF(AND(J1183=0,'inputs and tables'!$K$16=1),data!C1183/data!C1184,1)*IF(AND(J1183=1,'inputs and tables'!$K$15=1),data!C1184/data!C1183,1))</f>
        <v>6892.1433544999791</v>
      </c>
      <c r="P1184" s="10">
        <f ca="1">(P1183+(IF(K1183&lt;&gt;K1182,(-P1183*'inputs and tables'!$K$22-'inputs and tables'!$K$21)-P1183*'inputs and tables'!$K$22,0)*('inputs and tables'!$K$15+'inputs and tables'!$K$16)))*(IF(AND(K1183=0,'inputs and tables'!$K$16=1),data!C1183/data!C1184,1)*IF(AND(K1183=1,'inputs and tables'!$K$15=1),data!C1184/data!C1183,1))</f>
        <v>1666.4420001872249</v>
      </c>
    </row>
    <row r="1185" spans="1:16" x14ac:dyDescent="0.4">
      <c r="A1185" s="17">
        <f t="shared" si="53"/>
        <v>1183</v>
      </c>
      <c r="B1185">
        <v>1605052800</v>
      </c>
      <c r="C1185">
        <v>15684.24</v>
      </c>
      <c r="D1185" s="14">
        <f t="shared" si="55"/>
        <v>44146</v>
      </c>
      <c r="F1185">
        <f ca="1">IF(A1185&lt;$F$2,"",AVERAGE(INDIRECT("C"&amp;A1185-$F$2+3):C1185))</f>
        <v>11499.480833333333</v>
      </c>
      <c r="G1185" s="2">
        <f ca="1">IF(A1185&lt;$G$2,"",IF(A1185=$G$2,AVERAGE(INDIRECT("C"&amp;A1185-$G$2+3):C1185),G1184+(2/($G$2+3))*(C1185-G1184)))</f>
        <v>11787.467257539016</v>
      </c>
      <c r="J1185">
        <f ca="1">IF(F1185="","",IF(C1185&lt;(F1185*(1-'inputs and tables'!$K$14)),0,IF(C1185&gt;(F1185*(1+'inputs and tables'!$K$14)),1,J1184)))</f>
        <v>1</v>
      </c>
      <c r="K1185">
        <f ca="1">IF(G1185="","",IF(C1185&lt;(G1185*(1-'inputs and tables'!$K$14)),0,IF(C1185&gt;(G1185*(1+'inputs and tables'!$K$14)),1,K1184)))</f>
        <v>1</v>
      </c>
      <c r="N1185" s="13">
        <f t="shared" si="56"/>
        <v>1362.0703430308276</v>
      </c>
      <c r="O1185" s="10">
        <f ca="1">(O1184+(IF(J1184&lt;&gt;J1183,(-O1184*'inputs and tables'!$K$22-'inputs and tables'!$K$21)-O1184*'inputs and tables'!$K$22,0)*('inputs and tables'!$K$15+'inputs and tables'!$K$16)))*(IF(AND(J1184=0,'inputs and tables'!$K$16=1),data!C1184/data!C1185,1)*IF(AND(J1184=1,'inputs and tables'!$K$15=1),data!C1185/data!C1184,1))</f>
        <v>7066.5193513315671</v>
      </c>
      <c r="P1185" s="10">
        <f ca="1">(P1184+(IF(K1184&lt;&gt;K1183,(-P1184*'inputs and tables'!$K$22-'inputs and tables'!$K$21)-P1184*'inputs and tables'!$K$22,0)*('inputs and tables'!$K$15+'inputs and tables'!$K$16)))*(IF(AND(K1184=0,'inputs and tables'!$K$16=1),data!C1184/data!C1185,1)*IF(AND(K1184=1,'inputs and tables'!$K$15=1),data!C1185/data!C1184,1))</f>
        <v>1708.604136114787</v>
      </c>
    </row>
    <row r="1186" spans="1:16" x14ac:dyDescent="0.4">
      <c r="A1186" s="17">
        <f t="shared" si="53"/>
        <v>1184</v>
      </c>
      <c r="B1186">
        <v>1605139200</v>
      </c>
      <c r="C1186">
        <v>16291.86</v>
      </c>
      <c r="D1186" s="14">
        <f t="shared" si="55"/>
        <v>44147</v>
      </c>
      <c r="F1186">
        <f ca="1">IF(A1186&lt;$F$2,"",AVERAGE(INDIRECT("C"&amp;A1186-$F$2+3):C1186))</f>
        <v>11558.599666666669</v>
      </c>
      <c r="G1186" s="2">
        <f ca="1">IF(A1186&lt;$G$2,"",IF(A1186=$G$2,AVERAGE(INDIRECT("C"&amp;A1186-$G$2+3):C1186),G1185+(2/($G$2+3))*(C1186-G1185)))</f>
        <v>11867.90284222582</v>
      </c>
      <c r="J1186">
        <f ca="1">IF(F1186="","",IF(C1186&lt;(F1186*(1-'inputs and tables'!$K$14)),0,IF(C1186&gt;(F1186*(1+'inputs and tables'!$K$14)),1,J1185)))</f>
        <v>1</v>
      </c>
      <c r="K1186">
        <f ca="1">IF(G1186="","",IF(C1186&lt;(G1186*(1-'inputs and tables'!$K$14)),0,IF(C1186&gt;(G1186*(1+'inputs and tables'!$K$14)),1,K1185)))</f>
        <v>1</v>
      </c>
      <c r="N1186" s="13">
        <f t="shared" si="56"/>
        <v>1414.838037342595</v>
      </c>
      <c r="O1186" s="10">
        <f ca="1">(O1185+(IF(J1185&lt;&gt;J1184,(-O1185*'inputs and tables'!$K$22-'inputs and tables'!$K$21)-O1185*'inputs and tables'!$K$22,0)*('inputs and tables'!$K$15+'inputs and tables'!$K$16)))*(IF(AND(J1185=0,'inputs and tables'!$K$16=1),data!C1185/data!C1186,1)*IF(AND(J1185=1,'inputs and tables'!$K$15=1),data!C1186/data!C1185,1))</f>
        <v>7340.2819619684933</v>
      </c>
      <c r="P1186" s="10">
        <f ca="1">(P1185+(IF(K1185&lt;&gt;K1184,(-P1185*'inputs and tables'!$K$22-'inputs and tables'!$K$21)-P1185*'inputs and tables'!$K$22,0)*('inputs and tables'!$K$15+'inputs and tables'!$K$16)))*(IF(AND(K1185=0,'inputs and tables'!$K$16=1),data!C1185/data!C1186,1)*IF(AND(K1185=1,'inputs and tables'!$K$15=1),data!C1186/data!C1185,1))</f>
        <v>1774.7968266873663</v>
      </c>
    </row>
    <row r="1187" spans="1:16" x14ac:dyDescent="0.4">
      <c r="A1187" s="17">
        <f t="shared" si="53"/>
        <v>1185</v>
      </c>
      <c r="B1187">
        <v>1605225600</v>
      </c>
      <c r="C1187">
        <v>16320.7</v>
      </c>
      <c r="D1187" s="14">
        <f t="shared" si="55"/>
        <v>44148</v>
      </c>
      <c r="F1187">
        <f ca="1">IF(A1187&lt;$F$2,"",AVERAGE(INDIRECT("C"&amp;A1187-$F$2+3):C1187))</f>
        <v>11618.491166666667</v>
      </c>
      <c r="G1187" s="2">
        <f ca="1">IF(A1187&lt;$G$2,"",IF(A1187=$G$2,AVERAGE(INDIRECT("C"&amp;A1187-$G$2+3):C1187),G1186+(2/($G$2+3))*(C1187-G1186)))</f>
        <v>11947.417077186074</v>
      </c>
      <c r="J1187">
        <f ca="1">IF(F1187="","",IF(C1187&lt;(F1187*(1-'inputs and tables'!$K$14)),0,IF(C1187&gt;(F1187*(1+'inputs and tables'!$K$14)),1,J1186)))</f>
        <v>1</v>
      </c>
      <c r="K1187">
        <f ca="1">IF(G1187="","",IF(C1187&lt;(G1187*(1-'inputs and tables'!$K$14)),0,IF(C1187&gt;(G1187*(1+'inputs and tables'!$K$14)),1,K1186)))</f>
        <v>1</v>
      </c>
      <c r="N1187" s="13">
        <f t="shared" si="56"/>
        <v>1417.3425966131117</v>
      </c>
      <c r="O1187" s="10">
        <f ca="1">(O1186+(IF(J1186&lt;&gt;J1185,(-O1186*'inputs and tables'!$K$22-'inputs and tables'!$K$21)-O1186*'inputs and tables'!$K$22,0)*('inputs and tables'!$K$15+'inputs and tables'!$K$16)))*(IF(AND(J1186=0,'inputs and tables'!$K$16=1),data!C1186/data!C1187,1)*IF(AND(J1186=1,'inputs and tables'!$K$15=1),data!C1187/data!C1186,1))</f>
        <v>7353.2757964222119</v>
      </c>
      <c r="P1187" s="10">
        <f ca="1">(P1186+(IF(K1186&lt;&gt;K1185,(-P1186*'inputs and tables'!$K$22-'inputs and tables'!$K$21)-P1186*'inputs and tables'!$K$22,0)*('inputs and tables'!$K$15+'inputs and tables'!$K$16)))*(IF(AND(K1186=0,'inputs and tables'!$K$16=1),data!C1186/data!C1187,1)*IF(AND(K1186=1,'inputs and tables'!$K$15=1),data!C1187/data!C1186,1))</f>
        <v>1777.9385883083023</v>
      </c>
    </row>
    <row r="1188" spans="1:16" x14ac:dyDescent="0.4">
      <c r="A1188" s="17">
        <f t="shared" si="53"/>
        <v>1186</v>
      </c>
      <c r="B1188">
        <v>1605312000</v>
      </c>
      <c r="C1188">
        <v>16070.45</v>
      </c>
      <c r="D1188" s="14">
        <f t="shared" si="55"/>
        <v>44149</v>
      </c>
      <c r="F1188">
        <f ca="1">IF(A1188&lt;$F$2,"",AVERAGE(INDIRECT("C"&amp;A1188-$F$2+3):C1188))</f>
        <v>11676.125583333334</v>
      </c>
      <c r="G1188" s="2">
        <f ca="1">IF(A1188&lt;$G$2,"",IF(A1188=$G$2,AVERAGE(INDIRECT("C"&amp;A1188-$G$2+3):C1188),G1187+(2/($G$2+3))*(C1188-G1187)))</f>
        <v>12021.042665093466</v>
      </c>
      <c r="J1188">
        <f ca="1">IF(F1188="","",IF(C1188&lt;(F1188*(1-'inputs and tables'!$K$14)),0,IF(C1188&gt;(F1188*(1+'inputs and tables'!$K$14)),1,J1187)))</f>
        <v>1</v>
      </c>
      <c r="K1188">
        <f ca="1">IF(G1188="","",IF(C1188&lt;(G1188*(1-'inputs and tables'!$K$14)),0,IF(C1188&gt;(G1188*(1+'inputs and tables'!$K$14)),1,K1187)))</f>
        <v>1</v>
      </c>
      <c r="N1188" s="13">
        <f t="shared" si="56"/>
        <v>1395.610073816759</v>
      </c>
      <c r="O1188" s="10">
        <f ca="1">(O1187+(IF(J1187&lt;&gt;J1186,(-O1187*'inputs and tables'!$K$22-'inputs and tables'!$K$21)-O1187*'inputs and tables'!$K$22,0)*('inputs and tables'!$K$15+'inputs and tables'!$K$16)))*(IF(AND(J1187=0,'inputs and tables'!$K$16=1),data!C1187/data!C1188,1)*IF(AND(J1187=1,'inputs and tables'!$K$15=1),data!C1188/data!C1187,1))</f>
        <v>7240.5258979463706</v>
      </c>
      <c r="P1188" s="10">
        <f ca="1">(P1187+(IF(K1187&lt;&gt;K1186,(-P1187*'inputs and tables'!$K$22-'inputs and tables'!$K$21)-P1187*'inputs and tables'!$K$22,0)*('inputs and tables'!$K$15+'inputs and tables'!$K$16)))*(IF(AND(K1187=0,'inputs and tables'!$K$16=1),data!C1187/data!C1188,1)*IF(AND(K1187=1,'inputs and tables'!$K$15=1),data!C1188/data!C1187,1))</f>
        <v>1750.6769431751798</v>
      </c>
    </row>
    <row r="1189" spans="1:16" x14ac:dyDescent="0.4">
      <c r="A1189" s="17">
        <f t="shared" si="53"/>
        <v>1187</v>
      </c>
      <c r="B1189">
        <v>1605398400</v>
      </c>
      <c r="C1189">
        <v>15957</v>
      </c>
      <c r="D1189" s="14">
        <f t="shared" si="55"/>
        <v>44150</v>
      </c>
      <c r="F1189">
        <f ca="1">IF(A1189&lt;$F$2,"",AVERAGE(INDIRECT("C"&amp;A1189-$F$2+3):C1189))</f>
        <v>11732.681583333331</v>
      </c>
      <c r="G1189" s="2">
        <f ca="1">IF(A1189&lt;$G$2,"",IF(A1189=$G$2,AVERAGE(INDIRECT("C"&amp;A1189-$G$2+3):C1189),G1188+(2/($G$2+3))*(C1189-G1188)))</f>
        <v>12091.327617502511</v>
      </c>
      <c r="J1189">
        <f ca="1">IF(F1189="","",IF(C1189&lt;(F1189*(1-'inputs and tables'!$K$14)),0,IF(C1189&gt;(F1189*(1+'inputs and tables'!$K$14)),1,J1188)))</f>
        <v>1</v>
      </c>
      <c r="K1189">
        <f ca="1">IF(G1189="","",IF(C1189&lt;(G1189*(1-'inputs and tables'!$K$14)),0,IF(C1189&gt;(G1189*(1+'inputs and tables'!$K$14)),1,K1188)))</f>
        <v>1</v>
      </c>
      <c r="N1189" s="13">
        <f t="shared" si="56"/>
        <v>1385.7577073382527</v>
      </c>
      <c r="O1189" s="10">
        <f ca="1">(O1188+(IF(J1188&lt;&gt;J1187,(-O1188*'inputs and tables'!$K$22-'inputs and tables'!$K$21)-O1188*'inputs and tables'!$K$22,0)*('inputs and tables'!$K$15+'inputs and tables'!$K$16)))*(IF(AND(J1188=0,'inputs and tables'!$K$16=1),data!C1188/data!C1189,1)*IF(AND(J1188=1,'inputs and tables'!$K$15=1),data!C1189/data!C1188,1))</f>
        <v>7189.4111088071732</v>
      </c>
      <c r="P1189" s="10">
        <f ca="1">(P1188+(IF(K1188&lt;&gt;K1187,(-P1188*'inputs and tables'!$K$22-'inputs and tables'!$K$21)-P1188*'inputs and tables'!$K$22,0)*('inputs and tables'!$K$15+'inputs and tables'!$K$16)))*(IF(AND(K1188=0,'inputs and tables'!$K$16=1),data!C1188/data!C1189,1)*IF(AND(K1188=1,'inputs and tables'!$K$15=1),data!C1189/data!C1188,1))</f>
        <v>1738.3179675893546</v>
      </c>
    </row>
    <row r="1190" spans="1:16" x14ac:dyDescent="0.4">
      <c r="A1190" s="17">
        <f t="shared" si="53"/>
        <v>1188</v>
      </c>
      <c r="B1190">
        <v>1605484800</v>
      </c>
      <c r="C1190">
        <v>16713.57</v>
      </c>
      <c r="D1190" s="14">
        <f t="shared" si="55"/>
        <v>44151</v>
      </c>
      <c r="F1190">
        <f ca="1">IF(A1190&lt;$F$2,"",AVERAGE(INDIRECT("C"&amp;A1190-$F$2+3):C1190))</f>
        <v>11795.219749999998</v>
      </c>
      <c r="G1190" s="2">
        <f ca="1">IF(A1190&lt;$G$2,"",IF(A1190=$G$2,AVERAGE(INDIRECT("C"&amp;A1190-$G$2+3):C1190),G1189+(2/($G$2+3))*(C1190-G1189)))</f>
        <v>12173.86766004711</v>
      </c>
      <c r="J1190">
        <f ca="1">IF(F1190="","",IF(C1190&lt;(F1190*(1-'inputs and tables'!$K$14)),0,IF(C1190&gt;(F1190*(1+'inputs and tables'!$K$14)),1,J1189)))</f>
        <v>1</v>
      </c>
      <c r="K1190">
        <f ca="1">IF(G1190="","",IF(C1190&lt;(G1190*(1-'inputs and tables'!$K$14)),0,IF(C1190&gt;(G1190*(1+'inputs and tables'!$K$14)),1,K1189)))</f>
        <v>1</v>
      </c>
      <c r="N1190" s="13">
        <f t="shared" si="56"/>
        <v>1451.4607034303065</v>
      </c>
      <c r="O1190" s="10">
        <f ca="1">(O1189+(IF(J1189&lt;&gt;J1188,(-O1189*'inputs and tables'!$K$22-'inputs and tables'!$K$21)-O1189*'inputs and tables'!$K$22,0)*('inputs and tables'!$K$15+'inputs and tables'!$K$16)))*(IF(AND(J1189=0,'inputs and tables'!$K$16=1),data!C1189/data!C1190,1)*IF(AND(J1189=1,'inputs and tables'!$K$15=1),data!C1190/data!C1189,1))</f>
        <v>7530.2829996757728</v>
      </c>
      <c r="P1190" s="10">
        <f ca="1">(P1189+(IF(K1189&lt;&gt;K1188,(-P1189*'inputs and tables'!$K$22-'inputs and tables'!$K$21)-P1189*'inputs and tables'!$K$22,0)*('inputs and tables'!$K$15+'inputs and tables'!$K$16)))*(IF(AND(K1189=0,'inputs and tables'!$K$16=1),data!C1189/data!C1190,1)*IF(AND(K1189=1,'inputs and tables'!$K$15=1),data!C1190/data!C1189,1))</f>
        <v>1820.7369200703395</v>
      </c>
    </row>
    <row r="1191" spans="1:16" x14ac:dyDescent="0.4">
      <c r="A1191" s="17">
        <f t="shared" si="53"/>
        <v>1189</v>
      </c>
      <c r="B1191">
        <v>1605571200</v>
      </c>
      <c r="C1191">
        <v>17659.38</v>
      </c>
      <c r="D1191" s="14">
        <f t="shared" si="55"/>
        <v>44152</v>
      </c>
      <c r="F1191">
        <f ca="1">IF(A1191&lt;$F$2,"",AVERAGE(INDIRECT("C"&amp;A1191-$F$2+3):C1191))</f>
        <v>11866.041416666665</v>
      </c>
      <c r="G1191" s="2">
        <f ca="1">IF(A1191&lt;$G$2,"",IF(A1191=$G$2,AVERAGE(INDIRECT("C"&amp;A1191-$G$2+3):C1191),G1190+(2/($G$2+3))*(C1191-G1190)))</f>
        <v>12271.823237546269</v>
      </c>
      <c r="J1191">
        <f ca="1">IF(F1191="","",IF(C1191&lt;(F1191*(1-'inputs and tables'!$K$14)),0,IF(C1191&gt;(F1191*(1+'inputs and tables'!$K$14)),1,J1190)))</f>
        <v>1</v>
      </c>
      <c r="K1191">
        <f ca="1">IF(G1191="","",IF(C1191&lt;(G1191*(1-'inputs and tables'!$K$14)),0,IF(C1191&gt;(G1191*(1+'inputs and tables'!$K$14)),1,K1190)))</f>
        <v>1</v>
      </c>
      <c r="N1191" s="13">
        <f t="shared" si="56"/>
        <v>1533.5979157620475</v>
      </c>
      <c r="O1191" s="10">
        <f ca="1">(O1190+(IF(J1190&lt;&gt;J1189,(-O1190*'inputs and tables'!$K$22-'inputs and tables'!$K$21)-O1190*'inputs and tables'!$K$22,0)*('inputs and tables'!$K$15+'inputs and tables'!$K$16)))*(IF(AND(J1190=0,'inputs and tables'!$K$16=1),data!C1190/data!C1191,1)*IF(AND(J1190=1,'inputs and tables'!$K$15=1),data!C1191/data!C1190,1))</f>
        <v>7956.4167917933955</v>
      </c>
      <c r="P1191" s="10">
        <f ca="1">(P1190+(IF(K1190&lt;&gt;K1189,(-P1190*'inputs and tables'!$K$22-'inputs and tables'!$K$21)-P1190*'inputs and tables'!$K$22,0)*('inputs and tables'!$K$15+'inputs and tables'!$K$16)))*(IF(AND(K1190=0,'inputs and tables'!$K$16=1),data!C1190/data!C1191,1)*IF(AND(K1190=1,'inputs and tables'!$K$15=1),data!C1191/data!C1190,1))</f>
        <v>1923.7712320917524</v>
      </c>
    </row>
    <row r="1192" spans="1:16" x14ac:dyDescent="0.4">
      <c r="A1192" s="17">
        <f t="shared" si="53"/>
        <v>1190</v>
      </c>
      <c r="B1192">
        <v>1605657600</v>
      </c>
      <c r="C1192">
        <v>17776.12</v>
      </c>
      <c r="D1192" s="14">
        <f t="shared" si="55"/>
        <v>44153</v>
      </c>
      <c r="F1192">
        <f ca="1">IF(A1192&lt;$F$2,"",AVERAGE(INDIRECT("C"&amp;A1192-$F$2+3):C1192))</f>
        <v>11935.925749999999</v>
      </c>
      <c r="G1192" s="2">
        <f ca="1">IF(A1192&lt;$G$2,"",IF(A1192=$G$2,AVERAGE(INDIRECT("C"&amp;A1192-$G$2+3):C1192),G1191+(2/($G$2+3))*(C1192-G1191)))</f>
        <v>12370.114251161514</v>
      </c>
      <c r="J1192">
        <f ca="1">IF(F1192="","",IF(C1192&lt;(F1192*(1-'inputs and tables'!$K$14)),0,IF(C1192&gt;(F1192*(1+'inputs and tables'!$K$14)),1,J1191)))</f>
        <v>1</v>
      </c>
      <c r="K1192">
        <f ca="1">IF(G1192="","",IF(C1192&lt;(G1192*(1-'inputs and tables'!$K$14)),0,IF(C1192&gt;(G1192*(1+'inputs and tables'!$K$14)),1,K1191)))</f>
        <v>1</v>
      </c>
      <c r="N1192" s="13">
        <f t="shared" si="56"/>
        <v>1543.7359965262679</v>
      </c>
      <c r="O1192" s="10">
        <f ca="1">(O1191+(IF(J1191&lt;&gt;J1190,(-O1191*'inputs and tables'!$K$22-'inputs and tables'!$K$21)-O1191*'inputs and tables'!$K$22,0)*('inputs and tables'!$K$15+'inputs and tables'!$K$16)))*(IF(AND(J1191=0,'inputs and tables'!$K$16=1),data!C1191/data!C1192,1)*IF(AND(J1191=1,'inputs and tables'!$K$15=1),data!C1192/data!C1191,1))</f>
        <v>8009.0138872901762</v>
      </c>
      <c r="P1192" s="10">
        <f ca="1">(P1191+(IF(K1191&lt;&gt;K1190,(-P1191*'inputs and tables'!$K$22-'inputs and tables'!$K$21)-P1191*'inputs and tables'!$K$22,0)*('inputs and tables'!$K$15+'inputs and tables'!$K$16)))*(IF(AND(K1191=0,'inputs and tables'!$K$16=1),data!C1191/data!C1192,1)*IF(AND(K1191=1,'inputs and tables'!$K$15=1),data!C1192/data!C1191,1))</f>
        <v>1936.488612522684</v>
      </c>
    </row>
    <row r="1193" spans="1:16" x14ac:dyDescent="0.4">
      <c r="A1193" s="17">
        <f t="shared" si="53"/>
        <v>1191</v>
      </c>
      <c r="B1193">
        <v>1605744000</v>
      </c>
      <c r="C1193">
        <v>17802.82</v>
      </c>
      <c r="D1193" s="14">
        <f t="shared" si="55"/>
        <v>44154</v>
      </c>
      <c r="F1193">
        <f ca="1">IF(A1193&lt;$F$2,"",AVERAGE(INDIRECT("C"&amp;A1193-$F$2+3):C1193))</f>
        <v>12004.964583333332</v>
      </c>
      <c r="G1193" s="2">
        <f ca="1">IF(A1193&lt;$G$2,"",IF(A1193=$G$2,AVERAGE(INDIRECT("C"&amp;A1193-$G$2+3):C1193),G1192+(2/($G$2+3))*(C1193-G1192)))</f>
        <v>12467.126853819345</v>
      </c>
      <c r="J1193">
        <f ca="1">IF(F1193="","",IF(C1193&lt;(F1193*(1-'inputs and tables'!$K$14)),0,IF(C1193&gt;(F1193*(1+'inputs and tables'!$K$14)),1,J1192)))</f>
        <v>1</v>
      </c>
      <c r="K1193">
        <f ca="1">IF(G1193="","",IF(C1193&lt;(G1193*(1-'inputs and tables'!$K$14)),0,IF(C1193&gt;(G1193*(1+'inputs and tables'!$K$14)),1,K1192)))</f>
        <v>1</v>
      </c>
      <c r="N1193" s="13">
        <f t="shared" si="56"/>
        <v>1546.0547112461984</v>
      </c>
      <c r="O1193" s="10">
        <f ca="1">(O1192+(IF(J1192&lt;&gt;J1191,(-O1192*'inputs and tables'!$K$22-'inputs and tables'!$K$21)-O1192*'inputs and tables'!$K$22,0)*('inputs and tables'!$K$15+'inputs and tables'!$K$16)))*(IF(AND(J1192=0,'inputs and tables'!$K$16=1),data!C1192/data!C1193,1)*IF(AND(J1192=1,'inputs and tables'!$K$15=1),data!C1193/data!C1192,1))</f>
        <v>8021.0435467878979</v>
      </c>
      <c r="P1193" s="10">
        <f ca="1">(P1192+(IF(K1192&lt;&gt;K1191,(-P1192*'inputs and tables'!$K$22-'inputs and tables'!$K$21)-P1192*'inputs and tables'!$K$22,0)*('inputs and tables'!$K$15+'inputs and tables'!$K$16)))*(IF(AND(K1192=0,'inputs and tables'!$K$16=1),data!C1192/data!C1193,1)*IF(AND(K1192=1,'inputs and tables'!$K$15=1),data!C1193/data!C1192,1))</f>
        <v>1939.3972475878363</v>
      </c>
    </row>
    <row r="1194" spans="1:16" x14ac:dyDescent="0.4">
      <c r="A1194" s="17">
        <f t="shared" si="53"/>
        <v>1192</v>
      </c>
      <c r="B1194">
        <v>1605830400</v>
      </c>
      <c r="C1194">
        <v>18655.669999999998</v>
      </c>
      <c r="D1194" s="14">
        <f t="shared" si="55"/>
        <v>44155</v>
      </c>
      <c r="F1194">
        <f ca="1">IF(A1194&lt;$F$2,"",AVERAGE(INDIRECT("C"&amp;A1194-$F$2+3):C1194))</f>
        <v>12080.401249999999</v>
      </c>
      <c r="G1194" s="2">
        <f ca="1">IF(A1194&lt;$G$2,"",IF(A1194=$G$2,AVERAGE(INDIRECT("C"&amp;A1194-$G$2+3):C1194),G1193+(2/($G$2+3))*(C1194-G1193)))</f>
        <v>12577.636552858286</v>
      </c>
      <c r="J1194">
        <f ca="1">IF(F1194="","",IF(C1194&lt;(F1194*(1-'inputs and tables'!$K$14)),0,IF(C1194&gt;(F1194*(1+'inputs and tables'!$K$14)),1,J1193)))</f>
        <v>1</v>
      </c>
      <c r="K1194">
        <f ca="1">IF(G1194="","",IF(C1194&lt;(G1194*(1-'inputs and tables'!$K$14)),0,IF(C1194&gt;(G1194*(1+'inputs and tables'!$K$14)),1,K1193)))</f>
        <v>1</v>
      </c>
      <c r="N1194" s="13">
        <f t="shared" si="56"/>
        <v>1620.1189752496718</v>
      </c>
      <c r="O1194" s="10">
        <f ca="1">(O1193+(IF(J1193&lt;&gt;J1192,(-O1193*'inputs and tables'!$K$22-'inputs and tables'!$K$21)-O1193*'inputs and tables'!$K$22,0)*('inputs and tables'!$K$15+'inputs and tables'!$K$16)))*(IF(AND(J1193=0,'inputs and tables'!$K$16=1),data!C1193/data!C1194,1)*IF(AND(J1193=1,'inputs and tables'!$K$15=1),data!C1194/data!C1193,1))</f>
        <v>8405.2942996954735</v>
      </c>
      <c r="P1194" s="10">
        <f ca="1">(P1193+(IF(K1193&lt;&gt;K1192,(-P1193*'inputs and tables'!$K$22-'inputs and tables'!$K$21)-P1193*'inputs and tables'!$K$22,0)*('inputs and tables'!$K$15+'inputs and tables'!$K$16)))*(IF(AND(K1193=0,'inputs and tables'!$K$16=1),data!C1193/data!C1194,1)*IF(AND(K1193=1,'inputs and tables'!$K$15=1),data!C1194/data!C1193,1))</f>
        <v>2032.304716326232</v>
      </c>
    </row>
    <row r="1195" spans="1:16" x14ac:dyDescent="0.4">
      <c r="A1195" s="17">
        <f t="shared" si="53"/>
        <v>1193</v>
      </c>
      <c r="B1195">
        <v>1605916800</v>
      </c>
      <c r="C1195">
        <v>18703.8</v>
      </c>
      <c r="D1195" s="14">
        <f t="shared" si="55"/>
        <v>44156</v>
      </c>
      <c r="F1195">
        <f ca="1">IF(A1195&lt;$F$2,"",AVERAGE(INDIRECT("C"&amp;A1195-$F$2+3):C1195))</f>
        <v>12156.784583333332</v>
      </c>
      <c r="G1195" s="2">
        <f ca="1">IF(A1195&lt;$G$2,"",IF(A1195=$G$2,AVERAGE(INDIRECT("C"&amp;A1195-$G$2+3):C1195),G1194+(2/($G$2+3))*(C1195-G1194)))</f>
        <v>12687.032328700103</v>
      </c>
      <c r="J1195">
        <f ca="1">IF(F1195="","",IF(C1195&lt;(F1195*(1-'inputs and tables'!$K$14)),0,IF(C1195&gt;(F1195*(1+'inputs and tables'!$K$14)),1,J1194)))</f>
        <v>1</v>
      </c>
      <c r="K1195">
        <f ca="1">IF(G1195="","",IF(C1195&lt;(G1195*(1-'inputs and tables'!$K$14)),0,IF(C1195&gt;(G1195*(1+'inputs and tables'!$K$14)),1,K1194)))</f>
        <v>1</v>
      </c>
      <c r="N1195" s="13">
        <f t="shared" si="56"/>
        <v>1624.2987407729026</v>
      </c>
      <c r="O1195" s="10">
        <f ca="1">(O1194+(IF(J1194&lt;&gt;J1193,(-O1194*'inputs and tables'!$K$22-'inputs and tables'!$K$21)-O1194*'inputs and tables'!$K$22,0)*('inputs and tables'!$K$15+'inputs and tables'!$K$16)))*(IF(AND(J1194=0,'inputs and tables'!$K$16=1),data!C1194/data!C1195,1)*IF(AND(J1194=1,'inputs and tables'!$K$15=1),data!C1195/data!C1194,1))</f>
        <v>8426.9792252245134</v>
      </c>
      <c r="P1195" s="10">
        <f ca="1">(P1194+(IF(K1194&lt;&gt;K1193,(-P1194*'inputs and tables'!$K$22-'inputs and tables'!$K$21)-P1194*'inputs and tables'!$K$22,0)*('inputs and tables'!$K$15+'inputs and tables'!$K$16)))*(IF(AND(K1194=0,'inputs and tables'!$K$16=1),data!C1194/data!C1195,1)*IF(AND(K1194=1,'inputs and tables'!$K$15=1),data!C1195/data!C1194,1))</f>
        <v>2037.5478850785087</v>
      </c>
    </row>
    <row r="1196" spans="1:16" x14ac:dyDescent="0.4">
      <c r="A1196" s="17">
        <f t="shared" si="53"/>
        <v>1194</v>
      </c>
      <c r="B1196">
        <v>1606003200</v>
      </c>
      <c r="C1196">
        <v>18414.43</v>
      </c>
      <c r="D1196" s="14">
        <f t="shared" si="55"/>
        <v>44157</v>
      </c>
      <c r="F1196">
        <f ca="1">IF(A1196&lt;$F$2,"",AVERAGE(INDIRECT("C"&amp;A1196-$F$2+3):C1196))</f>
        <v>12229.401333333333</v>
      </c>
      <c r="G1196" s="2">
        <f ca="1">IF(A1196&lt;$G$2,"",IF(A1196=$G$2,AVERAGE(INDIRECT("C"&amp;A1196-$G$2+3):C1196),G1195+(2/($G$2+3))*(C1196-G1195)))</f>
        <v>12789.307287116173</v>
      </c>
      <c r="J1196">
        <f ca="1">IF(F1196="","",IF(C1196&lt;(F1196*(1-'inputs and tables'!$K$14)),0,IF(C1196&gt;(F1196*(1+'inputs and tables'!$K$14)),1,J1195)))</f>
        <v>1</v>
      </c>
      <c r="K1196">
        <f ca="1">IF(G1196="","",IF(C1196&lt;(G1196*(1-'inputs and tables'!$K$14)),0,IF(C1196&gt;(G1196*(1+'inputs and tables'!$K$14)),1,K1195)))</f>
        <v>1</v>
      </c>
      <c r="N1196" s="13">
        <f t="shared" si="56"/>
        <v>1599.1689101172362</v>
      </c>
      <c r="O1196" s="10">
        <f ca="1">(O1195+(IF(J1195&lt;&gt;J1194,(-O1195*'inputs and tables'!$K$22-'inputs and tables'!$K$21)-O1195*'inputs and tables'!$K$22,0)*('inputs and tables'!$K$15+'inputs and tables'!$K$16)))*(IF(AND(J1195=0,'inputs and tables'!$K$16=1),data!C1195/data!C1196,1)*IF(AND(J1195=1,'inputs and tables'!$K$15=1),data!C1196/data!C1195,1))</f>
        <v>8296.6038481138075</v>
      </c>
      <c r="P1196" s="10">
        <f ca="1">(P1195+(IF(K1195&lt;&gt;K1194,(-P1195*'inputs and tables'!$K$22-'inputs and tables'!$K$21)-P1195*'inputs and tables'!$K$22,0)*('inputs and tables'!$K$15+'inputs and tables'!$K$16)))*(IF(AND(K1195=0,'inputs and tables'!$K$16=1),data!C1195/data!C1196,1)*IF(AND(K1195=1,'inputs and tables'!$K$15=1),data!C1196/data!C1195,1))</f>
        <v>2006.0245993555452</v>
      </c>
    </row>
    <row r="1197" spans="1:16" x14ac:dyDescent="0.4">
      <c r="A1197" s="17">
        <f t="shared" si="53"/>
        <v>1195</v>
      </c>
      <c r="B1197">
        <v>1606089600</v>
      </c>
      <c r="C1197">
        <v>18368</v>
      </c>
      <c r="D1197" s="14">
        <f t="shared" si="55"/>
        <v>44158</v>
      </c>
      <c r="F1197">
        <f ca="1">IF(A1197&lt;$F$2,"",AVERAGE(INDIRECT("C"&amp;A1197-$F$2+3):C1197))</f>
        <v>12299.705166666665</v>
      </c>
      <c r="G1197" s="2">
        <f ca="1">IF(A1197&lt;$G$2,"",IF(A1197=$G$2,AVERAGE(INDIRECT("C"&amp;A1197-$G$2+3):C1197),G1196+(2/($G$2+3))*(C1197-G1196)))</f>
        <v>12888.926799846242</v>
      </c>
      <c r="J1197">
        <f ca="1">IF(F1197="","",IF(C1197&lt;(F1197*(1-'inputs and tables'!$K$14)),0,IF(C1197&gt;(F1197*(1+'inputs and tables'!$K$14)),1,J1196)))</f>
        <v>1</v>
      </c>
      <c r="K1197">
        <f ca="1">IF(G1197="","",IF(C1197&lt;(G1197*(1-'inputs and tables'!$K$14)),0,IF(C1197&gt;(G1197*(1+'inputs and tables'!$K$14)),1,K1196)))</f>
        <v>1</v>
      </c>
      <c r="N1197" s="13">
        <f t="shared" si="56"/>
        <v>1595.1367781154995</v>
      </c>
      <c r="O1197" s="10">
        <f ca="1">(O1196+(IF(J1196&lt;&gt;J1195,(-O1196*'inputs and tables'!$K$22-'inputs and tables'!$K$21)-O1196*'inputs and tables'!$K$22,0)*('inputs and tables'!$K$15+'inputs and tables'!$K$16)))*(IF(AND(J1196=0,'inputs and tables'!$K$16=1),data!C1196/data!C1197,1)*IF(AND(J1196=1,'inputs and tables'!$K$15=1),data!C1197/data!C1196,1))</f>
        <v>8275.684855961028</v>
      </c>
      <c r="P1197" s="10">
        <f ca="1">(P1196+(IF(K1196&lt;&gt;K1195,(-P1196*'inputs and tables'!$K$22-'inputs and tables'!$K$21)-P1196*'inputs and tables'!$K$22,0)*('inputs and tables'!$K$15+'inputs and tables'!$K$16)))*(IF(AND(K1196=0,'inputs and tables'!$K$16=1),data!C1196/data!C1197,1)*IF(AND(K1196=1,'inputs and tables'!$K$15=1),data!C1197/data!C1196,1))</f>
        <v>2000.9666245961812</v>
      </c>
    </row>
    <row r="1198" spans="1:16" x14ac:dyDescent="0.4">
      <c r="A1198" s="17">
        <f t="shared" si="53"/>
        <v>1196</v>
      </c>
      <c r="B1198">
        <v>1606176000</v>
      </c>
      <c r="C1198">
        <v>19160.009999999998</v>
      </c>
      <c r="D1198" s="14">
        <f t="shared" si="55"/>
        <v>44159</v>
      </c>
      <c r="F1198">
        <f ca="1">IF(A1198&lt;$F$2,"",AVERAGE(INDIRECT("C"&amp;A1198-$F$2+3):C1198))</f>
        <v>12367.455583333332</v>
      </c>
      <c r="G1198" s="2">
        <f ca="1">IF(A1198&lt;$G$2,"",IF(A1198=$G$2,AVERAGE(INDIRECT("C"&amp;A1198-$G$2+3):C1198),G1197+(2/($G$2+3))*(C1198-G1197)))</f>
        <v>13000.910428420417</v>
      </c>
      <c r="J1198">
        <f ca="1">IF(F1198="","",IF(C1198&lt;(F1198*(1-'inputs and tables'!$K$14)),0,IF(C1198&gt;(F1198*(1+'inputs and tables'!$K$14)),1,J1197)))</f>
        <v>1</v>
      </c>
      <c r="K1198">
        <f ca="1">IF(G1198="","",IF(C1198&lt;(G1198*(1-'inputs and tables'!$K$14)),0,IF(C1198&gt;(G1198*(1+'inputs and tables'!$K$14)),1,K1197)))</f>
        <v>1</v>
      </c>
      <c r="N1198" s="13">
        <f t="shared" si="56"/>
        <v>1663.9174989144574</v>
      </c>
      <c r="O1198" s="10">
        <f ca="1">(O1197+(IF(J1197&lt;&gt;J1196,(-O1197*'inputs and tables'!$K$22-'inputs and tables'!$K$21)-O1197*'inputs and tables'!$K$22,0)*('inputs and tables'!$K$15+'inputs and tables'!$K$16)))*(IF(AND(J1197=0,'inputs and tables'!$K$16=1),data!C1197/data!C1198,1)*IF(AND(J1197=1,'inputs and tables'!$K$15=1),data!C1198/data!C1197,1))</f>
        <v>8632.5242049794124</v>
      </c>
      <c r="P1198" s="10">
        <f ca="1">(P1197+(IF(K1197&lt;&gt;K1196,(-P1197*'inputs and tables'!$K$22-'inputs and tables'!$K$21)-P1197*'inputs and tables'!$K$22,0)*('inputs and tables'!$K$15+'inputs and tables'!$K$16)))*(IF(AND(K1197=0,'inputs and tables'!$K$16=1),data!C1197/data!C1198,1)*IF(AND(K1197=1,'inputs and tables'!$K$15=1),data!C1198/data!C1197,1))</f>
        <v>2087.2463271411739</v>
      </c>
    </row>
    <row r="1199" spans="1:16" x14ac:dyDescent="0.4">
      <c r="A1199" s="17">
        <f t="shared" si="53"/>
        <v>1197</v>
      </c>
      <c r="B1199">
        <v>1606262400</v>
      </c>
      <c r="C1199">
        <v>18719.11</v>
      </c>
      <c r="D1199" s="14">
        <f t="shared" si="55"/>
        <v>44160</v>
      </c>
      <c r="F1199">
        <f ca="1">IF(A1199&lt;$F$2,"",AVERAGE(INDIRECT("C"&amp;A1199-$F$2+3):C1199))</f>
        <v>12432.562583333336</v>
      </c>
      <c r="G1199" s="2">
        <f ca="1">IF(A1199&lt;$G$2,"",IF(A1199=$G$2,AVERAGE(INDIRECT("C"&amp;A1199-$G$2+3):C1199),G1198+(2/($G$2+3))*(C1199-G1198)))</f>
        <v>13103.021135055766</v>
      </c>
      <c r="J1199">
        <f ca="1">IF(F1199="","",IF(C1199&lt;(F1199*(1-'inputs and tables'!$K$14)),0,IF(C1199&gt;(F1199*(1+'inputs and tables'!$K$14)),1,J1198)))</f>
        <v>1</v>
      </c>
      <c r="K1199">
        <f ca="1">IF(G1199="","",IF(C1199&lt;(G1199*(1-'inputs and tables'!$K$14)),0,IF(C1199&gt;(G1199*(1+'inputs and tables'!$K$14)),1,K1198)))</f>
        <v>1</v>
      </c>
      <c r="N1199" s="13">
        <f t="shared" si="56"/>
        <v>1625.6283108988259</v>
      </c>
      <c r="O1199" s="10">
        <f ca="1">(O1198+(IF(J1198&lt;&gt;J1197,(-O1198*'inputs and tables'!$K$22-'inputs and tables'!$K$21)-O1198*'inputs and tables'!$K$22,0)*('inputs and tables'!$K$15+'inputs and tables'!$K$16)))*(IF(AND(J1198=0,'inputs and tables'!$K$16=1),data!C1198/data!C1199,1)*IF(AND(J1198=1,'inputs and tables'!$K$15=1),data!C1199/data!C1198,1))</f>
        <v>8433.8771311012988</v>
      </c>
      <c r="P1199" s="10">
        <f ca="1">(P1198+(IF(K1198&lt;&gt;K1197,(-P1198*'inputs and tables'!$K$22-'inputs and tables'!$K$21)-P1198*'inputs and tables'!$K$22,0)*('inputs and tables'!$K$15+'inputs and tables'!$K$16)))*(IF(AND(K1198=0,'inputs and tables'!$K$16=1),data!C1198/data!C1199,1)*IF(AND(K1198=1,'inputs and tables'!$K$15=1),data!C1199/data!C1198,1))</f>
        <v>2039.2157203911493</v>
      </c>
    </row>
    <row r="1200" spans="1:16" x14ac:dyDescent="0.4">
      <c r="A1200" s="17">
        <f t="shared" si="53"/>
        <v>1198</v>
      </c>
      <c r="B1200">
        <v>1606348800</v>
      </c>
      <c r="C1200">
        <v>17149.47</v>
      </c>
      <c r="D1200" s="14">
        <f t="shared" si="55"/>
        <v>44161</v>
      </c>
      <c r="F1200">
        <f ca="1">IF(A1200&lt;$F$2,"",AVERAGE(INDIRECT("C"&amp;A1200-$F$2+3):C1200))</f>
        <v>12482.970416666667</v>
      </c>
      <c r="G1200" s="2">
        <f ca="1">IF(A1200&lt;$G$2,"",IF(A1200=$G$2,AVERAGE(INDIRECT("C"&amp;A1200-$G$2+3):C1200),G1199+(2/($G$2+3))*(C1200-G1199)))</f>
        <v>13175.279150501199</v>
      </c>
      <c r="J1200">
        <f ca="1">IF(F1200="","",IF(C1200&lt;(F1200*(1-'inputs and tables'!$K$14)),0,IF(C1200&gt;(F1200*(1+'inputs and tables'!$K$14)),1,J1199)))</f>
        <v>1</v>
      </c>
      <c r="K1200">
        <f ca="1">IF(G1200="","",IF(C1200&lt;(G1200*(1-'inputs and tables'!$K$14)),0,IF(C1200&gt;(G1200*(1+'inputs and tables'!$K$14)),1,K1199)))</f>
        <v>1</v>
      </c>
      <c r="N1200" s="13">
        <f t="shared" si="56"/>
        <v>1489.3156752062512</v>
      </c>
      <c r="O1200" s="10">
        <f ca="1">(O1199+(IF(J1199&lt;&gt;J1198,(-O1199*'inputs and tables'!$K$22-'inputs and tables'!$K$21)-O1199*'inputs and tables'!$K$22,0)*('inputs and tables'!$K$15+'inputs and tables'!$K$16)))*(IF(AND(J1199=0,'inputs and tables'!$K$16=1),data!C1199/data!C1200,1)*IF(AND(J1199=1,'inputs and tables'!$K$15=1),data!C1200/data!C1199,1))</f>
        <v>7726.6773283295943</v>
      </c>
      <c r="P1200" s="10">
        <f ca="1">(P1199+(IF(K1199&lt;&gt;K1198,(-P1199*'inputs and tables'!$K$22-'inputs and tables'!$K$21)-P1199*'inputs and tables'!$K$22,0)*('inputs and tables'!$K$15+'inputs and tables'!$K$16)))*(IF(AND(K1199=0,'inputs and tables'!$K$16=1),data!C1199/data!C1200,1)*IF(AND(K1199=1,'inputs and tables'!$K$15=1),data!C1200/data!C1199,1))</f>
        <v>1868.2228386059169</v>
      </c>
    </row>
    <row r="1201" spans="1:16" x14ac:dyDescent="0.4">
      <c r="A1201" s="17">
        <f t="shared" si="53"/>
        <v>1199</v>
      </c>
      <c r="B1201">
        <v>1606435200</v>
      </c>
      <c r="C1201">
        <v>17139.52</v>
      </c>
      <c r="D1201" s="14">
        <f t="shared" si="55"/>
        <v>44162</v>
      </c>
      <c r="F1201">
        <f ca="1">IF(A1201&lt;$F$2,"",AVERAGE(INDIRECT("C"&amp;A1201-$F$2+3):C1201))</f>
        <v>12533.303000000002</v>
      </c>
      <c r="G1201" s="2">
        <f ca="1">IF(A1201&lt;$G$2,"",IF(A1201=$G$2,AVERAGE(INDIRECT("C"&amp;A1201-$G$2+3):C1201),G1200+(2/($G$2+3))*(C1201-G1200)))</f>
        <v>13246.06916567082</v>
      </c>
      <c r="J1201">
        <f ca="1">IF(F1201="","",IF(C1201&lt;(F1201*(1-'inputs and tables'!$K$14)),0,IF(C1201&gt;(F1201*(1+'inputs and tables'!$K$14)),1,J1200)))</f>
        <v>1</v>
      </c>
      <c r="K1201">
        <f ca="1">IF(G1201="","",IF(C1201&lt;(G1201*(1-'inputs and tables'!$K$14)),0,IF(C1201&gt;(G1201*(1+'inputs and tables'!$K$14)),1,K1200)))</f>
        <v>1</v>
      </c>
      <c r="N1201" s="13">
        <f t="shared" si="56"/>
        <v>1488.4515848892731</v>
      </c>
      <c r="O1201" s="10">
        <f ca="1">(O1200+(IF(J1200&lt;&gt;J1199,(-O1200*'inputs and tables'!$K$22-'inputs and tables'!$K$21)-O1200*'inputs and tables'!$K$22,0)*('inputs and tables'!$K$15+'inputs and tables'!$K$16)))*(IF(AND(J1200=0,'inputs and tables'!$K$16=1),data!C1200/data!C1201,1)*IF(AND(J1200=1,'inputs and tables'!$K$15=1),data!C1201/data!C1200,1))</f>
        <v>7722.1943653332519</v>
      </c>
      <c r="P1201" s="10">
        <f ca="1">(P1200+(IF(K1200&lt;&gt;K1199,(-P1200*'inputs and tables'!$K$22-'inputs and tables'!$K$21)-P1200*'inputs and tables'!$K$22,0)*('inputs and tables'!$K$15+'inputs and tables'!$K$16)))*(IF(AND(K1200=0,'inputs and tables'!$K$16=1),data!C1200/data!C1201,1)*IF(AND(K1200=1,'inputs and tables'!$K$15=1),data!C1201/data!C1200,1))</f>
        <v>1867.1389090591651</v>
      </c>
    </row>
    <row r="1202" spans="1:16" x14ac:dyDescent="0.4">
      <c r="A1202" s="17">
        <f t="shared" si="53"/>
        <v>1200</v>
      </c>
      <c r="B1202">
        <v>1606521600</v>
      </c>
      <c r="C1202">
        <v>17719.849999999999</v>
      </c>
      <c r="D1202" s="14">
        <f t="shared" si="55"/>
        <v>44163</v>
      </c>
      <c r="F1202">
        <f ca="1">IF(A1202&lt;$F$2,"",AVERAGE(INDIRECT("C"&amp;A1202-$F$2+3):C1202))</f>
        <v>12586.50625</v>
      </c>
      <c r="G1202" s="2">
        <f ca="1">IF(A1202&lt;$G$2,"",IF(A1202=$G$2,AVERAGE(INDIRECT("C"&amp;A1202-$G$2+3):C1202),G1201+(2/($G$2+3))*(C1202-G1201)))</f>
        <v>13325.958109140984</v>
      </c>
      <c r="J1202">
        <f ca="1">IF(F1202="","",IF(C1202&lt;(F1202*(1-'inputs and tables'!$K$14)),0,IF(C1202&gt;(F1202*(1+'inputs and tables'!$K$14)),1,J1201)))</f>
        <v>1</v>
      </c>
      <c r="K1202">
        <f ca="1">IF(G1202="","",IF(C1202&lt;(G1202*(1-'inputs and tables'!$K$14)),0,IF(C1202&gt;(G1202*(1+'inputs and tables'!$K$14)),1,K1201)))</f>
        <v>1</v>
      </c>
      <c r="N1202" s="13">
        <f t="shared" si="56"/>
        <v>1538.8493269648266</v>
      </c>
      <c r="O1202" s="10">
        <f ca="1">(O1201+(IF(J1201&lt;&gt;J1200,(-O1201*'inputs and tables'!$K$22-'inputs and tables'!$K$21)-O1201*'inputs and tables'!$K$22,0)*('inputs and tables'!$K$15+'inputs and tables'!$K$16)))*(IF(AND(J1201=0,'inputs and tables'!$K$16=1),data!C1201/data!C1202,1)*IF(AND(J1201=1,'inputs and tables'!$K$15=1),data!C1202/data!C1201,1))</f>
        <v>7983.6614925359872</v>
      </c>
      <c r="P1202" s="10">
        <f ca="1">(P1201+(IF(K1201&lt;&gt;K1200,(-P1201*'inputs and tables'!$K$22-'inputs and tables'!$K$21)-P1201*'inputs and tables'!$K$22,0)*('inputs and tables'!$K$15+'inputs and tables'!$K$16)))*(IF(AND(K1201=0,'inputs and tables'!$K$16=1),data!C1201/data!C1202,1)*IF(AND(K1201=1,'inputs and tables'!$K$15=1),data!C1202/data!C1201,1))</f>
        <v>1930.3586913572867</v>
      </c>
    </row>
    <row r="1203" spans="1:16" x14ac:dyDescent="0.4">
      <c r="A1203" s="17">
        <f t="shared" si="53"/>
        <v>1201</v>
      </c>
      <c r="B1203">
        <v>1606608000</v>
      </c>
      <c r="C1203">
        <v>18184.990000000002</v>
      </c>
      <c r="D1203" s="14">
        <f t="shared" si="55"/>
        <v>44164</v>
      </c>
      <c r="F1203">
        <f ca="1">IF(A1203&lt;$F$2,"",AVERAGE(INDIRECT("C"&amp;A1203-$F$2+3):C1203))</f>
        <v>12639.704750000001</v>
      </c>
      <c r="G1203" s="2">
        <f ca="1">IF(A1203&lt;$G$2,"",IF(A1203=$G$2,AVERAGE(INDIRECT("C"&amp;A1203-$G$2+3):C1203),G1202+(2/($G$2+3))*(C1203-G1202)))</f>
        <v>13412.726535763466</v>
      </c>
      <c r="J1203">
        <f ca="1">IF(F1203="","",IF(C1203&lt;(F1203*(1-'inputs and tables'!$K$14)),0,IF(C1203&gt;(F1203*(1+'inputs and tables'!$K$14)),1,J1202)))</f>
        <v>1</v>
      </c>
      <c r="K1203">
        <f ca="1">IF(G1203="","",IF(C1203&lt;(G1203*(1-'inputs and tables'!$K$14)),0,IF(C1203&gt;(G1203*(1+'inputs and tables'!$K$14)),1,K1202)))</f>
        <v>1</v>
      </c>
      <c r="N1203" s="13">
        <f t="shared" si="56"/>
        <v>1579.243595310463</v>
      </c>
      <c r="O1203" s="10">
        <f ca="1">(O1202+(IF(J1202&lt;&gt;J1201,(-O1202*'inputs and tables'!$K$22-'inputs and tables'!$K$21)-O1202*'inputs and tables'!$K$22,0)*('inputs and tables'!$K$15+'inputs and tables'!$K$16)))*(IF(AND(J1202=0,'inputs and tables'!$K$16=1),data!C1202/data!C1203,1)*IF(AND(J1202=1,'inputs and tables'!$K$15=1),data!C1203/data!C1202,1))</f>
        <v>8193.2298752614734</v>
      </c>
      <c r="P1203" s="10">
        <f ca="1">(P1202+(IF(K1202&lt;&gt;K1201,(-P1202*'inputs and tables'!$K$22-'inputs and tables'!$K$21)-P1202*'inputs and tables'!$K$22,0)*('inputs and tables'!$K$15+'inputs and tables'!$K$16)))*(IF(AND(K1202=0,'inputs and tables'!$K$16=1),data!C1202/data!C1203,1)*IF(AND(K1202=1,'inputs and tables'!$K$15=1),data!C1203/data!C1202,1))</f>
        <v>1981.0299465709559</v>
      </c>
    </row>
    <row r="1204" spans="1:16" x14ac:dyDescent="0.4">
      <c r="A1204" s="17">
        <f t="shared" si="53"/>
        <v>1202</v>
      </c>
      <c r="B1204">
        <v>1606694400</v>
      </c>
      <c r="C1204">
        <v>19695.87</v>
      </c>
      <c r="D1204" s="14">
        <f t="shared" si="55"/>
        <v>44165</v>
      </c>
      <c r="F1204">
        <f ca="1">IF(A1204&lt;$F$2,"",AVERAGE(INDIRECT("C"&amp;A1204-$F$2+3):C1204))</f>
        <v>12711.57575</v>
      </c>
      <c r="G1204" s="2">
        <f ca="1">IF(A1204&lt;$G$2,"",IF(A1204=$G$2,AVERAGE(INDIRECT("C"&amp;A1204-$G$2+3):C1204),G1203+(2/($G$2+3))*(C1204-G1203)))</f>
        <v>13524.925526196261</v>
      </c>
      <c r="J1204">
        <f ca="1">IF(F1204="","",IF(C1204&lt;(F1204*(1-'inputs and tables'!$K$14)),0,IF(C1204&gt;(F1204*(1+'inputs and tables'!$K$14)),1,J1203)))</f>
        <v>1</v>
      </c>
      <c r="K1204">
        <f ca="1">IF(G1204="","",IF(C1204&lt;(G1204*(1-'inputs and tables'!$K$14)),0,IF(C1204&gt;(G1204*(1+'inputs and tables'!$K$14)),1,K1203)))</f>
        <v>1</v>
      </c>
      <c r="N1204" s="13">
        <f t="shared" si="56"/>
        <v>1710.4533217542314</v>
      </c>
      <c r="O1204" s="10">
        <f ca="1">(O1203+(IF(J1203&lt;&gt;J1202,(-O1203*'inputs and tables'!$K$22-'inputs and tables'!$K$21)-O1203*'inputs and tables'!$K$22,0)*('inputs and tables'!$K$15+'inputs and tables'!$K$16)))*(IF(AND(J1203=0,'inputs and tables'!$K$16=1),data!C1203/data!C1204,1)*IF(AND(J1203=1,'inputs and tables'!$K$15=1),data!C1204/data!C1203,1))</f>
        <v>8873.9554161572905</v>
      </c>
      <c r="P1204" s="10">
        <f ca="1">(P1203+(IF(K1203&lt;&gt;K1202,(-P1203*'inputs and tables'!$K$22-'inputs and tables'!$K$21)-P1203*'inputs and tables'!$K$22,0)*('inputs and tables'!$K$15+'inputs and tables'!$K$16)))*(IF(AND(K1203=0,'inputs and tables'!$K$16=1),data!C1203/data!C1204,1)*IF(AND(K1203=1,'inputs and tables'!$K$15=1),data!C1204/data!C1203,1))</f>
        <v>2145.6216524599949</v>
      </c>
    </row>
    <row r="1205" spans="1:16" x14ac:dyDescent="0.4">
      <c r="A1205" s="17">
        <f t="shared" si="53"/>
        <v>1203</v>
      </c>
      <c r="B1205">
        <v>1606780800</v>
      </c>
      <c r="C1205">
        <v>18764.96</v>
      </c>
      <c r="D1205" s="14">
        <f t="shared" si="55"/>
        <v>44166</v>
      </c>
      <c r="F1205">
        <f ca="1">IF(A1205&lt;$F$2,"",AVERAGE(INDIRECT("C"&amp;A1205-$F$2+3):C1205))</f>
        <v>12774.451999999999</v>
      </c>
      <c r="G1205" s="2">
        <f ca="1">IF(A1205&lt;$G$2,"",IF(A1205=$G$2,AVERAGE(INDIRECT("C"&amp;A1205-$G$2+3):C1205),G1204+(2/($G$2+3))*(C1205-G1204)))</f>
        <v>13618.497570371328</v>
      </c>
      <c r="J1205">
        <f ca="1">IF(F1205="","",IF(C1205&lt;(F1205*(1-'inputs and tables'!$K$14)),0,IF(C1205&gt;(F1205*(1+'inputs and tables'!$K$14)),1,J1204)))</f>
        <v>1</v>
      </c>
      <c r="K1205">
        <f ca="1">IF(G1205="","",IF(C1205&lt;(G1205*(1-'inputs and tables'!$K$14)),0,IF(C1205&gt;(G1205*(1+'inputs and tables'!$K$14)),1,K1204)))</f>
        <v>1</v>
      </c>
      <c r="N1205" s="13">
        <f t="shared" si="56"/>
        <v>1629.6100738167586</v>
      </c>
      <c r="O1205" s="10">
        <f ca="1">(O1204+(IF(J1204&lt;&gt;J1203,(-O1204*'inputs and tables'!$K$22-'inputs and tables'!$K$21)-O1204*'inputs and tables'!$K$22,0)*('inputs and tables'!$K$15+'inputs and tables'!$K$16)))*(IF(AND(J1204=0,'inputs and tables'!$K$16=1),data!C1204/data!C1205,1)*IF(AND(J1204=1,'inputs and tables'!$K$15=1),data!C1205/data!C1204,1))</f>
        <v>8454.5348048080596</v>
      </c>
      <c r="P1205" s="10">
        <f ca="1">(P1204+(IF(K1204&lt;&gt;K1203,(-P1204*'inputs and tables'!$K$22-'inputs and tables'!$K$21)-P1204*'inputs and tables'!$K$22,0)*('inputs and tables'!$K$15+'inputs and tables'!$K$16)))*(IF(AND(K1204=0,'inputs and tables'!$K$16=1),data!C1204/data!C1205,1)*IF(AND(K1204=1,'inputs and tables'!$K$15=1),data!C1205/data!C1204,1))</f>
        <v>2044.2105113176369</v>
      </c>
    </row>
    <row r="1206" spans="1:16" x14ac:dyDescent="0.4">
      <c r="A1206" s="17">
        <f t="shared" si="53"/>
        <v>1204</v>
      </c>
      <c r="B1206">
        <v>1606867200</v>
      </c>
      <c r="C1206">
        <v>19204.09</v>
      </c>
      <c r="D1206" s="14">
        <f t="shared" si="55"/>
        <v>44167</v>
      </c>
      <c r="F1206">
        <f ca="1">IF(A1206&lt;$F$2,"",AVERAGE(INDIRECT("C"&amp;A1206-$F$2+3):C1206))</f>
        <v>12841.219666666666</v>
      </c>
      <c r="G1206" s="2">
        <f ca="1">IF(A1206&lt;$G$2,"",IF(A1206=$G$2,AVERAGE(INDIRECT("C"&amp;A1206-$G$2+3):C1206),G1205+(2/($G$2+3))*(C1206-G1205)))</f>
        <v>13718.240292328983</v>
      </c>
      <c r="J1206">
        <f ca="1">IF(F1206="","",IF(C1206&lt;(F1206*(1-'inputs and tables'!$K$14)),0,IF(C1206&gt;(F1206*(1+'inputs and tables'!$K$14)),1,J1205)))</f>
        <v>1</v>
      </c>
      <c r="K1206">
        <f ca="1">IF(G1206="","",IF(C1206&lt;(G1206*(1-'inputs and tables'!$K$14)),0,IF(C1206&gt;(G1206*(1+'inputs and tables'!$K$14)),1,K1205)))</f>
        <v>1</v>
      </c>
      <c r="N1206" s="13">
        <f t="shared" si="56"/>
        <v>1667.7455492835409</v>
      </c>
      <c r="O1206" s="10">
        <f ca="1">(O1205+(IF(J1205&lt;&gt;J1204,(-O1205*'inputs and tables'!$K$22-'inputs and tables'!$K$21)-O1205*'inputs and tables'!$K$22,0)*('inputs and tables'!$K$15+'inputs and tables'!$K$16)))*(IF(AND(J1205=0,'inputs and tables'!$K$16=1),data!C1205/data!C1206,1)*IF(AND(J1205=1,'inputs and tables'!$K$15=1),data!C1206/data!C1205,1))</f>
        <v>8652.3844068767739</v>
      </c>
      <c r="P1206" s="10">
        <f ca="1">(P1205+(IF(K1205&lt;&gt;K1204,(-P1205*'inputs and tables'!$K$22-'inputs and tables'!$K$21)-P1205*'inputs and tables'!$K$22,0)*('inputs and tables'!$K$15+'inputs and tables'!$K$16)))*(IF(AND(K1205=0,'inputs and tables'!$K$16=1),data!C1205/data!C1206,1)*IF(AND(K1205=1,'inputs and tables'!$K$15=1),data!C1206/data!C1205,1))</f>
        <v>2092.0482984397472</v>
      </c>
    </row>
    <row r="1207" spans="1:16" x14ac:dyDescent="0.4">
      <c r="A1207" s="17">
        <f t="shared" si="53"/>
        <v>1205</v>
      </c>
      <c r="B1207">
        <v>1606953600</v>
      </c>
      <c r="C1207">
        <v>19421.900000000001</v>
      </c>
      <c r="D1207" s="14">
        <f t="shared" si="55"/>
        <v>44168</v>
      </c>
      <c r="F1207">
        <f ca="1">IF(A1207&lt;$F$2,"",AVERAGE(INDIRECT("C"&amp;A1207-$F$2+3):C1207))</f>
        <v>12905.194583333332</v>
      </c>
      <c r="G1207" s="2">
        <f ca="1">IF(A1207&lt;$G$2,"",IF(A1207=$G$2,AVERAGE(INDIRECT("C"&amp;A1207-$G$2+3):C1207),G1206+(2/($G$2+3))*(C1207-G1206)))</f>
        <v>13820.091358537395</v>
      </c>
      <c r="J1207">
        <f ca="1">IF(F1207="","",IF(C1207&lt;(F1207*(1-'inputs and tables'!$K$14)),0,IF(C1207&gt;(F1207*(1+'inputs and tables'!$K$14)),1,J1206)))</f>
        <v>1</v>
      </c>
      <c r="K1207">
        <f ca="1">IF(G1207="","",IF(C1207&lt;(G1207*(1-'inputs and tables'!$K$14)),0,IF(C1207&gt;(G1207*(1+'inputs and tables'!$K$14)),1,K1206)))</f>
        <v>1</v>
      </c>
      <c r="N1207" s="13">
        <f t="shared" si="56"/>
        <v>1686.6608771168019</v>
      </c>
      <c r="O1207" s="10">
        <f ca="1">(O1206+(IF(J1206&lt;&gt;J1205,(-O1206*'inputs and tables'!$K$22-'inputs and tables'!$K$21)-O1206*'inputs and tables'!$K$22,0)*('inputs and tables'!$K$15+'inputs and tables'!$K$16)))*(IF(AND(J1206=0,'inputs and tables'!$K$16=1),data!C1206/data!C1207,1)*IF(AND(J1206=1,'inputs and tables'!$K$15=1),data!C1207/data!C1206,1))</f>
        <v>8750.5184943374043</v>
      </c>
      <c r="P1207" s="10">
        <f ca="1">(P1206+(IF(K1206&lt;&gt;K1205,(-P1206*'inputs and tables'!$K$22-'inputs and tables'!$K$21)-P1206*'inputs and tables'!$K$22,0)*('inputs and tables'!$K$15+'inputs and tables'!$K$16)))*(IF(AND(K1206=0,'inputs and tables'!$K$16=1),data!C1206/data!C1207,1)*IF(AND(K1206=1,'inputs and tables'!$K$15=1),data!C1207/data!C1206,1))</f>
        <v>2115.7760064375311</v>
      </c>
    </row>
    <row r="1208" spans="1:16" x14ac:dyDescent="0.4">
      <c r="A1208" s="17">
        <f t="shared" si="53"/>
        <v>1206</v>
      </c>
      <c r="B1208">
        <v>1607040000</v>
      </c>
      <c r="C1208">
        <v>18650.52</v>
      </c>
      <c r="D1208" s="14">
        <f t="shared" si="55"/>
        <v>44169</v>
      </c>
      <c r="F1208">
        <f ca="1">IF(A1208&lt;$F$2,"",AVERAGE(INDIRECT("C"&amp;A1208-$F$2+3):C1208))</f>
        <v>12962.595083333332</v>
      </c>
      <c r="G1208" s="2">
        <f ca="1">IF(A1208&lt;$G$2,"",IF(A1208=$G$2,AVERAGE(INDIRECT("C"&amp;A1208-$G$2+3):C1208),G1207+(2/($G$2+3))*(C1208-G1207)))</f>
        <v>13906.349012849227</v>
      </c>
      <c r="J1208">
        <f ca="1">IF(F1208="","",IF(C1208&lt;(F1208*(1-'inputs and tables'!$K$14)),0,IF(C1208&gt;(F1208*(1+'inputs and tables'!$K$14)),1,J1207)))</f>
        <v>1</v>
      </c>
      <c r="K1208">
        <f ca="1">IF(G1208="","",IF(C1208&lt;(G1208*(1-'inputs and tables'!$K$14)),0,IF(C1208&gt;(G1208*(1+'inputs and tables'!$K$14)),1,K1207)))</f>
        <v>1</v>
      </c>
      <c r="N1208" s="13">
        <f t="shared" si="56"/>
        <v>1619.6717325227939</v>
      </c>
      <c r="O1208" s="10">
        <f ca="1">(O1207+(IF(J1207&lt;&gt;J1206,(-O1207*'inputs and tables'!$K$22-'inputs and tables'!$K$21)-O1207*'inputs and tables'!$K$22,0)*('inputs and tables'!$K$15+'inputs and tables'!$K$16)))*(IF(AND(J1207=0,'inputs and tables'!$K$16=1),data!C1207/data!C1208,1)*IF(AND(J1207=1,'inputs and tables'!$K$15=1),data!C1208/data!C1207,1))</f>
        <v>8402.9739721144506</v>
      </c>
      <c r="P1208" s="10">
        <f ca="1">(P1207+(IF(K1207&lt;&gt;K1206,(-P1207*'inputs and tables'!$K$22-'inputs and tables'!$K$21)-P1207*'inputs and tables'!$K$22,0)*('inputs and tables'!$K$15+'inputs and tables'!$K$16)))*(IF(AND(K1207=0,'inputs and tables'!$K$16=1),data!C1207/data!C1208,1)*IF(AND(K1207=1,'inputs and tables'!$K$15=1),data!C1208/data!C1207,1))</f>
        <v>2031.7436874653511</v>
      </c>
    </row>
    <row r="1209" spans="1:16" x14ac:dyDescent="0.4">
      <c r="A1209" s="17">
        <f t="shared" si="53"/>
        <v>1207</v>
      </c>
      <c r="B1209">
        <v>1607126400</v>
      </c>
      <c r="C1209">
        <v>19147.66</v>
      </c>
      <c r="D1209" s="14">
        <f t="shared" si="55"/>
        <v>44170</v>
      </c>
      <c r="F1209">
        <f ca="1">IF(A1209&lt;$F$2,"",AVERAGE(INDIRECT("C"&amp;A1209-$F$2+3):C1209))</f>
        <v>13025.540333333334</v>
      </c>
      <c r="G1209" s="2">
        <f ca="1">IF(A1209&lt;$G$2,"",IF(A1209=$G$2,AVERAGE(INDIRECT("C"&amp;A1209-$G$2+3):C1209),G1208+(2/($G$2+3))*(C1209-G1208)))</f>
        <v>13999.943851905491</v>
      </c>
      <c r="J1209">
        <f ca="1">IF(F1209="","",IF(C1209&lt;(F1209*(1-'inputs and tables'!$K$14)),0,IF(C1209&gt;(F1209*(1+'inputs and tables'!$K$14)),1,J1208)))</f>
        <v>1</v>
      </c>
      <c r="K1209">
        <f ca="1">IF(G1209="","",IF(C1209&lt;(G1209*(1-'inputs and tables'!$K$14)),0,IF(C1209&gt;(G1209*(1+'inputs and tables'!$K$14)),1,K1208)))</f>
        <v>1</v>
      </c>
      <c r="N1209" s="13">
        <f t="shared" si="56"/>
        <v>1662.8449848024291</v>
      </c>
      <c r="O1209" s="10">
        <f ca="1">(O1208+(IF(J1208&lt;&gt;J1207,(-O1208*'inputs and tables'!$K$22-'inputs and tables'!$K$21)-O1208*'inputs and tables'!$K$22,0)*('inputs and tables'!$K$15+'inputs and tables'!$K$16)))*(IF(AND(J1208=0,'inputs and tables'!$K$16=1),data!C1208/data!C1209,1)*IF(AND(J1208=1,'inputs and tables'!$K$15=1),data!C1209/data!C1208,1))</f>
        <v>8626.9599242754066</v>
      </c>
      <c r="P1209" s="10">
        <f ca="1">(P1208+(IF(K1208&lt;&gt;K1207,(-P1208*'inputs and tables'!$K$22-'inputs and tables'!$K$21)-P1208*'inputs and tables'!$K$22,0)*('inputs and tables'!$K$15+'inputs and tables'!$K$16)))*(IF(AND(K1208=0,'inputs and tables'!$K$16=1),data!C1208/data!C1209,1)*IF(AND(K1208=1,'inputs and tables'!$K$15=1),data!C1209/data!C1208,1))</f>
        <v>2085.9009472514867</v>
      </c>
    </row>
    <row r="1210" spans="1:16" x14ac:dyDescent="0.4">
      <c r="A1210" s="17">
        <f t="shared" si="53"/>
        <v>1208</v>
      </c>
      <c r="B1210">
        <v>1607212800</v>
      </c>
      <c r="C1210">
        <v>19359.400000000001</v>
      </c>
      <c r="D1210" s="14">
        <f t="shared" si="55"/>
        <v>44171</v>
      </c>
      <c r="F1210">
        <f ca="1">IF(A1210&lt;$F$2,"",AVERAGE(INDIRECT("C"&amp;A1210-$F$2+3):C1210))</f>
        <v>13088.856916666668</v>
      </c>
      <c r="G1210" s="2">
        <f ca="1">IF(A1210&lt;$G$2,"",IF(A1210=$G$2,AVERAGE(INDIRECT("C"&amp;A1210-$G$2+3):C1210),G1209+(2/($G$2+3))*(C1210-G1209)))</f>
        <v>14095.648425978607</v>
      </c>
      <c r="J1210">
        <f ca="1">IF(F1210="","",IF(C1210&lt;(F1210*(1-'inputs and tables'!$K$14)),0,IF(C1210&gt;(F1210*(1+'inputs and tables'!$K$14)),1,J1209)))</f>
        <v>1</v>
      </c>
      <c r="K1210">
        <f ca="1">IF(G1210="","",IF(C1210&lt;(G1210*(1-'inputs and tables'!$K$14)),0,IF(C1210&gt;(G1210*(1+'inputs and tables'!$K$14)),1,K1209)))</f>
        <v>1</v>
      </c>
      <c r="N1210" s="13">
        <f t="shared" si="56"/>
        <v>1681.2331741207095</v>
      </c>
      <c r="O1210" s="10">
        <f ca="1">(O1209+(IF(J1209&lt;&gt;J1208,(-O1209*'inputs and tables'!$K$22-'inputs and tables'!$K$21)-O1209*'inputs and tables'!$K$22,0)*('inputs and tables'!$K$15+'inputs and tables'!$K$16)))*(IF(AND(J1209=0,'inputs and tables'!$K$16=1),data!C1209/data!C1210,1)*IF(AND(J1209=1,'inputs and tables'!$K$15=1),data!C1210/data!C1209,1))</f>
        <v>8722.3591790337468</v>
      </c>
      <c r="P1210" s="10">
        <f ca="1">(P1209+(IF(K1209&lt;&gt;K1208,(-P1209*'inputs and tables'!$K$22-'inputs and tables'!$K$21)-P1209*'inputs and tables'!$K$22,0)*('inputs and tables'!$K$15+'inputs and tables'!$K$16)))*(IF(AND(K1209=0,'inputs and tables'!$K$16=1),data!C1209/data!C1210,1)*IF(AND(K1209=1,'inputs and tables'!$K$15=1),data!C1210/data!C1209,1))</f>
        <v>2108.9674037569307</v>
      </c>
    </row>
    <row r="1211" spans="1:16" x14ac:dyDescent="0.4">
      <c r="A1211" s="17">
        <f t="shared" si="53"/>
        <v>1209</v>
      </c>
      <c r="B1211">
        <v>1607299200</v>
      </c>
      <c r="C1211">
        <v>19166.900000000001</v>
      </c>
      <c r="D1211" s="14">
        <f t="shared" si="55"/>
        <v>44172</v>
      </c>
      <c r="F1211">
        <f ca="1">IF(A1211&lt;$F$2,"",AVERAGE(INDIRECT("C"&amp;A1211-$F$2+3):C1211))</f>
        <v>13151.233750000001</v>
      </c>
      <c r="G1211" s="2">
        <f ca="1">IF(A1211&lt;$G$2,"",IF(A1211=$G$2,AVERAGE(INDIRECT("C"&amp;A1211-$G$2+3):C1211),G1210+(2/($G$2+3))*(C1211-G1210)))</f>
        <v>14186.206489800417</v>
      </c>
      <c r="J1211">
        <f ca="1">IF(F1211="","",IF(C1211&lt;(F1211*(1-'inputs and tables'!$K$14)),0,IF(C1211&gt;(F1211*(1+'inputs and tables'!$K$14)),1,J1210)))</f>
        <v>1</v>
      </c>
      <c r="K1211">
        <f ca="1">IF(G1211="","",IF(C1211&lt;(G1211*(1-'inputs and tables'!$K$14)),0,IF(C1211&gt;(G1211*(1+'inputs and tables'!$K$14)),1,K1210)))</f>
        <v>1</v>
      </c>
      <c r="N1211" s="13">
        <f t="shared" si="56"/>
        <v>1664.5158488927459</v>
      </c>
      <c r="O1211" s="10">
        <f ca="1">(O1210+(IF(J1210&lt;&gt;J1209,(-O1210*'inputs and tables'!$K$22-'inputs and tables'!$K$21)-O1210*'inputs and tables'!$K$22,0)*('inputs and tables'!$K$15+'inputs and tables'!$K$16)))*(IF(AND(J1210=0,'inputs and tables'!$K$16=1),data!C1210/data!C1211,1)*IF(AND(J1210=1,'inputs and tables'!$K$15=1),data!C1211/data!C1210,1))</f>
        <v>8635.6284878984843</v>
      </c>
      <c r="P1211" s="10">
        <f ca="1">(P1210+(IF(K1210&lt;&gt;K1209,(-P1210*'inputs and tables'!$K$22-'inputs and tables'!$K$21)-P1210*'inputs and tables'!$K$22,0)*('inputs and tables'!$K$15+'inputs and tables'!$K$16)))*(IF(AND(K1210=0,'inputs and tables'!$K$16=1),data!C1210/data!C1211,1)*IF(AND(K1210=1,'inputs and tables'!$K$15=1),data!C1211/data!C1210,1))</f>
        <v>2087.9969075006825</v>
      </c>
    </row>
    <row r="1212" spans="1:16" x14ac:dyDescent="0.4">
      <c r="A1212" s="17">
        <f t="shared" si="53"/>
        <v>1210</v>
      </c>
      <c r="B1212">
        <v>1607385600</v>
      </c>
      <c r="C1212">
        <v>18324.11</v>
      </c>
      <c r="D1212" s="14">
        <f t="shared" si="55"/>
        <v>44173</v>
      </c>
      <c r="F1212">
        <f ca="1">IF(A1212&lt;$F$2,"",AVERAGE(INDIRECT("C"&amp;A1212-$F$2+3):C1212))</f>
        <v>13204.826999999999</v>
      </c>
      <c r="G1212" s="2">
        <f ca="1">IF(A1212&lt;$G$2,"",IF(A1212=$G$2,AVERAGE(INDIRECT("C"&amp;A1212-$G$2+3):C1212),G1211+(2/($G$2+3))*(C1212-G1211)))</f>
        <v>14260.097623911124</v>
      </c>
      <c r="J1212">
        <f ca="1">IF(F1212="","",IF(C1212&lt;(F1212*(1-'inputs and tables'!$K$14)),0,IF(C1212&gt;(F1212*(1+'inputs and tables'!$K$14)),1,J1211)))</f>
        <v>1</v>
      </c>
      <c r="K1212">
        <f ca="1">IF(G1212="","",IF(C1212&lt;(G1212*(1-'inputs and tables'!$K$14)),0,IF(C1212&gt;(G1212*(1+'inputs and tables'!$K$14)),1,K1211)))</f>
        <v>1</v>
      </c>
      <c r="N1212" s="13">
        <f t="shared" si="56"/>
        <v>1591.3252279635233</v>
      </c>
      <c r="O1212" s="10">
        <f ca="1">(O1211+(IF(J1211&lt;&gt;J1210,(-O1211*'inputs and tables'!$K$22-'inputs and tables'!$K$21)-O1211*'inputs and tables'!$K$22,0)*('inputs and tables'!$K$15+'inputs and tables'!$K$16)))*(IF(AND(J1211=0,'inputs and tables'!$K$16=1),data!C1211/data!C1212,1)*IF(AND(J1211=1,'inputs and tables'!$K$15=1),data!C1212/data!C1211,1))</f>
        <v>8255.9102583821841</v>
      </c>
      <c r="P1212" s="10">
        <f ca="1">(P1211+(IF(K1211&lt;&gt;K1210,(-P1211*'inputs and tables'!$K$22-'inputs and tables'!$K$21)-P1211*'inputs and tables'!$K$22,0)*('inputs and tables'!$K$15+'inputs and tables'!$K$16)))*(IF(AND(K1211=0,'inputs and tables'!$K$16=1),data!C1211/data!C1212,1)*IF(AND(K1211=1,'inputs and tables'!$K$15=1),data!C1212/data!C1211,1))</f>
        <v>1996.1853514497561</v>
      </c>
    </row>
    <row r="1213" spans="1:16" x14ac:dyDescent="0.4">
      <c r="A1213" s="17">
        <f t="shared" si="53"/>
        <v>1211</v>
      </c>
      <c r="B1213">
        <v>1607472000</v>
      </c>
      <c r="C1213">
        <v>18541.28</v>
      </c>
      <c r="D1213" s="14">
        <f t="shared" si="55"/>
        <v>44174</v>
      </c>
      <c r="F1213">
        <f ca="1">IF(A1213&lt;$F$2,"",AVERAGE(INDIRECT("C"&amp;A1213-$F$2+3):C1213))</f>
        <v>13264.403666666669</v>
      </c>
      <c r="G1213" s="2">
        <f ca="1">IF(A1213&lt;$G$2,"",IF(A1213=$G$2,AVERAGE(INDIRECT("C"&amp;A1213-$G$2+3):C1213),G1212+(2/($G$2+3))*(C1213-G1212)))</f>
        <v>14336.547309198426</v>
      </c>
      <c r="J1213">
        <f ca="1">IF(F1213="","",IF(C1213&lt;(F1213*(1-'inputs and tables'!$K$14)),0,IF(C1213&gt;(F1213*(1+'inputs and tables'!$K$14)),1,J1212)))</f>
        <v>1</v>
      </c>
      <c r="K1213">
        <f ca="1">IF(G1213="","",IF(C1213&lt;(G1213*(1-'inputs and tables'!$K$14)),0,IF(C1213&gt;(G1213*(1+'inputs and tables'!$K$14)),1,K1212)))</f>
        <v>1</v>
      </c>
      <c r="N1213" s="13">
        <f t="shared" si="56"/>
        <v>1610.184976118104</v>
      </c>
      <c r="O1213" s="10">
        <f ca="1">(O1212+(IF(J1212&lt;&gt;J1211,(-O1212*'inputs and tables'!$K$22-'inputs and tables'!$K$21)-O1212*'inputs and tables'!$K$22,0)*('inputs and tables'!$K$15+'inputs and tables'!$K$16)))*(IF(AND(J1212=0,'inputs and tables'!$K$16=1),data!C1212/data!C1213,1)*IF(AND(J1212=1,'inputs and tables'!$K$15=1),data!C1213/data!C1212,1))</f>
        <v>8353.7559944541044</v>
      </c>
      <c r="P1213" s="10">
        <f ca="1">(P1212+(IF(K1212&lt;&gt;K1211,(-P1212*'inputs and tables'!$K$22-'inputs and tables'!$K$21)-P1212*'inputs and tables'!$K$22,0)*('inputs and tables'!$K$15+'inputs and tables'!$K$16)))*(IF(AND(K1212=0,'inputs and tables'!$K$16=1),data!C1212/data!C1213,1)*IF(AND(K1212=1,'inputs and tables'!$K$15=1),data!C1213/data!C1212,1))</f>
        <v>2019.8433393560904</v>
      </c>
    </row>
    <row r="1214" spans="1:16" x14ac:dyDescent="0.4">
      <c r="A1214" s="17">
        <f t="shared" si="53"/>
        <v>1212</v>
      </c>
      <c r="B1214">
        <v>1607558400</v>
      </c>
      <c r="C1214">
        <v>18254.63</v>
      </c>
      <c r="D1214" s="14">
        <f t="shared" si="55"/>
        <v>44175</v>
      </c>
      <c r="F1214">
        <f ca="1">IF(A1214&lt;$F$2,"",AVERAGE(INDIRECT("C"&amp;A1214-$F$2+3):C1214))</f>
        <v>13320.156166666669</v>
      </c>
      <c r="G1214" s="2">
        <f ca="1">IF(A1214&lt;$G$2,"",IF(A1214=$G$2,AVERAGE(INDIRECT("C"&amp;A1214-$G$2+3):C1214),G1213+(2/($G$2+3))*(C1214-G1213)))</f>
        <v>14406.513071534167</v>
      </c>
      <c r="J1214">
        <f ca="1">IF(F1214="","",IF(C1214&lt;(F1214*(1-'inputs and tables'!$K$14)),0,IF(C1214&gt;(F1214*(1+'inputs and tables'!$K$14)),1,J1213)))</f>
        <v>1</v>
      </c>
      <c r="K1214">
        <f ca="1">IF(G1214="","",IF(C1214&lt;(G1214*(1-'inputs and tables'!$K$14)),0,IF(C1214&gt;(G1214*(1+'inputs and tables'!$K$14)),1,K1213)))</f>
        <v>1</v>
      </c>
      <c r="N1214" s="13">
        <f t="shared" si="56"/>
        <v>1585.2913590968276</v>
      </c>
      <c r="O1214" s="10">
        <f ca="1">(O1213+(IF(J1213&lt;&gt;J1212,(-O1213*'inputs and tables'!$K$22-'inputs and tables'!$K$21)-O1213*'inputs and tables'!$K$22,0)*('inputs and tables'!$K$15+'inputs and tables'!$K$16)))*(IF(AND(J1213=0,'inputs and tables'!$K$16=1),data!C1213/data!C1214,1)*IF(AND(J1213=1,'inputs and tables'!$K$15=1),data!C1214/data!C1213,1))</f>
        <v>8224.6061107454152</v>
      </c>
      <c r="P1214" s="10">
        <f ca="1">(P1213+(IF(K1213&lt;&gt;K1212,(-P1213*'inputs and tables'!$K$22-'inputs and tables'!$K$21)-P1213*'inputs and tables'!$K$22,0)*('inputs and tables'!$K$15+'inputs and tables'!$K$16)))*(IF(AND(K1213=0,'inputs and tables'!$K$16=1),data!C1213/data!C1214,1)*IF(AND(K1213=1,'inputs and tables'!$K$15=1),data!C1214/data!C1213,1))</f>
        <v>1988.6163640217865</v>
      </c>
    </row>
    <row r="1215" spans="1:16" x14ac:dyDescent="0.4">
      <c r="A1215" s="17">
        <f t="shared" si="53"/>
        <v>1213</v>
      </c>
      <c r="B1215">
        <v>1607644800</v>
      </c>
      <c r="C1215">
        <v>18036.53</v>
      </c>
      <c r="D1215" s="14">
        <f t="shared" si="55"/>
        <v>44176</v>
      </c>
      <c r="F1215">
        <f ca="1">IF(A1215&lt;$F$2,"",AVERAGE(INDIRECT("C"&amp;A1215-$F$2+3):C1215))</f>
        <v>13372.293916666667</v>
      </c>
      <c r="G1215" s="2">
        <f ca="1">IF(A1215&lt;$G$2,"",IF(A1215=$G$2,AVERAGE(INDIRECT("C"&amp;A1215-$G$2+3):C1215),G1214+(2/($G$2+3))*(C1215-G1214)))</f>
        <v>14471.33480239963</v>
      </c>
      <c r="J1215">
        <f ca="1">IF(F1215="","",IF(C1215&lt;(F1215*(1-'inputs and tables'!$K$14)),0,IF(C1215&gt;(F1215*(1+'inputs and tables'!$K$14)),1,J1214)))</f>
        <v>1</v>
      </c>
      <c r="K1215">
        <f ca="1">IF(G1215="","",IF(C1215&lt;(G1215*(1-'inputs and tables'!$K$14)),0,IF(C1215&gt;(G1215*(1+'inputs and tables'!$K$14)),1,K1214)))</f>
        <v>1</v>
      </c>
      <c r="N1215" s="13">
        <f t="shared" si="56"/>
        <v>1566.3508467216645</v>
      </c>
      <c r="O1215" s="10">
        <f ca="1">(O1214+(IF(J1214&lt;&gt;J1213,(-O1214*'inputs and tables'!$K$22-'inputs and tables'!$K$21)-O1214*'inputs and tables'!$K$22,0)*('inputs and tables'!$K$15+'inputs and tables'!$K$16)))*(IF(AND(J1214=0,'inputs and tables'!$K$16=1),data!C1214/data!C1215,1)*IF(AND(J1214=1,'inputs and tables'!$K$15=1),data!C1215/data!C1214,1))</f>
        <v>8126.3413640617737</v>
      </c>
      <c r="P1215" s="10">
        <f ca="1">(P1214+(IF(K1214&lt;&gt;K1213,(-P1214*'inputs and tables'!$K$22-'inputs and tables'!$K$21)-P1214*'inputs and tables'!$K$22,0)*('inputs and tables'!$K$15+'inputs and tables'!$K$16)))*(IF(AND(K1214=0,'inputs and tables'!$K$16=1),data!C1214/data!C1215,1)*IF(AND(K1214=1,'inputs and tables'!$K$15=1),data!C1215/data!C1214,1))</f>
        <v>1964.8570641075644</v>
      </c>
    </row>
    <row r="1216" spans="1:16" x14ac:dyDescent="0.4">
      <c r="A1216" s="17">
        <f t="shared" si="53"/>
        <v>1214</v>
      </c>
      <c r="B1216">
        <v>1607731200</v>
      </c>
      <c r="C1216">
        <v>18808.689999999999</v>
      </c>
      <c r="D1216" s="14">
        <f t="shared" si="55"/>
        <v>44177</v>
      </c>
      <c r="F1216">
        <f ca="1">IF(A1216&lt;$F$2,"",AVERAGE(INDIRECT("C"&amp;A1216-$F$2+3):C1216))</f>
        <v>13431.028500000002</v>
      </c>
      <c r="G1216" s="2">
        <f ca="1">IF(A1216&lt;$G$2,"",IF(A1216=$G$2,AVERAGE(INDIRECT("C"&amp;A1216-$G$2+3):C1216),G1215+(2/($G$2+3))*(C1216-G1215)))</f>
        <v>14548.78757378535</v>
      </c>
      <c r="J1216">
        <f ca="1">IF(F1216="","",IF(C1216&lt;(F1216*(1-'inputs and tables'!$K$14)),0,IF(C1216&gt;(F1216*(1+'inputs and tables'!$K$14)),1,J1215)))</f>
        <v>1</v>
      </c>
      <c r="K1216">
        <f ca="1">IF(G1216="","",IF(C1216&lt;(G1216*(1-'inputs and tables'!$K$14)),0,IF(C1216&gt;(G1216*(1+'inputs and tables'!$K$14)),1,K1215)))</f>
        <v>1</v>
      </c>
      <c r="N1216" s="13">
        <f t="shared" si="56"/>
        <v>1633.4077290490634</v>
      </c>
      <c r="O1216" s="10">
        <f ca="1">(O1215+(IF(J1215&lt;&gt;J1214,(-O1215*'inputs and tables'!$K$22-'inputs and tables'!$K$21)-O1215*'inputs and tables'!$K$22,0)*('inputs and tables'!$K$15+'inputs and tables'!$K$16)))*(IF(AND(J1215=0,'inputs and tables'!$K$16=1),data!C1215/data!C1216,1)*IF(AND(J1215=1,'inputs and tables'!$K$15=1),data!C1216/data!C1215,1))</f>
        <v>8474.237314539716</v>
      </c>
      <c r="P1216" s="10">
        <f ca="1">(P1215+(IF(K1215&lt;&gt;K1214,(-P1215*'inputs and tables'!$K$22-'inputs and tables'!$K$21)-P1215*'inputs and tables'!$K$22,0)*('inputs and tables'!$K$15+'inputs and tables'!$K$16)))*(IF(AND(K1215=0,'inputs and tables'!$K$16=1),data!C1215/data!C1216,1)*IF(AND(K1215=1,'inputs and tables'!$K$15=1),data!C1216/data!C1215,1))</f>
        <v>2048.9743544411981</v>
      </c>
    </row>
    <row r="1217" spans="1:16" x14ac:dyDescent="0.4">
      <c r="A1217" s="17">
        <f t="shared" si="53"/>
        <v>1215</v>
      </c>
      <c r="B1217">
        <v>1607817600</v>
      </c>
      <c r="C1217">
        <v>19174.990000000002</v>
      </c>
      <c r="D1217" s="14">
        <f t="shared" si="55"/>
        <v>44178</v>
      </c>
      <c r="F1217">
        <f ca="1">IF(A1217&lt;$F$2,"",AVERAGE(INDIRECT("C"&amp;A1217-$F$2+3):C1217))</f>
        <v>13492.050083333334</v>
      </c>
      <c r="G1217" s="2">
        <f ca="1">IF(A1217&lt;$G$2,"",IF(A1217=$G$2,AVERAGE(INDIRECT("C"&amp;A1217-$G$2+3):C1217),G1216+(2/($G$2+3))*(C1217-G1216)))</f>
        <v>14631.398331396325</v>
      </c>
      <c r="J1217">
        <f ca="1">IF(F1217="","",IF(C1217&lt;(F1217*(1-'inputs and tables'!$K$14)),0,IF(C1217&gt;(F1217*(1+'inputs and tables'!$K$14)),1,J1216)))</f>
        <v>1</v>
      </c>
      <c r="K1217">
        <f ca="1">IF(G1217="","",IF(C1217&lt;(G1217*(1-'inputs and tables'!$K$14)),0,IF(C1217&gt;(G1217*(1+'inputs and tables'!$K$14)),1,K1216)))</f>
        <v>1</v>
      </c>
      <c r="N1217" s="13">
        <f t="shared" si="56"/>
        <v>1665.21841076856</v>
      </c>
      <c r="O1217" s="10">
        <f ca="1">(O1216+(IF(J1216&lt;&gt;J1215,(-O1216*'inputs and tables'!$K$22-'inputs and tables'!$K$21)-O1216*'inputs and tables'!$K$22,0)*('inputs and tables'!$K$15+'inputs and tables'!$K$16)))*(IF(AND(J1216=0,'inputs and tables'!$K$16=1),data!C1216/data!C1217,1)*IF(AND(J1216=1,'inputs and tables'!$K$15=1),data!C1217/data!C1216,1))</f>
        <v>8639.2734296713879</v>
      </c>
      <c r="P1217" s="10">
        <f ca="1">(P1216+(IF(K1216&lt;&gt;K1215,(-P1216*'inputs and tables'!$K$22-'inputs and tables'!$K$21)-P1216*'inputs and tables'!$K$22,0)*('inputs and tables'!$K$15+'inputs and tables'!$K$16)))*(IF(AND(K1216=0,'inputs and tables'!$K$16=1),data!C1216/data!C1217,1)*IF(AND(K1216=1,'inputs and tables'!$K$15=1),data!C1217/data!C1216,1))</f>
        <v>2088.8782130316595</v>
      </c>
    </row>
    <row r="1218" spans="1:16" x14ac:dyDescent="0.4">
      <c r="A1218" s="17">
        <f t="shared" si="53"/>
        <v>1216</v>
      </c>
      <c r="B1218">
        <v>1607904000</v>
      </c>
      <c r="C1218">
        <v>19273.14</v>
      </c>
      <c r="D1218" s="14">
        <f t="shared" si="55"/>
        <v>44179</v>
      </c>
      <c r="F1218">
        <f ca="1">IF(A1218&lt;$F$2,"",AVERAGE(INDIRECT("C"&amp;A1218-$F$2+3):C1218))</f>
        <v>13553.401249999999</v>
      </c>
      <c r="G1218" s="2">
        <f ca="1">IF(A1218&lt;$G$2,"",IF(A1218=$G$2,AVERAGE(INDIRECT("C"&amp;A1218-$G$2+3):C1218),G1217+(2/($G$2+3))*(C1218-G1217)))</f>
        <v>14714.286575478534</v>
      </c>
      <c r="J1218">
        <f ca="1">IF(F1218="","",IF(C1218&lt;(F1218*(1-'inputs and tables'!$K$14)),0,IF(C1218&gt;(F1218*(1+'inputs and tables'!$K$14)),1,J1217)))</f>
        <v>1</v>
      </c>
      <c r="K1218">
        <f ca="1">IF(G1218="","",IF(C1218&lt;(G1218*(1-'inputs and tables'!$K$14)),0,IF(C1218&gt;(G1218*(1+'inputs and tables'!$K$14)),1,K1217)))</f>
        <v>1</v>
      </c>
      <c r="N1218" s="13">
        <f t="shared" si="56"/>
        <v>1673.7420755536227</v>
      </c>
      <c r="O1218" s="10">
        <f ca="1">(O1217+(IF(J1217&lt;&gt;J1216,(-O1217*'inputs and tables'!$K$22-'inputs and tables'!$K$21)-O1217*'inputs and tables'!$K$22,0)*('inputs and tables'!$K$15+'inputs and tables'!$K$16)))*(IF(AND(J1217=0,'inputs and tables'!$K$16=1),data!C1217/data!C1218,1)*IF(AND(J1217=1,'inputs and tables'!$K$15=1),data!C1218/data!C1217,1))</f>
        <v>8683.4948184242494</v>
      </c>
      <c r="P1218" s="10">
        <f ca="1">(P1217+(IF(K1217&lt;&gt;K1216,(-P1217*'inputs and tables'!$K$22-'inputs and tables'!$K$21)-P1217*'inputs and tables'!$K$22,0)*('inputs and tables'!$K$15+'inputs and tables'!$K$16)))*(IF(AND(K1217=0,'inputs and tables'!$K$16=1),data!C1217/data!C1218,1)*IF(AND(K1217=1,'inputs and tables'!$K$15=1),data!C1218/data!C1217,1))</f>
        <v>2099.5704426812736</v>
      </c>
    </row>
    <row r="1219" spans="1:16" x14ac:dyDescent="0.4">
      <c r="A1219" s="17">
        <f t="shared" si="53"/>
        <v>1217</v>
      </c>
      <c r="B1219">
        <v>1607990400</v>
      </c>
      <c r="C1219">
        <v>19426.43</v>
      </c>
      <c r="D1219" s="14">
        <f t="shared" si="55"/>
        <v>44180</v>
      </c>
      <c r="F1219">
        <f ca="1">IF(A1219&lt;$F$2,"",AVERAGE(INDIRECT("C"&amp;A1219-$F$2+3):C1219))</f>
        <v>13612.945416666664</v>
      </c>
      <c r="G1219" s="2">
        <f ca="1">IF(A1219&lt;$G$2,"",IF(A1219=$G$2,AVERAGE(INDIRECT("C"&amp;A1219-$G$2+3):C1219),G1218+(2/($G$2+3))*(C1219-G1218)))</f>
        <v>14798.43199377356</v>
      </c>
      <c r="J1219">
        <f ca="1">IF(F1219="","",IF(C1219&lt;(F1219*(1-'inputs and tables'!$K$14)),0,IF(C1219&gt;(F1219*(1+'inputs and tables'!$K$14)),1,J1218)))</f>
        <v>1</v>
      </c>
      <c r="K1219">
        <f ca="1">IF(G1219="","",IF(C1219&lt;(G1219*(1-'inputs and tables'!$K$14)),0,IF(C1219&gt;(G1219*(1+'inputs and tables'!$K$14)),1,K1218)))</f>
        <v>1</v>
      </c>
      <c r="N1219" s="13">
        <f t="shared" si="56"/>
        <v>1687.0542770299578</v>
      </c>
      <c r="O1219" s="10">
        <f ca="1">(O1218+(IF(J1218&lt;&gt;J1217,(-O1218*'inputs and tables'!$K$22-'inputs and tables'!$K$21)-O1218*'inputs and tables'!$K$22,0)*('inputs and tables'!$K$15+'inputs and tables'!$K$16)))*(IF(AND(J1218=0,'inputs and tables'!$K$16=1),data!C1218/data!C1219,1)*IF(AND(J1218=1,'inputs and tables'!$K$15=1),data!C1219/data!C1218,1))</f>
        <v>8752.5594815106087</v>
      </c>
      <c r="P1219" s="10">
        <f ca="1">(P1218+(IF(K1218&lt;&gt;K1217,(-P1218*'inputs and tables'!$K$22-'inputs and tables'!$K$21)-P1218*'inputs and tables'!$K$22,0)*('inputs and tables'!$K$15+'inputs and tables'!$K$16)))*(IF(AND(K1218=0,'inputs and tables'!$K$16=1),data!C1218/data!C1219,1)*IF(AND(K1218=1,'inputs and tables'!$K$15=1),data!C1219/data!C1218,1))</f>
        <v>2116.2694939598205</v>
      </c>
    </row>
    <row r="1220" spans="1:16" x14ac:dyDescent="0.4">
      <c r="A1220" s="17">
        <f t="shared" si="53"/>
        <v>1218</v>
      </c>
      <c r="B1220">
        <v>1608076800</v>
      </c>
      <c r="C1220">
        <v>21335.52</v>
      </c>
      <c r="D1220" s="14">
        <f t="shared" si="55"/>
        <v>44181</v>
      </c>
      <c r="F1220">
        <f ca="1">IF(A1220&lt;$F$2,"",AVERAGE(INDIRECT("C"&amp;A1220-$F$2+3):C1220))</f>
        <v>13691.199666666664</v>
      </c>
      <c r="G1220" s="2">
        <f ca="1">IF(A1220&lt;$G$2,"",IF(A1220=$G$2,AVERAGE(INDIRECT("C"&amp;A1220-$G$2+3):C1220),G1219+(2/($G$2+3))*(C1220-G1219)))</f>
        <v>14915.165708170462</v>
      </c>
      <c r="J1220">
        <f ca="1">IF(F1220="","",IF(C1220&lt;(F1220*(1-'inputs and tables'!$K$14)),0,IF(C1220&gt;(F1220*(1+'inputs and tables'!$K$14)),1,J1219)))</f>
        <v>1</v>
      </c>
      <c r="K1220">
        <f ca="1">IF(G1220="","",IF(C1220&lt;(G1220*(1-'inputs and tables'!$K$14)),0,IF(C1220&gt;(G1220*(1+'inputs and tables'!$K$14)),1,K1219)))</f>
        <v>1</v>
      </c>
      <c r="N1220" s="13">
        <f t="shared" si="56"/>
        <v>1852.8458532349077</v>
      </c>
      <c r="O1220" s="10">
        <f ca="1">(O1219+(IF(J1219&lt;&gt;J1218,(-O1219*'inputs and tables'!$K$22-'inputs and tables'!$K$21)-O1219*'inputs and tables'!$K$22,0)*('inputs and tables'!$K$15+'inputs and tables'!$K$16)))*(IF(AND(J1219=0,'inputs and tables'!$K$16=1),data!C1219/data!C1220,1)*IF(AND(J1219=1,'inputs and tables'!$K$15=1),data!C1220/data!C1219,1))</f>
        <v>9612.6981575595328</v>
      </c>
      <c r="P1220" s="10">
        <f ca="1">(P1219+(IF(K1219&lt;&gt;K1218,(-P1219*'inputs and tables'!$K$22-'inputs and tables'!$K$21)-P1219*'inputs and tables'!$K$22,0)*('inputs and tables'!$K$15+'inputs and tables'!$K$16)))*(IF(AND(K1219=0,'inputs and tables'!$K$16=1),data!C1219/data!C1220,1)*IF(AND(K1219=1,'inputs and tables'!$K$15=1),data!C1220/data!C1219,1))</f>
        <v>2324.2412586239279</v>
      </c>
    </row>
    <row r="1221" spans="1:16" x14ac:dyDescent="0.4">
      <c r="A1221" s="17">
        <f t="shared" ref="A1221:A1284" si="57">A1220+1</f>
        <v>1219</v>
      </c>
      <c r="B1221">
        <v>1608163200</v>
      </c>
      <c r="C1221">
        <v>22797.16</v>
      </c>
      <c r="D1221" s="14">
        <f t="shared" si="55"/>
        <v>44182</v>
      </c>
      <c r="F1221">
        <f ca="1">IF(A1221&lt;$F$2,"",AVERAGE(INDIRECT("C"&amp;A1221-$F$2+3):C1221))</f>
        <v>13783.22108333333</v>
      </c>
      <c r="G1221" s="2">
        <f ca="1">IF(A1221&lt;$G$2,"",IF(A1221=$G$2,AVERAGE(INDIRECT("C"&amp;A1221-$G$2+3):C1221),G1220+(2/($G$2+3))*(C1221-G1220)))</f>
        <v>15055.915606238847</v>
      </c>
      <c r="J1221">
        <f ca="1">IF(F1221="","",IF(C1221&lt;(F1221*(1-'inputs and tables'!$K$14)),0,IF(C1221&gt;(F1221*(1+'inputs and tables'!$K$14)),1,J1220)))</f>
        <v>1</v>
      </c>
      <c r="K1221">
        <f ca="1">IF(G1221="","",IF(C1221&lt;(G1221*(1-'inputs and tables'!$K$14)),0,IF(C1221&gt;(G1221*(1+'inputs and tables'!$K$14)),1,K1220)))</f>
        <v>1</v>
      </c>
      <c r="N1221" s="13">
        <f t="shared" si="56"/>
        <v>1979.7794181502352</v>
      </c>
      <c r="O1221" s="10">
        <f ca="1">(O1220+(IF(J1220&lt;&gt;J1219,(-O1220*'inputs and tables'!$K$22-'inputs and tables'!$K$21)-O1220*'inputs and tables'!$K$22,0)*('inputs and tables'!$K$15+'inputs and tables'!$K$16)))*(IF(AND(J1220=0,'inputs and tables'!$K$16=1),data!C1220/data!C1221,1)*IF(AND(J1220=1,'inputs and tables'!$K$15=1),data!C1221/data!C1220,1))</f>
        <v>10271.238663486518</v>
      </c>
      <c r="P1221" s="10">
        <f ca="1">(P1220+(IF(K1220&lt;&gt;K1219,(-P1220*'inputs and tables'!$K$22-'inputs and tables'!$K$21)-P1220*'inputs and tables'!$K$22,0)*('inputs and tables'!$K$15+'inputs and tables'!$K$16)))*(IF(AND(K1220=0,'inputs and tables'!$K$16=1),data!C1220/data!C1221,1)*IF(AND(K1220=1,'inputs and tables'!$K$15=1),data!C1221/data!C1220,1))</f>
        <v>2483.4688749770835</v>
      </c>
    </row>
    <row r="1222" spans="1:16" x14ac:dyDescent="0.4">
      <c r="A1222" s="17">
        <f t="shared" si="57"/>
        <v>1220</v>
      </c>
      <c r="B1222">
        <v>1608249600</v>
      </c>
      <c r="C1222">
        <v>23107.39</v>
      </c>
      <c r="D1222" s="14">
        <f t="shared" si="55"/>
        <v>44183</v>
      </c>
      <c r="F1222">
        <f ca="1">IF(A1222&lt;$F$2,"",AVERAGE(INDIRECT("C"&amp;A1222-$F$2+3):C1222))</f>
        <v>13877.003083333328</v>
      </c>
      <c r="G1222" s="2">
        <f ca="1">IF(A1222&lt;$G$2,"",IF(A1222=$G$2,AVERAGE(INDIRECT("C"&amp;A1222-$G$2+3):C1222),G1221+(2/($G$2+3))*(C1222-G1221)))</f>
        <v>15199.691934698867</v>
      </c>
      <c r="J1222">
        <f ca="1">IF(F1222="","",IF(C1222&lt;(F1222*(1-'inputs and tables'!$K$14)),0,IF(C1222&gt;(F1222*(1+'inputs and tables'!$K$14)),1,J1221)))</f>
        <v>1</v>
      </c>
      <c r="K1222">
        <f ca="1">IF(G1222="","",IF(C1222&lt;(G1222*(1-'inputs and tables'!$K$14)),0,IF(C1222&gt;(G1222*(1+'inputs and tables'!$K$14)),1,K1221)))</f>
        <v>1</v>
      </c>
      <c r="N1222" s="13">
        <f t="shared" si="56"/>
        <v>2006.7207989578772</v>
      </c>
      <c r="O1222" s="10">
        <f ca="1">(O1221+(IF(J1221&lt;&gt;J1220,(-O1221*'inputs and tables'!$K$22-'inputs and tables'!$K$21)-O1221*'inputs and tables'!$K$22,0)*('inputs and tables'!$K$15+'inputs and tables'!$K$16)))*(IF(AND(J1221=0,'inputs and tables'!$K$16=1),data!C1221/data!C1222,1)*IF(AND(J1221=1,'inputs and tables'!$K$15=1),data!C1222/data!C1221,1))</f>
        <v>10411.012493672972</v>
      </c>
      <c r="P1222" s="10">
        <f ca="1">(P1221+(IF(K1221&lt;&gt;K1220,(-P1221*'inputs and tables'!$K$22-'inputs and tables'!$K$21)-P1221*'inputs and tables'!$K$22,0)*('inputs and tables'!$K$15+'inputs and tables'!$K$16)))*(IF(AND(K1221=0,'inputs and tables'!$K$16=1),data!C1221/data!C1222,1)*IF(AND(K1221=1,'inputs and tables'!$K$15=1),data!C1222/data!C1221,1))</f>
        <v>2517.2645999307242</v>
      </c>
    </row>
    <row r="1223" spans="1:16" x14ac:dyDescent="0.4">
      <c r="A1223" s="17">
        <f t="shared" si="57"/>
        <v>1221</v>
      </c>
      <c r="B1223">
        <v>1608336000</v>
      </c>
      <c r="C1223">
        <v>23821.61</v>
      </c>
      <c r="D1223" s="14">
        <f t="shared" si="55"/>
        <v>44184</v>
      </c>
      <c r="F1223">
        <f ca="1">IF(A1223&lt;$F$2,"",AVERAGE(INDIRECT("C"&amp;A1223-$F$2+3):C1223))</f>
        <v>13979.421999999995</v>
      </c>
      <c r="G1223" s="2">
        <f ca="1">IF(A1223&lt;$G$2,"",IF(A1223=$G$2,AVERAGE(INDIRECT("C"&amp;A1223-$G$2+3):C1223),G1222+(2/($G$2+3))*(C1223-G1222)))</f>
        <v>15353.654757293531</v>
      </c>
      <c r="J1223">
        <f ca="1">IF(F1223="","",IF(C1223&lt;(F1223*(1-'inputs and tables'!$K$14)),0,IF(C1223&gt;(F1223*(1+'inputs and tables'!$K$14)),1,J1222)))</f>
        <v>1</v>
      </c>
      <c r="K1223">
        <f ca="1">IF(G1223="","",IF(C1223&lt;(G1223*(1-'inputs and tables'!$K$14)),0,IF(C1223&gt;(G1223*(1+'inputs and tables'!$K$14)),1,K1222)))</f>
        <v>1</v>
      </c>
      <c r="N1223" s="13">
        <f t="shared" si="56"/>
        <v>2068.745983499779</v>
      </c>
      <c r="O1223" s="10">
        <f ca="1">(O1222+(IF(J1222&lt;&gt;J1221,(-O1222*'inputs and tables'!$K$22-'inputs and tables'!$K$21)-O1222*'inputs and tables'!$K$22,0)*('inputs and tables'!$K$15+'inputs and tables'!$K$16)))*(IF(AND(J1222=0,'inputs and tables'!$K$16=1),data!C1222/data!C1223,1)*IF(AND(J1222=1,'inputs and tables'!$K$15=1),data!C1223/data!C1222,1))</f>
        <v>10732.803632491814</v>
      </c>
      <c r="P1223" s="10">
        <f ca="1">(P1222+(IF(K1222&lt;&gt;K1221,(-P1222*'inputs and tables'!$K$22-'inputs and tables'!$K$21)-P1222*'inputs and tables'!$K$22,0)*('inputs and tables'!$K$15+'inputs and tables'!$K$16)))*(IF(AND(K1222=0,'inputs and tables'!$K$16=1),data!C1222/data!C1223,1)*IF(AND(K1222=1,'inputs and tables'!$K$15=1),data!C1223/data!C1222,1))</f>
        <v>2595.0700432353351</v>
      </c>
    </row>
    <row r="1224" spans="1:16" x14ac:dyDescent="0.4">
      <c r="A1224" s="17">
        <f t="shared" si="57"/>
        <v>1222</v>
      </c>
      <c r="B1224">
        <v>1608422400</v>
      </c>
      <c r="C1224">
        <v>23455.52</v>
      </c>
      <c r="D1224" s="14">
        <f t="shared" si="55"/>
        <v>44185</v>
      </c>
      <c r="F1224">
        <f ca="1">IF(A1224&lt;$F$2,"",AVERAGE(INDIRECT("C"&amp;A1224-$F$2+3):C1224))</f>
        <v>14077.693333333329</v>
      </c>
      <c r="G1224" s="2">
        <f ca="1">IF(A1224&lt;$G$2,"",IF(A1224=$G$2,AVERAGE(INDIRECT("C"&amp;A1224-$G$2+3):C1224),G1223+(2/($G$2+3))*(C1224-G1223)))</f>
        <v>15498.33092234186</v>
      </c>
      <c r="J1224">
        <f ca="1">IF(F1224="","",IF(C1224&lt;(F1224*(1-'inputs and tables'!$K$14)),0,IF(C1224&gt;(F1224*(1+'inputs and tables'!$K$14)),1,J1223)))</f>
        <v>1</v>
      </c>
      <c r="K1224">
        <f ca="1">IF(G1224="","",IF(C1224&lt;(G1224*(1-'inputs and tables'!$K$14)),0,IF(C1224&gt;(G1224*(1+'inputs and tables'!$K$14)),1,K1223)))</f>
        <v>1</v>
      </c>
      <c r="N1224" s="13">
        <f t="shared" si="56"/>
        <v>2036.9535388623494</v>
      </c>
      <c r="O1224" s="10">
        <f ca="1">(O1223+(IF(J1223&lt;&gt;J1222,(-O1223*'inputs and tables'!$K$22-'inputs and tables'!$K$21)-O1223*'inputs and tables'!$K$22,0)*('inputs and tables'!$K$15+'inputs and tables'!$K$16)))*(IF(AND(J1223=0,'inputs and tables'!$K$16=1),data!C1223/data!C1224,1)*IF(AND(J1223=1,'inputs and tables'!$K$15=1),data!C1224/data!C1223,1))</f>
        <v>10567.862132659564</v>
      </c>
      <c r="P1224" s="10">
        <f ca="1">(P1223+(IF(K1223&lt;&gt;K1222,(-P1223*'inputs and tables'!$K$22-'inputs and tables'!$K$21)-P1223*'inputs and tables'!$K$22,0)*('inputs and tables'!$K$15+'inputs and tables'!$K$16)))*(IF(AND(K1223=0,'inputs and tables'!$K$16=1),data!C1223/data!C1224,1)*IF(AND(K1223=1,'inputs and tables'!$K$15=1),data!C1224/data!C1223,1))</f>
        <v>2555.189061549881</v>
      </c>
    </row>
    <row r="1225" spans="1:16" x14ac:dyDescent="0.4">
      <c r="A1225" s="17">
        <f t="shared" si="57"/>
        <v>1223</v>
      </c>
      <c r="B1225">
        <v>1608508800</v>
      </c>
      <c r="C1225">
        <v>22719.71</v>
      </c>
      <c r="D1225" s="14">
        <f t="shared" si="55"/>
        <v>44186</v>
      </c>
      <c r="F1225">
        <f ca="1">IF(A1225&lt;$F$2,"",AVERAGE(INDIRECT("C"&amp;A1225-$F$2+3):C1225))</f>
        <v>14169.956499999997</v>
      </c>
      <c r="G1225" s="2">
        <f ca="1">IF(A1225&lt;$G$2,"",IF(A1225=$G$2,AVERAGE(INDIRECT("C"&amp;A1225-$G$2+3):C1225),G1224+(2/($G$2+3))*(C1225-G1224)))</f>
        <v>15627.284120157185</v>
      </c>
      <c r="J1225">
        <f ca="1">IF(F1225="","",IF(C1225&lt;(F1225*(1-'inputs and tables'!$K$14)),0,IF(C1225&gt;(F1225*(1+'inputs and tables'!$K$14)),1,J1224)))</f>
        <v>1</v>
      </c>
      <c r="K1225">
        <f ca="1">IF(G1225="","",IF(C1225&lt;(G1225*(1-'inputs and tables'!$K$14)),0,IF(C1225&gt;(G1225*(1+'inputs and tables'!$K$14)),1,K1224)))</f>
        <v>1</v>
      </c>
      <c r="N1225" s="13">
        <f t="shared" si="56"/>
        <v>1973.0534085974775</v>
      </c>
      <c r="O1225" s="10">
        <f ca="1">(O1224+(IF(J1224&lt;&gt;J1223,(-O1224*'inputs and tables'!$K$22-'inputs and tables'!$K$21)-O1224*'inputs and tables'!$K$22,0)*('inputs and tables'!$K$15+'inputs and tables'!$K$16)))*(IF(AND(J1224=0,'inputs and tables'!$K$16=1),data!C1224/data!C1225,1)*IF(AND(J1224=1,'inputs and tables'!$K$15=1),data!C1225/data!C1224,1))</f>
        <v>10236.343639962226</v>
      </c>
      <c r="P1225" s="10">
        <f ca="1">(P1224+(IF(K1224&lt;&gt;K1223,(-P1224*'inputs and tables'!$K$22-'inputs and tables'!$K$21)-P1224*'inputs and tables'!$K$22,0)*('inputs and tables'!$K$15+'inputs and tables'!$K$16)))*(IF(AND(K1224=0,'inputs and tables'!$K$16=1),data!C1224/data!C1225,1)*IF(AND(K1224=1,'inputs and tables'!$K$15=1),data!C1225/data!C1224,1))</f>
        <v>2475.0316545352839</v>
      </c>
    </row>
    <row r="1226" spans="1:16" x14ac:dyDescent="0.4">
      <c r="A1226" s="17">
        <f t="shared" si="57"/>
        <v>1224</v>
      </c>
      <c r="B1226">
        <v>1608595200</v>
      </c>
      <c r="C1226">
        <v>23810.79</v>
      </c>
      <c r="D1226" s="14">
        <f t="shared" si="55"/>
        <v>44187</v>
      </c>
      <c r="F1226">
        <f ca="1">IF(A1226&lt;$F$2,"",AVERAGE(INDIRECT("C"&amp;A1226-$F$2+3):C1226))</f>
        <v>14270.478083333328</v>
      </c>
      <c r="G1226" s="2">
        <f ca="1">IF(A1226&lt;$G$2,"",IF(A1226=$G$2,AVERAGE(INDIRECT("C"&amp;A1226-$G$2+3):C1226),G1225+(2/($G$2+3))*(C1226-G1225)))</f>
        <v>15773.418153725806</v>
      </c>
      <c r="J1226">
        <f ca="1">IF(F1226="","",IF(C1226&lt;(F1226*(1-'inputs and tables'!$K$14)),0,IF(C1226&gt;(F1226*(1+'inputs and tables'!$K$14)),1,J1225)))</f>
        <v>1</v>
      </c>
      <c r="K1226">
        <f ca="1">IF(G1226="","",IF(C1226&lt;(G1226*(1-'inputs and tables'!$K$14)),0,IF(C1226&gt;(G1226*(1+'inputs and tables'!$K$14)),1,K1225)))</f>
        <v>1</v>
      </c>
      <c r="N1226" s="13">
        <f t="shared" si="56"/>
        <v>2067.8063395570953</v>
      </c>
      <c r="O1226" s="10">
        <f ca="1">(O1225+(IF(J1225&lt;&gt;J1224,(-O1225*'inputs and tables'!$K$22-'inputs and tables'!$K$21)-O1225*'inputs and tables'!$K$22,0)*('inputs and tables'!$K$15+'inputs and tables'!$K$16)))*(IF(AND(J1225=0,'inputs and tables'!$K$16=1),data!C1225/data!C1226,1)*IF(AND(J1225=1,'inputs and tables'!$K$15=1),data!C1226/data!C1225,1))</f>
        <v>10727.928691826444</v>
      </c>
      <c r="P1226" s="10">
        <f ca="1">(P1225+(IF(K1225&lt;&gt;K1224,(-P1225*'inputs and tables'!$K$22-'inputs and tables'!$K$21)-P1225*'inputs and tables'!$K$22,0)*('inputs and tables'!$K$15+'inputs and tables'!$K$16)))*(IF(AND(K1225=0,'inputs and tables'!$K$16=1),data!C1225/data!C1226,1)*IF(AND(K1225=1,'inputs and tables'!$K$15=1),data!C1226/data!C1225,1))</f>
        <v>2593.8913379392693</v>
      </c>
    </row>
    <row r="1227" spans="1:16" x14ac:dyDescent="0.4">
      <c r="A1227" s="17">
        <f t="shared" si="57"/>
        <v>1225</v>
      </c>
      <c r="B1227">
        <v>1608681600</v>
      </c>
      <c r="C1227">
        <v>23232.76</v>
      </c>
      <c r="D1227" s="14">
        <f t="shared" si="55"/>
        <v>44188</v>
      </c>
      <c r="F1227">
        <f ca="1">IF(A1227&lt;$F$2,"",AVERAGE(INDIRECT("C"&amp;A1227-$F$2+3):C1227))</f>
        <v>14369.764249999997</v>
      </c>
      <c r="G1227" s="2">
        <f ca="1">IF(A1227&lt;$G$2,"",IF(A1227=$G$2,AVERAGE(INDIRECT("C"&amp;A1227-$G$2+3):C1227),G1226+(2/($G$2+3))*(C1227-G1226)))</f>
        <v>15906.620686694989</v>
      </c>
      <c r="J1227">
        <f ca="1">IF(F1227="","",IF(C1227&lt;(F1227*(1-'inputs and tables'!$K$14)),0,IF(C1227&gt;(F1227*(1+'inputs and tables'!$K$14)),1,J1226)))</f>
        <v>1</v>
      </c>
      <c r="K1227">
        <f ca="1">IF(G1227="","",IF(C1227&lt;(G1227*(1-'inputs and tables'!$K$14)),0,IF(C1227&gt;(G1227*(1+'inputs and tables'!$K$14)),1,K1226)))</f>
        <v>1</v>
      </c>
      <c r="N1227" s="13">
        <f t="shared" si="56"/>
        <v>2017.6083369517978</v>
      </c>
      <c r="O1227" s="10">
        <f ca="1">(O1226+(IF(J1226&lt;&gt;J1225,(-O1226*'inputs and tables'!$K$22-'inputs and tables'!$K$21)-O1226*'inputs and tables'!$K$22,0)*('inputs and tables'!$K$15+'inputs and tables'!$K$16)))*(IF(AND(J1226=0,'inputs and tables'!$K$16=1),data!C1226/data!C1227,1)*IF(AND(J1226=1,'inputs and tables'!$K$15=1),data!C1227/data!C1226,1))</f>
        <v>10467.497827426881</v>
      </c>
      <c r="P1227" s="10">
        <f ca="1">(P1226+(IF(K1226&lt;&gt;K1225,(-P1226*'inputs and tables'!$K$22-'inputs and tables'!$K$21)-P1226*'inputs and tables'!$K$22,0)*('inputs and tables'!$K$15+'inputs and tables'!$K$16)))*(IF(AND(K1226=0,'inputs and tables'!$K$16=1),data!C1226/data!C1227,1)*IF(AND(K1226=1,'inputs and tables'!$K$15=1),data!C1227/data!C1226,1))</f>
        <v>2530.9221122197932</v>
      </c>
    </row>
    <row r="1228" spans="1:16" x14ac:dyDescent="0.4">
      <c r="A1228" s="17">
        <f t="shared" si="57"/>
        <v>1226</v>
      </c>
      <c r="B1228">
        <v>1608768000</v>
      </c>
      <c r="C1228">
        <v>23729.200000000001</v>
      </c>
      <c r="D1228" s="14">
        <f t="shared" si="55"/>
        <v>44189</v>
      </c>
      <c r="F1228">
        <f ca="1">IF(A1228&lt;$F$2,"",AVERAGE(INDIRECT("C"&amp;A1228-$F$2+3):C1228))</f>
        <v>14471.99566666666</v>
      </c>
      <c r="G1228" s="2">
        <f ca="1">IF(A1228&lt;$G$2,"",IF(A1228=$G$2,AVERAGE(INDIRECT("C"&amp;A1228-$G$2+3):C1228),G1227+(2/($G$2+3))*(C1228-G1227)))</f>
        <v>16046.309603004007</v>
      </c>
      <c r="J1228">
        <f ca="1">IF(F1228="","",IF(C1228&lt;(F1228*(1-'inputs and tables'!$K$14)),0,IF(C1228&gt;(F1228*(1+'inputs and tables'!$K$14)),1,J1227)))</f>
        <v>1</v>
      </c>
      <c r="K1228">
        <f ca="1">IF(G1228="","",IF(C1228&lt;(G1228*(1-'inputs and tables'!$K$14)),0,IF(C1228&gt;(G1228*(1+'inputs and tables'!$K$14)),1,K1227)))</f>
        <v>1</v>
      </c>
      <c r="N1228" s="13">
        <f t="shared" si="56"/>
        <v>2060.7207989578769</v>
      </c>
      <c r="O1228" s="10">
        <f ca="1">(O1227+(IF(J1227&lt;&gt;J1226,(-O1227*'inputs and tables'!$K$22-'inputs and tables'!$K$21)-O1227*'inputs and tables'!$K$22,0)*('inputs and tables'!$K$15+'inputs and tables'!$K$16)))*(IF(AND(J1227=0,'inputs and tables'!$K$16=1),data!C1227/data!C1228,1)*IF(AND(J1227=1,'inputs and tables'!$K$15=1),data!C1228/data!C1227,1))</f>
        <v>10691.168395256438</v>
      </c>
      <c r="P1228" s="10">
        <f ca="1">(P1227+(IF(K1227&lt;&gt;K1226,(-P1227*'inputs and tables'!$K$22-'inputs and tables'!$K$21)-P1227*'inputs and tables'!$K$22,0)*('inputs and tables'!$K$15+'inputs and tables'!$K$16)))*(IF(AND(K1227=0,'inputs and tables'!$K$16=1),data!C1227/data!C1228,1)*IF(AND(K1227=1,'inputs and tables'!$K$15=1),data!C1228/data!C1227,1))</f>
        <v>2585.0031156559066</v>
      </c>
    </row>
    <row r="1229" spans="1:16" x14ac:dyDescent="0.4">
      <c r="A1229" s="17">
        <f t="shared" si="57"/>
        <v>1227</v>
      </c>
      <c r="B1229">
        <v>1608854400</v>
      </c>
      <c r="C1229">
        <v>24712.47</v>
      </c>
      <c r="D1229" s="14">
        <f t="shared" si="55"/>
        <v>44190</v>
      </c>
      <c r="F1229">
        <f ca="1">IF(A1229&lt;$F$2,"",AVERAGE(INDIRECT("C"&amp;A1229-$F$2+3):C1229))</f>
        <v>14583.513083333328</v>
      </c>
      <c r="G1229" s="2">
        <f ca="1">IF(A1229&lt;$G$2,"",IF(A1229=$G$2,AVERAGE(INDIRECT("C"&amp;A1229-$G$2+3):C1229),G1228+(2/($G$2+3))*(C1229-G1228)))</f>
        <v>16201.062467236079</v>
      </c>
      <c r="J1229">
        <f ca="1">IF(F1229="","",IF(C1229&lt;(F1229*(1-'inputs and tables'!$K$14)),0,IF(C1229&gt;(F1229*(1+'inputs and tables'!$K$14)),1,J1228)))</f>
        <v>1</v>
      </c>
      <c r="K1229">
        <f ca="1">IF(G1229="","",IF(C1229&lt;(G1229*(1-'inputs and tables'!$K$14)),0,IF(C1229&gt;(G1229*(1+'inputs and tables'!$K$14)),1,K1228)))</f>
        <v>1</v>
      </c>
      <c r="N1229" s="13">
        <f t="shared" si="56"/>
        <v>2146.1111593573555</v>
      </c>
      <c r="O1229" s="10">
        <f ca="1">(O1228+(IF(J1228&lt;&gt;J1227,(-O1228*'inputs and tables'!$K$22-'inputs and tables'!$K$21)-O1228*'inputs and tables'!$K$22,0)*('inputs and tables'!$K$15+'inputs and tables'!$K$16)))*(IF(AND(J1228=0,'inputs and tables'!$K$16=1),data!C1228/data!C1229,1)*IF(AND(J1228=1,'inputs and tables'!$K$15=1),data!C1229/data!C1228,1))</f>
        <v>11134.179754594459</v>
      </c>
      <c r="P1229" s="10">
        <f ca="1">(P1228+(IF(K1228&lt;&gt;K1227,(-P1228*'inputs and tables'!$K$22-'inputs and tables'!$K$21)-P1228*'inputs and tables'!$K$22,0)*('inputs and tables'!$K$15+'inputs and tables'!$K$16)))*(IF(AND(K1228=0,'inputs and tables'!$K$16=1),data!C1228/data!C1229,1)*IF(AND(K1228=1,'inputs and tables'!$K$15=1),data!C1229/data!C1228,1))</f>
        <v>2692.1182317799639</v>
      </c>
    </row>
    <row r="1230" spans="1:16" x14ac:dyDescent="0.4">
      <c r="A1230" s="17">
        <f t="shared" si="57"/>
        <v>1228</v>
      </c>
      <c r="B1230">
        <v>1608940800</v>
      </c>
      <c r="C1230">
        <v>26493.39</v>
      </c>
      <c r="D1230" s="14">
        <f t="shared" si="55"/>
        <v>44191</v>
      </c>
      <c r="F1230">
        <f ca="1">IF(A1230&lt;$F$2,"",AVERAGE(INDIRECT("C"&amp;A1230-$F$2+3):C1230))</f>
        <v>14708.233749999992</v>
      </c>
      <c r="G1230" s="2">
        <f ca="1">IF(A1230&lt;$G$2,"",IF(A1230=$G$2,AVERAGE(INDIRECT("C"&amp;A1230-$G$2+3):C1230),G1229+(2/($G$2+3))*(C1230-G1229)))</f>
        <v>16384.854030321148</v>
      </c>
      <c r="J1230">
        <f ca="1">IF(F1230="","",IF(C1230&lt;(F1230*(1-'inputs and tables'!$K$14)),0,IF(C1230&gt;(F1230*(1+'inputs and tables'!$K$14)),1,J1229)))</f>
        <v>1</v>
      </c>
      <c r="K1230">
        <f ca="1">IF(G1230="","",IF(C1230&lt;(G1230*(1-'inputs and tables'!$K$14)),0,IF(C1230&gt;(G1230*(1+'inputs and tables'!$K$14)),1,K1229)))</f>
        <v>1</v>
      </c>
      <c r="N1230" s="13">
        <f t="shared" si="56"/>
        <v>2300.7720364741594</v>
      </c>
      <c r="O1230" s="10">
        <f ca="1">(O1229+(IF(J1229&lt;&gt;J1228,(-O1229*'inputs and tables'!$K$22-'inputs and tables'!$K$21)-O1229*'inputs and tables'!$K$22,0)*('inputs and tables'!$K$15+'inputs and tables'!$K$16)))*(IF(AND(J1229=0,'inputs and tables'!$K$16=1),data!C1229/data!C1230,1)*IF(AND(J1229=1,'inputs and tables'!$K$15=1),data!C1230/data!C1229,1))</f>
        <v>11936.571559563869</v>
      </c>
      <c r="P1230" s="10">
        <f ca="1">(P1229+(IF(K1229&lt;&gt;K1228,(-P1229*'inputs and tables'!$K$22-'inputs and tables'!$K$21)-P1229*'inputs and tables'!$K$22,0)*('inputs and tables'!$K$15+'inputs and tables'!$K$16)))*(IF(AND(K1229=0,'inputs and tables'!$K$16=1),data!C1229/data!C1230,1)*IF(AND(K1229=1,'inputs and tables'!$K$15=1),data!C1230/data!C1229,1))</f>
        <v>2886.127458754911</v>
      </c>
    </row>
    <row r="1231" spans="1:16" x14ac:dyDescent="0.4">
      <c r="A1231" s="17">
        <f t="shared" si="57"/>
        <v>1229</v>
      </c>
      <c r="B1231">
        <v>1609027200</v>
      </c>
      <c r="C1231">
        <v>26281.66</v>
      </c>
      <c r="D1231" s="14">
        <f t="shared" si="55"/>
        <v>44192</v>
      </c>
      <c r="F1231">
        <f ca="1">IF(A1231&lt;$F$2,"",AVERAGE(INDIRECT("C"&amp;A1231-$F$2+3):C1231))</f>
        <v>14831.698916666659</v>
      </c>
      <c r="G1231" s="2">
        <f ca="1">IF(A1231&lt;$G$2,"",IF(A1231=$G$2,AVERAGE(INDIRECT("C"&amp;A1231-$G$2+3):C1231),G1230+(2/($G$2+3))*(C1231-G1230)))</f>
        <v>16561.582708351129</v>
      </c>
      <c r="J1231">
        <f ca="1">IF(F1231="","",IF(C1231&lt;(F1231*(1-'inputs and tables'!$K$14)),0,IF(C1231&gt;(F1231*(1+'inputs and tables'!$K$14)),1,J1230)))</f>
        <v>1</v>
      </c>
      <c r="K1231">
        <f ca="1">IF(G1231="","",IF(C1231&lt;(G1231*(1-'inputs and tables'!$K$14)),0,IF(C1231&gt;(G1231*(1+'inputs and tables'!$K$14)),1,K1230)))</f>
        <v>1</v>
      </c>
      <c r="N1231" s="13">
        <f t="shared" si="56"/>
        <v>2282.3847155883586</v>
      </c>
      <c r="O1231" s="10">
        <f ca="1">(O1230+(IF(J1230&lt;&gt;J1229,(-O1230*'inputs and tables'!$K$22-'inputs and tables'!$K$21)-O1230*'inputs and tables'!$K$22,0)*('inputs and tables'!$K$15+'inputs and tables'!$K$16)))*(IF(AND(J1230=0,'inputs and tables'!$K$16=1),data!C1230/data!C1231,1)*IF(AND(J1230=1,'inputs and tables'!$K$15=1),data!C1231/data!C1230,1))</f>
        <v>11841.176810295978</v>
      </c>
      <c r="P1231" s="10">
        <f ca="1">(P1230+(IF(K1230&lt;&gt;K1229,(-P1230*'inputs and tables'!$K$22-'inputs and tables'!$K$21)-P1230*'inputs and tables'!$K$22,0)*('inputs and tables'!$K$15+'inputs and tables'!$K$16)))*(IF(AND(K1230=0,'inputs and tables'!$K$16=1),data!C1230/data!C1231,1)*IF(AND(K1230=1,'inputs and tables'!$K$15=1),data!C1231/data!C1230,1))</f>
        <v>2863.0620916258963</v>
      </c>
    </row>
    <row r="1232" spans="1:16" x14ac:dyDescent="0.4">
      <c r="A1232" s="17">
        <f t="shared" si="57"/>
        <v>1230</v>
      </c>
      <c r="B1232">
        <v>1609113600</v>
      </c>
      <c r="C1232">
        <v>27079.41</v>
      </c>
      <c r="D1232" s="14">
        <f t="shared" si="55"/>
        <v>44193</v>
      </c>
      <c r="F1232">
        <f ca="1">IF(A1232&lt;$F$2,"",AVERAGE(INDIRECT("C"&amp;A1232-$F$2+3):C1232))</f>
        <v>14959.767666666659</v>
      </c>
      <c r="G1232" s="2">
        <f ca="1">IF(A1232&lt;$G$2,"",IF(A1232=$G$2,AVERAGE(INDIRECT("C"&amp;A1232-$G$2+3):C1232),G1231+(2/($G$2+3))*(C1232-G1231)))</f>
        <v>16749.40105284486</v>
      </c>
      <c r="J1232">
        <f ca="1">IF(F1232="","",IF(C1232&lt;(F1232*(1-'inputs and tables'!$K$14)),0,IF(C1232&gt;(F1232*(1+'inputs and tables'!$K$14)),1,J1231)))</f>
        <v>1</v>
      </c>
      <c r="K1232">
        <f ca="1">IF(G1232="","",IF(C1232&lt;(G1232*(1-'inputs and tables'!$K$14)),0,IF(C1232&gt;(G1232*(1+'inputs and tables'!$K$14)),1,K1231)))</f>
        <v>1</v>
      </c>
      <c r="N1232" s="13">
        <f t="shared" si="56"/>
        <v>2351.6639166304772</v>
      </c>
      <c r="O1232" s="10">
        <f ca="1">(O1231+(IF(J1231&lt;&gt;J1230,(-O1231*'inputs and tables'!$K$22-'inputs and tables'!$K$21)-O1231*'inputs and tables'!$K$22,0)*('inputs and tables'!$K$15+'inputs and tables'!$K$16)))*(IF(AND(J1231=0,'inputs and tables'!$K$16=1),data!C1231/data!C1232,1)*IF(AND(J1231=1,'inputs and tables'!$K$15=1),data!C1232/data!C1231,1))</f>
        <v>12200.60231083185</v>
      </c>
      <c r="P1232" s="10">
        <f ca="1">(P1231+(IF(K1231&lt;&gt;K1230,(-P1231*'inputs and tables'!$K$22-'inputs and tables'!$K$21)-P1231*'inputs and tables'!$K$22,0)*('inputs and tables'!$K$15+'inputs and tables'!$K$16)))*(IF(AND(K1231=0,'inputs and tables'!$K$16=1),data!C1231/data!C1232,1)*IF(AND(K1231=1,'inputs and tables'!$K$15=1),data!C1232/data!C1231,1))</f>
        <v>2949.9670962410746</v>
      </c>
    </row>
    <row r="1233" spans="1:16" x14ac:dyDescent="0.4">
      <c r="A1233" s="17">
        <f t="shared" si="57"/>
        <v>1231</v>
      </c>
      <c r="B1233">
        <v>1609200000</v>
      </c>
      <c r="C1233">
        <v>27385</v>
      </c>
      <c r="D1233" s="14">
        <f t="shared" si="55"/>
        <v>44194</v>
      </c>
      <c r="F1233">
        <f ca="1">IF(A1233&lt;$F$2,"",AVERAGE(INDIRECT("C"&amp;A1233-$F$2+3):C1233))</f>
        <v>15090.896749999993</v>
      </c>
      <c r="G1233" s="2">
        <f ca="1">IF(A1233&lt;$G$2,"",IF(A1233=$G$2,AVERAGE(INDIRECT("C"&amp;A1233-$G$2+3):C1233),G1232+(2/($G$2+3))*(C1233-G1232)))</f>
        <v>16939.322462615488</v>
      </c>
      <c r="J1233">
        <f ca="1">IF(F1233="","",IF(C1233&lt;(F1233*(1-'inputs and tables'!$K$14)),0,IF(C1233&gt;(F1233*(1+'inputs and tables'!$K$14)),1,J1232)))</f>
        <v>1</v>
      </c>
      <c r="K1233">
        <f ca="1">IF(G1233="","",IF(C1233&lt;(G1233*(1-'inputs and tables'!$K$14)),0,IF(C1233&gt;(G1233*(1+'inputs and tables'!$K$14)),1,K1232)))</f>
        <v>1</v>
      </c>
      <c r="N1233" s="13">
        <f t="shared" si="56"/>
        <v>2378.2023447676897</v>
      </c>
      <c r="O1233" s="10">
        <f ca="1">(O1232+(IF(J1232&lt;&gt;J1231,(-O1232*'inputs and tables'!$K$22-'inputs and tables'!$K$21)-O1232*'inputs and tables'!$K$22,0)*('inputs and tables'!$K$15+'inputs and tables'!$K$16)))*(IF(AND(J1232=0,'inputs and tables'!$K$16=1),data!C1232/data!C1233,1)*IF(AND(J1232=1,'inputs and tables'!$K$15=1),data!C1233/data!C1232,1))</f>
        <v>12338.28559345016</v>
      </c>
      <c r="P1233" s="10">
        <f ca="1">(P1232+(IF(K1232&lt;&gt;K1231,(-P1232*'inputs and tables'!$K$22-'inputs and tables'!$K$21)-P1232*'inputs and tables'!$K$22,0)*('inputs and tables'!$K$15+'inputs and tables'!$K$16)))*(IF(AND(K1232=0,'inputs and tables'!$K$16=1),data!C1232/data!C1233,1)*IF(AND(K1232=1,'inputs and tables'!$K$15=1),data!C1233/data!C1232,1))</f>
        <v>2983.2573505317077</v>
      </c>
    </row>
    <row r="1234" spans="1:16" x14ac:dyDescent="0.4">
      <c r="A1234" s="17">
        <f t="shared" si="57"/>
        <v>1232</v>
      </c>
      <c r="B1234">
        <v>1609286400</v>
      </c>
      <c r="C1234">
        <v>28875.54</v>
      </c>
      <c r="D1234" s="14">
        <f t="shared" ref="D1234:D1297" si="58">(B1234/86400)+DATE(1970,1,1)</f>
        <v>44195</v>
      </c>
      <c r="F1234">
        <f ca="1">IF(A1234&lt;$F$2,"",AVERAGE(INDIRECT("C"&amp;A1234-$F$2+3):C1234))</f>
        <v>15232.176499999994</v>
      </c>
      <c r="G1234" s="2">
        <f ca="1">IF(A1234&lt;$G$2,"",IF(A1234=$G$2,AVERAGE(INDIRECT("C"&amp;A1234-$G$2+3):C1234),G1233+(2/($G$2+3))*(C1234-G1233)))</f>
        <v>17152.469204354496</v>
      </c>
      <c r="J1234">
        <f ca="1">IF(F1234="","",IF(C1234&lt;(F1234*(1-'inputs and tables'!$K$14)),0,IF(C1234&gt;(F1234*(1+'inputs and tables'!$K$14)),1,J1233)))</f>
        <v>1</v>
      </c>
      <c r="K1234">
        <f ca="1">IF(G1234="","",IF(C1234&lt;(G1234*(1-'inputs and tables'!$K$14)),0,IF(C1234&gt;(G1234*(1+'inputs and tables'!$K$14)),1,K1233)))</f>
        <v>1</v>
      </c>
      <c r="N1234" s="13">
        <f t="shared" ref="N1234:N1297" si="59">(C1234/C1233)*N1233</f>
        <v>2507.64567954841</v>
      </c>
      <c r="O1234" s="10">
        <f ca="1">(O1233+(IF(J1233&lt;&gt;J1232,(-O1233*'inputs and tables'!$K$22-'inputs and tables'!$K$21)-O1233*'inputs and tables'!$K$22,0)*('inputs and tables'!$K$15+'inputs and tables'!$K$16)))*(IF(AND(J1233=0,'inputs and tables'!$K$16=1),data!C1233/data!C1234,1)*IF(AND(J1233=1,'inputs and tables'!$K$15=1),data!C1234/data!C1233,1))</f>
        <v>13009.846966773557</v>
      </c>
      <c r="P1234" s="10">
        <f ca="1">(P1233+(IF(K1233&lt;&gt;K1232,(-P1233*'inputs and tables'!$K$22-'inputs and tables'!$K$21)-P1233*'inputs and tables'!$K$22,0)*('inputs and tables'!$K$15+'inputs and tables'!$K$16)))*(IF(AND(K1233=0,'inputs and tables'!$K$16=1),data!C1233/data!C1234,1)*IF(AND(K1233=1,'inputs and tables'!$K$15=1),data!C1234/data!C1233,1))</f>
        <v>3145.6332647643726</v>
      </c>
    </row>
    <row r="1235" spans="1:16" x14ac:dyDescent="0.4">
      <c r="A1235" s="17">
        <f t="shared" si="57"/>
        <v>1233</v>
      </c>
      <c r="B1235">
        <v>1609372800</v>
      </c>
      <c r="C1235">
        <v>28923.63</v>
      </c>
      <c r="D1235" s="14">
        <f t="shared" si="58"/>
        <v>44196</v>
      </c>
      <c r="F1235">
        <f ca="1">IF(A1235&lt;$F$2,"",AVERAGE(INDIRECT("C"&amp;A1235-$F$2+3):C1235))</f>
        <v>15378.302249999995</v>
      </c>
      <c r="G1235" s="2">
        <f ca="1">IF(A1235&lt;$G$2,"",IF(A1235=$G$2,AVERAGE(INDIRECT("C"&amp;A1235-$G$2+3):C1235),G1234+(2/($G$2+3))*(C1235-G1234)))</f>
        <v>17362.668504276739</v>
      </c>
      <c r="J1235">
        <f ca="1">IF(F1235="","",IF(C1235&lt;(F1235*(1-'inputs and tables'!$K$14)),0,IF(C1235&gt;(F1235*(1+'inputs and tables'!$K$14)),1,J1234)))</f>
        <v>1</v>
      </c>
      <c r="K1235">
        <f ca="1">IF(G1235="","",IF(C1235&lt;(G1235*(1-'inputs and tables'!$K$14)),0,IF(C1235&gt;(G1235*(1+'inputs and tables'!$K$14)),1,K1234)))</f>
        <v>1</v>
      </c>
      <c r="N1235" s="13">
        <f t="shared" si="59"/>
        <v>2511.8219713417229</v>
      </c>
      <c r="O1235" s="10">
        <f ca="1">(O1234+(IF(J1234&lt;&gt;J1233,(-O1234*'inputs and tables'!$K$22-'inputs and tables'!$K$21)-O1234*'inputs and tables'!$K$22,0)*('inputs and tables'!$K$15+'inputs and tables'!$K$16)))*(IF(AND(J1234=0,'inputs and tables'!$K$16=1),data!C1234/data!C1235,1)*IF(AND(J1234=1,'inputs and tables'!$K$15=1),data!C1235/data!C1234,1))</f>
        <v>13031.513870340803</v>
      </c>
      <c r="P1235" s="10">
        <f ca="1">(P1234+(IF(K1234&lt;&gt;K1233,(-P1234*'inputs and tables'!$K$22-'inputs and tables'!$K$21)-P1234*'inputs and tables'!$K$22,0)*('inputs and tables'!$K$15+'inputs and tables'!$K$16)))*(IF(AND(K1234=0,'inputs and tables'!$K$16=1),data!C1234/data!C1235,1)*IF(AND(K1234=1,'inputs and tables'!$K$15=1),data!C1235/data!C1234,1))</f>
        <v>3150.8720760109336</v>
      </c>
    </row>
    <row r="1236" spans="1:16" x14ac:dyDescent="0.4">
      <c r="A1236" s="17">
        <f t="shared" si="57"/>
        <v>1234</v>
      </c>
      <c r="B1236">
        <v>1609459200</v>
      </c>
      <c r="C1236">
        <v>29331.69</v>
      </c>
      <c r="D1236" s="14">
        <f t="shared" si="58"/>
        <v>44197</v>
      </c>
      <c r="F1236">
        <f ca="1">IF(A1236&lt;$F$2,"",AVERAGE(INDIRECT("C"&amp;A1236-$F$2+3):C1236))</f>
        <v>15538.225916666659</v>
      </c>
      <c r="G1236" s="2">
        <f ca="1">IF(A1236&lt;$G$2,"",IF(A1236=$G$2,AVERAGE(INDIRECT("C"&amp;A1236-$G$2+3):C1236),G1235+(2/($G$2+3))*(C1236-G1235)))</f>
        <v>17576.401030986082</v>
      </c>
      <c r="J1236">
        <f ca="1">IF(F1236="","",IF(C1236&lt;(F1236*(1-'inputs and tables'!$K$14)),0,IF(C1236&gt;(F1236*(1+'inputs and tables'!$K$14)),1,J1235)))</f>
        <v>1</v>
      </c>
      <c r="K1236">
        <f ca="1">IF(G1236="","",IF(C1236&lt;(G1236*(1-'inputs and tables'!$K$14)),0,IF(C1236&gt;(G1236*(1+'inputs and tables'!$K$14)),1,K1235)))</f>
        <v>1</v>
      </c>
      <c r="N1236" s="13">
        <f t="shared" si="59"/>
        <v>2547.2592270950877</v>
      </c>
      <c r="O1236" s="10">
        <f ca="1">(O1235+(IF(J1235&lt;&gt;J1234,(-O1235*'inputs and tables'!$K$22-'inputs and tables'!$K$21)-O1235*'inputs and tables'!$K$22,0)*('inputs and tables'!$K$15+'inputs and tables'!$K$16)))*(IF(AND(J1235=0,'inputs and tables'!$K$16=1),data!C1235/data!C1236,1)*IF(AND(J1235=1,'inputs and tables'!$K$15=1),data!C1236/data!C1235,1))</f>
        <v>13215.364913585763</v>
      </c>
      <c r="P1236" s="10">
        <f ca="1">(P1235+(IF(K1235&lt;&gt;K1234,(-P1235*'inputs and tables'!$K$22-'inputs and tables'!$K$21)-P1235*'inputs and tables'!$K$22,0)*('inputs and tables'!$K$15+'inputs and tables'!$K$16)))*(IF(AND(K1235=0,'inputs and tables'!$K$16=1),data!C1235/data!C1236,1)*IF(AND(K1235=1,'inputs and tables'!$K$15=1),data!C1236/data!C1235,1))</f>
        <v>3195.3251705684638</v>
      </c>
    </row>
    <row r="1237" spans="1:16" x14ac:dyDescent="0.4">
      <c r="A1237" s="17">
        <f t="shared" si="57"/>
        <v>1235</v>
      </c>
      <c r="B1237">
        <v>1609545600</v>
      </c>
      <c r="C1237">
        <v>32178.33</v>
      </c>
      <c r="D1237" s="14">
        <f t="shared" si="58"/>
        <v>44198</v>
      </c>
      <c r="F1237">
        <f ca="1">IF(A1237&lt;$F$2,"",AVERAGE(INDIRECT("C"&amp;A1237-$F$2+3):C1237))</f>
        <v>15719.326583333326</v>
      </c>
      <c r="G1237" s="2">
        <f ca="1">IF(A1237&lt;$G$2,"",IF(A1237=$G$2,AVERAGE(INDIRECT("C"&amp;A1237-$G$2+3):C1237),G1236+(2/($G$2+3))*(C1237-G1236)))</f>
        <v>17837.149762575616</v>
      </c>
      <c r="J1237">
        <f ca="1">IF(F1237="","",IF(C1237&lt;(F1237*(1-'inputs and tables'!$K$14)),0,IF(C1237&gt;(F1237*(1+'inputs and tables'!$K$14)),1,J1236)))</f>
        <v>1</v>
      </c>
      <c r="K1237">
        <f ca="1">IF(G1237="","",IF(C1237&lt;(G1237*(1-'inputs and tables'!$K$14)),0,IF(C1237&gt;(G1237*(1+'inputs and tables'!$K$14)),1,K1236)))</f>
        <v>1</v>
      </c>
      <c r="N1237" s="13">
        <f t="shared" si="59"/>
        <v>2794.4706904038153</v>
      </c>
      <c r="O1237" s="10">
        <f ca="1">(O1236+(IF(J1236&lt;&gt;J1235,(-O1236*'inputs and tables'!$K$22-'inputs and tables'!$K$21)-O1236*'inputs and tables'!$K$22,0)*('inputs and tables'!$K$15+'inputs and tables'!$K$16)))*(IF(AND(J1236=0,'inputs and tables'!$K$16=1),data!C1236/data!C1237,1)*IF(AND(J1236=1,'inputs and tables'!$K$15=1),data!C1237/data!C1236,1))</f>
        <v>14497.915846641781</v>
      </c>
      <c r="P1237" s="10">
        <f ca="1">(P1236+(IF(K1236&lt;&gt;K1235,(-P1236*'inputs and tables'!$K$22-'inputs and tables'!$K$21)-P1236*'inputs and tables'!$K$22,0)*('inputs and tables'!$K$15+'inputs and tables'!$K$16)))*(IF(AND(K1236=0,'inputs and tables'!$K$16=1),data!C1236/data!C1237,1)*IF(AND(K1236=1,'inputs and tables'!$K$15=1),data!C1237/data!C1236,1))</f>
        <v>3505.4314223237166</v>
      </c>
    </row>
    <row r="1238" spans="1:16" x14ac:dyDescent="0.4">
      <c r="A1238" s="17">
        <f t="shared" si="57"/>
        <v>1236</v>
      </c>
      <c r="B1238">
        <v>1609632000</v>
      </c>
      <c r="C1238">
        <v>33000.050000000003</v>
      </c>
      <c r="D1238" s="14">
        <f t="shared" si="58"/>
        <v>44199</v>
      </c>
      <c r="F1238">
        <f ca="1">IF(A1238&lt;$F$2,"",AVERAGE(INDIRECT("C"&amp;A1238-$F$2+3):C1238))</f>
        <v>15909.604583333328</v>
      </c>
      <c r="G1238" s="2">
        <f ca="1">IF(A1238&lt;$G$2,"",IF(A1238=$G$2,AVERAGE(INDIRECT("C"&amp;A1238-$G$2+3):C1238),G1237+(2/($G$2+3))*(C1238-G1237)))</f>
        <v>18107.915838243909</v>
      </c>
      <c r="J1238">
        <f ca="1">IF(F1238="","",IF(C1238&lt;(F1238*(1-'inputs and tables'!$K$14)),0,IF(C1238&gt;(F1238*(1+'inputs and tables'!$K$14)),1,J1237)))</f>
        <v>1</v>
      </c>
      <c r="K1238">
        <f ca="1">IF(G1238="","",IF(C1238&lt;(G1238*(1-'inputs and tables'!$K$14)),0,IF(C1238&gt;(G1238*(1+'inputs and tables'!$K$14)),1,K1237)))</f>
        <v>1</v>
      </c>
      <c r="N1238" s="13">
        <f t="shared" si="59"/>
        <v>2865.8315240989959</v>
      </c>
      <c r="O1238" s="10">
        <f ca="1">(O1237+(IF(J1237&lt;&gt;J1236,(-O1237*'inputs and tables'!$K$22-'inputs and tables'!$K$21)-O1237*'inputs and tables'!$K$22,0)*('inputs and tables'!$K$15+'inputs and tables'!$K$16)))*(IF(AND(J1237=0,'inputs and tables'!$K$16=1),data!C1237/data!C1238,1)*IF(AND(J1237=1,'inputs and tables'!$K$15=1),data!C1238/data!C1237,1))</f>
        <v>14868.141007782913</v>
      </c>
      <c r="P1238" s="10">
        <f ca="1">(P1237+(IF(K1237&lt;&gt;K1236,(-P1237*'inputs and tables'!$K$22-'inputs and tables'!$K$21)-P1237*'inputs and tables'!$K$22,0)*('inputs and tables'!$K$15+'inputs and tables'!$K$16)))*(IF(AND(K1237=0,'inputs and tables'!$K$16=1),data!C1237/data!C1238,1)*IF(AND(K1237=1,'inputs and tables'!$K$15=1),data!C1238/data!C1237,1))</f>
        <v>3594.9476622389593</v>
      </c>
    </row>
    <row r="1239" spans="1:16" x14ac:dyDescent="0.4">
      <c r="A1239" s="17">
        <f t="shared" si="57"/>
        <v>1237</v>
      </c>
      <c r="B1239">
        <v>1609718400</v>
      </c>
      <c r="C1239">
        <v>31988.71</v>
      </c>
      <c r="D1239" s="14">
        <f t="shared" si="58"/>
        <v>44200</v>
      </c>
      <c r="F1239">
        <f ca="1">IF(A1239&lt;$F$2,"",AVERAGE(INDIRECT("C"&amp;A1239-$F$2+3):C1239))</f>
        <v>16090.708833333329</v>
      </c>
      <c r="G1239" s="2">
        <f ca="1">IF(A1239&lt;$G$2,"",IF(A1239=$G$2,AVERAGE(INDIRECT("C"&amp;A1239-$G$2+3):C1239),G1238+(2/($G$2+3))*(C1239-G1238)))</f>
        <v>18355.787162560981</v>
      </c>
      <c r="J1239">
        <f ca="1">IF(F1239="","",IF(C1239&lt;(F1239*(1-'inputs and tables'!$K$14)),0,IF(C1239&gt;(F1239*(1+'inputs and tables'!$K$14)),1,J1238)))</f>
        <v>1</v>
      </c>
      <c r="K1239">
        <f ca="1">IF(G1239="","",IF(C1239&lt;(G1239*(1-'inputs and tables'!$K$14)),0,IF(C1239&gt;(G1239*(1+'inputs and tables'!$K$14)),1,K1238)))</f>
        <v>1</v>
      </c>
      <c r="N1239" s="13">
        <f t="shared" si="59"/>
        <v>2778.003473729912</v>
      </c>
      <c r="O1239" s="10">
        <f ca="1">(O1238+(IF(J1238&lt;&gt;J1237,(-O1238*'inputs and tables'!$K$22-'inputs and tables'!$K$21)-O1238*'inputs and tables'!$K$22,0)*('inputs and tables'!$K$15+'inputs and tables'!$K$16)))*(IF(AND(J1238=0,'inputs and tables'!$K$16=1),data!C1238/data!C1239,1)*IF(AND(J1238=1,'inputs and tables'!$K$15=1),data!C1239/data!C1238,1))</f>
        <v>14412.48273675571</v>
      </c>
      <c r="P1239" s="10">
        <f ca="1">(P1238+(IF(K1238&lt;&gt;K1237,(-P1238*'inputs and tables'!$K$22-'inputs and tables'!$K$21)-P1238*'inputs and tables'!$K$22,0)*('inputs and tables'!$K$15+'inputs and tables'!$K$16)))*(IF(AND(K1238=0,'inputs and tables'!$K$16=1),data!C1238/data!C1239,1)*IF(AND(K1238=1,'inputs and tables'!$K$15=1),data!C1239/data!C1238,1))</f>
        <v>3484.7746664789902</v>
      </c>
    </row>
    <row r="1240" spans="1:16" x14ac:dyDescent="0.4">
      <c r="A1240" s="17">
        <f t="shared" si="57"/>
        <v>1238</v>
      </c>
      <c r="B1240">
        <v>1609804800</v>
      </c>
      <c r="C1240">
        <v>33949.53</v>
      </c>
      <c r="D1240" s="14">
        <f t="shared" si="58"/>
        <v>44201</v>
      </c>
      <c r="F1240">
        <f ca="1">IF(A1240&lt;$F$2,"",AVERAGE(INDIRECT("C"&amp;A1240-$F$2+3):C1240))</f>
        <v>16287.176249999993</v>
      </c>
      <c r="G1240" s="2">
        <f ca="1">IF(A1240&lt;$G$2,"",IF(A1240=$G$2,AVERAGE(INDIRECT("C"&amp;A1240-$G$2+3):C1240),G1239+(2/($G$2+3))*(C1240-G1239)))</f>
        <v>18634.246856086676</v>
      </c>
      <c r="J1240">
        <f ca="1">IF(F1240="","",IF(C1240&lt;(F1240*(1-'inputs and tables'!$K$14)),0,IF(C1240&gt;(F1240*(1+'inputs and tables'!$K$14)),1,J1239)))</f>
        <v>1</v>
      </c>
      <c r="K1240">
        <f ca="1">IF(G1240="","",IF(C1240&lt;(G1240*(1-'inputs and tables'!$K$14)),0,IF(C1240&gt;(G1240*(1+'inputs and tables'!$K$14)),1,K1239)))</f>
        <v>1</v>
      </c>
      <c r="N1240" s="13">
        <f t="shared" si="59"/>
        <v>2948.287451150667</v>
      </c>
      <c r="O1240" s="10">
        <f ca="1">(O1239+(IF(J1239&lt;&gt;J1238,(-O1239*'inputs and tables'!$K$22-'inputs and tables'!$K$21)-O1239*'inputs and tables'!$K$22,0)*('inputs and tables'!$K$15+'inputs and tables'!$K$16)))*(IF(AND(J1239=0,'inputs and tables'!$K$16=1),data!C1239/data!C1240,1)*IF(AND(J1239=1,'inputs and tables'!$K$15=1),data!C1240/data!C1239,1))</f>
        <v>15295.928314895164</v>
      </c>
      <c r="P1240" s="10">
        <f ca="1">(P1239+(IF(K1239&lt;&gt;K1238,(-P1239*'inputs and tables'!$K$22-'inputs and tables'!$K$21)-P1239*'inputs and tables'!$K$22,0)*('inputs and tables'!$K$15+'inputs and tables'!$K$16)))*(IF(AND(K1239=0,'inputs and tables'!$K$16=1),data!C1239/data!C1240,1)*IF(AND(K1239=1,'inputs and tables'!$K$15=1),data!C1240/data!C1239,1))</f>
        <v>3698.3817754097763</v>
      </c>
    </row>
    <row r="1241" spans="1:16" x14ac:dyDescent="0.4">
      <c r="A1241" s="17">
        <f t="shared" si="57"/>
        <v>1239</v>
      </c>
      <c r="B1241">
        <v>1609891200</v>
      </c>
      <c r="C1241">
        <v>36769.360000000001</v>
      </c>
      <c r="D1241" s="14">
        <f t="shared" si="58"/>
        <v>44202</v>
      </c>
      <c r="F1241">
        <f ca="1">IF(A1241&lt;$F$2,"",AVERAGE(INDIRECT("C"&amp;A1241-$F$2+3):C1241))</f>
        <v>16509.198833333328</v>
      </c>
      <c r="G1241" s="2">
        <f ca="1">IF(A1241&lt;$G$2,"",IF(A1241=$G$2,AVERAGE(INDIRECT("C"&amp;A1241-$G$2+3):C1241),G1240+(2/($G$2+3))*(C1241-G1240)))</f>
        <v>18958.088162227985</v>
      </c>
      <c r="J1241">
        <f ca="1">IF(F1241="","",IF(C1241&lt;(F1241*(1-'inputs and tables'!$K$14)),0,IF(C1241&gt;(F1241*(1+'inputs and tables'!$K$14)),1,J1240)))</f>
        <v>1</v>
      </c>
      <c r="K1241">
        <f ca="1">IF(G1241="","",IF(C1241&lt;(G1241*(1-'inputs and tables'!$K$14)),0,IF(C1241&gt;(G1241*(1+'inputs and tables'!$K$14)),1,K1240)))</f>
        <v>1</v>
      </c>
      <c r="N1241" s="13">
        <f t="shared" si="59"/>
        <v>3193.1706469821906</v>
      </c>
      <c r="O1241" s="10">
        <f ca="1">(O1240+(IF(J1240&lt;&gt;J1239,(-O1240*'inputs and tables'!$K$22-'inputs and tables'!$K$21)-O1240*'inputs and tables'!$K$22,0)*('inputs and tables'!$K$15+'inputs and tables'!$K$16)))*(IF(AND(J1240=0,'inputs and tables'!$K$16=1),data!C1240/data!C1241,1)*IF(AND(J1240=1,'inputs and tables'!$K$15=1),data!C1241/data!C1240,1))</f>
        <v>16566.400028058521</v>
      </c>
      <c r="P1241" s="10">
        <f ca="1">(P1240+(IF(K1240&lt;&gt;K1239,(-P1240*'inputs and tables'!$K$22-'inputs and tables'!$K$21)-P1240*'inputs and tables'!$K$22,0)*('inputs and tables'!$K$15+'inputs and tables'!$K$16)))*(IF(AND(K1240=0,'inputs and tables'!$K$16=1),data!C1240/data!C1241,1)*IF(AND(K1240=1,'inputs and tables'!$K$15=1),data!C1241/data!C1240,1))</f>
        <v>4005.5674089591585</v>
      </c>
    </row>
    <row r="1242" spans="1:16" x14ac:dyDescent="0.4">
      <c r="A1242" s="17">
        <f t="shared" si="57"/>
        <v>1240</v>
      </c>
      <c r="B1242">
        <v>1609977600</v>
      </c>
      <c r="C1242">
        <v>39432.28</v>
      </c>
      <c r="D1242" s="14">
        <f t="shared" si="58"/>
        <v>44203</v>
      </c>
      <c r="F1242">
        <f ca="1">IF(A1242&lt;$F$2,"",AVERAGE(INDIRECT("C"&amp;A1242-$F$2+3):C1242))</f>
        <v>16752.641166666661</v>
      </c>
      <c r="G1242" s="2">
        <f ca="1">IF(A1242&lt;$G$2,"",IF(A1242=$G$2,AVERAGE(INDIRECT("C"&amp;A1242-$G$2+3):C1242),G1241+(2/($G$2+3))*(C1242-G1241)))</f>
        <v>19323.698730759628</v>
      </c>
      <c r="J1242">
        <f ca="1">IF(F1242="","",IF(C1242&lt;(F1242*(1-'inputs and tables'!$K$14)),0,IF(C1242&gt;(F1242*(1+'inputs and tables'!$K$14)),1,J1241)))</f>
        <v>1</v>
      </c>
      <c r="K1242">
        <f ca="1">IF(G1242="","",IF(C1242&lt;(G1242*(1-'inputs and tables'!$K$14)),0,IF(C1242&gt;(G1242*(1+'inputs and tables'!$K$14)),1,K1241)))</f>
        <v>1</v>
      </c>
      <c r="N1242" s="13">
        <f t="shared" si="59"/>
        <v>3424.4272687798448</v>
      </c>
      <c r="O1242" s="10">
        <f ca="1">(O1241+(IF(J1241&lt;&gt;J1240,(-O1241*'inputs and tables'!$K$22-'inputs and tables'!$K$21)-O1241*'inputs and tables'!$K$22,0)*('inputs and tables'!$K$15+'inputs and tables'!$K$16)))*(IF(AND(J1241=0,'inputs and tables'!$K$16=1),data!C1241/data!C1242,1)*IF(AND(J1241=1,'inputs and tables'!$K$15=1),data!C1242/data!C1241,1))</f>
        <v>17766.17609059313</v>
      </c>
      <c r="P1242" s="10">
        <f ca="1">(P1241+(IF(K1241&lt;&gt;K1240,(-P1241*'inputs and tables'!$K$22-'inputs and tables'!$K$21)-P1241*'inputs and tables'!$K$22,0)*('inputs and tables'!$K$15+'inputs and tables'!$K$16)))*(IF(AND(K1241=0,'inputs and tables'!$K$16=1),data!C1241/data!C1242,1)*IF(AND(K1241=1,'inputs and tables'!$K$15=1),data!C1242/data!C1241,1))</f>
        <v>4295.6596369627323</v>
      </c>
    </row>
    <row r="1243" spans="1:16" x14ac:dyDescent="0.4">
      <c r="A1243" s="17">
        <f t="shared" si="57"/>
        <v>1241</v>
      </c>
      <c r="B1243">
        <v>1610064000</v>
      </c>
      <c r="C1243">
        <v>40582.81</v>
      </c>
      <c r="D1243" s="14">
        <f t="shared" si="58"/>
        <v>44204</v>
      </c>
      <c r="F1243">
        <f ca="1">IF(A1243&lt;$F$2,"",AVERAGE(INDIRECT("C"&amp;A1243-$F$2+3):C1243))</f>
        <v>17004.690666666662</v>
      </c>
      <c r="G1243" s="2">
        <f ca="1">IF(A1243&lt;$G$2,"",IF(A1243=$G$2,AVERAGE(INDIRECT("C"&amp;A1243-$G$2+3):C1243),G1242+(2/($G$2+3))*(C1243-G1242)))</f>
        <v>19703.325717710348</v>
      </c>
      <c r="J1243">
        <f ca="1">IF(F1243="","",IF(C1243&lt;(F1243*(1-'inputs and tables'!$K$14)),0,IF(C1243&gt;(F1243*(1+'inputs and tables'!$K$14)),1,J1242)))</f>
        <v>1</v>
      </c>
      <c r="K1243">
        <f ca="1">IF(G1243="","",IF(C1243&lt;(G1243*(1-'inputs and tables'!$K$14)),0,IF(C1243&gt;(G1243*(1+'inputs and tables'!$K$14)),1,K1242)))</f>
        <v>1</v>
      </c>
      <c r="N1243" s="13">
        <f t="shared" si="59"/>
        <v>3524.343030829345</v>
      </c>
      <c r="O1243" s="10">
        <f ca="1">(O1242+(IF(J1242&lt;&gt;J1241,(-O1242*'inputs and tables'!$K$22-'inputs and tables'!$K$21)-O1242*'inputs and tables'!$K$22,0)*('inputs and tables'!$K$15+'inputs and tables'!$K$16)))*(IF(AND(J1242=0,'inputs and tables'!$K$16=1),data!C1242/data!C1243,1)*IF(AND(J1242=1,'inputs and tables'!$K$15=1),data!C1243/data!C1242,1))</f>
        <v>18284.546283174182</v>
      </c>
      <c r="P1243" s="10">
        <f ca="1">(P1242+(IF(K1242&lt;&gt;K1241,(-P1242*'inputs and tables'!$K$22-'inputs and tables'!$K$21)-P1242*'inputs and tables'!$K$22,0)*('inputs and tables'!$K$15+'inputs and tables'!$K$16)))*(IF(AND(K1242=0,'inputs and tables'!$K$16=1),data!C1242/data!C1243,1)*IF(AND(K1242=1,'inputs and tables'!$K$15=1),data!C1243/data!C1242,1))</f>
        <v>4420.9956632365038</v>
      </c>
    </row>
    <row r="1244" spans="1:16" x14ac:dyDescent="0.4">
      <c r="A1244" s="17">
        <f t="shared" si="57"/>
        <v>1242</v>
      </c>
      <c r="B1244">
        <v>1610150400</v>
      </c>
      <c r="C1244">
        <v>40088.22</v>
      </c>
      <c r="D1244" s="14">
        <f t="shared" si="58"/>
        <v>44205</v>
      </c>
      <c r="F1244">
        <f ca="1">IF(A1244&lt;$F$2,"",AVERAGE(INDIRECT("C"&amp;A1244-$F$2+3):C1244))</f>
        <v>17252.193416666662</v>
      </c>
      <c r="G1244" s="2">
        <f ca="1">IF(A1244&lt;$G$2,"",IF(A1244=$G$2,AVERAGE(INDIRECT("C"&amp;A1244-$G$2+3):C1244),G1243+(2/($G$2+3))*(C1244-G1243)))</f>
        <v>20067.341687036947</v>
      </c>
      <c r="J1244">
        <f ca="1">IF(F1244="","",IF(C1244&lt;(F1244*(1-'inputs and tables'!$K$14)),0,IF(C1244&gt;(F1244*(1+'inputs and tables'!$K$14)),1,J1243)))</f>
        <v>1</v>
      </c>
      <c r="K1244">
        <f ca="1">IF(G1244="","",IF(C1244&lt;(G1244*(1-'inputs and tables'!$K$14)),0,IF(C1244&gt;(G1244*(1+'inputs and tables'!$K$14)),1,K1243)))</f>
        <v>1</v>
      </c>
      <c r="N1244" s="13">
        <f t="shared" si="59"/>
        <v>3481.3912288319507</v>
      </c>
      <c r="O1244" s="10">
        <f ca="1">(O1243+(IF(J1243&lt;&gt;J1242,(-O1243*'inputs and tables'!$K$22-'inputs and tables'!$K$21)-O1243*'inputs and tables'!$K$22,0)*('inputs and tables'!$K$15+'inputs and tables'!$K$16)))*(IF(AND(J1243=0,'inputs and tables'!$K$16=1),data!C1243/data!C1244,1)*IF(AND(J1243=1,'inputs and tables'!$K$15=1),data!C1244/data!C1243,1))</f>
        <v>18061.709231077617</v>
      </c>
      <c r="P1244" s="10">
        <f ca="1">(P1243+(IF(K1243&lt;&gt;K1242,(-P1243*'inputs and tables'!$K$22-'inputs and tables'!$K$21)-P1243*'inputs and tables'!$K$22,0)*('inputs and tables'!$K$15+'inputs and tables'!$K$16)))*(IF(AND(K1243=0,'inputs and tables'!$K$16=1),data!C1243/data!C1244,1)*IF(AND(K1243=1,'inputs and tables'!$K$15=1),data!C1244/data!C1243,1))</f>
        <v>4367.1161944397372</v>
      </c>
    </row>
    <row r="1245" spans="1:16" x14ac:dyDescent="0.4">
      <c r="A1245" s="17">
        <f t="shared" si="57"/>
        <v>1243</v>
      </c>
      <c r="B1245">
        <v>1610236800</v>
      </c>
      <c r="C1245">
        <v>38150.019999999997</v>
      </c>
      <c r="D1245" s="14">
        <f t="shared" si="58"/>
        <v>44206</v>
      </c>
      <c r="F1245">
        <f ca="1">IF(A1245&lt;$F$2,"",AVERAGE(INDIRECT("C"&amp;A1245-$F$2+3):C1245))</f>
        <v>17483.102583333326</v>
      </c>
      <c r="G1245" s="2">
        <f ca="1">IF(A1245&lt;$G$2,"",IF(A1245=$G$2,AVERAGE(INDIRECT("C"&amp;A1245-$G$2+3):C1245),G1244+(2/($G$2+3))*(C1245-G1244)))</f>
        <v>20390.246656911288</v>
      </c>
      <c r="J1245">
        <f ca="1">IF(F1245="","",IF(C1245&lt;(F1245*(1-'inputs and tables'!$K$14)),0,IF(C1245&gt;(F1245*(1+'inputs and tables'!$K$14)),1,J1244)))</f>
        <v>1</v>
      </c>
      <c r="K1245">
        <f ca="1">IF(G1245="","",IF(C1245&lt;(G1245*(1-'inputs and tables'!$K$14)),0,IF(C1245&gt;(G1245*(1+'inputs and tables'!$K$14)),1,K1244)))</f>
        <v>1</v>
      </c>
      <c r="N1245" s="13">
        <f t="shared" si="59"/>
        <v>3313.0716456795408</v>
      </c>
      <c r="O1245" s="10">
        <f ca="1">(O1244+(IF(J1244&lt;&gt;J1243,(-O1244*'inputs and tables'!$K$22-'inputs and tables'!$K$21)-O1244*'inputs and tables'!$K$22,0)*('inputs and tables'!$K$15+'inputs and tables'!$K$16)))*(IF(AND(J1244=0,'inputs and tables'!$K$16=1),data!C1244/data!C1245,1)*IF(AND(J1244=1,'inputs and tables'!$K$15=1),data!C1245/data!C1244,1))</f>
        <v>17188.455072332861</v>
      </c>
      <c r="P1245" s="10">
        <f ca="1">(P1244+(IF(K1244&lt;&gt;K1243,(-P1244*'inputs and tables'!$K$22-'inputs and tables'!$K$21)-P1244*'inputs and tables'!$K$22,0)*('inputs and tables'!$K$15+'inputs and tables'!$K$16)))*(IF(AND(K1244=0,'inputs and tables'!$K$16=1),data!C1244/data!C1245,1)*IF(AND(K1244=1,'inputs and tables'!$K$15=1),data!C1245/data!C1244,1))</f>
        <v>4155.9732549911132</v>
      </c>
    </row>
    <row r="1246" spans="1:16" x14ac:dyDescent="0.4">
      <c r="A1246" s="17">
        <f t="shared" si="57"/>
        <v>1244</v>
      </c>
      <c r="B1246">
        <v>1610323200</v>
      </c>
      <c r="C1246">
        <v>35404.47</v>
      </c>
      <c r="D1246" s="14">
        <f t="shared" si="58"/>
        <v>44207</v>
      </c>
      <c r="F1246">
        <f ca="1">IF(A1246&lt;$F$2,"",AVERAGE(INDIRECT("C"&amp;A1246-$F$2+3):C1246))</f>
        <v>17692.032916666663</v>
      </c>
      <c r="G1246" s="2">
        <f ca="1">IF(A1246&lt;$G$2,"",IF(A1246=$G$2,AVERAGE(INDIRECT("C"&amp;A1246-$G$2+3):C1246),G1245+(2/($G$2+3))*(C1246-G1245)))</f>
        <v>20658.357788037873</v>
      </c>
      <c r="J1246">
        <f ca="1">IF(F1246="","",IF(C1246&lt;(F1246*(1-'inputs and tables'!$K$14)),0,IF(C1246&gt;(F1246*(1+'inputs and tables'!$K$14)),1,J1245)))</f>
        <v>1</v>
      </c>
      <c r="K1246">
        <f ca="1">IF(G1246="","",IF(C1246&lt;(G1246*(1-'inputs and tables'!$K$14)),0,IF(C1246&gt;(G1246*(1+'inputs and tables'!$K$14)),1,K1245)))</f>
        <v>1</v>
      </c>
      <c r="N1246" s="13">
        <f t="shared" si="59"/>
        <v>3074.639166304813</v>
      </c>
      <c r="O1246" s="10">
        <f ca="1">(O1245+(IF(J1245&lt;&gt;J1244,(-O1245*'inputs and tables'!$K$22-'inputs and tables'!$K$21)-O1245*'inputs and tables'!$K$22,0)*('inputs and tables'!$K$15+'inputs and tables'!$K$16)))*(IF(AND(J1245=0,'inputs and tables'!$K$16=1),data!C1245/data!C1246,1)*IF(AND(J1245=1,'inputs and tables'!$K$15=1),data!C1246/data!C1245,1))</f>
        <v>15951.450142221594</v>
      </c>
      <c r="P1246" s="10">
        <f ca="1">(P1245+(IF(K1245&lt;&gt;K1244,(-P1245*'inputs and tables'!$K$22-'inputs and tables'!$K$21)-P1245*'inputs and tables'!$K$22,0)*('inputs and tables'!$K$15+'inputs and tables'!$K$16)))*(IF(AND(K1245=0,'inputs and tables'!$K$16=1),data!C1245/data!C1246,1)*IF(AND(K1245=1,'inputs and tables'!$K$15=1),data!C1246/data!C1245,1))</f>
        <v>3856.8795095555711</v>
      </c>
    </row>
    <row r="1247" spans="1:16" x14ac:dyDescent="0.4">
      <c r="A1247" s="17">
        <f t="shared" si="57"/>
        <v>1245</v>
      </c>
      <c r="B1247">
        <v>1610409600</v>
      </c>
      <c r="C1247">
        <v>34051.24</v>
      </c>
      <c r="D1247" s="14">
        <f t="shared" si="58"/>
        <v>44208</v>
      </c>
      <c r="F1247">
        <f ca="1">IF(A1247&lt;$F$2,"",AVERAGE(INDIRECT("C"&amp;A1247-$F$2+3):C1247))</f>
        <v>17886.861833333332</v>
      </c>
      <c r="G1247" s="2">
        <f ca="1">IF(A1247&lt;$G$2,"",IF(A1247=$G$2,AVERAGE(INDIRECT("C"&amp;A1247-$G$2+3):C1247),G1246+(2/($G$2+3))*(C1247-G1246)))</f>
        <v>20897.516398965767</v>
      </c>
      <c r="J1247">
        <f ca="1">IF(F1247="","",IF(C1247&lt;(F1247*(1-'inputs and tables'!$K$14)),0,IF(C1247&gt;(F1247*(1+'inputs and tables'!$K$14)),1,J1246)))</f>
        <v>1</v>
      </c>
      <c r="K1247">
        <f ca="1">IF(G1247="","",IF(C1247&lt;(G1247*(1-'inputs and tables'!$K$14)),0,IF(C1247&gt;(G1247*(1+'inputs and tables'!$K$14)),1,K1246)))</f>
        <v>1</v>
      </c>
      <c r="N1247" s="13">
        <f t="shared" si="59"/>
        <v>2957.1202778983866</v>
      </c>
      <c r="O1247" s="10">
        <f ca="1">(O1246+(IF(J1246&lt;&gt;J1245,(-O1246*'inputs and tables'!$K$22-'inputs and tables'!$K$21)-O1246*'inputs and tables'!$K$22,0)*('inputs and tables'!$K$15+'inputs and tables'!$K$16)))*(IF(AND(J1246=0,'inputs and tables'!$K$16=1),data!C1246/data!C1247,1)*IF(AND(J1246=1,'inputs and tables'!$K$15=1),data!C1247/data!C1246,1))</f>
        <v>15341.753658247719</v>
      </c>
      <c r="P1247" s="10">
        <f ca="1">(P1246+(IF(K1246&lt;&gt;K1245,(-P1246*'inputs and tables'!$K$22-'inputs and tables'!$K$21)-P1246*'inputs and tables'!$K$22,0)*('inputs and tables'!$K$15+'inputs and tables'!$K$16)))*(IF(AND(K1246=0,'inputs and tables'!$K$16=1),data!C1246/data!C1247,1)*IF(AND(K1246=1,'inputs and tables'!$K$15=1),data!C1247/data!C1246,1))</f>
        <v>3709.4618230680771</v>
      </c>
    </row>
    <row r="1248" spans="1:16" x14ac:dyDescent="0.4">
      <c r="A1248" s="17">
        <f t="shared" si="57"/>
        <v>1246</v>
      </c>
      <c r="B1248">
        <v>1610496000</v>
      </c>
      <c r="C1248">
        <v>37371.379999999997</v>
      </c>
      <c r="D1248" s="14">
        <f t="shared" si="58"/>
        <v>44209</v>
      </c>
      <c r="F1248">
        <f ca="1">IF(A1248&lt;$F$2,"",AVERAGE(INDIRECT("C"&amp;A1248-$F$2+3):C1248))</f>
        <v>18108.412416666662</v>
      </c>
      <c r="G1248" s="2">
        <f ca="1">IF(A1248&lt;$G$2,"",IF(A1248=$G$2,AVERAGE(INDIRECT("C"&amp;A1248-$G$2+3):C1248),G1247+(2/($G$2+3))*(C1248-G1247)))</f>
        <v>21191.692534698523</v>
      </c>
      <c r="J1248">
        <f ca="1">IF(F1248="","",IF(C1248&lt;(F1248*(1-'inputs and tables'!$K$14)),0,IF(C1248&gt;(F1248*(1+'inputs and tables'!$K$14)),1,J1247)))</f>
        <v>1</v>
      </c>
      <c r="K1248">
        <f ca="1">IF(G1248="","",IF(C1248&lt;(G1248*(1-'inputs and tables'!$K$14)),0,IF(C1248&gt;(G1248*(1+'inputs and tables'!$K$14)),1,K1247)))</f>
        <v>1</v>
      </c>
      <c r="N1248" s="13">
        <f t="shared" si="59"/>
        <v>3245.4520191055071</v>
      </c>
      <c r="O1248" s="10">
        <f ca="1">(O1247+(IF(J1247&lt;&gt;J1246,(-O1247*'inputs and tables'!$K$22-'inputs and tables'!$K$21)-O1247*'inputs and tables'!$K$22,0)*('inputs and tables'!$K$15+'inputs and tables'!$K$16)))*(IF(AND(J1247=0,'inputs and tables'!$K$16=1),data!C1247/data!C1248,1)*IF(AND(J1247=1,'inputs and tables'!$K$15=1),data!C1248/data!C1247,1))</f>
        <v>16837.639564044235</v>
      </c>
      <c r="P1248" s="10">
        <f ca="1">(P1247+(IF(K1247&lt;&gt;K1246,(-P1247*'inputs and tables'!$K$22-'inputs and tables'!$K$21)-P1247*'inputs and tables'!$K$22,0)*('inputs and tables'!$K$15+'inputs and tables'!$K$16)))*(IF(AND(K1247=0,'inputs and tables'!$K$16=1),data!C1247/data!C1248,1)*IF(AND(K1247=1,'inputs and tables'!$K$15=1),data!C1248/data!C1247,1))</f>
        <v>4071.1500487315552</v>
      </c>
    </row>
    <row r="1249" spans="1:16" x14ac:dyDescent="0.4">
      <c r="A1249" s="17">
        <f t="shared" si="57"/>
        <v>1247</v>
      </c>
      <c r="B1249">
        <v>1610582400</v>
      </c>
      <c r="C1249">
        <v>39144.5</v>
      </c>
      <c r="D1249" s="14">
        <f t="shared" si="58"/>
        <v>44210</v>
      </c>
      <c r="F1249">
        <f ca="1">IF(A1249&lt;$F$2,"",AVERAGE(INDIRECT("C"&amp;A1249-$F$2+3):C1249))</f>
        <v>18343.33316666666</v>
      </c>
      <c r="G1249" s="2">
        <f ca="1">IF(A1249&lt;$G$2,"",IF(A1249=$G$2,AVERAGE(INDIRECT("C"&amp;A1249-$G$2+3):C1249),G1248+(2/($G$2+3))*(C1249-G1248)))</f>
        <v>21512.278382293192</v>
      </c>
      <c r="J1249">
        <f ca="1">IF(F1249="","",IF(C1249&lt;(F1249*(1-'inputs and tables'!$K$14)),0,IF(C1249&gt;(F1249*(1+'inputs and tables'!$K$14)),1,J1248)))</f>
        <v>1</v>
      </c>
      <c r="K1249">
        <f ca="1">IF(G1249="","",IF(C1249&lt;(G1249*(1-'inputs and tables'!$K$14)),0,IF(C1249&gt;(G1249*(1+'inputs and tables'!$K$14)),1,K1248)))</f>
        <v>1</v>
      </c>
      <c r="N1249" s="13">
        <f t="shared" si="59"/>
        <v>3399.4355188883992</v>
      </c>
      <c r="O1249" s="10">
        <f ca="1">(O1248+(IF(J1248&lt;&gt;J1247,(-O1248*'inputs and tables'!$K$22-'inputs and tables'!$K$21)-O1248*'inputs and tables'!$K$22,0)*('inputs and tables'!$K$15+'inputs and tables'!$K$16)))*(IF(AND(J1248=0,'inputs and tables'!$K$16=1),data!C1248/data!C1249,1)*IF(AND(J1248=1,'inputs and tables'!$K$15=1),data!C1249/data!C1248,1))</f>
        <v>17636.517086463751</v>
      </c>
      <c r="P1249" s="10">
        <f ca="1">(P1248+(IF(K1248&lt;&gt;K1247,(-P1248*'inputs and tables'!$K$22-'inputs and tables'!$K$21)-P1248*'inputs and tables'!$K$22,0)*('inputs and tables'!$K$15+'inputs and tables'!$K$16)))*(IF(AND(K1248=0,'inputs and tables'!$K$16=1),data!C1248/data!C1249,1)*IF(AND(K1248=1,'inputs and tables'!$K$15=1),data!C1249/data!C1248,1))</f>
        <v>4264.3095620919639</v>
      </c>
    </row>
    <row r="1250" spans="1:16" x14ac:dyDescent="0.4">
      <c r="A1250" s="17">
        <f t="shared" si="57"/>
        <v>1248</v>
      </c>
      <c r="B1250">
        <v>1610668800</v>
      </c>
      <c r="C1250">
        <v>36742.22</v>
      </c>
      <c r="D1250" s="14">
        <f t="shared" si="58"/>
        <v>44211</v>
      </c>
      <c r="F1250">
        <f ca="1">IF(A1250&lt;$F$2,"",AVERAGE(INDIRECT("C"&amp;A1250-$F$2+3):C1250))</f>
        <v>18558.351749999994</v>
      </c>
      <c r="G1250" s="2">
        <f ca="1">IF(A1250&lt;$G$2,"",IF(A1250=$G$2,AVERAGE(INDIRECT("C"&amp;A1250-$G$2+3):C1250),G1249+(2/($G$2+3))*(C1250-G1249)))</f>
        <v>21784.24162546653</v>
      </c>
      <c r="J1250">
        <f ca="1">IF(F1250="","",IF(C1250&lt;(F1250*(1-'inputs and tables'!$K$14)),0,IF(C1250&gt;(F1250*(1+'inputs and tables'!$K$14)),1,J1249)))</f>
        <v>1</v>
      </c>
      <c r="K1250">
        <f ca="1">IF(G1250="","",IF(C1250&lt;(G1250*(1-'inputs and tables'!$K$14)),0,IF(C1250&gt;(G1250*(1+'inputs and tables'!$K$14)),1,K1249)))</f>
        <v>1</v>
      </c>
      <c r="N1250" s="13">
        <f t="shared" si="59"/>
        <v>3190.8137212331676</v>
      </c>
      <c r="O1250" s="10">
        <f ca="1">(O1249+(IF(J1249&lt;&gt;J1248,(-O1249*'inputs and tables'!$K$22-'inputs and tables'!$K$21)-O1249*'inputs and tables'!$K$22,0)*('inputs and tables'!$K$15+'inputs and tables'!$K$16)))*(IF(AND(J1249=0,'inputs and tables'!$K$16=1),data!C1249/data!C1250,1)*IF(AND(J1249=1,'inputs and tables'!$K$15=1),data!C1250/data!C1249,1))</f>
        <v>16554.172126981062</v>
      </c>
      <c r="P1250" s="10">
        <f ca="1">(P1249+(IF(K1249&lt;&gt;K1248,(-P1249*'inputs and tables'!$K$22-'inputs and tables'!$K$21)-P1249*'inputs and tables'!$K$22,0)*('inputs and tables'!$K$15+'inputs and tables'!$K$16)))*(IF(AND(K1249=0,'inputs and tables'!$K$16=1),data!C1249/data!C1250,1)*IF(AND(K1249=1,'inputs and tables'!$K$15=1),data!C1250/data!C1249,1))</f>
        <v>4002.6108413311349</v>
      </c>
    </row>
    <row r="1251" spans="1:16" x14ac:dyDescent="0.4">
      <c r="A1251" s="17">
        <f t="shared" si="57"/>
        <v>1249</v>
      </c>
      <c r="B1251">
        <v>1610755200</v>
      </c>
      <c r="C1251">
        <v>35994.980000000003</v>
      </c>
      <c r="D1251" s="14">
        <f t="shared" si="58"/>
        <v>44212</v>
      </c>
      <c r="F1251">
        <f ca="1">IF(A1251&lt;$F$2,"",AVERAGE(INDIRECT("C"&amp;A1251-$F$2+3):C1251))</f>
        <v>18767.198333333326</v>
      </c>
      <c r="G1251" s="2">
        <f ca="1">IF(A1251&lt;$G$2,"",IF(A1251=$G$2,AVERAGE(INDIRECT("C"&amp;A1251-$G$2+3):C1251),G1250+(2/($G$2+3))*(C1251-G1250)))</f>
        <v>22038.004810726055</v>
      </c>
      <c r="J1251">
        <f ca="1">IF(F1251="","",IF(C1251&lt;(F1251*(1-'inputs and tables'!$K$14)),0,IF(C1251&gt;(F1251*(1+'inputs and tables'!$K$14)),1,J1250)))</f>
        <v>1</v>
      </c>
      <c r="K1251">
        <f ca="1">IF(G1251="","",IF(C1251&lt;(G1251*(1-'inputs and tables'!$K$14)),0,IF(C1251&gt;(G1251*(1+'inputs and tables'!$K$14)),1,K1250)))</f>
        <v>1</v>
      </c>
      <c r="N1251" s="13">
        <f t="shared" si="59"/>
        <v>3125.920972644371</v>
      </c>
      <c r="O1251" s="10">
        <f ca="1">(O1250+(IF(J1250&lt;&gt;J1249,(-O1250*'inputs and tables'!$K$22-'inputs and tables'!$K$21)-O1250*'inputs and tables'!$K$22,0)*('inputs and tables'!$K$15+'inputs and tables'!$K$16)))*(IF(AND(J1250=0,'inputs and tables'!$K$16=1),data!C1250/data!C1251,1)*IF(AND(J1250=1,'inputs and tables'!$K$15=1),data!C1251/data!C1250,1))</f>
        <v>16217.503858700995</v>
      </c>
      <c r="P1251" s="10">
        <f ca="1">(P1250+(IF(K1250&lt;&gt;K1249,(-P1250*'inputs and tables'!$K$22-'inputs and tables'!$K$21)-P1250*'inputs and tables'!$K$22,0)*('inputs and tables'!$K$15+'inputs and tables'!$K$16)))*(IF(AND(K1250=0,'inputs and tables'!$K$16=1),data!C1250/data!C1251,1)*IF(AND(K1250=1,'inputs and tables'!$K$15=1),data!C1251/data!C1250,1))</f>
        <v>3921.2082770583102</v>
      </c>
    </row>
    <row r="1252" spans="1:16" x14ac:dyDescent="0.4">
      <c r="A1252" s="17">
        <f t="shared" si="57"/>
        <v>1250</v>
      </c>
      <c r="B1252">
        <v>1610841600</v>
      </c>
      <c r="C1252">
        <v>35828.61</v>
      </c>
      <c r="D1252" s="14">
        <f t="shared" si="58"/>
        <v>44213</v>
      </c>
      <c r="F1252">
        <f ca="1">IF(A1252&lt;$F$2,"",AVERAGE(INDIRECT("C"&amp;A1252-$F$2+3):C1252))</f>
        <v>18973.431333333327</v>
      </c>
      <c r="G1252" s="2">
        <f ca="1">IF(A1252&lt;$G$2,"",IF(A1252=$G$2,AVERAGE(INDIRECT("C"&amp;A1252-$G$2+3):C1252),G1251+(2/($G$2+3))*(C1252-G1251)))</f>
        <v>22284.265617677374</v>
      </c>
      <c r="J1252">
        <f ca="1">IF(F1252="","",IF(C1252&lt;(F1252*(1-'inputs and tables'!$K$14)),0,IF(C1252&gt;(F1252*(1+'inputs and tables'!$K$14)),1,J1251)))</f>
        <v>1</v>
      </c>
      <c r="K1252">
        <f ca="1">IF(G1252="","",IF(C1252&lt;(G1252*(1-'inputs and tables'!$K$14)),0,IF(C1252&gt;(G1252*(1+'inputs and tables'!$K$14)),1,K1251)))</f>
        <v>1</v>
      </c>
      <c r="N1252" s="13">
        <f t="shared" si="59"/>
        <v>3111.4728614850137</v>
      </c>
      <c r="O1252" s="10">
        <f ca="1">(O1251+(IF(J1251&lt;&gt;J1250,(-O1251*'inputs and tables'!$K$22-'inputs and tables'!$K$21)-O1251*'inputs and tables'!$K$22,0)*('inputs and tables'!$K$15+'inputs and tables'!$K$16)))*(IF(AND(J1251=0,'inputs and tables'!$K$16=1),data!C1251/data!C1252,1)*IF(AND(J1251=1,'inputs and tables'!$K$15=1),data!C1252/data!C1251,1))</f>
        <v>16142.546014107886</v>
      </c>
      <c r="P1252" s="10">
        <f ca="1">(P1251+(IF(K1251&lt;&gt;K1250,(-P1251*'inputs and tables'!$K$22-'inputs and tables'!$K$21)-P1251*'inputs and tables'!$K$22,0)*('inputs and tables'!$K$15+'inputs and tables'!$K$16)))*(IF(AND(K1251=0,'inputs and tables'!$K$16=1),data!C1251/data!C1252,1)*IF(AND(K1251=1,'inputs and tables'!$K$15=1),data!C1252/data!C1251,1))</f>
        <v>3903.0843214107672</v>
      </c>
    </row>
    <row r="1253" spans="1:16" x14ac:dyDescent="0.4">
      <c r="A1253" s="17">
        <f t="shared" si="57"/>
        <v>1251</v>
      </c>
      <c r="B1253">
        <v>1610928000</v>
      </c>
      <c r="C1253">
        <v>36631.269999999997</v>
      </c>
      <c r="D1253" s="14">
        <f t="shared" si="58"/>
        <v>44214</v>
      </c>
      <c r="F1253">
        <f ca="1">IF(A1253&lt;$F$2,"",AVERAGE(INDIRECT("C"&amp;A1253-$F$2+3):C1253))</f>
        <v>19187.689583333326</v>
      </c>
      <c r="G1253" s="2">
        <f ca="1">IF(A1253&lt;$G$2,"",IF(A1253=$G$2,AVERAGE(INDIRECT("C"&amp;A1253-$G$2+3):C1253),G1252+(2/($G$2+3))*(C1253-G1252)))</f>
        <v>22540.462124504564</v>
      </c>
      <c r="J1253">
        <f ca="1">IF(F1253="","",IF(C1253&lt;(F1253*(1-'inputs and tables'!$K$14)),0,IF(C1253&gt;(F1253*(1+'inputs and tables'!$K$14)),1,J1252)))</f>
        <v>1</v>
      </c>
      <c r="K1253">
        <f ca="1">IF(G1253="","",IF(C1253&lt;(G1253*(1-'inputs and tables'!$K$14)),0,IF(C1253&gt;(G1253*(1+'inputs and tables'!$K$14)),1,K1252)))</f>
        <v>1</v>
      </c>
      <c r="N1253" s="13">
        <f t="shared" si="59"/>
        <v>3181.1784628745054</v>
      </c>
      <c r="O1253" s="10">
        <f ca="1">(O1252+(IF(J1252&lt;&gt;J1251,(-O1252*'inputs and tables'!$K$22-'inputs and tables'!$K$21)-O1252*'inputs and tables'!$K$22,0)*('inputs and tables'!$K$15+'inputs and tables'!$K$16)))*(IF(AND(J1252=0,'inputs and tables'!$K$16=1),data!C1252/data!C1253,1)*IF(AND(J1252=1,'inputs and tables'!$K$15=1),data!C1253/data!C1252,1))</f>
        <v>16504.183710454014</v>
      </c>
      <c r="P1253" s="10">
        <f ca="1">(P1252+(IF(K1252&lt;&gt;K1251,(-P1252*'inputs and tables'!$K$22-'inputs and tables'!$K$21)-P1252*'inputs and tables'!$K$22,0)*('inputs and tables'!$K$15+'inputs and tables'!$K$16)))*(IF(AND(K1252=0,'inputs and tables'!$K$16=1),data!C1252/data!C1253,1)*IF(AND(K1252=1,'inputs and tables'!$K$15=1),data!C1253/data!C1252,1))</f>
        <v>3990.5242098525337</v>
      </c>
    </row>
    <row r="1254" spans="1:16" x14ac:dyDescent="0.4">
      <c r="A1254" s="17">
        <f t="shared" si="57"/>
        <v>1252</v>
      </c>
      <c r="B1254">
        <v>1611014400</v>
      </c>
      <c r="C1254">
        <v>35891.49</v>
      </c>
      <c r="D1254" s="14">
        <f t="shared" si="58"/>
        <v>44215</v>
      </c>
      <c r="F1254">
        <f ca="1">IF(A1254&lt;$F$2,"",AVERAGE(INDIRECT("C"&amp;A1254-$F$2+3):C1254))</f>
        <v>19399.975166666663</v>
      </c>
      <c r="G1254" s="2">
        <f ca="1">IF(A1254&lt;$G$2,"",IF(A1254=$G$2,AVERAGE(INDIRECT("C"&amp;A1254-$G$2+3):C1254),G1253+(2/($G$2+3))*(C1254-G1253)))</f>
        <v>22778.873336566983</v>
      </c>
      <c r="J1254">
        <f ca="1">IF(F1254="","",IF(C1254&lt;(F1254*(1-'inputs and tables'!$K$14)),0,IF(C1254&gt;(F1254*(1+'inputs and tables'!$K$14)),1,J1253)))</f>
        <v>1</v>
      </c>
      <c r="K1254">
        <f ca="1">IF(G1254="","",IF(C1254&lt;(G1254*(1-'inputs and tables'!$K$14)),0,IF(C1254&gt;(G1254*(1+'inputs and tables'!$K$14)),1,K1253)))</f>
        <v>1</v>
      </c>
      <c r="N1254" s="13">
        <f t="shared" si="59"/>
        <v>3116.9335649153218</v>
      </c>
      <c r="O1254" s="10">
        <f ca="1">(O1253+(IF(J1253&lt;&gt;J1252,(-O1253*'inputs and tables'!$K$22-'inputs and tables'!$K$21)-O1253*'inputs and tables'!$K$22,0)*('inputs and tables'!$K$15+'inputs and tables'!$K$16)))*(IF(AND(J1253=0,'inputs and tables'!$K$16=1),data!C1253/data!C1254,1)*IF(AND(J1253=1,'inputs and tables'!$K$15=1),data!C1254/data!C1253,1))</f>
        <v>16170.876538048587</v>
      </c>
      <c r="P1254" s="10">
        <f ca="1">(P1253+(IF(K1253&lt;&gt;K1252,(-P1253*'inputs and tables'!$K$22-'inputs and tables'!$K$21)-P1253*'inputs and tables'!$K$22,0)*('inputs and tables'!$K$15+'inputs and tables'!$K$16)))*(IF(AND(K1253=0,'inputs and tables'!$K$16=1),data!C1253/data!C1254,1)*IF(AND(K1253=1,'inputs and tables'!$K$15=1),data!C1254/data!C1253,1))</f>
        <v>3909.9343203956651</v>
      </c>
    </row>
    <row r="1255" spans="1:16" x14ac:dyDescent="0.4">
      <c r="A1255" s="17">
        <f t="shared" si="57"/>
        <v>1253</v>
      </c>
      <c r="B1255">
        <v>1611100800</v>
      </c>
      <c r="C1255">
        <v>35468.230000000003</v>
      </c>
      <c r="D1255" s="14">
        <f t="shared" si="58"/>
        <v>44216</v>
      </c>
      <c r="F1255">
        <f ca="1">IF(A1255&lt;$F$2,"",AVERAGE(INDIRECT("C"&amp;A1255-$F$2+3):C1255))</f>
        <v>19607.796999999999</v>
      </c>
      <c r="G1255" s="2">
        <f ca="1">IF(A1255&lt;$G$2,"",IF(A1255=$G$2,AVERAGE(INDIRECT("C"&amp;A1255-$G$2+3):C1255),G1254+(2/($G$2+3))*(C1255-G1254)))</f>
        <v>23005.468991271144</v>
      </c>
      <c r="J1255">
        <f ca="1">IF(F1255="","",IF(C1255&lt;(F1255*(1-'inputs and tables'!$K$14)),0,IF(C1255&gt;(F1255*(1+'inputs and tables'!$K$14)),1,J1254)))</f>
        <v>1</v>
      </c>
      <c r="K1255">
        <f ca="1">IF(G1255="","",IF(C1255&lt;(G1255*(1-'inputs and tables'!$K$14)),0,IF(C1255&gt;(G1255*(1+'inputs and tables'!$K$14)),1,K1254)))</f>
        <v>1</v>
      </c>
      <c r="N1255" s="13">
        <f t="shared" si="59"/>
        <v>3080.1762917933074</v>
      </c>
      <c r="O1255" s="10">
        <f ca="1">(O1254+(IF(J1254&lt;&gt;J1253,(-O1254*'inputs and tables'!$K$22-'inputs and tables'!$K$21)-O1254*'inputs and tables'!$K$22,0)*('inputs and tables'!$K$15+'inputs and tables'!$K$16)))*(IF(AND(J1254=0,'inputs and tables'!$K$16=1),data!C1254/data!C1255,1)*IF(AND(J1254=1,'inputs and tables'!$K$15=1),data!C1255/data!C1254,1))</f>
        <v>15980.177149321778</v>
      </c>
      <c r="P1255" s="10">
        <f ca="1">(P1254+(IF(K1254&lt;&gt;K1253,(-P1254*'inputs and tables'!$K$22-'inputs and tables'!$K$21)-P1254*'inputs and tables'!$K$22,0)*('inputs and tables'!$K$15+'inputs and tables'!$K$16)))*(IF(AND(K1254=0,'inputs and tables'!$K$16=1),data!C1254/data!C1255,1)*IF(AND(K1254=1,'inputs and tables'!$K$15=1),data!C1255/data!C1254,1))</f>
        <v>3863.8253736662132</v>
      </c>
    </row>
    <row r="1256" spans="1:16" x14ac:dyDescent="0.4">
      <c r="A1256" s="17">
        <f t="shared" si="57"/>
        <v>1254</v>
      </c>
      <c r="B1256">
        <v>1611187200</v>
      </c>
      <c r="C1256">
        <v>30850.13</v>
      </c>
      <c r="D1256" s="14">
        <f t="shared" si="58"/>
        <v>44217</v>
      </c>
      <c r="F1256">
        <f ca="1">IF(A1256&lt;$F$2,"",AVERAGE(INDIRECT("C"&amp;A1256-$F$2+3):C1256))</f>
        <v>19779.535916666664</v>
      </c>
      <c r="G1256" s="2">
        <f ca="1">IF(A1256&lt;$G$2,"",IF(A1256=$G$2,AVERAGE(INDIRECT("C"&amp;A1256-$G$2+3):C1256),G1255+(2/($G$2+3))*(C1256-G1255)))</f>
        <v>23145.552223569874</v>
      </c>
      <c r="J1256">
        <f ca="1">IF(F1256="","",IF(C1256&lt;(F1256*(1-'inputs and tables'!$K$14)),0,IF(C1256&gt;(F1256*(1+'inputs and tables'!$K$14)),1,J1255)))</f>
        <v>1</v>
      </c>
      <c r="K1256">
        <f ca="1">IF(G1256="","",IF(C1256&lt;(G1256*(1-'inputs and tables'!$K$14)),0,IF(C1256&gt;(G1256*(1+'inputs and tables'!$K$14)),1,K1255)))</f>
        <v>1</v>
      </c>
      <c r="N1256" s="13">
        <f t="shared" si="59"/>
        <v>2679.1254884932646</v>
      </c>
      <c r="O1256" s="10">
        <f ca="1">(O1255+(IF(J1255&lt;&gt;J1254,(-O1255*'inputs and tables'!$K$22-'inputs and tables'!$K$21)-O1255*'inputs and tables'!$K$22,0)*('inputs and tables'!$K$15+'inputs and tables'!$K$16)))*(IF(AND(J1255=0,'inputs and tables'!$K$16=1),data!C1255/data!C1256,1)*IF(AND(J1255=1,'inputs and tables'!$K$15=1),data!C1256/data!C1255,1))</f>
        <v>13899.496605260714</v>
      </c>
      <c r="P1256" s="10">
        <f ca="1">(P1255+(IF(K1255&lt;&gt;K1254,(-P1255*'inputs and tables'!$K$22-'inputs and tables'!$K$21)-P1255*'inputs and tables'!$K$22,0)*('inputs and tables'!$K$15+'inputs and tables'!$K$16)))*(IF(AND(K1255=0,'inputs and tables'!$K$16=1),data!C1255/data!C1256,1)*IF(AND(K1255=1,'inputs and tables'!$K$15=1),data!C1256/data!C1255,1))</f>
        <v>3360.7404450377494</v>
      </c>
    </row>
    <row r="1257" spans="1:16" x14ac:dyDescent="0.4">
      <c r="A1257" s="17">
        <f t="shared" si="57"/>
        <v>1255</v>
      </c>
      <c r="B1257">
        <v>1611273600</v>
      </c>
      <c r="C1257">
        <v>32945.17</v>
      </c>
      <c r="D1257" s="14">
        <f t="shared" si="58"/>
        <v>44218</v>
      </c>
      <c r="F1257">
        <f ca="1">IF(A1257&lt;$F$2,"",AVERAGE(INDIRECT("C"&amp;A1257-$F$2+3):C1257))</f>
        <v>19964.609666666664</v>
      </c>
      <c r="G1257" s="2">
        <f ca="1">IF(A1257&lt;$G$2,"",IF(A1257=$G$2,AVERAGE(INDIRECT("C"&amp;A1257-$G$2+3):C1257),G1256+(2/($G$2+3))*(C1257-G1256)))</f>
        <v>23320.545398148985</v>
      </c>
      <c r="J1257">
        <f ca="1">IF(F1257="","",IF(C1257&lt;(F1257*(1-'inputs and tables'!$K$14)),0,IF(C1257&gt;(F1257*(1+'inputs and tables'!$K$14)),1,J1256)))</f>
        <v>1</v>
      </c>
      <c r="K1257">
        <f ca="1">IF(G1257="","",IF(C1257&lt;(G1257*(1-'inputs and tables'!$K$14)),0,IF(C1257&gt;(G1257*(1+'inputs and tables'!$K$14)),1,K1256)))</f>
        <v>1</v>
      </c>
      <c r="N1257" s="13">
        <f t="shared" si="59"/>
        <v>2861.065566652187</v>
      </c>
      <c r="O1257" s="10">
        <f ca="1">(O1256+(IF(J1256&lt;&gt;J1255,(-O1256*'inputs and tables'!$K$22-'inputs and tables'!$K$21)-O1256*'inputs and tables'!$K$22,0)*('inputs and tables'!$K$15+'inputs and tables'!$K$16)))*(IF(AND(J1256=0,'inputs and tables'!$K$16=1),data!C1256/data!C1257,1)*IF(AND(J1256=1,'inputs and tables'!$K$15=1),data!C1257/data!C1256,1))</f>
        <v>14843.414876201075</v>
      </c>
      <c r="P1257" s="10">
        <f ca="1">(P1256+(IF(K1256&lt;&gt;K1255,(-P1256*'inputs and tables'!$K$22-'inputs and tables'!$K$21)-P1256*'inputs and tables'!$K$22,0)*('inputs and tables'!$K$15+'inputs and tables'!$K$16)))*(IF(AND(K1256=0,'inputs and tables'!$K$16=1),data!C1256/data!C1257,1)*IF(AND(K1256=1,'inputs and tables'!$K$15=1),data!C1257/data!C1256,1))</f>
        <v>3588.9691643971773</v>
      </c>
    </row>
    <row r="1258" spans="1:16" x14ac:dyDescent="0.4">
      <c r="A1258" s="17">
        <f t="shared" si="57"/>
        <v>1256</v>
      </c>
      <c r="B1258">
        <v>1611360000</v>
      </c>
      <c r="C1258">
        <v>32078</v>
      </c>
      <c r="D1258" s="14">
        <f t="shared" si="58"/>
        <v>44219</v>
      </c>
      <c r="F1258">
        <f ca="1">IF(A1258&lt;$F$2,"",AVERAGE(INDIRECT("C"&amp;A1258-$F$2+3):C1258))</f>
        <v>20142.870749999998</v>
      </c>
      <c r="G1258" s="2">
        <f ca="1">IF(A1258&lt;$G$2,"",IF(A1258=$G$2,AVERAGE(INDIRECT("C"&amp;A1258-$G$2+3):C1258),G1257+(2/($G$2+3))*(C1258-G1257)))</f>
        <v>23476.928516039181</v>
      </c>
      <c r="J1258">
        <f ca="1">IF(F1258="","",IF(C1258&lt;(F1258*(1-'inputs and tables'!$K$14)),0,IF(C1258&gt;(F1258*(1+'inputs and tables'!$K$14)),1,J1257)))</f>
        <v>1</v>
      </c>
      <c r="K1258">
        <f ca="1">IF(G1258="","",IF(C1258&lt;(G1258*(1-'inputs and tables'!$K$14)),0,IF(C1258&gt;(G1258*(1+'inputs and tables'!$K$14)),1,K1257)))</f>
        <v>1</v>
      </c>
      <c r="N1258" s="13">
        <f t="shared" si="59"/>
        <v>2785.757707338249</v>
      </c>
      <c r="O1258" s="10">
        <f ca="1">(O1257+(IF(J1257&lt;&gt;J1256,(-O1257*'inputs and tables'!$K$22-'inputs and tables'!$K$21)-O1257*'inputs and tables'!$K$22,0)*('inputs and tables'!$K$15+'inputs and tables'!$K$16)))*(IF(AND(J1257=0,'inputs and tables'!$K$16=1),data!C1257/data!C1258,1)*IF(AND(J1257=1,'inputs and tables'!$K$15=1),data!C1258/data!C1257,1))</f>
        <v>14452.712260971126</v>
      </c>
      <c r="P1258" s="10">
        <f ca="1">(P1257+(IF(K1257&lt;&gt;K1256,(-P1257*'inputs and tables'!$K$22-'inputs and tables'!$K$21)-P1257*'inputs and tables'!$K$22,0)*('inputs and tables'!$K$15+'inputs and tables'!$K$16)))*(IF(AND(K1257=0,'inputs and tables'!$K$16=1),data!C1257/data!C1258,1)*IF(AND(K1257=1,'inputs and tables'!$K$15=1),data!C1258/data!C1257,1))</f>
        <v>3494.5017086126027</v>
      </c>
    </row>
    <row r="1259" spans="1:16" x14ac:dyDescent="0.4">
      <c r="A1259" s="17">
        <f t="shared" si="57"/>
        <v>1257</v>
      </c>
      <c r="B1259">
        <v>1611446400</v>
      </c>
      <c r="C1259">
        <v>32259.9</v>
      </c>
      <c r="D1259" s="14">
        <f t="shared" si="58"/>
        <v>44220</v>
      </c>
      <c r="F1259">
        <f ca="1">IF(A1259&lt;$F$2,"",AVERAGE(INDIRECT("C"&amp;A1259-$F$2+3):C1259))</f>
        <v>20322.298249999993</v>
      </c>
      <c r="G1259" s="2">
        <f ca="1">IF(A1259&lt;$G$2,"",IF(A1259=$G$2,AVERAGE(INDIRECT("C"&amp;A1259-$G$2+3):C1259),G1258+(2/($G$2+3))*(C1259-G1258)))</f>
        <v>23633.767292538483</v>
      </c>
      <c r="J1259">
        <f ca="1">IF(F1259="","",IF(C1259&lt;(F1259*(1-'inputs and tables'!$K$14)),0,IF(C1259&gt;(F1259*(1+'inputs and tables'!$K$14)),1,J1258)))</f>
        <v>1</v>
      </c>
      <c r="K1259">
        <f ca="1">IF(G1259="","",IF(C1259&lt;(G1259*(1-'inputs and tables'!$K$14)),0,IF(C1259&gt;(G1259*(1+'inputs and tables'!$K$14)),1,K1258)))</f>
        <v>1</v>
      </c>
      <c r="N1259" s="13">
        <f t="shared" si="59"/>
        <v>2801.5544941380754</v>
      </c>
      <c r="O1259" s="10">
        <f ca="1">(O1258+(IF(J1258&lt;&gt;J1257,(-O1258*'inputs and tables'!$K$22-'inputs and tables'!$K$21)-O1258*'inputs and tables'!$K$22,0)*('inputs and tables'!$K$15+'inputs and tables'!$K$16)))*(IF(AND(J1258=0,'inputs and tables'!$K$16=1),data!C1258/data!C1259,1)*IF(AND(J1258=1,'inputs and tables'!$K$15=1),data!C1259/data!C1258,1))</f>
        <v>14534.667132230888</v>
      </c>
      <c r="P1259" s="10">
        <f ca="1">(P1258+(IF(K1258&lt;&gt;K1257,(-P1258*'inputs and tables'!$K$22-'inputs and tables'!$K$21)-P1258*'inputs and tables'!$K$22,0)*('inputs and tables'!$K$15+'inputs and tables'!$K$16)))*(IF(AND(K1258=0,'inputs and tables'!$K$16=1),data!C1258/data!C1259,1)*IF(AND(K1258=1,'inputs and tables'!$K$15=1),data!C1259/data!C1258,1))</f>
        <v>3514.3174658542212</v>
      </c>
    </row>
    <row r="1260" spans="1:16" x14ac:dyDescent="0.4">
      <c r="A1260" s="17">
        <f t="shared" si="57"/>
        <v>1258</v>
      </c>
      <c r="B1260">
        <v>1611532800</v>
      </c>
      <c r="C1260">
        <v>32254.2</v>
      </c>
      <c r="D1260" s="14">
        <f t="shared" si="58"/>
        <v>44221</v>
      </c>
      <c r="F1260">
        <f ca="1">IF(A1260&lt;$F$2,"",AVERAGE(INDIRECT("C"&amp;A1260-$F$2+3):C1260))</f>
        <v>20501.297833333327</v>
      </c>
      <c r="G1260" s="2">
        <f ca="1">IF(A1260&lt;$G$2,"",IF(A1260=$G$2,AVERAGE(INDIRECT("C"&amp;A1260-$G$2+3):C1260),G1259+(2/($G$2+3))*(C1260-G1259)))</f>
        <v>23787.703590886009</v>
      </c>
      <c r="J1260">
        <f ca="1">IF(F1260="","",IF(C1260&lt;(F1260*(1-'inputs and tables'!$K$14)),0,IF(C1260&gt;(F1260*(1+'inputs and tables'!$K$14)),1,J1259)))</f>
        <v>1</v>
      </c>
      <c r="K1260">
        <f ca="1">IF(G1260="","",IF(C1260&lt;(G1260*(1-'inputs and tables'!$K$14)),0,IF(C1260&gt;(G1260*(1+'inputs and tables'!$K$14)),1,K1259)))</f>
        <v>1</v>
      </c>
      <c r="N1260" s="13">
        <f t="shared" si="59"/>
        <v>2801.0594876248315</v>
      </c>
      <c r="O1260" s="10">
        <f ca="1">(O1259+(IF(J1259&lt;&gt;J1258,(-O1259*'inputs and tables'!$K$22-'inputs and tables'!$K$21)-O1259*'inputs and tables'!$K$22,0)*('inputs and tables'!$K$15+'inputs and tables'!$K$16)))*(IF(AND(J1259=0,'inputs and tables'!$K$16=1),data!C1259/data!C1260,1)*IF(AND(J1259=1,'inputs and tables'!$K$15=1),data!C1260/data!C1259,1))</f>
        <v>14532.099002675193</v>
      </c>
      <c r="P1260" s="10">
        <f ca="1">(P1259+(IF(K1259&lt;&gt;K1258,(-P1259*'inputs and tables'!$K$22-'inputs and tables'!$K$21)-P1259*'inputs and tables'!$K$22,0)*('inputs and tables'!$K$15+'inputs and tables'!$K$16)))*(IF(AND(K1259=0,'inputs and tables'!$K$16=1),data!C1259/data!C1260,1)*IF(AND(K1259=1,'inputs and tables'!$K$15=1),data!C1260/data!C1259,1))</f>
        <v>3513.6965212897503</v>
      </c>
    </row>
    <row r="1261" spans="1:16" x14ac:dyDescent="0.4">
      <c r="A1261" s="17">
        <f t="shared" si="57"/>
        <v>1259</v>
      </c>
      <c r="B1261">
        <v>1611619200</v>
      </c>
      <c r="C1261">
        <v>32467.77</v>
      </c>
      <c r="D1261" s="14">
        <f t="shared" si="58"/>
        <v>44222</v>
      </c>
      <c r="F1261">
        <f ca="1">IF(A1261&lt;$F$2,"",AVERAGE(INDIRECT("C"&amp;A1261-$F$2+3):C1261))</f>
        <v>20682.728249999993</v>
      </c>
      <c r="G1261" s="2">
        <f ca="1">IF(A1261&lt;$G$2,"",IF(A1261=$G$2,AVERAGE(INDIRECT("C"&amp;A1261-$G$2+3):C1261),G1260+(2/($G$2+3))*(C1261-G1260)))</f>
        <v>23942.704776763043</v>
      </c>
      <c r="J1261">
        <f ca="1">IF(F1261="","",IF(C1261&lt;(F1261*(1-'inputs and tables'!$K$14)),0,IF(C1261&gt;(F1261*(1+'inputs and tables'!$K$14)),1,J1260)))</f>
        <v>1</v>
      </c>
      <c r="K1261">
        <f ca="1">IF(G1261="","",IF(C1261&lt;(G1261*(1-'inputs and tables'!$K$14)),0,IF(C1261&gt;(G1261*(1+'inputs and tables'!$K$14)),1,K1260)))</f>
        <v>1</v>
      </c>
      <c r="N1261" s="13">
        <f t="shared" si="59"/>
        <v>2819.6066000868377</v>
      </c>
      <c r="O1261" s="10">
        <f ca="1">(O1260+(IF(J1260&lt;&gt;J1259,(-O1260*'inputs and tables'!$K$22-'inputs and tables'!$K$21)-O1260*'inputs and tables'!$K$22,0)*('inputs and tables'!$K$15+'inputs and tables'!$K$16)))*(IF(AND(J1260=0,'inputs and tables'!$K$16=1),data!C1260/data!C1261,1)*IF(AND(J1260=1,'inputs and tables'!$K$15=1),data!C1261/data!C1260,1))</f>
        <v>14628.322762185624</v>
      </c>
      <c r="P1261" s="10">
        <f ca="1">(P1260+(IF(K1260&lt;&gt;K1259,(-P1260*'inputs and tables'!$K$22-'inputs and tables'!$K$21)-P1260*'inputs and tables'!$K$22,0)*('inputs and tables'!$K$15+'inputs and tables'!$K$16)))*(IF(AND(K1260=0,'inputs and tables'!$K$16=1),data!C1260/data!C1261,1)*IF(AND(K1260=1,'inputs and tables'!$K$15=1),data!C1261/data!C1260,1))</f>
        <v>3536.9623336816826</v>
      </c>
    </row>
    <row r="1262" spans="1:16" x14ac:dyDescent="0.4">
      <c r="A1262" s="17">
        <f t="shared" si="57"/>
        <v>1260</v>
      </c>
      <c r="B1262">
        <v>1611705600</v>
      </c>
      <c r="C1262">
        <v>30366.15</v>
      </c>
      <c r="D1262" s="14">
        <f t="shared" si="58"/>
        <v>44223</v>
      </c>
      <c r="F1262">
        <f ca="1">IF(A1262&lt;$F$2,"",AVERAGE(INDIRECT("C"&amp;A1262-$F$2+3):C1262))</f>
        <v>20845.44216666666</v>
      </c>
      <c r="G1262" s="2">
        <f ca="1">IF(A1262&lt;$G$2,"",IF(A1262=$G$2,AVERAGE(INDIRECT("C"&amp;A1262-$G$2+3):C1262),G1261+(2/($G$2+3))*(C1262-G1261)))</f>
        <v>24057.409155749418</v>
      </c>
      <c r="J1262">
        <f ca="1">IF(F1262="","",IF(C1262&lt;(F1262*(1-'inputs and tables'!$K$14)),0,IF(C1262&gt;(F1262*(1+'inputs and tables'!$K$14)),1,J1261)))</f>
        <v>1</v>
      </c>
      <c r="K1262">
        <f ca="1">IF(G1262="","",IF(C1262&lt;(G1262*(1-'inputs and tables'!$K$14)),0,IF(C1262&gt;(G1262*(1+'inputs and tables'!$K$14)),1,K1261)))</f>
        <v>1</v>
      </c>
      <c r="N1262" s="13">
        <f t="shared" si="59"/>
        <v>2637.0950933564864</v>
      </c>
      <c r="O1262" s="10">
        <f ca="1">(O1261+(IF(J1261&lt;&gt;J1260,(-O1261*'inputs and tables'!$K$22-'inputs and tables'!$K$21)-O1261*'inputs and tables'!$K$22,0)*('inputs and tables'!$K$15+'inputs and tables'!$K$16)))*(IF(AND(J1261=0,'inputs and tables'!$K$16=1),data!C1261/data!C1262,1)*IF(AND(J1261=1,'inputs and tables'!$K$15=1),data!C1262/data!C1261,1))</f>
        <v>13681.439878530093</v>
      </c>
      <c r="P1262" s="10">
        <f ca="1">(P1261+(IF(K1261&lt;&gt;K1260,(-P1261*'inputs and tables'!$K$22-'inputs and tables'!$K$21)-P1261*'inputs and tables'!$K$22,0)*('inputs and tables'!$K$15+'inputs and tables'!$K$16)))*(IF(AND(K1261=0,'inputs and tables'!$K$16=1),data!C1261/data!C1262,1)*IF(AND(K1261=1,'inputs and tables'!$K$15=1),data!C1262/data!C1261,1))</f>
        <v>3308.0168046320405</v>
      </c>
    </row>
    <row r="1263" spans="1:16" x14ac:dyDescent="0.4">
      <c r="A1263" s="17">
        <f t="shared" si="57"/>
        <v>1261</v>
      </c>
      <c r="B1263">
        <v>1611792000</v>
      </c>
      <c r="C1263">
        <v>33364.86</v>
      </c>
      <c r="D1263" s="14">
        <f t="shared" si="58"/>
        <v>44224</v>
      </c>
      <c r="F1263">
        <f ca="1">IF(A1263&lt;$F$2,"",AVERAGE(INDIRECT("C"&amp;A1263-$F$2+3):C1263))</f>
        <v>21033.677749999992</v>
      </c>
      <c r="G1263" s="2">
        <f ca="1">IF(A1263&lt;$G$2,"",IF(A1263=$G$2,AVERAGE(INDIRECT("C"&amp;A1263-$G$2+3):C1263),G1262+(2/($G$2+3))*(C1263-G1262)))</f>
        <v>24223.613635111036</v>
      </c>
      <c r="J1263">
        <f ca="1">IF(F1263="","",IF(C1263&lt;(F1263*(1-'inputs and tables'!$K$14)),0,IF(C1263&gt;(F1263*(1+'inputs and tables'!$K$14)),1,J1262)))</f>
        <v>1</v>
      </c>
      <c r="K1263">
        <f ca="1">IF(G1263="","",IF(C1263&lt;(G1263*(1-'inputs and tables'!$K$14)),0,IF(C1263&gt;(G1263*(1+'inputs and tables'!$K$14)),1,K1262)))</f>
        <v>1</v>
      </c>
      <c r="N1263" s="13">
        <f t="shared" si="59"/>
        <v>2897.5128093790649</v>
      </c>
      <c r="O1263" s="10">
        <f ca="1">(O1262+(IF(J1262&lt;&gt;J1261,(-O1262*'inputs and tables'!$K$22-'inputs and tables'!$K$21)-O1262*'inputs and tables'!$K$22,0)*('inputs and tables'!$K$15+'inputs and tables'!$K$16)))*(IF(AND(J1262=0,'inputs and tables'!$K$16=1),data!C1262/data!C1263,1)*IF(AND(J1262=1,'inputs and tables'!$K$15=1),data!C1263/data!C1262,1))</f>
        <v>15032.505804837741</v>
      </c>
      <c r="P1263" s="10">
        <f ca="1">(P1262+(IF(K1262&lt;&gt;K1261,(-P1262*'inputs and tables'!$K$22-'inputs and tables'!$K$21)-P1262*'inputs and tables'!$K$22,0)*('inputs and tables'!$K$15+'inputs and tables'!$K$16)))*(IF(AND(K1262=0,'inputs and tables'!$K$16=1),data!C1262/data!C1263,1)*IF(AND(K1262=1,'inputs and tables'!$K$15=1),data!C1263/data!C1262,1))</f>
        <v>3634.6892037415141</v>
      </c>
    </row>
    <row r="1264" spans="1:16" x14ac:dyDescent="0.4">
      <c r="A1264" s="17">
        <f t="shared" si="57"/>
        <v>1262</v>
      </c>
      <c r="B1264">
        <v>1611878400</v>
      </c>
      <c r="C1264">
        <v>34252.199999999997</v>
      </c>
      <c r="D1264" s="14">
        <f t="shared" si="58"/>
        <v>44225</v>
      </c>
      <c r="F1264">
        <f ca="1">IF(A1264&lt;$F$2,"",AVERAGE(INDIRECT("C"&amp;A1264-$F$2+3):C1264))</f>
        <v>21230.619999999995</v>
      </c>
      <c r="G1264" s="2">
        <f ca="1">IF(A1264&lt;$G$2,"",IF(A1264=$G$2,AVERAGE(INDIRECT("C"&amp;A1264-$G$2+3):C1264),G1263+(2/($G$2+3))*(C1264-G1263)))</f>
        <v>24402.695534484053</v>
      </c>
      <c r="J1264">
        <f ca="1">IF(F1264="","",IF(C1264&lt;(F1264*(1-'inputs and tables'!$K$14)),0,IF(C1264&gt;(F1264*(1+'inputs and tables'!$K$14)),1,J1263)))</f>
        <v>1</v>
      </c>
      <c r="K1264">
        <f ca="1">IF(G1264="","",IF(C1264&lt;(G1264*(1-'inputs and tables'!$K$14)),0,IF(C1264&gt;(G1264*(1+'inputs and tables'!$K$14)),1,K1263)))</f>
        <v>1</v>
      </c>
      <c r="N1264" s="13">
        <f t="shared" si="59"/>
        <v>2974.5722970039014</v>
      </c>
      <c r="O1264" s="10">
        <f ca="1">(O1263+(IF(J1263&lt;&gt;J1262,(-O1263*'inputs and tables'!$K$22-'inputs and tables'!$K$21)-O1263*'inputs and tables'!$K$22,0)*('inputs and tables'!$K$15+'inputs and tables'!$K$16)))*(IF(AND(J1263=0,'inputs and tables'!$K$16=1),data!C1263/data!C1264,1)*IF(AND(J1263=1,'inputs and tables'!$K$15=1),data!C1264/data!C1263,1))</f>
        <v>15432.295994302485</v>
      </c>
      <c r="P1264" s="10">
        <f ca="1">(P1263+(IF(K1263&lt;&gt;K1262,(-P1263*'inputs and tables'!$K$22-'inputs and tables'!$K$21)-P1263*'inputs and tables'!$K$22,0)*('inputs and tables'!$K$15+'inputs and tables'!$K$16)))*(IF(AND(K1263=0,'inputs and tables'!$K$16=1),data!C1263/data!C1264,1)*IF(AND(K1263=1,'inputs and tables'!$K$15=1),data!C1264/data!C1263,1))</f>
        <v>3731.3539317831714</v>
      </c>
    </row>
    <row r="1265" spans="1:16" x14ac:dyDescent="0.4">
      <c r="A1265" s="17">
        <f t="shared" si="57"/>
        <v>1263</v>
      </c>
      <c r="B1265">
        <v>1611964800</v>
      </c>
      <c r="C1265">
        <v>34262.879999999997</v>
      </c>
      <c r="D1265" s="14">
        <f t="shared" si="58"/>
        <v>44226</v>
      </c>
      <c r="F1265">
        <f ca="1">IF(A1265&lt;$F$2,"",AVERAGE(INDIRECT("C"&amp;A1265-$F$2+3):C1265))</f>
        <v>21428.057333333327</v>
      </c>
      <c r="G1265" s="2">
        <f ca="1">IF(A1265&lt;$G$2,"",IF(A1265=$G$2,AVERAGE(INDIRECT("C"&amp;A1265-$G$2+3):C1265),G1264+(2/($G$2+3))*(C1265-G1264)))</f>
        <v>24578.770257082553</v>
      </c>
      <c r="J1265">
        <f ca="1">IF(F1265="","",IF(C1265&lt;(F1265*(1-'inputs and tables'!$K$14)),0,IF(C1265&gt;(F1265*(1+'inputs and tables'!$K$14)),1,J1264)))</f>
        <v>1</v>
      </c>
      <c r="K1265">
        <f ca="1">IF(G1265="","",IF(C1265&lt;(G1265*(1-'inputs and tables'!$K$14)),0,IF(C1265&gt;(G1265*(1+'inputs and tables'!$K$14)),1,K1264)))</f>
        <v>1</v>
      </c>
      <c r="N1265" s="13">
        <f t="shared" si="59"/>
        <v>2975.4997828918736</v>
      </c>
      <c r="O1265" s="10">
        <f ca="1">(O1264+(IF(J1264&lt;&gt;J1263,(-O1264*'inputs and tables'!$K$22-'inputs and tables'!$K$21)-O1264*'inputs and tables'!$K$22,0)*('inputs and tables'!$K$15+'inputs and tables'!$K$16)))*(IF(AND(J1264=0,'inputs and tables'!$K$16=1),data!C1264/data!C1265,1)*IF(AND(J1264=1,'inputs and tables'!$K$15=1),data!C1265/data!C1264,1))</f>
        <v>15437.107858101575</v>
      </c>
      <c r="P1265" s="10">
        <f ca="1">(P1264+(IF(K1264&lt;&gt;K1263,(-P1264*'inputs and tables'!$K$22-'inputs and tables'!$K$21)-P1264*'inputs and tables'!$K$22,0)*('inputs and tables'!$K$15+'inputs and tables'!$K$16)))*(IF(AND(K1264=0,'inputs and tables'!$K$16=1),data!C1264/data!C1265,1)*IF(AND(K1264=1,'inputs and tables'!$K$15=1),data!C1265/data!C1264,1))</f>
        <v>3732.5173858092326</v>
      </c>
    </row>
    <row r="1266" spans="1:16" x14ac:dyDescent="0.4">
      <c r="A1266" s="17">
        <f t="shared" si="57"/>
        <v>1264</v>
      </c>
      <c r="B1266">
        <v>1612051200</v>
      </c>
      <c r="C1266">
        <v>33092.980000000003</v>
      </c>
      <c r="D1266" s="14">
        <f t="shared" si="58"/>
        <v>44227</v>
      </c>
      <c r="F1266">
        <f ca="1">IF(A1266&lt;$F$2,"",AVERAGE(INDIRECT("C"&amp;A1266-$F$2+3):C1266))</f>
        <v>21615.981666666663</v>
      </c>
      <c r="G1266" s="2">
        <f ca="1">IF(A1266&lt;$G$2,"",IF(A1266=$G$2,AVERAGE(INDIRECT("C"&amp;A1266-$G$2+3):C1266),G1265+(2/($G$2+3))*(C1266-G1265)))</f>
        <v>24730.809716777509</v>
      </c>
      <c r="J1266">
        <f ca="1">IF(F1266="","",IF(C1266&lt;(F1266*(1-'inputs and tables'!$K$14)),0,IF(C1266&gt;(F1266*(1+'inputs and tables'!$K$14)),1,J1265)))</f>
        <v>1</v>
      </c>
      <c r="K1266">
        <f ca="1">IF(G1266="","",IF(C1266&lt;(G1266*(1-'inputs and tables'!$K$14)),0,IF(C1266&gt;(G1266*(1+'inputs and tables'!$K$14)),1,K1265)))</f>
        <v>1</v>
      </c>
      <c r="N1266" s="13">
        <f t="shared" si="59"/>
        <v>2873.901867129825</v>
      </c>
      <c r="O1266" s="10">
        <f ca="1">(O1265+(IF(J1265&lt;&gt;J1264,(-O1265*'inputs and tables'!$K$22-'inputs and tables'!$K$21)-O1265*'inputs and tables'!$K$22,0)*('inputs and tables'!$K$15+'inputs and tables'!$K$16)))*(IF(AND(J1265=0,'inputs and tables'!$K$16=1),data!C1265/data!C1266,1)*IF(AND(J1265=1,'inputs and tables'!$K$15=1),data!C1266/data!C1265,1))</f>
        <v>14910.010530521613</v>
      </c>
      <c r="P1266" s="10">
        <f ca="1">(P1265+(IF(K1265&lt;&gt;K1264,(-P1265*'inputs and tables'!$K$22-'inputs and tables'!$K$21)-P1265*'inputs and tables'!$K$22,0)*('inputs and tables'!$K$15+'inputs and tables'!$K$16)))*(IF(AND(K1265=0,'inputs and tables'!$K$16=1),data!C1265/data!C1266,1)*IF(AND(K1265=1,'inputs and tables'!$K$15=1),data!C1266/data!C1265,1))</f>
        <v>3605.0712373926899</v>
      </c>
    </row>
    <row r="1267" spans="1:16" x14ac:dyDescent="0.4">
      <c r="A1267" s="17">
        <f t="shared" si="57"/>
        <v>1265</v>
      </c>
      <c r="B1267">
        <v>1612137600</v>
      </c>
      <c r="C1267">
        <v>33526.370000000003</v>
      </c>
      <c r="D1267" s="14">
        <f t="shared" si="58"/>
        <v>44228</v>
      </c>
      <c r="F1267">
        <f ca="1">IF(A1267&lt;$F$2,"",AVERAGE(INDIRECT("C"&amp;A1267-$F$2+3):C1267))</f>
        <v>21806.479499999998</v>
      </c>
      <c r="G1267" s="2">
        <f ca="1">IF(A1267&lt;$G$2,"",IF(A1267=$G$2,AVERAGE(INDIRECT("C"&amp;A1267-$G$2+3):C1267),G1266+(2/($G$2+3))*(C1267-G1266)))</f>
        <v>24887.873293263623</v>
      </c>
      <c r="J1267">
        <f ca="1">IF(F1267="","",IF(C1267&lt;(F1267*(1-'inputs and tables'!$K$14)),0,IF(C1267&gt;(F1267*(1+'inputs and tables'!$K$14)),1,J1266)))</f>
        <v>1</v>
      </c>
      <c r="K1267">
        <f ca="1">IF(G1267="","",IF(C1267&lt;(G1267*(1-'inputs and tables'!$K$14)),0,IF(C1267&gt;(G1267*(1+'inputs and tables'!$K$14)),1,K1266)))</f>
        <v>1</v>
      </c>
      <c r="N1267" s="13">
        <f t="shared" si="59"/>
        <v>2911.5388623534463</v>
      </c>
      <c r="O1267" s="10">
        <f ca="1">(O1266+(IF(J1266&lt;&gt;J1265,(-O1266*'inputs and tables'!$K$22-'inputs and tables'!$K$21)-O1266*'inputs and tables'!$K$22,0)*('inputs and tables'!$K$15+'inputs and tables'!$K$16)))*(IF(AND(J1266=0,'inputs and tables'!$K$16=1),data!C1266/data!C1267,1)*IF(AND(J1266=1,'inputs and tables'!$K$15=1),data!C1267/data!C1266,1))</f>
        <v>15105.27398107284</v>
      </c>
      <c r="P1267" s="10">
        <f ca="1">(P1266+(IF(K1266&lt;&gt;K1265,(-P1266*'inputs and tables'!$K$22-'inputs and tables'!$K$21)-P1266*'inputs and tables'!$K$22,0)*('inputs and tables'!$K$15+'inputs and tables'!$K$16)))*(IF(AND(K1266=0,'inputs and tables'!$K$16=1),data!C1266/data!C1267,1)*IF(AND(K1266=1,'inputs and tables'!$K$15=1),data!C1267/data!C1266,1))</f>
        <v>3652.2837224446139</v>
      </c>
    </row>
    <row r="1268" spans="1:16" x14ac:dyDescent="0.4">
      <c r="A1268" s="17">
        <f t="shared" si="57"/>
        <v>1266</v>
      </c>
      <c r="B1268">
        <v>1612224000</v>
      </c>
      <c r="C1268">
        <v>35466.239999999998</v>
      </c>
      <c r="D1268" s="14">
        <f t="shared" si="58"/>
        <v>44229</v>
      </c>
      <c r="F1268">
        <f ca="1">IF(A1268&lt;$F$2,"",AVERAGE(INDIRECT("C"&amp;A1268-$F$2+3):C1268))</f>
        <v>22012.096416666664</v>
      </c>
      <c r="G1268" s="2">
        <f ca="1">IF(A1268&lt;$G$2,"",IF(A1268=$G$2,AVERAGE(INDIRECT("C"&amp;A1268-$G$2+3):C1268),G1267+(2/($G$2+3))*(C1268-G1267)))</f>
        <v>25076.772698741057</v>
      </c>
      <c r="J1268">
        <f ca="1">IF(F1268="","",IF(C1268&lt;(F1268*(1-'inputs and tables'!$K$14)),0,IF(C1268&gt;(F1268*(1+'inputs and tables'!$K$14)),1,J1267)))</f>
        <v>1</v>
      </c>
      <c r="K1268">
        <f ca="1">IF(G1268="","",IF(C1268&lt;(G1268*(1-'inputs and tables'!$K$14)),0,IF(C1268&gt;(G1268*(1+'inputs and tables'!$K$14)),1,K1267)))</f>
        <v>1</v>
      </c>
      <c r="N1268" s="13">
        <f t="shared" si="59"/>
        <v>3080.0034737299111</v>
      </c>
      <c r="O1268" s="10">
        <f ca="1">(O1267+(IF(J1267&lt;&gt;J1266,(-O1267*'inputs and tables'!$K$22-'inputs and tables'!$K$21)-O1267*'inputs and tables'!$K$22,0)*('inputs and tables'!$K$15+'inputs and tables'!$K$16)))*(IF(AND(J1267=0,'inputs and tables'!$K$16=1),data!C1267/data!C1268,1)*IF(AND(J1267=1,'inputs and tables'!$K$15=1),data!C1268/data!C1267,1))</f>
        <v>15979.280556722506</v>
      </c>
      <c r="P1268" s="10">
        <f ca="1">(P1267+(IF(K1267&lt;&gt;K1266,(-P1267*'inputs and tables'!$K$22-'inputs and tables'!$K$21)-P1267*'inputs and tables'!$K$22,0)*('inputs and tables'!$K$15+'inputs and tables'!$K$16)))*(IF(AND(K1267=0,'inputs and tables'!$K$16=1),data!C1267/data!C1268,1)*IF(AND(K1267=1,'inputs and tables'!$K$15=1),data!C1268/data!C1267,1))</f>
        <v>3863.6085877568626</v>
      </c>
    </row>
    <row r="1269" spans="1:16" x14ac:dyDescent="0.4">
      <c r="A1269" s="17">
        <f t="shared" si="57"/>
        <v>1267</v>
      </c>
      <c r="B1269">
        <v>1612310400</v>
      </c>
      <c r="C1269">
        <v>37618.870000000003</v>
      </c>
      <c r="D1269" s="14">
        <f t="shared" si="58"/>
        <v>44230</v>
      </c>
      <c r="F1269">
        <f ca="1">IF(A1269&lt;$F$2,"",AVERAGE(INDIRECT("C"&amp;A1269-$F$2+3):C1269))</f>
        <v>22237.2565</v>
      </c>
      <c r="G1269" s="2">
        <f ca="1">IF(A1269&lt;$G$2,"",IF(A1269=$G$2,AVERAGE(INDIRECT("C"&amp;A1269-$G$2+3):C1269),G1268+(2/($G$2+3))*(C1269-G1268)))</f>
        <v>25300.738721977825</v>
      </c>
      <c r="J1269">
        <f ca="1">IF(F1269="","",IF(C1269&lt;(F1269*(1-'inputs and tables'!$K$14)),0,IF(C1269&gt;(F1269*(1+'inputs and tables'!$K$14)),1,J1268)))</f>
        <v>1</v>
      </c>
      <c r="K1269">
        <f ca="1">IF(G1269="","",IF(C1269&lt;(G1269*(1-'inputs and tables'!$K$14)),0,IF(C1269&gt;(G1269*(1+'inputs and tables'!$K$14)),1,K1268)))</f>
        <v>1</v>
      </c>
      <c r="N1269" s="13">
        <f t="shared" si="59"/>
        <v>3266.9448545375535</v>
      </c>
      <c r="O1269" s="10">
        <f ca="1">(O1268+(IF(J1268&lt;&gt;J1267,(-O1268*'inputs and tables'!$K$22-'inputs and tables'!$K$21)-O1268*'inputs and tables'!$K$22,0)*('inputs and tables'!$K$15+'inputs and tables'!$K$16)))*(IF(AND(J1268=0,'inputs and tables'!$K$16=1),data!C1268/data!C1269,1)*IF(AND(J1268=1,'inputs and tables'!$K$15=1),data!C1269/data!C1268,1))</f>
        <v>16949.145947156274</v>
      </c>
      <c r="P1269" s="10">
        <f ca="1">(P1268+(IF(K1268&lt;&gt;K1267,(-P1268*'inputs and tables'!$K$22-'inputs and tables'!$K$21)-P1268*'inputs and tables'!$K$22,0)*('inputs and tables'!$K$15+'inputs and tables'!$K$16)))*(IF(AND(K1268=0,'inputs and tables'!$K$16=1),data!C1268/data!C1269,1)*IF(AND(K1268=1,'inputs and tables'!$K$15=1),data!C1269/data!C1268,1))</f>
        <v>4098.1110259703037</v>
      </c>
    </row>
    <row r="1270" spans="1:16" x14ac:dyDescent="0.4">
      <c r="A1270" s="17">
        <f t="shared" si="57"/>
        <v>1268</v>
      </c>
      <c r="B1270">
        <v>1612396800</v>
      </c>
      <c r="C1270">
        <v>36936.660000000003</v>
      </c>
      <c r="D1270" s="14">
        <f t="shared" si="58"/>
        <v>44231</v>
      </c>
      <c r="F1270">
        <f ca="1">IF(A1270&lt;$F$2,"",AVERAGE(INDIRECT("C"&amp;A1270-$F$2+3):C1270))</f>
        <v>22456.175416666665</v>
      </c>
      <c r="G1270" s="2">
        <f ca="1">IF(A1270&lt;$G$2,"",IF(A1270=$G$2,AVERAGE(INDIRECT("C"&amp;A1270-$G$2+3):C1270),G1269+(2/($G$2+3))*(C1270-G1269)))</f>
        <v>25508.523030513934</v>
      </c>
      <c r="J1270">
        <f ca="1">IF(F1270="","",IF(C1270&lt;(F1270*(1-'inputs and tables'!$K$14)),0,IF(C1270&gt;(F1270*(1+'inputs and tables'!$K$14)),1,J1269)))</f>
        <v>1</v>
      </c>
      <c r="K1270">
        <f ca="1">IF(G1270="","",IF(C1270&lt;(G1270*(1-'inputs and tables'!$K$14)),0,IF(C1270&gt;(G1270*(1+'inputs and tables'!$K$14)),1,K1269)))</f>
        <v>1</v>
      </c>
      <c r="N1270" s="13">
        <f t="shared" si="59"/>
        <v>3207.6995223621302</v>
      </c>
      <c r="O1270" s="10">
        <f ca="1">(O1269+(IF(J1269&lt;&gt;J1268,(-O1269*'inputs and tables'!$K$22-'inputs and tables'!$K$21)-O1269*'inputs and tables'!$K$22,0)*('inputs and tables'!$K$15+'inputs and tables'!$K$16)))*(IF(AND(J1269=0,'inputs and tables'!$K$16=1),data!C1269/data!C1270,1)*IF(AND(J1269=1,'inputs and tables'!$K$15=1),data!C1270/data!C1269,1))</f>
        <v>16641.776883263352</v>
      </c>
      <c r="P1270" s="10">
        <f ca="1">(P1269+(IF(K1269&lt;&gt;K1268,(-P1269*'inputs and tables'!$K$22-'inputs and tables'!$K$21)-P1269*'inputs and tables'!$K$22,0)*('inputs and tables'!$K$15+'inputs and tables'!$K$16)))*(IF(AND(K1269=0,'inputs and tables'!$K$16=1),data!C1269/data!C1270,1)*IF(AND(K1269=1,'inputs and tables'!$K$15=1),data!C1270/data!C1269,1))</f>
        <v>4023.7926766145893</v>
      </c>
    </row>
    <row r="1271" spans="1:16" x14ac:dyDescent="0.4">
      <c r="A1271" s="17">
        <f t="shared" si="57"/>
        <v>1269</v>
      </c>
      <c r="B1271">
        <v>1612483200</v>
      </c>
      <c r="C1271">
        <v>38290.239999999998</v>
      </c>
      <c r="D1271" s="14">
        <f t="shared" si="58"/>
        <v>44232</v>
      </c>
      <c r="F1271">
        <f ca="1">IF(A1271&lt;$F$2,"",AVERAGE(INDIRECT("C"&amp;A1271-$F$2+3):C1271))</f>
        <v>22684.214333333333</v>
      </c>
      <c r="G1271" s="2">
        <f ca="1">IF(A1271&lt;$G$2,"",IF(A1271=$G$2,AVERAGE(INDIRECT("C"&amp;A1271-$G$2+3):C1271),G1270+(2/($G$2+3))*(C1271-G1270)))</f>
        <v>25736.767976397612</v>
      </c>
      <c r="J1271">
        <f ca="1">IF(F1271="","",IF(C1271&lt;(F1271*(1-'inputs and tables'!$K$14)),0,IF(C1271&gt;(F1271*(1+'inputs and tables'!$K$14)),1,J1270)))</f>
        <v>1</v>
      </c>
      <c r="K1271">
        <f ca="1">IF(G1271="","",IF(C1271&lt;(G1271*(1-'inputs and tables'!$K$14)),0,IF(C1271&gt;(G1271*(1+'inputs and tables'!$K$14)),1,K1270)))</f>
        <v>1</v>
      </c>
      <c r="N1271" s="13">
        <f t="shared" si="59"/>
        <v>3325.2488059053339</v>
      </c>
      <c r="O1271" s="10">
        <f ca="1">(O1270+(IF(J1270&lt;&gt;J1269,(-O1270*'inputs and tables'!$K$22-'inputs and tables'!$K$21)-O1270*'inputs and tables'!$K$22,0)*('inputs and tables'!$K$15+'inputs and tables'!$K$16)))*(IF(AND(J1270=0,'inputs and tables'!$K$16=1),data!C1270/data!C1271,1)*IF(AND(J1270=1,'inputs and tables'!$K$15=1),data!C1271/data!C1270,1))</f>
        <v>17251.631059402924</v>
      </c>
      <c r="P1271" s="10">
        <f ca="1">(P1270+(IF(K1270&lt;&gt;K1269,(-P1270*'inputs and tables'!$K$22-'inputs and tables'!$K$21)-P1270*'inputs and tables'!$K$22,0)*('inputs and tables'!$K$15+'inputs and tables'!$K$16)))*(IF(AND(K1270=0,'inputs and tables'!$K$16=1),data!C1270/data!C1271,1)*IF(AND(K1270=1,'inputs and tables'!$K$15=1),data!C1271/data!C1270,1))</f>
        <v>4171.2484912770942</v>
      </c>
    </row>
    <row r="1272" spans="1:16" x14ac:dyDescent="0.4">
      <c r="A1272" s="17">
        <f t="shared" si="57"/>
        <v>1270</v>
      </c>
      <c r="B1272">
        <v>1612569600</v>
      </c>
      <c r="C1272">
        <v>39186.94</v>
      </c>
      <c r="D1272" s="14">
        <f t="shared" si="58"/>
        <v>44233</v>
      </c>
      <c r="F1272">
        <f ca="1">IF(A1272&lt;$F$2,"",AVERAGE(INDIRECT("C"&amp;A1272-$F$2+3):C1272))</f>
        <v>22918.683500000003</v>
      </c>
      <c r="G1272" s="2">
        <f ca="1">IF(A1272&lt;$G$2,"",IF(A1272=$G$2,AVERAGE(INDIRECT("C"&amp;A1272-$G$2+3):C1272),G1271+(2/($G$2+3))*(C1272-G1271)))</f>
        <v>25976.949619676227</v>
      </c>
      <c r="J1272">
        <f ca="1">IF(F1272="","",IF(C1272&lt;(F1272*(1-'inputs and tables'!$K$14)),0,IF(C1272&gt;(F1272*(1+'inputs and tables'!$K$14)),1,J1271)))</f>
        <v>1</v>
      </c>
      <c r="K1272">
        <f ca="1">IF(G1272="","",IF(C1272&lt;(G1272*(1-'inputs and tables'!$K$14)),0,IF(C1272&gt;(G1272*(1+'inputs and tables'!$K$14)),1,K1271)))</f>
        <v>1</v>
      </c>
      <c r="N1272" s="13">
        <f t="shared" si="59"/>
        <v>3403.1211463308659</v>
      </c>
      <c r="O1272" s="10">
        <f ca="1">(O1271+(IF(J1271&lt;&gt;J1270,(-O1271*'inputs and tables'!$K$22-'inputs and tables'!$K$21)-O1271*'inputs and tables'!$K$22,0)*('inputs and tables'!$K$15+'inputs and tables'!$K$16)))*(IF(AND(J1271=0,'inputs and tables'!$K$16=1),data!C1271/data!C1272,1)*IF(AND(J1271=1,'inputs and tables'!$K$15=1),data!C1272/data!C1271,1))</f>
        <v>17655.638387927545</v>
      </c>
      <c r="P1272" s="10">
        <f ca="1">(P1271+(IF(K1271&lt;&gt;K1270,(-P1271*'inputs and tables'!$K$22-'inputs and tables'!$K$21)-P1271*'inputs and tables'!$K$22,0)*('inputs and tables'!$K$15+'inputs and tables'!$K$16)))*(IF(AND(K1271=0,'inputs and tables'!$K$16=1),data!C1271/data!C1272,1)*IF(AND(K1271=1,'inputs and tables'!$K$15=1),data!C1272/data!C1271,1))</f>
        <v>4268.932875656199</v>
      </c>
    </row>
    <row r="1273" spans="1:16" x14ac:dyDescent="0.4">
      <c r="A1273" s="17">
        <f t="shared" si="57"/>
        <v>1271</v>
      </c>
      <c r="B1273">
        <v>1612656000</v>
      </c>
      <c r="C1273">
        <v>38795.69</v>
      </c>
      <c r="D1273" s="14">
        <f t="shared" si="58"/>
        <v>44234</v>
      </c>
      <c r="F1273">
        <f ca="1">IF(A1273&lt;$F$2,"",AVERAGE(INDIRECT("C"&amp;A1273-$F$2+3):C1273))</f>
        <v>23147.870750000002</v>
      </c>
      <c r="G1273" s="2">
        <f ca="1">IF(A1273&lt;$G$2,"",IF(A1273=$G$2,AVERAGE(INDIRECT("C"&amp;A1273-$G$2+3):C1273),G1272+(2/($G$2+3))*(C1273-G1272)))</f>
        <v>26205.855697896295</v>
      </c>
      <c r="J1273">
        <f ca="1">IF(F1273="","",IF(C1273&lt;(F1273*(1-'inputs and tables'!$K$14)),0,IF(C1273&gt;(F1273*(1+'inputs and tables'!$K$14)),1,J1272)))</f>
        <v>1</v>
      </c>
      <c r="K1273">
        <f ca="1">IF(G1273="","",IF(C1273&lt;(G1273*(1-'inputs and tables'!$K$14)),0,IF(C1273&gt;(G1273*(1+'inputs and tables'!$K$14)),1,K1272)))</f>
        <v>1</v>
      </c>
      <c r="N1273" s="13">
        <f t="shared" si="59"/>
        <v>3369.1437255753299</v>
      </c>
      <c r="O1273" s="10">
        <f ca="1">(O1272+(IF(J1272&lt;&gt;J1271,(-O1272*'inputs and tables'!$K$22-'inputs and tables'!$K$21)-O1272*'inputs and tables'!$K$22,0)*('inputs and tables'!$K$15+'inputs and tables'!$K$16)))*(IF(AND(J1272=0,'inputs and tables'!$K$16=1),data!C1272/data!C1273,1)*IF(AND(J1272=1,'inputs and tables'!$K$15=1),data!C1273/data!C1272,1))</f>
        <v>17479.361074126657</v>
      </c>
      <c r="P1273" s="10">
        <f ca="1">(P1272+(IF(K1272&lt;&gt;K1271,(-P1272*'inputs and tables'!$K$22-'inputs and tables'!$K$21)-P1272*'inputs and tables'!$K$22,0)*('inputs and tables'!$K$15+'inputs and tables'!$K$16)))*(IF(AND(K1272=0,'inputs and tables'!$K$16=1),data!C1272/data!C1273,1)*IF(AND(K1272=1,'inputs and tables'!$K$15=1),data!C1273/data!C1272,1))</f>
        <v>4226.3110228756432</v>
      </c>
    </row>
    <row r="1274" spans="1:16" x14ac:dyDescent="0.4">
      <c r="A1274" s="17">
        <f t="shared" si="57"/>
        <v>1272</v>
      </c>
      <c r="B1274">
        <v>1612742400</v>
      </c>
      <c r="C1274">
        <v>46374.87</v>
      </c>
      <c r="D1274" s="14">
        <f t="shared" si="58"/>
        <v>44235</v>
      </c>
      <c r="F1274">
        <f ca="1">IF(A1274&lt;$F$2,"",AVERAGE(INDIRECT("C"&amp;A1274-$F$2+3):C1274))</f>
        <v>23439.586166666668</v>
      </c>
      <c r="G1274" s="2">
        <f ca="1">IF(A1274&lt;$G$2,"",IF(A1274=$G$2,AVERAGE(INDIRECT("C"&amp;A1274-$G$2+3):C1274),G1273+(2/($G$2+3))*(C1274-G1273)))</f>
        <v>26566.016667576718</v>
      </c>
      <c r="J1274">
        <f ca="1">IF(F1274="","",IF(C1274&lt;(F1274*(1-'inputs and tables'!$K$14)),0,IF(C1274&gt;(F1274*(1+'inputs and tables'!$K$14)),1,J1273)))</f>
        <v>1</v>
      </c>
      <c r="K1274">
        <f ca="1">IF(G1274="","",IF(C1274&lt;(G1274*(1-'inputs and tables'!$K$14)),0,IF(C1274&gt;(G1274*(1+'inputs and tables'!$K$14)),1,K1273)))</f>
        <v>1</v>
      </c>
      <c r="N1274" s="13">
        <f t="shared" si="59"/>
        <v>4027.3443334780645</v>
      </c>
      <c r="O1274" s="10">
        <f ca="1">(O1273+(IF(J1273&lt;&gt;J1272,(-O1273*'inputs and tables'!$K$22-'inputs and tables'!$K$21)-O1273*'inputs and tables'!$K$22,0)*('inputs and tables'!$K$15+'inputs and tables'!$K$16)))*(IF(AND(J1273=0,'inputs and tables'!$K$16=1),data!C1273/data!C1274,1)*IF(AND(J1273=1,'inputs and tables'!$K$15=1),data!C1274/data!C1273,1))</f>
        <v>20894.153383937344</v>
      </c>
      <c r="P1274" s="10">
        <f ca="1">(P1273+(IF(K1273&lt;&gt;K1272,(-P1273*'inputs and tables'!$K$22-'inputs and tables'!$K$21)-P1273*'inputs and tables'!$K$22,0)*('inputs and tables'!$K$15+'inputs and tables'!$K$16)))*(IF(AND(K1273=0,'inputs and tables'!$K$16=1),data!C1273/data!C1274,1)*IF(AND(K1273=1,'inputs and tables'!$K$15=1),data!C1274/data!C1273,1))</f>
        <v>5051.9690271116451</v>
      </c>
    </row>
    <row r="1275" spans="1:16" x14ac:dyDescent="0.4">
      <c r="A1275" s="17">
        <f t="shared" si="57"/>
        <v>1273</v>
      </c>
      <c r="B1275">
        <v>1612828800</v>
      </c>
      <c r="C1275">
        <v>46420.42</v>
      </c>
      <c r="D1275" s="14">
        <f t="shared" si="58"/>
        <v>44236</v>
      </c>
      <c r="F1275">
        <f ca="1">IF(A1275&lt;$F$2,"",AVERAGE(INDIRECT("C"&amp;A1275-$F$2+3):C1275))</f>
        <v>23730.354250000008</v>
      </c>
      <c r="G1275" s="2">
        <f ca="1">IF(A1275&lt;$G$2,"",IF(A1275=$G$2,AVERAGE(INDIRECT("C"&amp;A1275-$G$2+3):C1275),G1274+(2/($G$2+3))*(C1275-G1274)))</f>
        <v>26920.559584227132</v>
      </c>
      <c r="J1275">
        <f ca="1">IF(F1275="","",IF(C1275&lt;(F1275*(1-'inputs and tables'!$K$14)),0,IF(C1275&gt;(F1275*(1+'inputs and tables'!$K$14)),1,J1274)))</f>
        <v>1</v>
      </c>
      <c r="K1275">
        <f ca="1">IF(G1275="","",IF(C1275&lt;(G1275*(1-'inputs and tables'!$K$14)),0,IF(C1275&gt;(G1275*(1+'inputs and tables'!$K$14)),1,K1274)))</f>
        <v>1</v>
      </c>
      <c r="N1275" s="13">
        <f t="shared" si="59"/>
        <v>4031.300043421616</v>
      </c>
      <c r="O1275" s="10">
        <f ca="1">(O1274+(IF(J1274&lt;&gt;J1273,(-O1274*'inputs and tables'!$K$22-'inputs and tables'!$K$21)-O1274*'inputs and tables'!$K$22,0)*('inputs and tables'!$K$15+'inputs and tables'!$K$16)))*(IF(AND(J1274=0,'inputs and tables'!$K$16=1),data!C1274/data!C1275,1)*IF(AND(J1274=1,'inputs and tables'!$K$15=1),data!C1275/data!C1274,1))</f>
        <v>20914.675892930649</v>
      </c>
      <c r="P1275" s="10">
        <f ca="1">(P1274+(IF(K1274&lt;&gt;K1273,(-P1274*'inputs and tables'!$K$22-'inputs and tables'!$K$21)-P1274*'inputs and tables'!$K$22,0)*('inputs and tables'!$K$15+'inputs and tables'!$K$16)))*(IF(AND(K1274=0,'inputs and tables'!$K$16=1),data!C1274/data!C1275,1)*IF(AND(K1274=1,'inputs and tables'!$K$15=1),data!C1275/data!C1274,1))</f>
        <v>5056.9311367452665</v>
      </c>
    </row>
    <row r="1276" spans="1:16" x14ac:dyDescent="0.4">
      <c r="A1276" s="17">
        <f t="shared" si="57"/>
        <v>1274</v>
      </c>
      <c r="B1276">
        <v>1612915200</v>
      </c>
      <c r="C1276">
        <v>44807.58</v>
      </c>
      <c r="D1276" s="14">
        <f t="shared" si="58"/>
        <v>44237</v>
      </c>
      <c r="F1276">
        <f ca="1">IF(A1276&lt;$F$2,"",AVERAGE(INDIRECT("C"&amp;A1276-$F$2+3):C1276))</f>
        <v>24008.579416666671</v>
      </c>
      <c r="G1276" s="2">
        <f ca="1">IF(A1276&lt;$G$2,"",IF(A1276=$G$2,AVERAGE(INDIRECT("C"&amp;A1276-$G$2+3):C1276),G1275+(2/($G$2+3))*(C1276-G1275)))</f>
        <v>27239.970663080217</v>
      </c>
      <c r="J1276">
        <f ca="1">IF(F1276="","",IF(C1276&lt;(F1276*(1-'inputs and tables'!$K$14)),0,IF(C1276&gt;(F1276*(1+'inputs and tables'!$K$14)),1,J1275)))</f>
        <v>1</v>
      </c>
      <c r="K1276">
        <f ca="1">IF(G1276="","",IF(C1276&lt;(G1276*(1-'inputs and tables'!$K$14)),0,IF(C1276&gt;(G1276*(1+'inputs and tables'!$K$14)),1,K1275)))</f>
        <v>1</v>
      </c>
      <c r="N1276" s="13">
        <f t="shared" si="59"/>
        <v>3891.235779418143</v>
      </c>
      <c r="O1276" s="10">
        <f ca="1">(O1275+(IF(J1275&lt;&gt;J1274,(-O1275*'inputs and tables'!$K$22-'inputs and tables'!$K$21)-O1275*'inputs and tables'!$K$22,0)*('inputs and tables'!$K$15+'inputs and tables'!$K$16)))*(IF(AND(J1275=0,'inputs and tables'!$K$16=1),data!C1275/data!C1276,1)*IF(AND(J1275=1,'inputs and tables'!$K$15=1),data!C1276/data!C1275,1))</f>
        <v>20188.01237142106</v>
      </c>
      <c r="P1276" s="10">
        <f ca="1">(P1275+(IF(K1275&lt;&gt;K1274,(-P1275*'inputs and tables'!$K$22-'inputs and tables'!$K$21)-P1275*'inputs and tables'!$K$22,0)*('inputs and tables'!$K$15+'inputs and tables'!$K$16)))*(IF(AND(K1275=0,'inputs and tables'!$K$16=1),data!C1275/data!C1276,1)*IF(AND(K1275=1,'inputs and tables'!$K$15=1),data!C1276/data!C1275,1))</f>
        <v>4881.2321487872041</v>
      </c>
    </row>
    <row r="1277" spans="1:16" x14ac:dyDescent="0.4">
      <c r="A1277" s="17">
        <f t="shared" si="57"/>
        <v>1275</v>
      </c>
      <c r="B1277">
        <v>1613001600</v>
      </c>
      <c r="C1277">
        <v>47969.51</v>
      </c>
      <c r="D1277" s="14">
        <f t="shared" si="58"/>
        <v>44238</v>
      </c>
      <c r="F1277">
        <f ca="1">IF(A1277&lt;$F$2,"",AVERAGE(INDIRECT("C"&amp;A1277-$F$2+3):C1277))</f>
        <v>24313.176250000004</v>
      </c>
      <c r="G1277" s="2">
        <f ca="1">IF(A1277&lt;$G$2,"",IF(A1277=$G$2,AVERAGE(INDIRECT("C"&amp;A1277-$G$2+3):C1277),G1276+(2/($G$2+3))*(C1277-G1276)))</f>
        <v>27610.141008382358</v>
      </c>
      <c r="J1277">
        <f ca="1">IF(F1277="","",IF(C1277&lt;(F1277*(1-'inputs and tables'!$K$14)),0,IF(C1277&gt;(F1277*(1+'inputs and tables'!$K$14)),1,J1276)))</f>
        <v>1</v>
      </c>
      <c r="K1277">
        <f ca="1">IF(G1277="","",IF(C1277&lt;(G1277*(1-'inputs and tables'!$K$14)),0,IF(C1277&gt;(G1277*(1+'inputs and tables'!$K$14)),1,K1276)))</f>
        <v>1</v>
      </c>
      <c r="N1277" s="13">
        <f t="shared" si="59"/>
        <v>4165.8280503690758</v>
      </c>
      <c r="O1277" s="10">
        <f ca="1">(O1276+(IF(J1276&lt;&gt;J1275,(-O1276*'inputs and tables'!$K$22-'inputs and tables'!$K$21)-O1276*'inputs and tables'!$K$22,0)*('inputs and tables'!$K$15+'inputs and tables'!$K$16)))*(IF(AND(J1276=0,'inputs and tables'!$K$16=1),data!C1276/data!C1277,1)*IF(AND(J1276=1,'inputs and tables'!$K$15=1),data!C1277/data!C1276,1))</f>
        <v>21612.616912830516</v>
      </c>
      <c r="P1277" s="10">
        <f ca="1">(P1276+(IF(K1276&lt;&gt;K1275,(-P1276*'inputs and tables'!$K$22-'inputs and tables'!$K$21)-P1276*'inputs and tables'!$K$22,0)*('inputs and tables'!$K$15+'inputs and tables'!$K$16)))*(IF(AND(K1276=0,'inputs and tables'!$K$16=1),data!C1276/data!C1277,1)*IF(AND(K1276=1,'inputs and tables'!$K$15=1),data!C1277/data!C1276,1))</f>
        <v>5225.6853499691188</v>
      </c>
    </row>
    <row r="1278" spans="1:16" x14ac:dyDescent="0.4">
      <c r="A1278" s="17">
        <f t="shared" si="57"/>
        <v>1276</v>
      </c>
      <c r="B1278">
        <v>1613088000</v>
      </c>
      <c r="C1278">
        <v>47287.6</v>
      </c>
      <c r="D1278" s="14">
        <f t="shared" si="58"/>
        <v>44239</v>
      </c>
      <c r="F1278">
        <f ca="1">IF(A1278&lt;$F$2,"",AVERAGE(INDIRECT("C"&amp;A1278-$F$2+3):C1278))</f>
        <v>24611.363583333336</v>
      </c>
      <c r="G1278" s="2">
        <f ca="1">IF(A1278&lt;$G$2,"",IF(A1278=$G$2,AVERAGE(INDIRECT("C"&amp;A1278-$G$2+3):C1278),G1277+(2/($G$2+3))*(C1278-G1277)))</f>
        <v>27961.524204661244</v>
      </c>
      <c r="J1278">
        <f ca="1">IF(F1278="","",IF(C1278&lt;(F1278*(1-'inputs and tables'!$K$14)),0,IF(C1278&gt;(F1278*(1+'inputs and tables'!$K$14)),1,J1277)))</f>
        <v>1</v>
      </c>
      <c r="K1278">
        <f ca="1">IF(G1278="","",IF(C1278&lt;(G1278*(1-'inputs and tables'!$K$14)),0,IF(C1278&gt;(G1278*(1+'inputs and tables'!$K$14)),1,K1277)))</f>
        <v>1</v>
      </c>
      <c r="N1278" s="13">
        <f t="shared" si="59"/>
        <v>4106.6087711680339</v>
      </c>
      <c r="O1278" s="10">
        <f ca="1">(O1277+(IF(J1277&lt;&gt;J1276,(-O1277*'inputs and tables'!$K$22-'inputs and tables'!$K$21)-O1277*'inputs and tables'!$K$22,0)*('inputs and tables'!$K$15+'inputs and tables'!$K$16)))*(IF(AND(J1277=0,'inputs and tables'!$K$16=1),data!C1277/data!C1278,1)*IF(AND(J1277=1,'inputs and tables'!$K$15=1),data!C1278/data!C1277,1))</f>
        <v>21305.383013651051</v>
      </c>
      <c r="P1278" s="10">
        <f ca="1">(P1277+(IF(K1277&lt;&gt;K1276,(-P1277*'inputs and tables'!$K$22-'inputs and tables'!$K$21)-P1277*'inputs and tables'!$K$22,0)*('inputs and tables'!$K$15+'inputs and tables'!$K$16)))*(IF(AND(K1277=0,'inputs and tables'!$K$16=1),data!C1277/data!C1278,1)*IF(AND(K1277=1,'inputs and tables'!$K$15=1),data!C1278/data!C1277,1))</f>
        <v>5151.3996819062713</v>
      </c>
    </row>
    <row r="1279" spans="1:16" x14ac:dyDescent="0.4">
      <c r="A1279" s="17">
        <f t="shared" si="57"/>
        <v>1277</v>
      </c>
      <c r="B1279">
        <v>1613174400</v>
      </c>
      <c r="C1279">
        <v>47153.69</v>
      </c>
      <c r="D1279" s="14">
        <f t="shared" si="58"/>
        <v>44240</v>
      </c>
      <c r="F1279">
        <f ca="1">IF(A1279&lt;$F$2,"",AVERAGE(INDIRECT("C"&amp;A1279-$F$2+3):C1279))</f>
        <v>24909.983333333337</v>
      </c>
      <c r="G1279" s="2">
        <f ca="1">IF(A1279&lt;$G$2,"",IF(A1279=$G$2,AVERAGE(INDIRECT("C"&amp;A1279-$G$2+3):C1279),G1278+(2/($G$2+3))*(C1279-G1278)))</f>
        <v>28304.241451006579</v>
      </c>
      <c r="J1279">
        <f ca="1">IF(F1279="","",IF(C1279&lt;(F1279*(1-'inputs and tables'!$K$14)),0,IF(C1279&gt;(F1279*(1+'inputs and tables'!$K$14)),1,J1278)))</f>
        <v>1</v>
      </c>
      <c r="K1279">
        <f ca="1">IF(G1279="","",IF(C1279&lt;(G1279*(1-'inputs and tables'!$K$14)),0,IF(C1279&gt;(G1279*(1+'inputs and tables'!$K$14)),1,K1278)))</f>
        <v>1</v>
      </c>
      <c r="N1279" s="13">
        <f t="shared" si="59"/>
        <v>4094.9795918367272</v>
      </c>
      <c r="O1279" s="10">
        <f ca="1">(O1278+(IF(J1278&lt;&gt;J1277,(-O1278*'inputs and tables'!$K$22-'inputs and tables'!$K$21)-O1278*'inputs and tables'!$K$22,0)*('inputs and tables'!$K$15+'inputs and tables'!$K$16)))*(IF(AND(J1278=0,'inputs and tables'!$K$16=1),data!C1278/data!C1279,1)*IF(AND(J1278=1,'inputs and tables'!$K$15=1),data!C1279/data!C1278,1))</f>
        <v>21245.049991054053</v>
      </c>
      <c r="P1279" s="10">
        <f ca="1">(P1278+(IF(K1278&lt;&gt;K1277,(-P1278*'inputs and tables'!$K$22-'inputs and tables'!$K$21)-P1278*'inputs and tables'!$K$22,0)*('inputs and tables'!$K$15+'inputs and tables'!$K$16)))*(IF(AND(K1278=0,'inputs and tables'!$K$16=1),data!C1278/data!C1279,1)*IF(AND(K1278=1,'inputs and tables'!$K$15=1),data!C1279/data!C1278,1))</f>
        <v>5136.8118421469253</v>
      </c>
    </row>
    <row r="1280" spans="1:16" x14ac:dyDescent="0.4">
      <c r="A1280" s="17">
        <f t="shared" si="57"/>
        <v>1278</v>
      </c>
      <c r="B1280">
        <v>1613260800</v>
      </c>
      <c r="C1280">
        <v>48577.79</v>
      </c>
      <c r="D1280" s="14">
        <f t="shared" si="58"/>
        <v>44241</v>
      </c>
      <c r="F1280">
        <f ca="1">IF(A1280&lt;$F$2,"",AVERAGE(INDIRECT("C"&amp;A1280-$F$2+3):C1280))</f>
        <v>25220.129916666669</v>
      </c>
      <c r="G1280" s="2">
        <f ca="1">IF(A1280&lt;$G$2,"",IF(A1280=$G$2,AVERAGE(INDIRECT("C"&amp;A1280-$G$2+3):C1280),G1279+(2/($G$2+3))*(C1280-G1279)))</f>
        <v>28666.269103667175</v>
      </c>
      <c r="J1280">
        <f ca="1">IF(F1280="","",IF(C1280&lt;(F1280*(1-'inputs and tables'!$K$14)),0,IF(C1280&gt;(F1280*(1+'inputs and tables'!$K$14)),1,J1279)))</f>
        <v>1</v>
      </c>
      <c r="K1280">
        <f ca="1">IF(G1280="","",IF(C1280&lt;(G1280*(1-'inputs and tables'!$K$14)),0,IF(C1280&gt;(G1280*(1+'inputs and tables'!$K$14)),1,K1279)))</f>
        <v>1</v>
      </c>
      <c r="N1280" s="13">
        <f t="shared" si="59"/>
        <v>4218.6530612244824</v>
      </c>
      <c r="O1280" s="10">
        <f ca="1">(O1279+(IF(J1279&lt;&gt;J1278,(-O1279*'inputs and tables'!$K$22-'inputs and tables'!$K$21)-O1279*'inputs and tables'!$K$22,0)*('inputs and tables'!$K$15+'inputs and tables'!$K$16)))*(IF(AND(J1279=0,'inputs and tables'!$K$16=1),data!C1279/data!C1280,1)*IF(AND(J1279=1,'inputs and tables'!$K$15=1),data!C1280/data!C1279,1))</f>
        <v>21886.676885837052</v>
      </c>
      <c r="P1280" s="10">
        <f ca="1">(P1279+(IF(K1279&lt;&gt;K1278,(-P1279*'inputs and tables'!$K$22-'inputs and tables'!$K$21)-P1279*'inputs and tables'!$K$22,0)*('inputs and tables'!$K$15+'inputs and tables'!$K$16)))*(IF(AND(K1279=0,'inputs and tables'!$K$16=1),data!C1279/data!C1280,1)*IF(AND(K1279=1,'inputs and tables'!$K$15=1),data!C1280/data!C1279,1))</f>
        <v>5291.949939386006</v>
      </c>
    </row>
    <row r="1281" spans="1:16" x14ac:dyDescent="0.4">
      <c r="A1281" s="17">
        <f t="shared" si="57"/>
        <v>1279</v>
      </c>
      <c r="B1281">
        <v>1613347200</v>
      </c>
      <c r="C1281">
        <v>47911.1</v>
      </c>
      <c r="D1281" s="14">
        <f t="shared" si="58"/>
        <v>44242</v>
      </c>
      <c r="F1281">
        <f ca="1">IF(A1281&lt;$F$2,"",AVERAGE(INDIRECT("C"&amp;A1281-$F$2+3):C1281))</f>
        <v>25523.529583333337</v>
      </c>
      <c r="G1281" s="2">
        <f ca="1">IF(A1281&lt;$G$2,"",IF(A1281=$G$2,AVERAGE(INDIRECT("C"&amp;A1281-$G$2+3):C1281),G1280+(2/($G$2+3))*(C1281-G1280)))</f>
        <v>29009.926798244545</v>
      </c>
      <c r="J1281">
        <f ca="1">IF(F1281="","",IF(C1281&lt;(F1281*(1-'inputs and tables'!$K$14)),0,IF(C1281&gt;(F1281*(1+'inputs and tables'!$K$14)),1,J1280)))</f>
        <v>1</v>
      </c>
      <c r="K1281">
        <f ca="1">IF(G1281="","",IF(C1281&lt;(G1281*(1-'inputs and tables'!$K$14)),0,IF(C1281&gt;(G1281*(1+'inputs and tables'!$K$14)),1,K1280)))</f>
        <v>1</v>
      </c>
      <c r="N1281" s="13">
        <f t="shared" si="59"/>
        <v>4160.7555362570483</v>
      </c>
      <c r="O1281" s="10">
        <f ca="1">(O1280+(IF(J1280&lt;&gt;J1279,(-O1280*'inputs and tables'!$K$22-'inputs and tables'!$K$21)-O1280*'inputs and tables'!$K$22,0)*('inputs and tables'!$K$15+'inputs and tables'!$K$16)))*(IF(AND(J1280=0,'inputs and tables'!$K$16=1),data!C1280/data!C1281,1)*IF(AND(J1280=1,'inputs and tables'!$K$15=1),data!C1281/data!C1280,1))</f>
        <v>21586.300343120332</v>
      </c>
      <c r="P1281" s="10">
        <f ca="1">(P1280+(IF(K1280&lt;&gt;K1279,(-P1280*'inputs and tables'!$K$22-'inputs and tables'!$K$21)-P1280*'inputs and tables'!$K$22,0)*('inputs and tables'!$K$15+'inputs and tables'!$K$16)))*(IF(AND(K1280=0,'inputs and tables'!$K$16=1),data!C1280/data!C1281,1)*IF(AND(K1280=1,'inputs and tables'!$K$15=1),data!C1281/data!C1280,1))</f>
        <v>5219.3223022479378</v>
      </c>
    </row>
    <row r="1282" spans="1:16" x14ac:dyDescent="0.4">
      <c r="A1282" s="17">
        <f t="shared" si="57"/>
        <v>1280</v>
      </c>
      <c r="B1282">
        <v>1613433600</v>
      </c>
      <c r="C1282">
        <v>49133.45</v>
      </c>
      <c r="D1282" s="14">
        <f t="shared" si="58"/>
        <v>44243</v>
      </c>
      <c r="F1282">
        <f ca="1">IF(A1282&lt;$F$2,"",AVERAGE(INDIRECT("C"&amp;A1282-$F$2+3):C1282))</f>
        <v>25835.046083333338</v>
      </c>
      <c r="G1282" s="2">
        <f ca="1">IF(A1282&lt;$G$2,"",IF(A1282=$G$2,AVERAGE(INDIRECT("C"&amp;A1282-$G$2+3):C1282),G1281+(2/($G$2+3))*(C1282-G1281)))</f>
        <v>29369.275426847322</v>
      </c>
      <c r="J1282">
        <f ca="1">IF(F1282="","",IF(C1282&lt;(F1282*(1-'inputs and tables'!$K$14)),0,IF(C1282&gt;(F1282*(1+'inputs and tables'!$K$14)),1,J1281)))</f>
        <v>1</v>
      </c>
      <c r="K1282">
        <f ca="1">IF(G1282="","",IF(C1282&lt;(G1282*(1-'inputs and tables'!$K$14)),0,IF(C1282&gt;(G1282*(1+'inputs and tables'!$K$14)),1,K1281)))</f>
        <v>1</v>
      </c>
      <c r="N1282" s="13">
        <f t="shared" si="59"/>
        <v>4266.9083803734175</v>
      </c>
      <c r="O1282" s="10">
        <f ca="1">(O1281+(IF(J1281&lt;&gt;J1280,(-O1281*'inputs and tables'!$K$22-'inputs and tables'!$K$21)-O1281*'inputs and tables'!$K$22,0)*('inputs and tables'!$K$15+'inputs and tables'!$K$16)))*(IF(AND(J1281=0,'inputs and tables'!$K$16=1),data!C1281/data!C1282,1)*IF(AND(J1281=1,'inputs and tables'!$K$15=1),data!C1282/data!C1281,1))</f>
        <v>22137.028968103124</v>
      </c>
      <c r="P1282" s="10">
        <f ca="1">(P1281+(IF(K1281&lt;&gt;K1280,(-P1281*'inputs and tables'!$K$22-'inputs and tables'!$K$21)-P1281*'inputs and tables'!$K$22,0)*('inputs and tables'!$K$15+'inputs and tables'!$K$16)))*(IF(AND(K1281=0,'inputs and tables'!$K$16=1),data!C1281/data!C1282,1)*IF(AND(K1281=1,'inputs and tables'!$K$15=1),data!C1282/data!C1281,1))</f>
        <v>5352.4822300340402</v>
      </c>
    </row>
    <row r="1283" spans="1:16" x14ac:dyDescent="0.4">
      <c r="A1283" s="17">
        <f t="shared" si="57"/>
        <v>1281</v>
      </c>
      <c r="B1283">
        <v>1613520000</v>
      </c>
      <c r="C1283">
        <v>52119.71</v>
      </c>
      <c r="D1283" s="14">
        <f t="shared" si="58"/>
        <v>44244</v>
      </c>
      <c r="F1283">
        <f ca="1">IF(A1283&lt;$F$2,"",AVERAGE(INDIRECT("C"&amp;A1283-$F$2+3):C1283))</f>
        <v>26170.127083333336</v>
      </c>
      <c r="G1283" s="2">
        <f ca="1">IF(A1283&lt;$G$2,"",IF(A1283=$G$2,AVERAGE(INDIRECT("C"&amp;A1283-$G$2+3):C1283),G1282+(2/($G$2+3))*(C1283-G1282)))</f>
        <v>29775.53318708219</v>
      </c>
      <c r="J1283">
        <f ca="1">IF(F1283="","",IF(C1283&lt;(F1283*(1-'inputs and tables'!$K$14)),0,IF(C1283&gt;(F1283*(1+'inputs and tables'!$K$14)),1,J1282)))</f>
        <v>1</v>
      </c>
      <c r="K1283">
        <f ca="1">IF(G1283="","",IF(C1283&lt;(G1283*(1-'inputs and tables'!$K$14)),0,IF(C1283&gt;(G1283*(1+'inputs and tables'!$K$14)),1,K1282)))</f>
        <v>1</v>
      </c>
      <c r="N1283" s="13">
        <f t="shared" si="59"/>
        <v>4526.2448979591745</v>
      </c>
      <c r="O1283" s="10">
        <f ca="1">(O1282+(IF(J1282&lt;&gt;J1281,(-O1282*'inputs and tables'!$K$22-'inputs and tables'!$K$21)-O1282*'inputs and tables'!$K$22,0)*('inputs and tables'!$K$15+'inputs and tables'!$K$16)))*(IF(AND(J1282=0,'inputs and tables'!$K$16=1),data!C1282/data!C1283,1)*IF(AND(J1282=1,'inputs and tables'!$K$15=1),data!C1283/data!C1282,1))</f>
        <v>23482.485558802284</v>
      </c>
      <c r="P1283" s="10">
        <f ca="1">(P1282+(IF(K1282&lt;&gt;K1281,(-P1282*'inputs and tables'!$K$22-'inputs and tables'!$K$21)-P1282*'inputs and tables'!$K$22,0)*('inputs and tables'!$K$15+'inputs and tables'!$K$16)))*(IF(AND(K1282=0,'inputs and tables'!$K$16=1),data!C1282/data!C1283,1)*IF(AND(K1282=1,'inputs and tables'!$K$15=1),data!C1283/data!C1282,1))</f>
        <v>5677.7983554895391</v>
      </c>
    </row>
    <row r="1284" spans="1:16" x14ac:dyDescent="0.4">
      <c r="A1284" s="17">
        <f t="shared" si="57"/>
        <v>1282</v>
      </c>
      <c r="B1284">
        <v>1613606400</v>
      </c>
      <c r="C1284">
        <v>51552.6</v>
      </c>
      <c r="D1284" s="14">
        <f t="shared" si="58"/>
        <v>44245</v>
      </c>
      <c r="F1284">
        <f ca="1">IF(A1284&lt;$F$2,"",AVERAGE(INDIRECT("C"&amp;A1284-$F$2+3):C1284))</f>
        <v>26493.224083333338</v>
      </c>
      <c r="G1284" s="2">
        <f ca="1">IF(A1284&lt;$G$2,"",IF(A1284=$G$2,AVERAGE(INDIRECT("C"&amp;A1284-$G$2+3):C1284),G1283+(2/($G$2+3))*(C1284-G1283)))</f>
        <v>30164.409380170007</v>
      </c>
      <c r="J1284">
        <f ca="1">IF(F1284="","",IF(C1284&lt;(F1284*(1-'inputs and tables'!$K$14)),0,IF(C1284&gt;(F1284*(1+'inputs and tables'!$K$14)),1,J1283)))</f>
        <v>1</v>
      </c>
      <c r="K1284">
        <f ca="1">IF(G1284="","",IF(C1284&lt;(G1284*(1-'inputs and tables'!$K$14)),0,IF(C1284&gt;(G1284*(1+'inputs and tables'!$K$14)),1,K1283)))</f>
        <v>1</v>
      </c>
      <c r="N1284" s="13">
        <f t="shared" si="59"/>
        <v>4476.9952236213539</v>
      </c>
      <c r="O1284" s="10">
        <f ca="1">(O1283+(IF(J1283&lt;&gt;J1282,(-O1283*'inputs and tables'!$K$22-'inputs and tables'!$K$21)-O1283*'inputs and tables'!$K$22,0)*('inputs and tables'!$K$15+'inputs and tables'!$K$16)))*(IF(AND(J1283=0,'inputs and tables'!$K$16=1),data!C1283/data!C1284,1)*IF(AND(J1283=1,'inputs and tables'!$K$15=1),data!C1284/data!C1283,1))</f>
        <v>23226.974689972576</v>
      </c>
      <c r="P1284" s="10">
        <f ca="1">(P1283+(IF(K1283&lt;&gt;K1282,(-P1283*'inputs and tables'!$K$22-'inputs and tables'!$K$21)-P1283*'inputs and tables'!$K$22,0)*('inputs and tables'!$K$15+'inputs and tables'!$K$16)))*(IF(AND(K1283=0,'inputs and tables'!$K$16=1),data!C1283/data!C1284,1)*IF(AND(K1283=1,'inputs and tables'!$K$15=1),data!C1284/data!C1283,1))</f>
        <v>5616.0187288304178</v>
      </c>
    </row>
    <row r="1285" spans="1:16" x14ac:dyDescent="0.4">
      <c r="A1285" s="17">
        <f t="shared" ref="A1285:A1348" si="60">A1284+1</f>
        <v>1283</v>
      </c>
      <c r="B1285">
        <v>1613692800</v>
      </c>
      <c r="C1285">
        <v>55906</v>
      </c>
      <c r="D1285" s="14">
        <f t="shared" si="58"/>
        <v>44246</v>
      </c>
      <c r="F1285">
        <f ca="1">IF(A1285&lt;$F$2,"",AVERAGE(INDIRECT("C"&amp;A1285-$F$2+3):C1285))</f>
        <v>26851.036416666673</v>
      </c>
      <c r="G1285" s="2">
        <f ca="1">IF(A1285&lt;$G$2,"",IF(A1285=$G$2,AVERAGE(INDIRECT("C"&amp;A1285-$G$2+3):C1285),G1284+(2/($G$2+3))*(C1285-G1284)))</f>
        <v>30624.080641238401</v>
      </c>
      <c r="J1285">
        <f ca="1">IF(F1285="","",IF(C1285&lt;(F1285*(1-'inputs and tables'!$K$14)),0,IF(C1285&gt;(F1285*(1+'inputs and tables'!$K$14)),1,J1284)))</f>
        <v>1</v>
      </c>
      <c r="K1285">
        <f ca="1">IF(G1285="","",IF(C1285&lt;(G1285*(1-'inputs and tables'!$K$14)),0,IF(C1285&gt;(G1285*(1+'inputs and tables'!$K$14)),1,K1284)))</f>
        <v>1</v>
      </c>
      <c r="N1285" s="13">
        <f t="shared" si="59"/>
        <v>4855.0586191923476</v>
      </c>
      <c r="O1285" s="10">
        <f ca="1">(O1284+(IF(J1284&lt;&gt;J1283,(-O1284*'inputs and tables'!$K$22-'inputs and tables'!$K$21)-O1284*'inputs and tables'!$K$22,0)*('inputs and tables'!$K$15+'inputs and tables'!$K$16)))*(IF(AND(J1284=0,'inputs and tables'!$K$16=1),data!C1284/data!C1285,1)*IF(AND(J1284=1,'inputs and tables'!$K$15=1),data!C1285/data!C1284,1))</f>
        <v>25188.394901859592</v>
      </c>
      <c r="P1285" s="10">
        <f ca="1">(P1284+(IF(K1284&lt;&gt;K1283,(-P1284*'inputs and tables'!$K$22-'inputs and tables'!$K$21)-P1284*'inputs and tables'!$K$22,0)*('inputs and tables'!$K$15+'inputs and tables'!$K$16)))*(IF(AND(K1284=0,'inputs and tables'!$K$16=1),data!C1284/data!C1285,1)*IF(AND(K1284=1,'inputs and tables'!$K$15=1),data!C1285/data!C1284,1))</f>
        <v>6090.267863386005</v>
      </c>
    </row>
    <row r="1286" spans="1:16" x14ac:dyDescent="0.4">
      <c r="A1286" s="17">
        <f t="shared" si="60"/>
        <v>1284</v>
      </c>
      <c r="B1286">
        <v>1613779200</v>
      </c>
      <c r="C1286">
        <v>55841.19</v>
      </c>
      <c r="D1286" s="14">
        <f t="shared" si="58"/>
        <v>44247</v>
      </c>
      <c r="F1286">
        <f ca="1">IF(A1286&lt;$F$2,"",AVERAGE(INDIRECT("C"&amp;A1286-$F$2+3):C1286))</f>
        <v>27208.687416666668</v>
      </c>
      <c r="G1286" s="2">
        <f ca="1">IF(A1286&lt;$G$2,"",IF(A1286=$G$2,AVERAGE(INDIRECT("C"&amp;A1286-$G$2+3):C1286),G1285+(2/($G$2+3))*(C1286-G1285)))</f>
        <v>31074.386165502001</v>
      </c>
      <c r="J1286">
        <f ca="1">IF(F1286="","",IF(C1286&lt;(F1286*(1-'inputs and tables'!$K$14)),0,IF(C1286&gt;(F1286*(1+'inputs and tables'!$K$14)),1,J1285)))</f>
        <v>1</v>
      </c>
      <c r="K1286">
        <f ca="1">IF(G1286="","",IF(C1286&lt;(G1286*(1-'inputs and tables'!$K$14)),0,IF(C1286&gt;(G1286*(1+'inputs and tables'!$K$14)),1,K1285)))</f>
        <v>1</v>
      </c>
      <c r="N1286" s="13">
        <f t="shared" si="59"/>
        <v>4849.4303082935203</v>
      </c>
      <c r="O1286" s="10">
        <f ca="1">(O1285+(IF(J1285&lt;&gt;J1284,(-O1285*'inputs and tables'!$K$22-'inputs and tables'!$K$21)-O1285*'inputs and tables'!$K$22,0)*('inputs and tables'!$K$15+'inputs and tables'!$K$16)))*(IF(AND(J1285=0,'inputs and tables'!$K$16=1),data!C1285/data!C1286,1)*IF(AND(J1285=1,'inputs and tables'!$K$15=1),data!C1286/data!C1285,1))</f>
        <v>25159.194818262313</v>
      </c>
      <c r="P1286" s="10">
        <f ca="1">(P1285+(IF(K1285&lt;&gt;K1284,(-P1285*'inputs and tables'!$K$22-'inputs and tables'!$K$21)-P1285*'inputs and tables'!$K$22,0)*('inputs and tables'!$K$15+'inputs and tables'!$K$16)))*(IF(AND(K1285=0,'inputs and tables'!$K$16=1),data!C1285/data!C1286,1)*IF(AND(K1285=1,'inputs and tables'!$K$15=1),data!C1286/data!C1285,1))</f>
        <v>6083.2076147503303</v>
      </c>
    </row>
    <row r="1287" spans="1:16" x14ac:dyDescent="0.4">
      <c r="A1287" s="17">
        <f t="shared" si="60"/>
        <v>1285</v>
      </c>
      <c r="B1287">
        <v>1613865600</v>
      </c>
      <c r="C1287">
        <v>57408.57</v>
      </c>
      <c r="D1287" s="14">
        <f t="shared" si="58"/>
        <v>44248</v>
      </c>
      <c r="F1287">
        <f ca="1">IF(A1287&lt;$F$2,"",AVERAGE(INDIRECT("C"&amp;A1287-$F$2+3):C1287))</f>
        <v>27577.827750000004</v>
      </c>
      <c r="G1287" s="2">
        <f ca="1">IF(A1287&lt;$G$2,"",IF(A1287=$G$2,AVERAGE(INDIRECT("C"&amp;A1287-$G$2+3):C1287),G1286+(2/($G$2+3))*(C1287-G1286)))</f>
        <v>31544.639448260892</v>
      </c>
      <c r="J1287">
        <f ca="1">IF(F1287="","",IF(C1287&lt;(F1287*(1-'inputs and tables'!$K$14)),0,IF(C1287&gt;(F1287*(1+'inputs and tables'!$K$14)),1,J1286)))</f>
        <v>1</v>
      </c>
      <c r="K1287">
        <f ca="1">IF(G1287="","",IF(C1287&lt;(G1287*(1-'inputs and tables'!$K$14)),0,IF(C1287&gt;(G1287*(1+'inputs and tables'!$K$14)),1,K1286)))</f>
        <v>1</v>
      </c>
      <c r="N1287" s="13">
        <f t="shared" si="59"/>
        <v>4985.5466782457552</v>
      </c>
      <c r="O1287" s="10">
        <f ca="1">(O1286+(IF(J1286&lt;&gt;J1285,(-O1286*'inputs and tables'!$K$22-'inputs and tables'!$K$21)-O1286*'inputs and tables'!$K$22,0)*('inputs and tables'!$K$15+'inputs and tables'!$K$16)))*(IF(AND(J1286=0,'inputs and tables'!$K$16=1),data!C1286/data!C1287,1)*IF(AND(J1286=1,'inputs and tables'!$K$15=1),data!C1287/data!C1286,1))</f>
        <v>25865.376380192632</v>
      </c>
      <c r="P1287" s="10">
        <f ca="1">(P1286+(IF(K1286&lt;&gt;K1285,(-P1286*'inputs and tables'!$K$22-'inputs and tables'!$K$21)-P1286*'inputs and tables'!$K$22,0)*('inputs and tables'!$K$15+'inputs and tables'!$K$16)))*(IF(AND(K1286=0,'inputs and tables'!$K$16=1),data!C1286/data!C1287,1)*IF(AND(K1286=1,'inputs and tables'!$K$15=1),data!C1287/data!C1286,1))</f>
        <v>6253.9542974626311</v>
      </c>
    </row>
    <row r="1288" spans="1:16" x14ac:dyDescent="0.4">
      <c r="A1288" s="17">
        <f t="shared" si="60"/>
        <v>1286</v>
      </c>
      <c r="B1288">
        <v>1613952000</v>
      </c>
      <c r="C1288">
        <v>54087.67</v>
      </c>
      <c r="D1288" s="14">
        <f t="shared" si="58"/>
        <v>44249</v>
      </c>
      <c r="F1288">
        <f ca="1">IF(A1288&lt;$F$2,"",AVERAGE(INDIRECT("C"&amp;A1288-$F$2+3):C1288))</f>
        <v>27919.984750000003</v>
      </c>
      <c r="G1288" s="2">
        <f ca="1">IF(A1288&lt;$G$2,"",IF(A1288=$G$2,AVERAGE(INDIRECT("C"&amp;A1288-$G$2+3):C1288),G1287+(2/($G$2+3))*(C1288-G1287)))</f>
        <v>31947.193565256232</v>
      </c>
      <c r="J1288">
        <f ca="1">IF(F1288="","",IF(C1288&lt;(F1288*(1-'inputs and tables'!$K$14)),0,IF(C1288&gt;(F1288*(1+'inputs and tables'!$K$14)),1,J1287)))</f>
        <v>1</v>
      </c>
      <c r="K1288">
        <f ca="1">IF(G1288="","",IF(C1288&lt;(G1288*(1-'inputs and tables'!$K$14)),0,IF(C1288&gt;(G1288*(1+'inputs and tables'!$K$14)),1,K1287)))</f>
        <v>1</v>
      </c>
      <c r="N1288" s="13">
        <f t="shared" si="59"/>
        <v>4697.1489361702024</v>
      </c>
      <c r="O1288" s="10">
        <f ca="1">(O1287+(IF(J1287&lt;&gt;J1286,(-O1287*'inputs and tables'!$K$22-'inputs and tables'!$K$21)-O1287*'inputs and tables'!$K$22,0)*('inputs and tables'!$K$15+'inputs and tables'!$K$16)))*(IF(AND(J1287=0,'inputs and tables'!$K$16=1),data!C1287/data!C1288,1)*IF(AND(J1287=1,'inputs and tables'!$K$15=1),data!C1288/data!C1287,1))</f>
        <v>24369.148057122024</v>
      </c>
      <c r="P1288" s="10">
        <f ca="1">(P1287+(IF(K1287&lt;&gt;K1286,(-P1287*'inputs and tables'!$K$22-'inputs and tables'!$K$21)-P1287*'inputs and tables'!$K$22,0)*('inputs and tables'!$K$15+'inputs and tables'!$K$16)))*(IF(AND(K1287=0,'inputs and tables'!$K$16=1),data!C1287/data!C1288,1)*IF(AND(K1287=1,'inputs and tables'!$K$15=1),data!C1288/data!C1287,1))</f>
        <v>5892.1832791905563</v>
      </c>
    </row>
    <row r="1289" spans="1:16" x14ac:dyDescent="0.4">
      <c r="A1289" s="17">
        <f t="shared" si="60"/>
        <v>1287</v>
      </c>
      <c r="B1289">
        <v>1614038400</v>
      </c>
      <c r="C1289">
        <v>48891</v>
      </c>
      <c r="D1289" s="14">
        <f t="shared" si="58"/>
        <v>44250</v>
      </c>
      <c r="F1289">
        <f ca="1">IF(A1289&lt;$F$2,"",AVERAGE(INDIRECT("C"&amp;A1289-$F$2+3):C1289))</f>
        <v>28218.641500000005</v>
      </c>
      <c r="G1289" s="2">
        <f ca="1">IF(A1289&lt;$G$2,"",IF(A1289=$G$2,AVERAGE(INDIRECT("C"&amp;A1289-$G$2+3):C1289),G1288+(2/($G$2+3))*(C1289-G1288)))</f>
        <v>32249.761537305229</v>
      </c>
      <c r="J1289">
        <f ca="1">IF(F1289="","",IF(C1289&lt;(F1289*(1-'inputs and tables'!$K$14)),0,IF(C1289&gt;(F1289*(1+'inputs and tables'!$K$14)),1,J1288)))</f>
        <v>1</v>
      </c>
      <c r="K1289">
        <f ca="1">IF(G1289="","",IF(C1289&lt;(G1289*(1-'inputs and tables'!$K$14)),0,IF(C1289&gt;(G1289*(1+'inputs and tables'!$K$14)),1,K1288)))</f>
        <v>1</v>
      </c>
      <c r="N1289" s="13">
        <f t="shared" si="59"/>
        <v>4245.8532349109764</v>
      </c>
      <c r="O1289" s="10">
        <f ca="1">(O1288+(IF(J1288&lt;&gt;J1287,(-O1288*'inputs and tables'!$K$22-'inputs and tables'!$K$21)-O1288*'inputs and tables'!$K$22,0)*('inputs and tables'!$K$15+'inputs and tables'!$K$16)))*(IF(AND(J1288=0,'inputs and tables'!$K$16=1),data!C1288/data!C1289,1)*IF(AND(J1288=1,'inputs and tables'!$K$15=1),data!C1289/data!C1288,1))</f>
        <v>22027.793352177177</v>
      </c>
      <c r="P1289" s="10">
        <f ca="1">(P1288+(IF(K1288&lt;&gt;K1287,(-P1288*'inputs and tables'!$K$22-'inputs and tables'!$K$21)-P1288*'inputs and tables'!$K$22,0)*('inputs and tables'!$K$15+'inputs and tables'!$K$16)))*(IF(AND(K1288=0,'inputs and tables'!$K$16=1),data!C1288/data!C1289,1)*IF(AND(K1288=1,'inputs and tables'!$K$15=1),data!C1289/data!C1288,1))</f>
        <v>5326.0702985154567</v>
      </c>
    </row>
    <row r="1290" spans="1:16" x14ac:dyDescent="0.4">
      <c r="A1290" s="17">
        <f t="shared" si="60"/>
        <v>1288</v>
      </c>
      <c r="B1290">
        <v>1614124800</v>
      </c>
      <c r="C1290">
        <v>49676.2</v>
      </c>
      <c r="D1290" s="14">
        <f t="shared" si="58"/>
        <v>44251</v>
      </c>
      <c r="F1290">
        <f ca="1">IF(A1290&lt;$F$2,"",AVERAGE(INDIRECT("C"&amp;A1290-$F$2+3):C1290))</f>
        <v>28518.975083333335</v>
      </c>
      <c r="G1290" s="2">
        <f ca="1">IF(A1290&lt;$G$2,"",IF(A1290=$G$2,AVERAGE(INDIRECT("C"&amp;A1290-$G$2+3):C1290),G1289+(2/($G$2+3))*(C1290-G1289)))</f>
        <v>32560.947938424779</v>
      </c>
      <c r="J1290">
        <f ca="1">IF(F1290="","",IF(C1290&lt;(F1290*(1-'inputs and tables'!$K$14)),0,IF(C1290&gt;(F1290*(1+'inputs and tables'!$K$14)),1,J1289)))</f>
        <v>1</v>
      </c>
      <c r="K1290">
        <f ca="1">IF(G1290="","",IF(C1290&lt;(G1290*(1-'inputs and tables'!$K$14)),0,IF(C1290&gt;(G1290*(1+'inputs and tables'!$K$14)),1,K1289)))</f>
        <v>1</v>
      </c>
      <c r="N1290" s="13">
        <f t="shared" si="59"/>
        <v>4314.0425531914798</v>
      </c>
      <c r="O1290" s="10">
        <f ca="1">(O1289+(IF(J1289&lt;&gt;J1288,(-O1289*'inputs and tables'!$K$22-'inputs and tables'!$K$21)-O1289*'inputs and tables'!$K$22,0)*('inputs and tables'!$K$15+'inputs and tables'!$K$16)))*(IF(AND(J1289=0,'inputs and tables'!$K$16=1),data!C1289/data!C1290,1)*IF(AND(J1289=1,'inputs and tables'!$K$15=1),data!C1290/data!C1289,1))</f>
        <v>22381.564462200076</v>
      </c>
      <c r="P1290" s="10">
        <f ca="1">(P1289+(IF(K1289&lt;&gt;K1288,(-P1289*'inputs and tables'!$K$22-'inputs and tables'!$K$21)-P1289*'inputs and tables'!$K$22,0)*('inputs and tables'!$K$15+'inputs and tables'!$K$16)))*(IF(AND(K1289=0,'inputs and tables'!$K$16=1),data!C1289/data!C1290,1)*IF(AND(K1289=1,'inputs and tables'!$K$15=1),data!C1290/data!C1289,1))</f>
        <v>5411.6081357123712</v>
      </c>
    </row>
    <row r="1291" spans="1:16" x14ac:dyDescent="0.4">
      <c r="A1291" s="17">
        <f t="shared" si="60"/>
        <v>1289</v>
      </c>
      <c r="B1291">
        <v>1614211200</v>
      </c>
      <c r="C1291">
        <v>47073.73</v>
      </c>
      <c r="D1291" s="14">
        <f t="shared" si="58"/>
        <v>44252</v>
      </c>
      <c r="F1291">
        <f ca="1">IF(A1291&lt;$F$2,"",AVERAGE(INDIRECT("C"&amp;A1291-$F$2+3):C1291))</f>
        <v>28800.702833333336</v>
      </c>
      <c r="G1291" s="2">
        <f ca="1">IF(A1291&lt;$G$2,"",IF(A1291=$G$2,AVERAGE(INDIRECT("C"&amp;A1291-$G$2+3):C1291),G1290+(2/($G$2+3))*(C1291-G1290)))</f>
        <v>32820.104760952905</v>
      </c>
      <c r="J1291">
        <f ca="1">IF(F1291="","",IF(C1291&lt;(F1291*(1-'inputs and tables'!$K$14)),0,IF(C1291&gt;(F1291*(1+'inputs and tables'!$K$14)),1,J1290)))</f>
        <v>1</v>
      </c>
      <c r="K1291">
        <f ca="1">IF(G1291="","",IF(C1291&lt;(G1291*(1-'inputs and tables'!$K$14)),0,IF(C1291&gt;(G1291*(1+'inputs and tables'!$K$14)),1,K1290)))</f>
        <v>1</v>
      </c>
      <c r="N1291" s="13">
        <f t="shared" si="59"/>
        <v>4088.0356057316458</v>
      </c>
      <c r="O1291" s="10">
        <f ca="1">(O1290+(IF(J1290&lt;&gt;J1289,(-O1290*'inputs and tables'!$K$22-'inputs and tables'!$K$21)-O1290*'inputs and tables'!$K$22,0)*('inputs and tables'!$K$15+'inputs and tables'!$K$16)))*(IF(AND(J1290=0,'inputs and tables'!$K$16=1),data!C1290/data!C1291,1)*IF(AND(J1290=1,'inputs and tables'!$K$15=1),data!C1291/data!C1290,1))</f>
        <v>21209.024089427166</v>
      </c>
      <c r="P1291" s="10">
        <f ca="1">(P1290+(IF(K1290&lt;&gt;K1289,(-P1290*'inputs and tables'!$K$22-'inputs and tables'!$K$21)-P1290*'inputs and tables'!$K$22,0)*('inputs and tables'!$K$15+'inputs and tables'!$K$16)))*(IF(AND(K1290=0,'inputs and tables'!$K$16=1),data!C1290/data!C1291,1)*IF(AND(K1290=1,'inputs and tables'!$K$15=1),data!C1291/data!C1290,1))</f>
        <v>5128.1011882214734</v>
      </c>
    </row>
    <row r="1292" spans="1:16" x14ac:dyDescent="0.4">
      <c r="A1292" s="17">
        <f t="shared" si="60"/>
        <v>1290</v>
      </c>
      <c r="B1292">
        <v>1614297600</v>
      </c>
      <c r="C1292">
        <v>46276.87</v>
      </c>
      <c r="D1292" s="14">
        <f t="shared" si="58"/>
        <v>44253</v>
      </c>
      <c r="F1292">
        <f ca="1">IF(A1292&lt;$F$2,"",AVERAGE(INDIRECT("C"&amp;A1292-$F$2+3):C1292))</f>
        <v>29074.212583333334</v>
      </c>
      <c r="G1292" s="2">
        <f ca="1">IF(A1292&lt;$G$2,"",IF(A1292=$G$2,AVERAGE(INDIRECT("C"&amp;A1292-$G$2+3):C1292),G1291+(2/($G$2+3))*(C1292-G1291)))</f>
        <v>33060.404140221603</v>
      </c>
      <c r="J1292">
        <f ca="1">IF(F1292="","",IF(C1292&lt;(F1292*(1-'inputs and tables'!$K$14)),0,IF(C1292&gt;(F1292*(1+'inputs and tables'!$K$14)),1,J1291)))</f>
        <v>1</v>
      </c>
      <c r="K1292">
        <f ca="1">IF(G1292="","",IF(C1292&lt;(G1292*(1-'inputs and tables'!$K$14)),0,IF(C1292&gt;(G1292*(1+'inputs and tables'!$K$14)),1,K1291)))</f>
        <v>1</v>
      </c>
      <c r="N1292" s="13">
        <f t="shared" si="59"/>
        <v>4018.8336951801912</v>
      </c>
      <c r="O1292" s="10">
        <f ca="1">(O1291+(IF(J1291&lt;&gt;J1290,(-O1291*'inputs and tables'!$K$22-'inputs and tables'!$K$21)-O1291*'inputs and tables'!$K$22,0)*('inputs and tables'!$K$15+'inputs and tables'!$K$16)))*(IF(AND(J1291=0,'inputs and tables'!$K$16=1),data!C1291/data!C1292,1)*IF(AND(J1291=1,'inputs and tables'!$K$15=1),data!C1292/data!C1291,1))</f>
        <v>20849.999577541217</v>
      </c>
      <c r="P1292" s="10">
        <f ca="1">(P1291+(IF(K1291&lt;&gt;K1290,(-P1291*'inputs and tables'!$K$22-'inputs and tables'!$K$21)-P1291*'inputs and tables'!$K$22,0)*('inputs and tables'!$K$15+'inputs and tables'!$K$16)))*(IF(AND(K1291=0,'inputs and tables'!$K$16=1),data!C1291/data!C1292,1)*IF(AND(K1291=1,'inputs and tables'!$K$15=1),data!C1292/data!C1291,1))</f>
        <v>5041.2931381084663</v>
      </c>
    </row>
    <row r="1293" spans="1:16" x14ac:dyDescent="0.4">
      <c r="A1293" s="17">
        <f t="shared" si="60"/>
        <v>1291</v>
      </c>
      <c r="B1293">
        <v>1614384000</v>
      </c>
      <c r="C1293">
        <v>46106.43</v>
      </c>
      <c r="D1293" s="14">
        <f t="shared" si="58"/>
        <v>44254</v>
      </c>
      <c r="F1293">
        <f ca="1">IF(A1293&lt;$F$2,"",AVERAGE(INDIRECT("C"&amp;A1293-$F$2+3):C1293))</f>
        <v>29345.432000000004</v>
      </c>
      <c r="G1293" s="2">
        <f ca="1">IF(A1293&lt;$G$2,"",IF(A1293=$G$2,AVERAGE(INDIRECT("C"&amp;A1293-$G$2+3):C1293),G1292+(2/($G$2+3))*(C1293-G1292)))</f>
        <v>33293.368887717646</v>
      </c>
      <c r="J1293">
        <f ca="1">IF(F1293="","",IF(C1293&lt;(F1293*(1-'inputs and tables'!$K$14)),0,IF(C1293&gt;(F1293*(1+'inputs and tables'!$K$14)),1,J1292)))</f>
        <v>1</v>
      </c>
      <c r="K1293">
        <f ca="1">IF(G1293="","",IF(C1293&lt;(G1293*(1-'inputs and tables'!$K$14)),0,IF(C1293&gt;(G1293*(1+'inputs and tables'!$K$14)),1,K1292)))</f>
        <v>1</v>
      </c>
      <c r="N1293" s="13">
        <f t="shared" si="59"/>
        <v>4004.0321320017279</v>
      </c>
      <c r="O1293" s="10">
        <f ca="1">(O1292+(IF(J1292&lt;&gt;J1291,(-O1292*'inputs and tables'!$K$22-'inputs and tables'!$K$21)-O1292*'inputs and tables'!$K$22,0)*('inputs and tables'!$K$15+'inputs and tables'!$K$16)))*(IF(AND(J1292=0,'inputs and tables'!$K$16=1),data!C1292/data!C1293,1)*IF(AND(J1292=1,'inputs and tables'!$K$15=1),data!C1293/data!C1292,1))</f>
        <v>20773.207998335532</v>
      </c>
      <c r="P1293" s="10">
        <f ca="1">(P1292+(IF(K1292&lt;&gt;K1291,(-P1292*'inputs and tables'!$K$22-'inputs and tables'!$K$21)-P1292*'inputs and tables'!$K$22,0)*('inputs and tables'!$K$15+'inputs and tables'!$K$16)))*(IF(AND(K1292=0,'inputs and tables'!$K$16=1),data!C1292/data!C1293,1)*IF(AND(K1292=1,'inputs and tables'!$K$15=1),data!C1293/data!C1292,1))</f>
        <v>5022.7258062543624</v>
      </c>
    </row>
    <row r="1294" spans="1:16" x14ac:dyDescent="0.4">
      <c r="A1294" s="17">
        <f t="shared" si="60"/>
        <v>1292</v>
      </c>
      <c r="B1294">
        <v>1614470400</v>
      </c>
      <c r="C1294">
        <v>45135.66</v>
      </c>
      <c r="D1294" s="14">
        <f t="shared" si="58"/>
        <v>44255</v>
      </c>
      <c r="F1294">
        <f ca="1">IF(A1294&lt;$F$2,"",AVERAGE(INDIRECT("C"&amp;A1294-$F$2+3):C1294))</f>
        <v>29606.637500000008</v>
      </c>
      <c r="G1294" s="2">
        <f ca="1">IF(A1294&lt;$G$2,"",IF(A1294=$G$2,AVERAGE(INDIRECT("C"&amp;A1294-$G$2+3):C1294),G1293+(2/($G$2+3))*(C1294-G1293)))</f>
        <v>33504.838371865546</v>
      </c>
      <c r="J1294">
        <f ca="1">IF(F1294="","",IF(C1294&lt;(F1294*(1-'inputs and tables'!$K$14)),0,IF(C1294&gt;(F1294*(1+'inputs and tables'!$K$14)),1,J1293)))</f>
        <v>1</v>
      </c>
      <c r="K1294">
        <f ca="1">IF(G1294="","",IF(C1294&lt;(G1294*(1-'inputs and tables'!$K$14)),0,IF(C1294&gt;(G1294*(1+'inputs and tables'!$K$14)),1,K1293)))</f>
        <v>1</v>
      </c>
      <c r="N1294" s="13">
        <f t="shared" si="59"/>
        <v>3919.7273122014676</v>
      </c>
      <c r="O1294" s="10">
        <f ca="1">(O1293+(IF(J1293&lt;&gt;J1292,(-O1293*'inputs and tables'!$K$22-'inputs and tables'!$K$21)-O1293*'inputs and tables'!$K$22,0)*('inputs and tables'!$K$15+'inputs and tables'!$K$16)))*(IF(AND(J1293=0,'inputs and tables'!$K$16=1),data!C1293/data!C1294,1)*IF(AND(J1293=1,'inputs and tables'!$K$15=1),data!C1294/data!C1293,1))</f>
        <v>20335.828502058241</v>
      </c>
      <c r="P1294" s="10">
        <f ca="1">(P1293+(IF(K1293&lt;&gt;K1292,(-P1293*'inputs and tables'!$K$22-'inputs and tables'!$K$21)-P1293*'inputs and tables'!$K$22,0)*('inputs and tables'!$K$15+'inputs and tables'!$K$16)))*(IF(AND(K1293=0,'inputs and tables'!$K$16=1),data!C1293/data!C1294,1)*IF(AND(K1293=1,'inputs and tables'!$K$15=1),data!C1294/data!C1293,1))</f>
        <v>4916.9724106664253</v>
      </c>
    </row>
    <row r="1295" spans="1:16" x14ac:dyDescent="0.4">
      <c r="A1295" s="17">
        <f t="shared" si="60"/>
        <v>1293</v>
      </c>
      <c r="B1295">
        <v>1614556800</v>
      </c>
      <c r="C1295">
        <v>49587.03</v>
      </c>
      <c r="D1295" s="14">
        <f t="shared" si="58"/>
        <v>44256</v>
      </c>
      <c r="F1295">
        <f ca="1">IF(A1295&lt;$F$2,"",AVERAGE(INDIRECT("C"&amp;A1295-$F$2+3):C1295))</f>
        <v>29905.183583333339</v>
      </c>
      <c r="G1295" s="2">
        <f ca="1">IF(A1295&lt;$G$2,"",IF(A1295=$G$2,AVERAGE(INDIRECT("C"&amp;A1295-$G$2+3):C1295),G1294+(2/($G$2+3))*(C1295-G1294)))</f>
        <v>33792.020365225093</v>
      </c>
      <c r="J1295">
        <f ca="1">IF(F1295="","",IF(C1295&lt;(F1295*(1-'inputs and tables'!$K$14)),0,IF(C1295&gt;(F1295*(1+'inputs and tables'!$K$14)),1,J1294)))</f>
        <v>1</v>
      </c>
      <c r="K1295">
        <f ca="1">IF(G1295="","",IF(C1295&lt;(G1295*(1-'inputs and tables'!$K$14)),0,IF(C1295&gt;(G1295*(1+'inputs and tables'!$K$14)),1,K1294)))</f>
        <v>1</v>
      </c>
      <c r="N1295" s="13">
        <f t="shared" si="59"/>
        <v>4306.2987407728951</v>
      </c>
      <c r="O1295" s="10">
        <f ca="1">(O1294+(IF(J1294&lt;&gt;J1293,(-O1294*'inputs and tables'!$K$22-'inputs and tables'!$K$21)-O1294*'inputs and tables'!$K$22,0)*('inputs and tables'!$K$15+'inputs and tables'!$K$16)))*(IF(AND(J1294=0,'inputs and tables'!$K$16=1),data!C1294/data!C1295,1)*IF(AND(J1294=1,'inputs and tables'!$K$15=1),data!C1295/data!C1294,1))</f>
        <v>22341.389003870045</v>
      </c>
      <c r="P1295" s="10">
        <f ca="1">(P1294+(IF(K1294&lt;&gt;K1293,(-P1294*'inputs and tables'!$K$22-'inputs and tables'!$K$21)-P1294*'inputs and tables'!$K$22,0)*('inputs and tables'!$K$15+'inputs and tables'!$K$16)))*(IF(AND(K1294=0,'inputs and tables'!$K$16=1),data!C1294/data!C1295,1)*IF(AND(K1294=1,'inputs and tables'!$K$15=1),data!C1295/data!C1294,1))</f>
        <v>5401.8941660959063</v>
      </c>
    </row>
    <row r="1296" spans="1:16" x14ac:dyDescent="0.4">
      <c r="A1296" s="17">
        <f t="shared" si="60"/>
        <v>1294</v>
      </c>
      <c r="B1296">
        <v>1614643200</v>
      </c>
      <c r="C1296">
        <v>48440.65</v>
      </c>
      <c r="D1296" s="14">
        <f t="shared" si="58"/>
        <v>44257</v>
      </c>
      <c r="F1296">
        <f ca="1">IF(A1296&lt;$F$2,"",AVERAGE(INDIRECT("C"&amp;A1296-$F$2+3):C1296))</f>
        <v>30195.944250000008</v>
      </c>
      <c r="G1296" s="2">
        <f ca="1">IF(A1296&lt;$G$2,"",IF(A1296=$G$2,AVERAGE(INDIRECT("C"&amp;A1296-$G$2+3):C1296),G1295+(2/($G$2+3))*(C1296-G1295)))</f>
        <v>34053.603037274646</v>
      </c>
      <c r="J1296">
        <f ca="1">IF(F1296="","",IF(C1296&lt;(F1296*(1-'inputs and tables'!$K$14)),0,IF(C1296&gt;(F1296*(1+'inputs and tables'!$K$14)),1,J1295)))</f>
        <v>1</v>
      </c>
      <c r="K1296">
        <f ca="1">IF(G1296="","",IF(C1296&lt;(G1296*(1-'inputs and tables'!$K$14)),0,IF(C1296&gt;(G1296*(1+'inputs and tables'!$K$14)),1,K1295)))</f>
        <v>1</v>
      </c>
      <c r="N1296" s="13">
        <f t="shared" si="59"/>
        <v>4206.7433782023354</v>
      </c>
      <c r="O1296" s="10">
        <f ca="1">(O1295+(IF(J1295&lt;&gt;J1294,(-O1295*'inputs and tables'!$K$22-'inputs and tables'!$K$21)-O1295*'inputs and tables'!$K$22,0)*('inputs and tables'!$K$15+'inputs and tables'!$K$16)))*(IF(AND(J1295=0,'inputs and tables'!$K$16=1),data!C1295/data!C1296,1)*IF(AND(J1295=1,'inputs and tables'!$K$15=1),data!C1296/data!C1295,1))</f>
        <v>21824.88858982515</v>
      </c>
      <c r="P1296" s="10">
        <f ca="1">(P1295+(IF(K1295&lt;&gt;K1294,(-P1295*'inputs and tables'!$K$22-'inputs and tables'!$K$21)-P1295*'inputs and tables'!$K$22,0)*('inputs and tables'!$K$15+'inputs and tables'!$K$16)))*(IF(AND(K1295=0,'inputs and tables'!$K$16=1),data!C1295/data!C1296,1)*IF(AND(K1295=1,'inputs and tables'!$K$15=1),data!C1296/data!C1295,1))</f>
        <v>5277.0102310401262</v>
      </c>
    </row>
    <row r="1297" spans="1:16" x14ac:dyDescent="0.4">
      <c r="A1297" s="17">
        <f t="shared" si="60"/>
        <v>1295</v>
      </c>
      <c r="B1297">
        <v>1614729600</v>
      </c>
      <c r="C1297">
        <v>50349.37</v>
      </c>
      <c r="D1297" s="14">
        <f t="shared" si="58"/>
        <v>44258</v>
      </c>
      <c r="F1297">
        <f ca="1">IF(A1297&lt;$F$2,"",AVERAGE(INDIRECT("C"&amp;A1297-$F$2+3):C1297))</f>
        <v>30498.659583333341</v>
      </c>
      <c r="G1297" s="2">
        <f ca="1">IF(A1297&lt;$G$2,"",IF(A1297=$G$2,AVERAGE(INDIRECT("C"&amp;A1297-$G$2+3):C1297),G1296+(2/($G$2+3))*(C1297-G1296)))</f>
        <v>34344.598875894742</v>
      </c>
      <c r="J1297">
        <f ca="1">IF(F1297="","",IF(C1297&lt;(F1297*(1-'inputs and tables'!$K$14)),0,IF(C1297&gt;(F1297*(1+'inputs and tables'!$K$14)),1,J1296)))</f>
        <v>1</v>
      </c>
      <c r="K1297">
        <f ca="1">IF(G1297="","",IF(C1297&lt;(G1297*(1-'inputs and tables'!$K$14)),0,IF(C1297&gt;(G1297*(1+'inputs and tables'!$K$14)),1,K1296)))</f>
        <v>1</v>
      </c>
      <c r="N1297" s="13">
        <f t="shared" si="59"/>
        <v>4372.5028224055486</v>
      </c>
      <c r="O1297" s="10">
        <f ca="1">(O1296+(IF(J1296&lt;&gt;J1295,(-O1296*'inputs and tables'!$K$22-'inputs and tables'!$K$21)-O1296*'inputs and tables'!$K$22,0)*('inputs and tables'!$K$15+'inputs and tables'!$K$16)))*(IF(AND(J1296=0,'inputs and tables'!$K$16=1),data!C1296/data!C1297,1)*IF(AND(J1296=1,'inputs and tables'!$K$15=1),data!C1297/data!C1296,1))</f>
        <v>22684.860562727477</v>
      </c>
      <c r="P1297" s="10">
        <f ca="1">(P1296+(IF(K1296&lt;&gt;K1295,(-P1296*'inputs and tables'!$K$22-'inputs and tables'!$K$21)-P1296*'inputs and tables'!$K$22,0)*('inputs and tables'!$K$15+'inputs and tables'!$K$16)))*(IF(AND(K1296=0,'inputs and tables'!$K$16=1),data!C1296/data!C1297,1)*IF(AND(K1296=1,'inputs and tables'!$K$15=1),data!C1297/data!C1296,1))</f>
        <v>5484.9416887763646</v>
      </c>
    </row>
    <row r="1298" spans="1:16" x14ac:dyDescent="0.4">
      <c r="A1298" s="17">
        <f t="shared" si="60"/>
        <v>1296</v>
      </c>
      <c r="B1298">
        <v>1614816000</v>
      </c>
      <c r="C1298">
        <v>48374.09</v>
      </c>
      <c r="D1298" s="14">
        <f t="shared" ref="D1298:D1361" si="61">(B1298/86400)+DATE(1970,1,1)</f>
        <v>44259</v>
      </c>
      <c r="F1298">
        <f ca="1">IF(A1298&lt;$F$2,"",AVERAGE(INDIRECT("C"&amp;A1298-$F$2+3):C1298))</f>
        <v>30783.910250000008</v>
      </c>
      <c r="G1298" s="2">
        <f ca="1">IF(A1298&lt;$G$2,"",IF(A1298=$G$2,AVERAGE(INDIRECT("C"&amp;A1298-$G$2+3):C1298),G1297+(2/($G$2+3))*(C1298-G1297)))</f>
        <v>34595.12550311091</v>
      </c>
      <c r="J1298">
        <f ca="1">IF(F1298="","",IF(C1298&lt;(F1298*(1-'inputs and tables'!$K$14)),0,IF(C1298&gt;(F1298*(1+'inputs and tables'!$K$14)),1,J1297)))</f>
        <v>1</v>
      </c>
      <c r="K1298">
        <f ca="1">IF(G1298="","",IF(C1298&lt;(G1298*(1-'inputs and tables'!$K$14)),0,IF(C1298&gt;(G1298*(1+'inputs and tables'!$K$14)),1,K1297)))</f>
        <v>1</v>
      </c>
      <c r="N1298" s="13">
        <f t="shared" ref="N1298:N1361" si="62">(C1298/C1297)*N1297</f>
        <v>4200.9630916196174</v>
      </c>
      <c r="O1298" s="10">
        <f ca="1">(O1297+(IF(J1297&lt;&gt;J1296,(-O1297*'inputs and tables'!$K$22-'inputs and tables'!$K$21)-O1297*'inputs and tables'!$K$22,0)*('inputs and tables'!$K$15+'inputs and tables'!$K$16)))*(IF(AND(J1297=0,'inputs and tables'!$K$16=1),data!C1297/data!C1298,1)*IF(AND(J1297=1,'inputs and tables'!$K$15=1),data!C1298/data!C1297,1))</f>
        <v>21794.900045399369</v>
      </c>
      <c r="P1298" s="10">
        <f ca="1">(P1297+(IF(K1297&lt;&gt;K1296,(-P1297*'inputs and tables'!$K$22-'inputs and tables'!$K$21)-P1297*'inputs and tables'!$K$22,0)*('inputs and tables'!$K$15+'inputs and tables'!$K$16)))*(IF(AND(K1297=0,'inputs and tables'!$K$16=1),data!C1297/data!C1298,1)*IF(AND(K1297=1,'inputs and tables'!$K$15=1),data!C1298/data!C1297,1))</f>
        <v>5269.7593415293941</v>
      </c>
    </row>
    <row r="1299" spans="1:16" x14ac:dyDescent="0.4">
      <c r="A1299" s="17">
        <f t="shared" si="60"/>
        <v>1297</v>
      </c>
      <c r="B1299">
        <v>1614902400</v>
      </c>
      <c r="C1299">
        <v>48751.71</v>
      </c>
      <c r="D1299" s="14">
        <f t="shared" si="61"/>
        <v>44260</v>
      </c>
      <c r="F1299">
        <f ca="1">IF(A1299&lt;$F$2,"",AVERAGE(INDIRECT("C"&amp;A1299-$F$2+3):C1299))</f>
        <v>31060.257666666676</v>
      </c>
      <c r="G1299" s="2">
        <f ca="1">IF(A1299&lt;$G$2,"",IF(A1299=$G$2,AVERAGE(INDIRECT("C"&amp;A1299-$G$2+3):C1299),G1298+(2/($G$2+3))*(C1299-G1298)))</f>
        <v>34847.92165484107</v>
      </c>
      <c r="J1299">
        <f ca="1">IF(F1299="","",IF(C1299&lt;(F1299*(1-'inputs and tables'!$K$14)),0,IF(C1299&gt;(F1299*(1+'inputs and tables'!$K$14)),1,J1298)))</f>
        <v>1</v>
      </c>
      <c r="K1299">
        <f ca="1">IF(G1299="","",IF(C1299&lt;(G1299*(1-'inputs and tables'!$K$14)),0,IF(C1299&gt;(G1299*(1+'inputs and tables'!$K$14)),1,K1298)))</f>
        <v>1</v>
      </c>
      <c r="N1299" s="13">
        <f t="shared" si="62"/>
        <v>4233.756838905766</v>
      </c>
      <c r="O1299" s="10">
        <f ca="1">(O1298+(IF(J1298&lt;&gt;J1297,(-O1298*'inputs and tables'!$K$22-'inputs and tables'!$K$21)-O1298*'inputs and tables'!$K$22,0)*('inputs and tables'!$K$15+'inputs and tables'!$K$16)))*(IF(AND(J1298=0,'inputs and tables'!$K$16=1),data!C1298/data!C1299,1)*IF(AND(J1298=1,'inputs and tables'!$K$15=1),data!C1299/data!C1298,1))</f>
        <v>21965.036375718839</v>
      </c>
      <c r="P1299" s="10">
        <f ca="1">(P1298+(IF(K1298&lt;&gt;K1297,(-P1298*'inputs and tables'!$K$22-'inputs and tables'!$K$21)-P1298*'inputs and tables'!$K$22,0)*('inputs and tables'!$K$15+'inputs and tables'!$K$16)))*(IF(AND(K1298=0,'inputs and tables'!$K$16=1),data!C1298/data!C1299,1)*IF(AND(K1298=1,'inputs and tables'!$K$15=1),data!C1299/data!C1298,1))</f>
        <v>5310.8963742373653</v>
      </c>
    </row>
    <row r="1300" spans="1:16" x14ac:dyDescent="0.4">
      <c r="A1300" s="17">
        <f t="shared" si="60"/>
        <v>1298</v>
      </c>
      <c r="B1300">
        <v>1614988800</v>
      </c>
      <c r="C1300">
        <v>48882.2</v>
      </c>
      <c r="D1300" s="14">
        <f t="shared" si="61"/>
        <v>44261</v>
      </c>
      <c r="F1300">
        <f ca="1">IF(A1300&lt;$F$2,"",AVERAGE(INDIRECT("C"&amp;A1300-$F$2+3):C1300))</f>
        <v>31337.776666666676</v>
      </c>
      <c r="G1300" s="2">
        <f ca="1">IF(A1300&lt;$G$2,"",IF(A1300=$G$2,AVERAGE(INDIRECT("C"&amp;A1300-$G$2+3):C1300),G1299+(2/($G$2+3))*(C1300-G1299)))</f>
        <v>35098.533768147478</v>
      </c>
      <c r="J1300">
        <f ca="1">IF(F1300="","",IF(C1300&lt;(F1300*(1-'inputs and tables'!$K$14)),0,IF(C1300&gt;(F1300*(1+'inputs and tables'!$K$14)),1,J1299)))</f>
        <v>1</v>
      </c>
      <c r="K1300">
        <f ca="1">IF(G1300="","",IF(C1300&lt;(G1300*(1-'inputs and tables'!$K$14)),0,IF(C1300&gt;(G1300*(1+'inputs and tables'!$K$14)),1,K1299)))</f>
        <v>1</v>
      </c>
      <c r="N1300" s="13">
        <f t="shared" si="62"/>
        <v>4245.0890143291272</v>
      </c>
      <c r="O1300" s="10">
        <f ca="1">(O1299+(IF(J1299&lt;&gt;J1298,(-O1299*'inputs and tables'!$K$22-'inputs and tables'!$K$21)-O1299*'inputs and tables'!$K$22,0)*('inputs and tables'!$K$15+'inputs and tables'!$K$16)))*(IF(AND(J1299=0,'inputs and tables'!$K$16=1),data!C1299/data!C1300,1)*IF(AND(J1299=1,'inputs and tables'!$K$15=1),data!C1300/data!C1299,1))</f>
        <v>22023.828520582425</v>
      </c>
      <c r="P1300" s="10">
        <f ca="1">(P1299+(IF(K1299&lt;&gt;K1298,(-P1299*'inputs and tables'!$K$22-'inputs and tables'!$K$21)-P1299*'inputs and tables'!$K$22,0)*('inputs and tables'!$K$15+'inputs and tables'!$K$16)))*(IF(AND(K1299=0,'inputs and tables'!$K$16=1),data!C1299/data!C1300,1)*IF(AND(K1299=1,'inputs and tables'!$K$15=1),data!C1300/data!C1299,1))</f>
        <v>5325.1116472580297</v>
      </c>
    </row>
    <row r="1301" spans="1:16" x14ac:dyDescent="0.4">
      <c r="A1301" s="17">
        <f t="shared" si="60"/>
        <v>1299</v>
      </c>
      <c r="B1301">
        <v>1615075200</v>
      </c>
      <c r="C1301">
        <v>50971.75</v>
      </c>
      <c r="D1301" s="14">
        <f t="shared" si="61"/>
        <v>44262</v>
      </c>
      <c r="F1301">
        <f ca="1">IF(A1301&lt;$F$2,"",AVERAGE(INDIRECT("C"&amp;A1301-$F$2+3):C1301))</f>
        <v>31639.055416666673</v>
      </c>
      <c r="G1301" s="2">
        <f ca="1">IF(A1301&lt;$G$2,"",IF(A1301=$G$2,AVERAGE(INDIRECT("C"&amp;A1301-$G$2+3):C1301),G1300+(2/($G$2+3))*(C1301-G1300)))</f>
        <v>35381.984058001988</v>
      </c>
      <c r="J1301">
        <f ca="1">IF(F1301="","",IF(C1301&lt;(F1301*(1-'inputs and tables'!$K$14)),0,IF(C1301&gt;(F1301*(1+'inputs and tables'!$K$14)),1,J1300)))</f>
        <v>1</v>
      </c>
      <c r="K1301">
        <f ca="1">IF(G1301="","",IF(C1301&lt;(G1301*(1-'inputs and tables'!$K$14)),0,IF(C1301&gt;(G1301*(1+'inputs and tables'!$K$14)),1,K1300)))</f>
        <v>1</v>
      </c>
      <c r="N1301" s="13">
        <f t="shared" si="62"/>
        <v>4426.5523230568733</v>
      </c>
      <c r="O1301" s="10">
        <f ca="1">(O1300+(IF(J1300&lt;&gt;J1299,(-O1300*'inputs and tables'!$K$22-'inputs and tables'!$K$21)-O1300*'inputs and tables'!$K$22,0)*('inputs and tables'!$K$15+'inputs and tables'!$K$16)))*(IF(AND(J1300=0,'inputs and tables'!$K$16=1),data!C1300/data!C1301,1)*IF(AND(J1300=1,'inputs and tables'!$K$15=1),data!C1301/data!C1300,1))</f>
        <v>22965.273277266515</v>
      </c>
      <c r="P1301" s="10">
        <f ca="1">(P1300+(IF(K1300&lt;&gt;K1299,(-P1300*'inputs and tables'!$K$22-'inputs and tables'!$K$21)-P1300*'inputs and tables'!$K$22,0)*('inputs and tables'!$K$15+'inputs and tables'!$K$16)))*(IF(AND(K1300=0,'inputs and tables'!$K$16=1),data!C1300/data!C1301,1)*IF(AND(K1300=1,'inputs and tables'!$K$15=1),data!C1301/data!C1300,1))</f>
        <v>5552.7422989579945</v>
      </c>
    </row>
    <row r="1302" spans="1:16" x14ac:dyDescent="0.4">
      <c r="A1302" s="17">
        <f t="shared" si="60"/>
        <v>1300</v>
      </c>
      <c r="B1302">
        <v>1615161600</v>
      </c>
      <c r="C1302">
        <v>52375.17</v>
      </c>
      <c r="D1302" s="14">
        <f t="shared" si="61"/>
        <v>44263</v>
      </c>
      <c r="F1302">
        <f ca="1">IF(A1302&lt;$F$2,"",AVERAGE(INDIRECT("C"&amp;A1302-$F$2+3):C1302))</f>
        <v>31946.556000000008</v>
      </c>
      <c r="G1302" s="2">
        <f ca="1">IF(A1302&lt;$G$2,"",IF(A1302=$G$2,AVERAGE(INDIRECT("C"&amp;A1302-$G$2+3):C1302),G1301+(2/($G$2+3))*(C1302-G1301)))</f>
        <v>35685.433806966241</v>
      </c>
      <c r="J1302">
        <f ca="1">IF(F1302="","",IF(C1302&lt;(F1302*(1-'inputs and tables'!$K$14)),0,IF(C1302&gt;(F1302*(1+'inputs and tables'!$K$14)),1,J1301)))</f>
        <v>1</v>
      </c>
      <c r="K1302">
        <f ca="1">IF(G1302="","",IF(C1302&lt;(G1302*(1-'inputs and tables'!$K$14)),0,IF(C1302&gt;(G1302*(1+'inputs and tables'!$K$14)),1,K1301)))</f>
        <v>1</v>
      </c>
      <c r="N1302" s="13">
        <f t="shared" si="62"/>
        <v>4548.4298740772811</v>
      </c>
      <c r="O1302" s="10">
        <f ca="1">(O1301+(IF(J1301&lt;&gt;J1300,(-O1301*'inputs and tables'!$K$22-'inputs and tables'!$K$21)-O1301*'inputs and tables'!$K$22,0)*('inputs and tables'!$K$15+'inputs and tables'!$K$16)))*(IF(AND(J1301=0,'inputs and tables'!$K$16=1),data!C1301/data!C1302,1)*IF(AND(J1301=1,'inputs and tables'!$K$15=1),data!C1302/data!C1301,1))</f>
        <v>23597.582817801838</v>
      </c>
      <c r="P1302" s="10">
        <f ca="1">(P1301+(IF(K1301&lt;&gt;K1300,(-P1301*'inputs and tables'!$K$22-'inputs and tables'!$K$21)-P1301*'inputs and tables'!$K$22,0)*('inputs and tables'!$K$15+'inputs and tables'!$K$16)))*(IF(AND(K1301=0,'inputs and tables'!$K$16=1),data!C1301/data!C1302,1)*IF(AND(K1301=1,'inputs and tables'!$K$15=1),data!C1302/data!C1301,1))</f>
        <v>5705.6275657421174</v>
      </c>
    </row>
    <row r="1303" spans="1:16" x14ac:dyDescent="0.4">
      <c r="A1303" s="17">
        <f t="shared" si="60"/>
        <v>1301</v>
      </c>
      <c r="B1303">
        <v>1615248000</v>
      </c>
      <c r="C1303">
        <v>54884.5</v>
      </c>
      <c r="D1303" s="14">
        <f t="shared" si="61"/>
        <v>44264</v>
      </c>
      <c r="F1303">
        <f ca="1">IF(A1303&lt;$F$2,"",AVERAGE(INDIRECT("C"&amp;A1303-$F$2+3):C1303))</f>
        <v>32276.190083333342</v>
      </c>
      <c r="G1303" s="2">
        <f ca="1">IF(A1303&lt;$G$2,"",IF(A1303=$G$2,AVERAGE(INDIRECT("C"&amp;A1303-$G$2+3):C1303),G1302+(2/($G$2+3))*(C1303-G1302)))</f>
        <v>36028.27427469899</v>
      </c>
      <c r="J1303">
        <f ca="1">IF(F1303="","",IF(C1303&lt;(F1303*(1-'inputs and tables'!$K$14)),0,IF(C1303&gt;(F1303*(1+'inputs and tables'!$K$14)),1,J1302)))</f>
        <v>1</v>
      </c>
      <c r="K1303">
        <f ca="1">IF(G1303="","",IF(C1303&lt;(G1303*(1-'inputs and tables'!$K$14)),0,IF(C1303&gt;(G1303*(1+'inputs and tables'!$K$14)),1,K1302)))</f>
        <v>1</v>
      </c>
      <c r="N1303" s="13">
        <f t="shared" si="62"/>
        <v>4766.3482414242189</v>
      </c>
      <c r="O1303" s="10">
        <f ca="1">(O1302+(IF(J1302&lt;&gt;J1301,(-O1302*'inputs and tables'!$K$22-'inputs and tables'!$K$21)-O1302*'inputs and tables'!$K$22,0)*('inputs and tables'!$K$15+'inputs and tables'!$K$16)))*(IF(AND(J1302=0,'inputs and tables'!$K$16=1),data!C1302/data!C1303,1)*IF(AND(J1302=1,'inputs and tables'!$K$15=1),data!C1303/data!C1302,1))</f>
        <v>24728.15905253663</v>
      </c>
      <c r="P1303" s="10">
        <f ca="1">(P1302+(IF(K1302&lt;&gt;K1301,(-P1302*'inputs and tables'!$K$22-'inputs and tables'!$K$21)-P1302*'inputs and tables'!$K$22,0)*('inputs and tables'!$K$15+'inputs and tables'!$K$16)))*(IF(AND(K1302=0,'inputs and tables'!$K$16=1),data!C1302/data!C1303,1)*IF(AND(K1302=1,'inputs and tables'!$K$15=1),data!C1303/data!C1302,1))</f>
        <v>5978.9880611742783</v>
      </c>
    </row>
    <row r="1304" spans="1:16" x14ac:dyDescent="0.4">
      <c r="A1304" s="17">
        <f t="shared" si="60"/>
        <v>1302</v>
      </c>
      <c r="B1304">
        <v>1615334400</v>
      </c>
      <c r="C1304">
        <v>55851.59</v>
      </c>
      <c r="D1304" s="14">
        <f t="shared" si="61"/>
        <v>44265</v>
      </c>
      <c r="F1304">
        <f ca="1">IF(A1304&lt;$F$2,"",AVERAGE(INDIRECT("C"&amp;A1304-$F$2+3):C1304))</f>
        <v>32614.143250000008</v>
      </c>
      <c r="G1304" s="2">
        <f ca="1">IF(A1304&lt;$G$2,"",IF(A1304=$G$2,AVERAGE(INDIRECT("C"&amp;A1304-$G$2+3):C1304),G1303+(2/($G$2+3))*(C1304-G1303)))</f>
        <v>36382.262055507934</v>
      </c>
      <c r="J1304">
        <f ca="1">IF(F1304="","",IF(C1304&lt;(F1304*(1-'inputs and tables'!$K$14)),0,IF(C1304&gt;(F1304*(1+'inputs and tables'!$K$14)),1,J1303)))</f>
        <v>1</v>
      </c>
      <c r="K1304">
        <f ca="1">IF(G1304="","",IF(C1304&lt;(G1304*(1-'inputs and tables'!$K$14)),0,IF(C1304&gt;(G1304*(1+'inputs and tables'!$K$14)),1,K1303)))</f>
        <v>1</v>
      </c>
      <c r="N1304" s="13">
        <f t="shared" si="62"/>
        <v>4850.3334780720688</v>
      </c>
      <c r="O1304" s="10">
        <f ca="1">(O1303+(IF(J1303&lt;&gt;J1302,(-O1303*'inputs and tables'!$K$22-'inputs and tables'!$K$21)-O1303*'inputs and tables'!$K$22,0)*('inputs and tables'!$K$15+'inputs and tables'!$K$16)))*(IF(AND(J1303=0,'inputs and tables'!$K$16=1),data!C1303/data!C1304,1)*IF(AND(J1303=1,'inputs and tables'!$K$15=1),data!C1304/data!C1303,1))</f>
        <v>25163.880528328842</v>
      </c>
      <c r="P1304" s="10">
        <f ca="1">(P1303+(IF(K1303&lt;&gt;K1302,(-P1303*'inputs and tables'!$K$22-'inputs and tables'!$K$21)-P1303*'inputs and tables'!$K$22,0)*('inputs and tables'!$K$15+'inputs and tables'!$K$16)))*(IF(AND(K1303=0,'inputs and tables'!$K$16=1),data!C1303/data!C1304,1)*IF(AND(K1303=1,'inputs and tables'!$K$15=1),data!C1304/data!C1303,1))</f>
        <v>6084.3405662363821</v>
      </c>
    </row>
    <row r="1305" spans="1:16" x14ac:dyDescent="0.4">
      <c r="A1305" s="17">
        <f t="shared" si="60"/>
        <v>1303</v>
      </c>
      <c r="B1305">
        <v>1615420800</v>
      </c>
      <c r="C1305">
        <v>57773.16</v>
      </c>
      <c r="D1305" s="14">
        <f t="shared" si="61"/>
        <v>44266</v>
      </c>
      <c r="F1305">
        <f ca="1">IF(A1305&lt;$F$2,"",AVERAGE(INDIRECT("C"&amp;A1305-$F$2+3):C1305))</f>
        <v>32964.88425000001</v>
      </c>
      <c r="G1305" s="2">
        <f ca="1">IF(A1305&lt;$G$2,"",IF(A1305=$G$2,AVERAGE(INDIRECT("C"&amp;A1305-$G$2+3):C1305),G1304+(2/($G$2+3))*(C1305-G1304)))</f>
        <v>36764.242375945294</v>
      </c>
      <c r="J1305">
        <f ca="1">IF(F1305="","",IF(C1305&lt;(F1305*(1-'inputs and tables'!$K$14)),0,IF(C1305&gt;(F1305*(1+'inputs and tables'!$K$14)),1,J1304)))</f>
        <v>1</v>
      </c>
      <c r="K1305">
        <f ca="1">IF(G1305="","",IF(C1305&lt;(G1305*(1-'inputs and tables'!$K$14)),0,IF(C1305&gt;(G1305*(1+'inputs and tables'!$K$14)),1,K1304)))</f>
        <v>1</v>
      </c>
      <c r="N1305" s="13">
        <f t="shared" si="62"/>
        <v>5017.2088580112786</v>
      </c>
      <c r="O1305" s="10">
        <f ca="1">(O1304+(IF(J1304&lt;&gt;J1303,(-O1304*'inputs and tables'!$K$22-'inputs and tables'!$K$21)-O1304*'inputs and tables'!$K$22,0)*('inputs and tables'!$K$15+'inputs and tables'!$K$16)))*(IF(AND(J1304=0,'inputs and tables'!$K$16=1),data!C1304/data!C1305,1)*IF(AND(J1304=1,'inputs and tables'!$K$15=1),data!C1305/data!C1304,1))</f>
        <v>26029.642056457604</v>
      </c>
      <c r="P1305" s="10">
        <f ca="1">(P1304+(IF(K1304&lt;&gt;K1303,(-P1304*'inputs and tables'!$K$22-'inputs and tables'!$K$21)-P1304*'inputs and tables'!$K$22,0)*('inputs and tables'!$K$15+'inputs and tables'!$K$16)))*(IF(AND(K1304=0,'inputs and tables'!$K$16=1),data!C1304/data!C1305,1)*IF(AND(K1304=1,'inputs and tables'!$K$15=1),data!C1305/data!C1304,1))</f>
        <v>6293.6718726837526</v>
      </c>
    </row>
    <row r="1306" spans="1:16" x14ac:dyDescent="0.4">
      <c r="A1306" s="17">
        <f t="shared" si="60"/>
        <v>1304</v>
      </c>
      <c r="B1306">
        <v>1615507200</v>
      </c>
      <c r="C1306">
        <v>57221.72</v>
      </c>
      <c r="D1306" s="14">
        <f t="shared" si="61"/>
        <v>44267</v>
      </c>
      <c r="F1306">
        <f ca="1">IF(A1306&lt;$F$2,"",AVERAGE(INDIRECT("C"&amp;A1306-$F$2+3):C1306))</f>
        <v>33305.966416666677</v>
      </c>
      <c r="G1306" s="2">
        <f ca="1">IF(A1306&lt;$G$2,"",IF(A1306=$G$2,AVERAGE(INDIRECT("C"&amp;A1306-$G$2+3):C1306),G1305+(2/($G$2+3))*(C1306-G1305)))</f>
        <v>37129.55447637484</v>
      </c>
      <c r="J1306">
        <f ca="1">IF(F1306="","",IF(C1306&lt;(F1306*(1-'inputs and tables'!$K$14)),0,IF(C1306&gt;(F1306*(1+'inputs and tables'!$K$14)),1,J1305)))</f>
        <v>1</v>
      </c>
      <c r="K1306">
        <f ca="1">IF(G1306="","",IF(C1306&lt;(G1306*(1-'inputs and tables'!$K$14)),0,IF(C1306&gt;(G1306*(1+'inputs and tables'!$K$14)),1,K1305)))</f>
        <v>1</v>
      </c>
      <c r="N1306" s="13">
        <f t="shared" si="62"/>
        <v>4969.3200173686382</v>
      </c>
      <c r="O1306" s="10">
        <f ca="1">(O1305+(IF(J1305&lt;&gt;J1304,(-O1305*'inputs and tables'!$K$22-'inputs and tables'!$K$21)-O1305*'inputs and tables'!$K$22,0)*('inputs and tables'!$K$15+'inputs and tables'!$K$16)))*(IF(AND(J1305=0,'inputs and tables'!$K$16=1),data!C1305/data!C1306,1)*IF(AND(J1305=1,'inputs and tables'!$K$15=1),data!C1306/data!C1305,1))</f>
        <v>25781.191291160831</v>
      </c>
      <c r="P1306" s="10">
        <f ca="1">(P1305+(IF(K1305&lt;&gt;K1304,(-P1305*'inputs and tables'!$K$22-'inputs and tables'!$K$21)-P1305*'inputs and tables'!$K$22,0)*('inputs and tables'!$K$15+'inputs and tables'!$K$16)))*(IF(AND(K1305=0,'inputs and tables'!$K$16=1),data!C1305/data!C1306,1)*IF(AND(K1305=1,'inputs and tables'!$K$15=1),data!C1306/data!C1305,1))</f>
        <v>6233.599298888711</v>
      </c>
    </row>
    <row r="1307" spans="1:16" x14ac:dyDescent="0.4">
      <c r="A1307" s="17">
        <f t="shared" si="60"/>
        <v>1305</v>
      </c>
      <c r="B1307">
        <v>1615593600</v>
      </c>
      <c r="C1307">
        <v>61188.39</v>
      </c>
      <c r="D1307" s="14">
        <f t="shared" si="61"/>
        <v>44268</v>
      </c>
      <c r="F1307">
        <f ca="1">IF(A1307&lt;$F$2,"",AVERAGE(INDIRECT("C"&amp;A1307-$F$2+3):C1307))</f>
        <v>33679.863833333344</v>
      </c>
      <c r="G1307" s="2">
        <f ca="1">IF(A1307&lt;$G$2,"",IF(A1307=$G$2,AVERAGE(INDIRECT("C"&amp;A1307-$G$2+3):C1307),G1306+(2/($G$2+3))*(C1307-G1306)))</f>
        <v>37559.176539296721</v>
      </c>
      <c r="J1307">
        <f ca="1">IF(F1307="","",IF(C1307&lt;(F1307*(1-'inputs and tables'!$K$14)),0,IF(C1307&gt;(F1307*(1+'inputs and tables'!$K$14)),1,J1306)))</f>
        <v>1</v>
      </c>
      <c r="K1307">
        <f ca="1">IF(G1307="","",IF(C1307&lt;(G1307*(1-'inputs and tables'!$K$14)),0,IF(C1307&gt;(G1307*(1+'inputs and tables'!$K$14)),1,K1306)))</f>
        <v>1</v>
      </c>
      <c r="N1307" s="13">
        <f t="shared" si="62"/>
        <v>5313.7985236647719</v>
      </c>
      <c r="O1307" s="10">
        <f ca="1">(O1306+(IF(J1306&lt;&gt;J1305,(-O1306*'inputs and tables'!$K$22-'inputs and tables'!$K$21)-O1306*'inputs and tables'!$K$22,0)*('inputs and tables'!$K$15+'inputs and tables'!$K$16)))*(IF(AND(J1306=0,'inputs and tables'!$K$16=1),data!C1306/data!C1307,1)*IF(AND(J1306=1,'inputs and tables'!$K$15=1),data!C1307/data!C1306,1))</f>
        <v>27568.370670929715</v>
      </c>
      <c r="P1307" s="10">
        <f ca="1">(P1306+(IF(K1306&lt;&gt;K1305,(-P1306*'inputs and tables'!$K$22-'inputs and tables'!$K$21)-P1306*'inputs and tables'!$K$22,0)*('inputs and tables'!$K$15+'inputs and tables'!$K$16)))*(IF(AND(K1306=0,'inputs and tables'!$K$16=1),data!C1306/data!C1307,1)*IF(AND(K1306=1,'inputs and tables'!$K$15=1),data!C1307/data!C1306,1))</f>
        <v>6665.718978809602</v>
      </c>
    </row>
    <row r="1308" spans="1:16" x14ac:dyDescent="0.4">
      <c r="A1308" s="17">
        <f t="shared" si="60"/>
        <v>1306</v>
      </c>
      <c r="B1308">
        <v>1615680000</v>
      </c>
      <c r="C1308">
        <v>58968.31</v>
      </c>
      <c r="D1308" s="14">
        <f t="shared" si="61"/>
        <v>44269</v>
      </c>
      <c r="F1308">
        <f ca="1">IF(A1308&lt;$F$2,"",AVERAGE(INDIRECT("C"&amp;A1308-$F$2+3):C1308))</f>
        <v>34037.346000000005</v>
      </c>
      <c r="G1308" s="2">
        <f ca="1">IF(A1308&lt;$G$2,"",IF(A1308=$G$2,AVERAGE(INDIRECT("C"&amp;A1308-$G$2+3):C1308),G1307+(2/($G$2+3))*(C1308-G1307)))</f>
        <v>37941.482493952135</v>
      </c>
      <c r="J1308">
        <f ca="1">IF(F1308="","",IF(C1308&lt;(F1308*(1-'inputs and tables'!$K$14)),0,IF(C1308&gt;(F1308*(1+'inputs and tables'!$K$14)),1,J1307)))</f>
        <v>1</v>
      </c>
      <c r="K1308">
        <f ca="1">IF(G1308="","",IF(C1308&lt;(G1308*(1-'inputs and tables'!$K$14)),0,IF(C1308&gt;(G1308*(1+'inputs and tables'!$K$14)),1,K1307)))</f>
        <v>1</v>
      </c>
      <c r="N1308" s="13">
        <f t="shared" si="62"/>
        <v>5120.9995657837471</v>
      </c>
      <c r="O1308" s="10">
        <f ca="1">(O1307+(IF(J1307&lt;&gt;J1306,(-O1307*'inputs and tables'!$K$22-'inputs and tables'!$K$21)-O1307*'inputs and tables'!$K$22,0)*('inputs and tables'!$K$15+'inputs and tables'!$K$16)))*(IF(AND(J1307=0,'inputs and tables'!$K$16=1),data!C1307/data!C1308,1)*IF(AND(J1307=1,'inputs and tables'!$K$15=1),data!C1308/data!C1307,1))</f>
        <v>26568.115747420245</v>
      </c>
      <c r="P1308" s="10">
        <f ca="1">(P1307+(IF(K1307&lt;&gt;K1306,(-P1307*'inputs and tables'!$K$22-'inputs and tables'!$K$21)-P1307*'inputs and tables'!$K$22,0)*('inputs and tables'!$K$15+'inputs and tables'!$K$16)))*(IF(AND(K1307=0,'inputs and tables'!$K$16=1),data!C1307/data!C1308,1)*IF(AND(K1307=1,'inputs and tables'!$K$15=1),data!C1308/data!C1307,1))</f>
        <v>6423.8686965832576</v>
      </c>
    </row>
    <row r="1309" spans="1:16" x14ac:dyDescent="0.4">
      <c r="A1309" s="17">
        <f t="shared" si="60"/>
        <v>1307</v>
      </c>
      <c r="B1309">
        <v>1615766400</v>
      </c>
      <c r="C1309">
        <v>55605.2</v>
      </c>
      <c r="D1309" s="14">
        <f t="shared" si="61"/>
        <v>44270</v>
      </c>
      <c r="F1309">
        <f ca="1">IF(A1309&lt;$F$2,"",AVERAGE(INDIRECT("C"&amp;A1309-$F$2+3):C1309))</f>
        <v>34367.747666666677</v>
      </c>
      <c r="G1309" s="2">
        <f ca="1">IF(A1309&lt;$G$2,"",IF(A1309=$G$2,AVERAGE(INDIRECT("C"&amp;A1309-$G$2+3):C1309),G1308+(2/($G$2+3))*(C1309-G1308)))</f>
        <v>38256.906020845847</v>
      </c>
      <c r="J1309">
        <f ca="1">IF(F1309="","",IF(C1309&lt;(F1309*(1-'inputs and tables'!$K$14)),0,IF(C1309&gt;(F1309*(1+'inputs and tables'!$K$14)),1,J1308)))</f>
        <v>1</v>
      </c>
      <c r="K1309">
        <f ca="1">IF(G1309="","",IF(C1309&lt;(G1309*(1-'inputs and tables'!$K$14)),0,IF(C1309&gt;(G1309*(1+'inputs and tables'!$K$14)),1,K1308)))</f>
        <v>1</v>
      </c>
      <c r="N1309" s="13">
        <f t="shared" si="62"/>
        <v>4828.9361702127535</v>
      </c>
      <c r="O1309" s="10">
        <f ca="1">(O1308+(IF(J1308&lt;&gt;J1307,(-O1308*'inputs and tables'!$K$22-'inputs and tables'!$K$21)-O1308*'inputs and tables'!$K$22,0)*('inputs and tables'!$K$15+'inputs and tables'!$K$16)))*(IF(AND(J1308=0,'inputs and tables'!$K$16=1),data!C1308/data!C1309,1)*IF(AND(J1308=1,'inputs and tables'!$K$15=1),data!C1309/data!C1308,1))</f>
        <v>25052.869749166155</v>
      </c>
      <c r="P1309" s="10">
        <f ca="1">(P1308+(IF(K1308&lt;&gt;K1307,(-P1308*'inputs and tables'!$K$22-'inputs and tables'!$K$21)-P1308*'inputs and tables'!$K$22,0)*('inputs and tables'!$K$15+'inputs and tables'!$K$16)))*(IF(AND(K1308=0,'inputs and tables'!$K$16=1),data!C1308/data!C1309,1)*IF(AND(K1308=1,'inputs and tables'!$K$15=1),data!C1309/data!C1308,1))</f>
        <v>6057.4994204048126</v>
      </c>
    </row>
    <row r="1310" spans="1:16" x14ac:dyDescent="0.4">
      <c r="A1310" s="17">
        <f t="shared" si="60"/>
        <v>1308</v>
      </c>
      <c r="B1310">
        <v>1615852800</v>
      </c>
      <c r="C1310">
        <v>56900.75</v>
      </c>
      <c r="D1310" s="14">
        <f t="shared" si="61"/>
        <v>44271</v>
      </c>
      <c r="F1310">
        <f ca="1">IF(A1310&lt;$F$2,"",AVERAGE(INDIRECT("C"&amp;A1310-$F$2+3):C1310))</f>
        <v>34702.640833333346</v>
      </c>
      <c r="G1310" s="2">
        <f ca="1">IF(A1310&lt;$G$2,"",IF(A1310=$G$2,AVERAGE(INDIRECT("C"&amp;A1310-$G$2+3):C1310),G1309+(2/($G$2+3))*(C1310-G1309)))</f>
        <v>38589.831806187882</v>
      </c>
      <c r="J1310">
        <f ca="1">IF(F1310="","",IF(C1310&lt;(F1310*(1-'inputs and tables'!$K$14)),0,IF(C1310&gt;(F1310*(1+'inputs and tables'!$K$14)),1,J1309)))</f>
        <v>1</v>
      </c>
      <c r="K1310">
        <f ca="1">IF(G1310="","",IF(C1310&lt;(G1310*(1-'inputs and tables'!$K$14)),0,IF(C1310&gt;(G1310*(1+'inputs and tables'!$K$14)),1,K1309)))</f>
        <v>1</v>
      </c>
      <c r="N1310" s="13">
        <f t="shared" si="62"/>
        <v>4941.4459400781461</v>
      </c>
      <c r="O1310" s="10">
        <f ca="1">(O1309+(IF(J1309&lt;&gt;J1308,(-O1309*'inputs and tables'!$K$22-'inputs and tables'!$K$21)-O1309*'inputs and tables'!$K$22,0)*('inputs and tables'!$K$15+'inputs and tables'!$K$16)))*(IF(AND(J1309=0,'inputs and tables'!$K$16=1),data!C1309/data!C1310,1)*IF(AND(J1309=1,'inputs and tables'!$K$15=1),data!C1310/data!C1309,1))</f>
        <v>25636.578564232594</v>
      </c>
      <c r="P1310" s="10">
        <f ca="1">(P1309+(IF(K1309&lt;&gt;K1308,(-P1309*'inputs and tables'!$K$22-'inputs and tables'!$K$21)-P1309*'inputs and tables'!$K$22,0)*('inputs and tables'!$K$15+'inputs and tables'!$K$16)))*(IF(AND(K1309=0,'inputs and tables'!$K$16=1),data!C1309/data!C1310,1)*IF(AND(K1309=1,'inputs and tables'!$K$15=1),data!C1310/data!C1309,1))</f>
        <v>6198.633583650435</v>
      </c>
    </row>
    <row r="1311" spans="1:16" x14ac:dyDescent="0.4">
      <c r="A1311" s="17">
        <f t="shared" si="60"/>
        <v>1309</v>
      </c>
      <c r="B1311">
        <v>1615939200</v>
      </c>
      <c r="C1311">
        <v>58912.97</v>
      </c>
      <c r="D1311" s="14">
        <f t="shared" si="61"/>
        <v>44272</v>
      </c>
      <c r="F1311">
        <f ca="1">IF(A1311&lt;$F$2,"",AVERAGE(INDIRECT("C"&amp;A1311-$F$2+3):C1311))</f>
        <v>35046.420750000012</v>
      </c>
      <c r="G1311" s="2">
        <f ca="1">IF(A1311&lt;$G$2,"",IF(A1311=$G$2,AVERAGE(INDIRECT("C"&amp;A1311-$G$2+3):C1311),G1310+(2/($G$2+3))*(C1311-G1310)))</f>
        <v>38952.744988220242</v>
      </c>
      <c r="J1311">
        <f ca="1">IF(F1311="","",IF(C1311&lt;(F1311*(1-'inputs and tables'!$K$14)),0,IF(C1311&gt;(F1311*(1+'inputs and tables'!$K$14)),1,J1310)))</f>
        <v>1</v>
      </c>
      <c r="K1311">
        <f ca="1">IF(G1311="","",IF(C1311&lt;(G1311*(1-'inputs and tables'!$K$14)),0,IF(C1311&gt;(G1311*(1+'inputs and tables'!$K$14)),1,K1310)))</f>
        <v>1</v>
      </c>
      <c r="N1311" s="13">
        <f t="shared" si="62"/>
        <v>5116.1936604428874</v>
      </c>
      <c r="O1311" s="10">
        <f ca="1">(O1310+(IF(J1310&lt;&gt;J1309,(-O1310*'inputs and tables'!$K$22-'inputs and tables'!$K$21)-O1310*'inputs and tables'!$K$22,0)*('inputs and tables'!$K$15+'inputs and tables'!$K$16)))*(IF(AND(J1310=0,'inputs and tables'!$K$16=1),data!C1310/data!C1311,1)*IF(AND(J1310=1,'inputs and tables'!$K$15=1),data!C1311/data!C1310,1))</f>
        <v>26543.182363277778</v>
      </c>
      <c r="P1311" s="10">
        <f ca="1">(P1310+(IF(K1310&lt;&gt;K1309,(-P1310*'inputs and tables'!$K$22-'inputs and tables'!$K$21)-P1310*'inputs and tables'!$K$22,0)*('inputs and tables'!$K$15+'inputs and tables'!$K$16)))*(IF(AND(K1310=0,'inputs and tables'!$K$16=1),data!C1310/data!C1311,1)*IF(AND(K1310=1,'inputs and tables'!$K$15=1),data!C1311/data!C1310,1))</f>
        <v>6417.8400874257477</v>
      </c>
    </row>
    <row r="1312" spans="1:16" x14ac:dyDescent="0.4">
      <c r="A1312" s="17">
        <f t="shared" si="60"/>
        <v>1310</v>
      </c>
      <c r="B1312">
        <v>1616025600</v>
      </c>
      <c r="C1312">
        <v>57648.160000000003</v>
      </c>
      <c r="D1312" s="14">
        <f t="shared" si="61"/>
        <v>44273</v>
      </c>
      <c r="F1312">
        <f ca="1">IF(A1312&lt;$F$2,"",AVERAGE(INDIRECT("C"&amp;A1312-$F$2+3):C1312))</f>
        <v>35378.687750000012</v>
      </c>
      <c r="G1312" s="2">
        <f ca="1">IF(A1312&lt;$G$2,"",IF(A1312=$G$2,AVERAGE(INDIRECT("C"&amp;A1312-$G$2+3):C1312),G1311+(2/($G$2+3))*(C1312-G1311)))</f>
        <v>39286.591684859166</v>
      </c>
      <c r="J1312">
        <f ca="1">IF(F1312="","",IF(C1312&lt;(F1312*(1-'inputs and tables'!$K$14)),0,IF(C1312&gt;(F1312*(1+'inputs and tables'!$K$14)),1,J1311)))</f>
        <v>1</v>
      </c>
      <c r="K1312">
        <f ca="1">IF(G1312="","",IF(C1312&lt;(G1312*(1-'inputs and tables'!$K$14)),0,IF(C1312&gt;(G1312*(1+'inputs and tables'!$K$14)),1,K1311)))</f>
        <v>1</v>
      </c>
      <c r="N1312" s="13">
        <f t="shared" si="62"/>
        <v>5006.3534520190924</v>
      </c>
      <c r="O1312" s="10">
        <f ca="1">(O1311+(IF(J1311&lt;&gt;J1310,(-O1311*'inputs and tables'!$K$22-'inputs and tables'!$K$21)-O1311*'inputs and tables'!$K$22,0)*('inputs and tables'!$K$15+'inputs and tables'!$K$16)))*(IF(AND(J1311=0,'inputs and tables'!$K$16=1),data!C1311/data!C1312,1)*IF(AND(J1311=1,'inputs and tables'!$K$15=1),data!C1312/data!C1311,1))</f>
        <v>25973.323425850293</v>
      </c>
      <c r="P1312" s="10">
        <f ca="1">(P1311+(IF(K1311&lt;&gt;K1310,(-P1311*'inputs and tables'!$K$22-'inputs and tables'!$K$21)-P1311*'inputs and tables'!$K$22,0)*('inputs and tables'!$K$15+'inputs and tables'!$K$16)))*(IF(AND(K1311=0,'inputs and tables'!$K$16=1),data!C1311/data!C1312,1)*IF(AND(K1311=1,'inputs and tables'!$K$15=1),data!C1312/data!C1311,1))</f>
        <v>6280.0546673225517</v>
      </c>
    </row>
    <row r="1313" spans="1:16" x14ac:dyDescent="0.4">
      <c r="A1313" s="17">
        <f t="shared" si="60"/>
        <v>1311</v>
      </c>
      <c r="B1313">
        <v>1616112000</v>
      </c>
      <c r="C1313">
        <v>58030.01</v>
      </c>
      <c r="D1313" s="14">
        <f t="shared" si="61"/>
        <v>44274</v>
      </c>
      <c r="F1313">
        <f ca="1">IF(A1313&lt;$F$2,"",AVERAGE(INDIRECT("C"&amp;A1313-$F$2+3):C1313))</f>
        <v>35713.914333333341</v>
      </c>
      <c r="G1313" s="2">
        <f ca="1">IF(A1313&lt;$G$2,"",IF(A1313=$G$2,AVERAGE(INDIRECT("C"&amp;A1313-$G$2+3):C1313),G1312+(2/($G$2+3))*(C1313-G1312)))</f>
        <v>39621.295583343825</v>
      </c>
      <c r="J1313">
        <f ca="1">IF(F1313="","",IF(C1313&lt;(F1313*(1-'inputs and tables'!$K$14)),0,IF(C1313&gt;(F1313*(1+'inputs and tables'!$K$14)),1,J1312)))</f>
        <v>1</v>
      </c>
      <c r="K1313">
        <f ca="1">IF(G1313="","",IF(C1313&lt;(G1313*(1-'inputs and tables'!$K$14)),0,IF(C1313&gt;(G1313*(1+'inputs and tables'!$K$14)),1,K1312)))</f>
        <v>1</v>
      </c>
      <c r="N1313" s="13">
        <f t="shared" si="62"/>
        <v>5039.5145462440169</v>
      </c>
      <c r="O1313" s="10">
        <f ca="1">(O1312+(IF(J1312&lt;&gt;J1311,(-O1312*'inputs and tables'!$K$22-'inputs and tables'!$K$21)-O1312*'inputs and tables'!$K$22,0)*('inputs and tables'!$K$15+'inputs and tables'!$K$16)))*(IF(AND(J1312=0,'inputs and tables'!$K$16=1),data!C1312/data!C1313,1)*IF(AND(J1312=1,'inputs and tables'!$K$15=1),data!C1313/data!C1312,1))</f>
        <v>26145.365578629513</v>
      </c>
      <c r="P1313" s="10">
        <f ca="1">(P1312+(IF(K1312&lt;&gt;K1311,(-P1312*'inputs and tables'!$K$22-'inputs and tables'!$K$21)-P1312*'inputs and tables'!$K$22,0)*('inputs and tables'!$K$15+'inputs and tables'!$K$16)))*(IF(AND(K1312=0,'inputs and tables'!$K$16=1),data!C1312/data!C1313,1)*IF(AND(K1312=1,'inputs and tables'!$K$15=1),data!C1313/data!C1312,1))</f>
        <v>6321.6525062599458</v>
      </c>
    </row>
    <row r="1314" spans="1:16" x14ac:dyDescent="0.4">
      <c r="A1314" s="17">
        <f t="shared" si="60"/>
        <v>1312</v>
      </c>
      <c r="B1314">
        <v>1616198400</v>
      </c>
      <c r="C1314">
        <v>58102.28</v>
      </c>
      <c r="D1314" s="14">
        <f t="shared" si="61"/>
        <v>44275</v>
      </c>
      <c r="F1314">
        <f ca="1">IF(A1314&lt;$F$2,"",AVERAGE(INDIRECT("C"&amp;A1314-$F$2+3):C1314))</f>
        <v>36042.636083333338</v>
      </c>
      <c r="G1314" s="2">
        <f ca="1">IF(A1314&lt;$G$2,"",IF(A1314=$G$2,AVERAGE(INDIRECT("C"&amp;A1314-$G$2+3):C1314),G1313+(2/($G$2+3))*(C1314-G1313)))</f>
        <v>39951.313162212682</v>
      </c>
      <c r="J1314">
        <f ca="1">IF(F1314="","",IF(C1314&lt;(F1314*(1-'inputs and tables'!$K$14)),0,IF(C1314&gt;(F1314*(1+'inputs and tables'!$K$14)),1,J1313)))</f>
        <v>1</v>
      </c>
      <c r="K1314">
        <f ca="1">IF(G1314="","",IF(C1314&lt;(G1314*(1-'inputs and tables'!$K$14)),0,IF(C1314&gt;(G1314*(1+'inputs and tables'!$K$14)),1,K1313)))</f>
        <v>1</v>
      </c>
      <c r="N1314" s="13">
        <f t="shared" si="62"/>
        <v>5045.7907077724576</v>
      </c>
      <c r="O1314" s="10">
        <f ca="1">(O1313+(IF(J1313&lt;&gt;J1312,(-O1313*'inputs and tables'!$K$22-'inputs and tables'!$K$21)-O1313*'inputs and tables'!$K$22,0)*('inputs and tables'!$K$15+'inputs and tables'!$K$16)))*(IF(AND(J1313=0,'inputs and tables'!$K$16=1),data!C1313/data!C1314,1)*IF(AND(J1313=1,'inputs and tables'!$K$15=1),data!C1314/data!C1313,1))</f>
        <v>26177.926758101432</v>
      </c>
      <c r="P1314" s="10">
        <f ca="1">(P1313+(IF(K1313&lt;&gt;K1312,(-P1313*'inputs and tables'!$K$22-'inputs and tables'!$K$21)-P1313*'inputs and tables'!$K$22,0)*('inputs and tables'!$K$15+'inputs and tables'!$K$16)))*(IF(AND(K1313=0,'inputs and tables'!$K$16=1),data!C1313/data!C1314,1)*IF(AND(K1313=1,'inputs and tables'!$K$15=1),data!C1314/data!C1313,1))</f>
        <v>6329.5254297115762</v>
      </c>
    </row>
    <row r="1315" spans="1:16" x14ac:dyDescent="0.4">
      <c r="A1315" s="17">
        <f t="shared" si="60"/>
        <v>1313</v>
      </c>
      <c r="B1315">
        <v>1616284800</v>
      </c>
      <c r="C1315">
        <v>57351.56</v>
      </c>
      <c r="D1315" s="14">
        <f t="shared" si="61"/>
        <v>44276</v>
      </c>
      <c r="F1315">
        <f ca="1">IF(A1315&lt;$F$2,"",AVERAGE(INDIRECT("C"&amp;A1315-$F$2+3):C1315))</f>
        <v>36364.700750000004</v>
      </c>
      <c r="G1315" s="2">
        <f ca="1">IF(A1315&lt;$G$2,"",IF(A1315=$G$2,AVERAGE(INDIRECT("C"&amp;A1315-$G$2+3):C1315),G1314+(2/($G$2+3))*(C1315-G1314)))</f>
        <v>40262.031855744601</v>
      </c>
      <c r="J1315">
        <f ca="1">IF(F1315="","",IF(C1315&lt;(F1315*(1-'inputs and tables'!$K$14)),0,IF(C1315&gt;(F1315*(1+'inputs and tables'!$K$14)),1,J1314)))</f>
        <v>1</v>
      </c>
      <c r="K1315">
        <f ca="1">IF(G1315="","",IF(C1315&lt;(G1315*(1-'inputs and tables'!$K$14)),0,IF(C1315&gt;(G1315*(1+'inputs and tables'!$K$14)),1,K1314)))</f>
        <v>1</v>
      </c>
      <c r="N1315" s="13">
        <f t="shared" si="62"/>
        <v>4980.5957446808379</v>
      </c>
      <c r="O1315" s="10">
        <f ca="1">(O1314+(IF(J1314&lt;&gt;J1313,(-O1314*'inputs and tables'!$K$22-'inputs and tables'!$K$21)-O1314*'inputs and tables'!$K$22,0)*('inputs and tables'!$K$15+'inputs and tables'!$K$16)))*(IF(AND(J1314=0,'inputs and tables'!$K$16=1),data!C1314/data!C1315,1)*IF(AND(J1314=1,'inputs and tables'!$K$15=1),data!C1315/data!C1314,1))</f>
        <v>25839.690579145255</v>
      </c>
      <c r="P1315" s="10">
        <f ca="1">(P1314+(IF(K1314&lt;&gt;K1313,(-P1314*'inputs and tables'!$K$22-'inputs and tables'!$K$21)-P1314*'inputs and tables'!$K$22,0)*('inputs and tables'!$K$15+'inputs and tables'!$K$16)))*(IF(AND(K1314=0,'inputs and tables'!$K$16=1),data!C1314/data!C1315,1)*IF(AND(K1314=1,'inputs and tables'!$K$15=1),data!C1315/data!C1314,1))</f>
        <v>6247.7437624414952</v>
      </c>
    </row>
    <row r="1316" spans="1:16" x14ac:dyDescent="0.4">
      <c r="A1316" s="17">
        <f t="shared" si="60"/>
        <v>1314</v>
      </c>
      <c r="B1316">
        <v>1616371200</v>
      </c>
      <c r="C1316">
        <v>54083.25</v>
      </c>
      <c r="D1316" s="14">
        <f t="shared" si="61"/>
        <v>44277</v>
      </c>
      <c r="F1316">
        <f ca="1">IF(A1316&lt;$F$2,"",AVERAGE(INDIRECT("C"&amp;A1316-$F$2+3):C1316))</f>
        <v>36661.940916666674</v>
      </c>
      <c r="G1316" s="2">
        <f ca="1">IF(A1316&lt;$G$2,"",IF(A1316=$G$2,AVERAGE(INDIRECT("C"&amp;A1316-$G$2+3):C1316),G1315+(2/($G$2+3))*(C1316-G1315)))</f>
        <v>40508.839322606305</v>
      </c>
      <c r="J1316">
        <f ca="1">IF(F1316="","",IF(C1316&lt;(F1316*(1-'inputs and tables'!$K$14)),0,IF(C1316&gt;(F1316*(1+'inputs and tables'!$K$14)),1,J1315)))</f>
        <v>1</v>
      </c>
      <c r="K1316">
        <f ca="1">IF(G1316="","",IF(C1316&lt;(G1316*(1-'inputs and tables'!$K$14)),0,IF(C1316&gt;(G1316*(1+'inputs and tables'!$K$14)),1,K1315)))</f>
        <v>1</v>
      </c>
      <c r="N1316" s="13">
        <f t="shared" si="62"/>
        <v>4696.7650890143168</v>
      </c>
      <c r="O1316" s="10">
        <f ca="1">(O1315+(IF(J1315&lt;&gt;J1314,(-O1315*'inputs and tables'!$K$22-'inputs and tables'!$K$21)-O1315*'inputs and tables'!$K$22,0)*('inputs and tables'!$K$15+'inputs and tables'!$K$16)))*(IF(AND(J1315=0,'inputs and tables'!$K$16=1),data!C1315/data!C1316,1)*IF(AND(J1315=1,'inputs and tables'!$K$15=1),data!C1316/data!C1315,1))</f>
        <v>24367.156630343754</v>
      </c>
      <c r="P1316" s="10">
        <f ca="1">(P1315+(IF(K1315&lt;&gt;K1314,(-P1315*'inputs and tables'!$K$22-'inputs and tables'!$K$21)-P1315*'inputs and tables'!$K$22,0)*('inputs and tables'!$K$15+'inputs and tables'!$K$16)))*(IF(AND(K1315=0,'inputs and tables'!$K$16=1),data!C1315/data!C1316,1)*IF(AND(K1315=1,'inputs and tables'!$K$15=1),data!C1316/data!C1315,1))</f>
        <v>5891.7017748089847</v>
      </c>
    </row>
    <row r="1317" spans="1:16" x14ac:dyDescent="0.4">
      <c r="A1317" s="17">
        <f t="shared" si="60"/>
        <v>1315</v>
      </c>
      <c r="B1317">
        <v>1616457600</v>
      </c>
      <c r="C1317">
        <v>54340.89</v>
      </c>
      <c r="D1317" s="14">
        <f t="shared" si="61"/>
        <v>44278</v>
      </c>
      <c r="F1317">
        <f ca="1">IF(A1317&lt;$F$2,"",AVERAGE(INDIRECT("C"&amp;A1317-$F$2+3):C1317))</f>
        <v>36961.715000000004</v>
      </c>
      <c r="G1317" s="2">
        <f ca="1">IF(A1317&lt;$G$2,"",IF(A1317=$G$2,AVERAGE(INDIRECT("C"&amp;A1317-$G$2+3):C1317),G1316+(2/($G$2+3))*(C1317-G1316)))</f>
        <v>40755.840227559762</v>
      </c>
      <c r="J1317">
        <f ca="1">IF(F1317="","",IF(C1317&lt;(F1317*(1-'inputs and tables'!$K$14)),0,IF(C1317&gt;(F1317*(1+'inputs and tables'!$K$14)),1,J1316)))</f>
        <v>1</v>
      </c>
      <c r="K1317">
        <f ca="1">IF(G1317="","",IF(C1317&lt;(G1317*(1-'inputs and tables'!$K$14)),0,IF(C1317&gt;(G1317*(1+'inputs and tables'!$K$14)),1,K1316)))</f>
        <v>1</v>
      </c>
      <c r="N1317" s="13">
        <f t="shared" si="62"/>
        <v>4719.1393834129267</v>
      </c>
      <c r="O1317" s="10">
        <f ca="1">(O1316+(IF(J1316&lt;&gt;J1315,(-O1316*'inputs and tables'!$K$22-'inputs and tables'!$K$21)-O1316*'inputs and tables'!$K$22,0)*('inputs and tables'!$K$15+'inputs and tables'!$K$16)))*(IF(AND(J1316=0,'inputs and tables'!$K$16=1),data!C1316/data!C1317,1)*IF(AND(J1316=1,'inputs and tables'!$K$15=1),data!C1317/data!C1316,1))</f>
        <v>24483.236086261099</v>
      </c>
      <c r="P1317" s="10">
        <f ca="1">(P1316+(IF(K1316&lt;&gt;K1315,(-P1316*'inputs and tables'!$K$22-'inputs and tables'!$K$21)-P1316*'inputs and tables'!$K$22,0)*('inputs and tables'!$K$15+'inputs and tables'!$K$16)))*(IF(AND(K1316=0,'inputs and tables'!$K$16=1),data!C1316/data!C1317,1)*IF(AND(K1316=1,'inputs and tables'!$K$15=1),data!C1317/data!C1316,1))</f>
        <v>5919.7684691230606</v>
      </c>
    </row>
    <row r="1318" spans="1:16" x14ac:dyDescent="0.4">
      <c r="A1318" s="17">
        <f t="shared" si="60"/>
        <v>1316</v>
      </c>
      <c r="B1318">
        <v>1616544000</v>
      </c>
      <c r="C1318">
        <v>52303.65</v>
      </c>
      <c r="D1318" s="14">
        <f t="shared" si="61"/>
        <v>44279</v>
      </c>
      <c r="F1318">
        <f ca="1">IF(A1318&lt;$F$2,"",AVERAGE(INDIRECT("C"&amp;A1318-$F$2+3):C1318))</f>
        <v>37237.912000000004</v>
      </c>
      <c r="G1318" s="2">
        <f ca="1">IF(A1318&lt;$G$2,"",IF(A1318=$G$2,AVERAGE(INDIRECT("C"&amp;A1318-$G$2+3):C1318),G1317+(2/($G$2+3))*(C1318-G1317)))</f>
        <v>40962.051116353337</v>
      </c>
      <c r="J1318">
        <f ca="1">IF(F1318="","",IF(C1318&lt;(F1318*(1-'inputs and tables'!$K$14)),0,IF(C1318&gt;(F1318*(1+'inputs and tables'!$K$14)),1,J1317)))</f>
        <v>1</v>
      </c>
      <c r="K1318">
        <f ca="1">IF(G1318="","",IF(C1318&lt;(G1318*(1-'inputs and tables'!$K$14)),0,IF(C1318&gt;(G1318*(1+'inputs and tables'!$K$14)),1,K1317)))</f>
        <v>1</v>
      </c>
      <c r="N1318" s="13">
        <f t="shared" si="62"/>
        <v>4542.2188449847899</v>
      </c>
      <c r="O1318" s="10">
        <f ca="1">(O1317+(IF(J1317&lt;&gt;J1316,(-O1317*'inputs and tables'!$K$22-'inputs and tables'!$K$21)-O1317*'inputs and tables'!$K$22,0)*('inputs and tables'!$K$15+'inputs and tables'!$K$16)))*(IF(AND(J1317=0,'inputs and tables'!$K$16=1),data!C1317/data!C1318,1)*IF(AND(J1317=1,'inputs and tables'!$K$15=1),data!C1318/data!C1317,1))</f>
        <v>23565.359550113561</v>
      </c>
      <c r="P1318" s="10">
        <f ca="1">(P1317+(IF(K1317&lt;&gt;K1316,(-P1317*'inputs and tables'!$K$22-'inputs and tables'!$K$21)-P1317*'inputs and tables'!$K$22,0)*('inputs and tables'!$K$15+'inputs and tables'!$K$16)))*(IF(AND(K1317=0,'inputs and tables'!$K$16=1),data!C1317/data!C1318,1)*IF(AND(K1317=1,'inputs and tables'!$K$15=1),data!C1318/data!C1317,1))</f>
        <v>5697.8363455226518</v>
      </c>
    </row>
    <row r="1319" spans="1:16" x14ac:dyDescent="0.4">
      <c r="A1319" s="17">
        <f t="shared" si="60"/>
        <v>1317</v>
      </c>
      <c r="B1319">
        <v>1616630400</v>
      </c>
      <c r="C1319">
        <v>51293.78</v>
      </c>
      <c r="D1319" s="14">
        <f t="shared" si="61"/>
        <v>44280</v>
      </c>
      <c r="F1319">
        <f ca="1">IF(A1319&lt;$F$2,"",AVERAGE(INDIRECT("C"&amp;A1319-$F$2+3):C1319))</f>
        <v>37509.367583333333</v>
      </c>
      <c r="G1319" s="2">
        <f ca="1">IF(A1319&lt;$G$2,"",IF(A1319=$G$2,AVERAGE(INDIRECT("C"&amp;A1319-$G$2+3):C1319),G1318+(2/($G$2+3))*(C1319-G1318)))</f>
        <v>41146.546274989887</v>
      </c>
      <c r="J1319">
        <f ca="1">IF(F1319="","",IF(C1319&lt;(F1319*(1-'inputs and tables'!$K$14)),0,IF(C1319&gt;(F1319*(1+'inputs and tables'!$K$14)),1,J1318)))</f>
        <v>1</v>
      </c>
      <c r="K1319">
        <f ca="1">IF(G1319="","",IF(C1319&lt;(G1319*(1-'inputs and tables'!$K$14)),0,IF(C1319&gt;(G1319*(1+'inputs and tables'!$K$14)),1,K1318)))</f>
        <v>1</v>
      </c>
      <c r="N1319" s="13">
        <f t="shared" si="62"/>
        <v>4454.5184541901745</v>
      </c>
      <c r="O1319" s="10">
        <f ca="1">(O1318+(IF(J1318&lt;&gt;J1317,(-O1318*'inputs and tables'!$K$22-'inputs and tables'!$K$21)-O1318*'inputs and tables'!$K$22,0)*('inputs and tables'!$K$15+'inputs and tables'!$K$16)))*(IF(AND(J1318=0,'inputs and tables'!$K$16=1),data!C1318/data!C1319,1)*IF(AND(J1318=1,'inputs and tables'!$K$15=1),data!C1319/data!C1318,1))</f>
        <v>23110.363586182302</v>
      </c>
      <c r="P1319" s="10">
        <f ca="1">(P1318+(IF(K1318&lt;&gt;K1317,(-P1318*'inputs and tables'!$K$22-'inputs and tables'!$K$21)-P1318*'inputs and tables'!$K$22,0)*('inputs and tables'!$K$15+'inputs and tables'!$K$16)))*(IF(AND(K1318=0,'inputs and tables'!$K$16=1),data!C1318/data!C1319,1)*IF(AND(K1318=1,'inputs and tables'!$K$15=1),data!C1319/data!C1318,1))</f>
        <v>5587.8234880977307</v>
      </c>
    </row>
    <row r="1320" spans="1:16" x14ac:dyDescent="0.4">
      <c r="A1320" s="17">
        <f t="shared" si="60"/>
        <v>1318</v>
      </c>
      <c r="B1320">
        <v>1616716800</v>
      </c>
      <c r="C1320">
        <v>55025.59</v>
      </c>
      <c r="D1320" s="14">
        <f t="shared" si="61"/>
        <v>44281</v>
      </c>
      <c r="F1320">
        <f ca="1">IF(A1320&lt;$F$2,"",AVERAGE(INDIRECT("C"&amp;A1320-$F$2+3):C1320))</f>
        <v>37825.001916666668</v>
      </c>
      <c r="G1320" s="2">
        <f ca="1">IF(A1320&lt;$G$2,"",IF(A1320=$G$2,AVERAGE(INDIRECT("C"&amp;A1320-$G$2+3):C1320),G1319+(2/($G$2+3))*(C1320-G1319)))</f>
        <v>41394.386341507925</v>
      </c>
      <c r="J1320">
        <f ca="1">IF(F1320="","",IF(C1320&lt;(F1320*(1-'inputs and tables'!$K$14)),0,IF(C1320&gt;(F1320*(1+'inputs and tables'!$K$14)),1,J1319)))</f>
        <v>1</v>
      </c>
      <c r="K1320">
        <f ca="1">IF(G1320="","",IF(C1320&lt;(G1320*(1-'inputs and tables'!$K$14)),0,IF(C1320&gt;(G1320*(1+'inputs and tables'!$K$14)),1,K1319)))</f>
        <v>1</v>
      </c>
      <c r="N1320" s="13">
        <f t="shared" si="62"/>
        <v>4778.6009552757132</v>
      </c>
      <c r="O1320" s="10">
        <f ca="1">(O1319+(IF(J1319&lt;&gt;J1318,(-O1319*'inputs and tables'!$K$22-'inputs and tables'!$K$21)-O1319*'inputs and tables'!$K$22,0)*('inputs and tables'!$K$15+'inputs and tables'!$K$16)))*(IF(AND(J1319=0,'inputs and tables'!$K$16=1),data!C1319/data!C1320,1)*IF(AND(J1319=1,'inputs and tables'!$K$15=1),data!C1320/data!C1319,1))</f>
        <v>24791.72701727572</v>
      </c>
      <c r="P1320" s="10">
        <f ca="1">(P1319+(IF(K1319&lt;&gt;K1318,(-P1319*'inputs and tables'!$K$22-'inputs and tables'!$K$21)-P1319*'inputs and tables'!$K$22,0)*('inputs and tables'!$K$15+'inputs and tables'!$K$16)))*(IF(AND(K1319=0,'inputs and tables'!$K$16=1),data!C1319/data!C1320,1)*IF(AND(K1319=1,'inputs and tables'!$K$15=1),data!C1320/data!C1319,1))</f>
        <v>5994.3580732095697</v>
      </c>
    </row>
    <row r="1321" spans="1:16" x14ac:dyDescent="0.4">
      <c r="A1321" s="17">
        <f t="shared" si="60"/>
        <v>1319</v>
      </c>
      <c r="B1321">
        <v>1616803200</v>
      </c>
      <c r="C1321">
        <v>55817.14</v>
      </c>
      <c r="D1321" s="14">
        <f t="shared" si="61"/>
        <v>44282</v>
      </c>
      <c r="F1321">
        <f ca="1">IF(A1321&lt;$F$2,"",AVERAGE(INDIRECT("C"&amp;A1321-$F$2+3):C1321))</f>
        <v>38147.315416666665</v>
      </c>
      <c r="G1321" s="2">
        <f ca="1">IF(A1321&lt;$G$2,"",IF(A1321=$G$2,AVERAGE(INDIRECT("C"&amp;A1321-$G$2+3):C1321),G1320+(2/($G$2+3))*(C1321-G1320)))</f>
        <v>41651.935513981</v>
      </c>
      <c r="J1321">
        <f ca="1">IF(F1321="","",IF(C1321&lt;(F1321*(1-'inputs and tables'!$K$14)),0,IF(C1321&gt;(F1321*(1+'inputs and tables'!$K$14)),1,J1320)))</f>
        <v>1</v>
      </c>
      <c r="K1321">
        <f ca="1">IF(G1321="","",IF(C1321&lt;(G1321*(1-'inputs and tables'!$K$14)),0,IF(C1321&gt;(G1321*(1+'inputs and tables'!$K$14)),1,K1320)))</f>
        <v>1</v>
      </c>
      <c r="N1321" s="13">
        <f t="shared" si="62"/>
        <v>4847.3417281806196</v>
      </c>
      <c r="O1321" s="10">
        <f ca="1">(O1320+(IF(J1320&lt;&gt;J1319,(-O1320*'inputs and tables'!$K$22-'inputs and tables'!$K$21)-O1320*'inputs and tables'!$K$22,0)*('inputs and tables'!$K$15+'inputs and tables'!$K$16)))*(IF(AND(J1320=0,'inputs and tables'!$K$16=1),data!C1320/data!C1321,1)*IF(AND(J1320=1,'inputs and tables'!$K$15=1),data!C1321/data!C1320,1))</f>
        <v>25148.35911373347</v>
      </c>
      <c r="P1321" s="10">
        <f ca="1">(P1320+(IF(K1320&lt;&gt;K1319,(-P1320*'inputs and tables'!$K$22-'inputs and tables'!$K$21)-P1320*'inputs and tables'!$K$22,0)*('inputs and tables'!$K$15+'inputs and tables'!$K$16)))*(IF(AND(K1320=0,'inputs and tables'!$K$16=1),data!C1320/data!C1321,1)*IF(AND(K1320=1,'inputs and tables'!$K$15=1),data!C1321/data!C1320,1))</f>
        <v>6080.5876644388336</v>
      </c>
    </row>
    <row r="1322" spans="1:16" x14ac:dyDescent="0.4">
      <c r="A1322" s="17">
        <f t="shared" si="60"/>
        <v>1320</v>
      </c>
      <c r="B1322">
        <v>1616889600</v>
      </c>
      <c r="C1322">
        <v>55777.63</v>
      </c>
      <c r="D1322" s="14">
        <f t="shared" si="61"/>
        <v>44283</v>
      </c>
      <c r="F1322">
        <f ca="1">IF(A1322&lt;$F$2,"",AVERAGE(INDIRECT("C"&amp;A1322-$F$2+3):C1322))</f>
        <v>38464.46358333333</v>
      </c>
      <c r="G1322" s="2">
        <f ca="1">IF(A1322&lt;$G$2,"",IF(A1322=$G$2,AVERAGE(INDIRECT("C"&amp;A1322-$G$2+3):C1322),G1321+(2/($G$2+3))*(C1322-G1321)))</f>
        <v>41904.180058374193</v>
      </c>
      <c r="J1322">
        <f ca="1">IF(F1322="","",IF(C1322&lt;(F1322*(1-'inputs and tables'!$K$14)),0,IF(C1322&gt;(F1322*(1+'inputs and tables'!$K$14)),1,J1321)))</f>
        <v>1</v>
      </c>
      <c r="K1322">
        <f ca="1">IF(G1322="","",IF(C1322&lt;(G1322*(1-'inputs and tables'!$K$14)),0,IF(C1322&gt;(G1322*(1+'inputs and tables'!$K$14)),1,K1321)))</f>
        <v>1</v>
      </c>
      <c r="N1322" s="13">
        <f t="shared" si="62"/>
        <v>4843.91055145461</v>
      </c>
      <c r="O1322" s="10">
        <f ca="1">(O1321+(IF(J1321&lt;&gt;J1320,(-O1321*'inputs and tables'!$K$22-'inputs and tables'!$K$21)-O1321*'inputs and tables'!$K$22,0)*('inputs and tables'!$K$15+'inputs and tables'!$K$16)))*(IF(AND(J1321=0,'inputs and tables'!$K$16=1),data!C1321/data!C1322,1)*IF(AND(J1321=1,'inputs and tables'!$K$15=1),data!C1322/data!C1321,1))</f>
        <v>25130.55792097111</v>
      </c>
      <c r="P1322" s="10">
        <f ca="1">(P1321+(IF(K1321&lt;&gt;K1320,(-P1321*'inputs and tables'!$K$22-'inputs and tables'!$K$21)-P1321*'inputs and tables'!$K$22,0)*('inputs and tables'!$K$15+'inputs and tables'!$K$16)))*(IF(AND(K1321=0,'inputs and tables'!$K$16=1),data!C1321/data!C1322,1)*IF(AND(K1321=1,'inputs and tables'!$K$15=1),data!C1322/data!C1321,1))</f>
        <v>6076.2835381682653</v>
      </c>
    </row>
    <row r="1323" spans="1:16" x14ac:dyDescent="0.4">
      <c r="A1323" s="17">
        <f t="shared" si="60"/>
        <v>1321</v>
      </c>
      <c r="B1323">
        <v>1616976000</v>
      </c>
      <c r="C1323">
        <v>57635.47</v>
      </c>
      <c r="D1323" s="14">
        <f t="shared" si="61"/>
        <v>44284</v>
      </c>
      <c r="F1323">
        <f ca="1">IF(A1323&lt;$F$2,"",AVERAGE(INDIRECT("C"&amp;A1323-$F$2+3):C1323))</f>
        <v>38793.217583333331</v>
      </c>
      <c r="G1323" s="2">
        <f ca="1">IF(A1323&lt;$G$2,"",IF(A1323=$G$2,AVERAGE(INDIRECT("C"&amp;A1323-$G$2+3):C1323),G1322+(2/($G$2+3))*(C1323-G1322)))</f>
        <v>42185.095950188937</v>
      </c>
      <c r="J1323">
        <f ca="1">IF(F1323="","",IF(C1323&lt;(F1323*(1-'inputs and tables'!$K$14)),0,IF(C1323&gt;(F1323*(1+'inputs and tables'!$K$14)),1,J1322)))</f>
        <v>1</v>
      </c>
      <c r="K1323">
        <f ca="1">IF(G1323="","",IF(C1323&lt;(G1323*(1-'inputs and tables'!$K$14)),0,IF(C1323&gt;(G1323*(1+'inputs and tables'!$K$14)),1,K1322)))</f>
        <v>1</v>
      </c>
      <c r="N1323" s="13">
        <f t="shared" si="62"/>
        <v>5005.2514112027638</v>
      </c>
      <c r="O1323" s="10">
        <f ca="1">(O1322+(IF(J1322&lt;&gt;J1321,(-O1322*'inputs and tables'!$K$22-'inputs and tables'!$K$21)-O1322*'inputs and tables'!$K$22,0)*('inputs and tables'!$K$15+'inputs and tables'!$K$16)))*(IF(AND(J1322=0,'inputs and tables'!$K$16=1),data!C1322/data!C1323,1)*IF(AND(J1322=1,'inputs and tables'!$K$15=1),data!C1323/data!C1322,1))</f>
        <v>25967.605958471035</v>
      </c>
      <c r="P1323" s="10">
        <f ca="1">(P1322+(IF(K1322&lt;&gt;K1321,(-P1322*'inputs and tables'!$K$22-'inputs and tables'!$K$21)-P1322*'inputs and tables'!$K$22,0)*('inputs and tables'!$K$15+'inputs and tables'!$K$16)))*(IF(AND(K1322=0,'inputs and tables'!$K$16=1),data!C1322/data!C1323,1)*IF(AND(K1322=1,'inputs and tables'!$K$15=1),data!C1323/data!C1322,1))</f>
        <v>6278.6722486342805</v>
      </c>
    </row>
    <row r="1324" spans="1:16" x14ac:dyDescent="0.4">
      <c r="A1324" s="17">
        <f t="shared" si="60"/>
        <v>1322</v>
      </c>
      <c r="B1324">
        <v>1617062400</v>
      </c>
      <c r="C1324">
        <v>58746.57</v>
      </c>
      <c r="D1324" s="14">
        <f t="shared" si="61"/>
        <v>44285</v>
      </c>
      <c r="F1324">
        <f ca="1">IF(A1324&lt;$F$2,"",AVERAGE(INDIRECT("C"&amp;A1324-$F$2+3):C1324))</f>
        <v>39118.640083333332</v>
      </c>
      <c r="G1324" s="2">
        <f ca="1">IF(A1324&lt;$G$2,"",IF(A1324=$G$2,AVERAGE(INDIRECT("C"&amp;A1324-$G$2+3):C1324),G1323+(2/($G$2+3))*(C1324-G1323)))</f>
        <v>42480.836558221279</v>
      </c>
      <c r="J1324">
        <f ca="1">IF(F1324="","",IF(C1324&lt;(F1324*(1-'inputs and tables'!$K$14)),0,IF(C1324&gt;(F1324*(1+'inputs and tables'!$K$14)),1,J1323)))</f>
        <v>1</v>
      </c>
      <c r="K1324">
        <f ca="1">IF(G1324="","",IF(C1324&lt;(G1324*(1-'inputs and tables'!$K$14)),0,IF(C1324&gt;(G1324*(1+'inputs and tables'!$K$14)),1,K1323)))</f>
        <v>1</v>
      </c>
      <c r="N1324" s="13">
        <f t="shared" si="62"/>
        <v>5101.7429439860889</v>
      </c>
      <c r="O1324" s="10">
        <f ca="1">(O1323+(IF(J1323&lt;&gt;J1322,(-O1323*'inputs and tables'!$K$22-'inputs and tables'!$K$21)-O1323*'inputs and tables'!$K$22,0)*('inputs and tables'!$K$15+'inputs and tables'!$K$16)))*(IF(AND(J1323=0,'inputs and tables'!$K$16=1),data!C1323/data!C1324,1)*IF(AND(J1323=1,'inputs and tables'!$K$15=1),data!C1324/data!C1323,1))</f>
        <v>26468.211002213317</v>
      </c>
      <c r="P1324" s="10">
        <f ca="1">(P1323+(IF(K1323&lt;&gt;K1322,(-P1323*'inputs and tables'!$K$22-'inputs and tables'!$K$21)-P1323*'inputs and tables'!$K$22,0)*('inputs and tables'!$K$15+'inputs and tables'!$K$16)))*(IF(AND(K1323=0,'inputs and tables'!$K$16=1),data!C1323/data!C1324,1)*IF(AND(K1323=1,'inputs and tables'!$K$15=1),data!C1324/data!C1323,1))</f>
        <v>6399.7128636489151</v>
      </c>
    </row>
    <row r="1325" spans="1:16" x14ac:dyDescent="0.4">
      <c r="A1325" s="17">
        <f t="shared" si="60"/>
        <v>1323</v>
      </c>
      <c r="B1325">
        <v>1617148800</v>
      </c>
      <c r="C1325">
        <v>58740.55</v>
      </c>
      <c r="D1325" s="14">
        <f t="shared" si="61"/>
        <v>44286</v>
      </c>
      <c r="F1325">
        <f ca="1">IF(A1325&lt;$F$2,"",AVERAGE(INDIRECT("C"&amp;A1325-$F$2+3):C1325))</f>
        <v>39451.770000000004</v>
      </c>
      <c r="G1325" s="2">
        <f ca="1">IF(A1325&lt;$G$2,"",IF(A1325=$G$2,AVERAGE(INDIRECT("C"&amp;A1325-$G$2+3):C1325),G1324+(2/($G$2+3))*(C1325-G1324)))</f>
        <v>42771.188583967327</v>
      </c>
      <c r="J1325">
        <f ca="1">IF(F1325="","",IF(C1325&lt;(F1325*(1-'inputs and tables'!$K$14)),0,IF(C1325&gt;(F1325*(1+'inputs and tables'!$K$14)),1,J1324)))</f>
        <v>1</v>
      </c>
      <c r="K1325">
        <f ca="1">IF(G1325="","",IF(C1325&lt;(G1325*(1-'inputs and tables'!$K$14)),0,IF(C1325&gt;(G1325*(1+'inputs and tables'!$K$14)),1,K1324)))</f>
        <v>1</v>
      </c>
      <c r="N1325" s="13">
        <f t="shared" si="62"/>
        <v>5101.2201476335058</v>
      </c>
      <c r="O1325" s="10">
        <f ca="1">(O1324+(IF(J1324&lt;&gt;J1323,(-O1324*'inputs and tables'!$K$22-'inputs and tables'!$K$21)-O1324*'inputs and tables'!$K$22,0)*('inputs and tables'!$K$15+'inputs and tables'!$K$16)))*(IF(AND(J1324=0,'inputs and tables'!$K$16=1),data!C1324/data!C1325,1)*IF(AND(J1324=1,'inputs and tables'!$K$15=1),data!C1325/data!C1324,1))</f>
        <v>26465.49869696327</v>
      </c>
      <c r="P1325" s="10">
        <f ca="1">(P1324+(IF(K1324&lt;&gt;K1323,(-P1324*'inputs and tables'!$K$22-'inputs and tables'!$K$21)-P1324*'inputs and tables'!$K$22,0)*('inputs and tables'!$K$15+'inputs and tables'!$K$16)))*(IF(AND(K1324=0,'inputs and tables'!$K$16=1),data!C1324/data!C1325,1)*IF(AND(K1324=1,'inputs and tables'!$K$15=1),data!C1325/data!C1324,1))</f>
        <v>6399.0570590387197</v>
      </c>
    </row>
    <row r="1326" spans="1:16" x14ac:dyDescent="0.4">
      <c r="A1326" s="17">
        <f t="shared" si="60"/>
        <v>1324</v>
      </c>
      <c r="B1326">
        <v>1617235200</v>
      </c>
      <c r="C1326">
        <v>58720.44</v>
      </c>
      <c r="D1326" s="14">
        <f t="shared" si="61"/>
        <v>44287</v>
      </c>
      <c r="F1326">
        <f ca="1">IF(A1326&lt;$F$2,"",AVERAGE(INDIRECT("C"&amp;A1326-$F$2+3):C1326))</f>
        <v>39781.072916666672</v>
      </c>
      <c r="G1326" s="2">
        <f ca="1">IF(A1326&lt;$G$2,"",IF(A1326=$G$2,AVERAGE(INDIRECT("C"&amp;A1326-$G$2+3):C1326),G1325+(2/($G$2+3))*(C1326-G1325)))</f>
        <v>43055.996644967912</v>
      </c>
      <c r="J1326">
        <f ca="1">IF(F1326="","",IF(C1326&lt;(F1326*(1-'inputs and tables'!$K$14)),0,IF(C1326&gt;(F1326*(1+'inputs and tables'!$K$14)),1,J1325)))</f>
        <v>1</v>
      </c>
      <c r="K1326">
        <f ca="1">IF(G1326="","",IF(C1326&lt;(G1326*(1-'inputs and tables'!$K$14)),0,IF(C1326&gt;(G1326*(1+'inputs and tables'!$K$14)),1,K1325)))</f>
        <v>1</v>
      </c>
      <c r="N1326" s="13">
        <f t="shared" si="62"/>
        <v>5099.4737299174831</v>
      </c>
      <c r="O1326" s="10">
        <f ca="1">(O1325+(IF(J1325&lt;&gt;J1324,(-O1325*'inputs and tables'!$K$22-'inputs and tables'!$K$21)-O1325*'inputs and tables'!$K$22,0)*('inputs and tables'!$K$15+'inputs and tables'!$K$16)))*(IF(AND(J1325=0,'inputs and tables'!$K$16=1),data!C1325/data!C1326,1)*IF(AND(J1325=1,'inputs and tables'!$K$15=1),data!C1326/data!C1325,1))</f>
        <v>26456.438155671167</v>
      </c>
      <c r="P1326" s="10">
        <f ca="1">(P1325+(IF(K1325&lt;&gt;K1324,(-P1325*'inputs and tables'!$K$22-'inputs and tables'!$K$21)-P1325*'inputs and tables'!$K$22,0)*('inputs and tables'!$K$15+'inputs and tables'!$K$16)))*(IF(AND(K1325=0,'inputs and tables'!$K$16=1),data!C1325/data!C1326,1)*IF(AND(K1325=1,'inputs and tables'!$K$15=1),data!C1326/data!C1325,1))</f>
        <v>6396.8663230402099</v>
      </c>
    </row>
    <row r="1327" spans="1:16" x14ac:dyDescent="0.4">
      <c r="A1327" s="17">
        <f t="shared" si="60"/>
        <v>1325</v>
      </c>
      <c r="B1327">
        <v>1617321600</v>
      </c>
      <c r="C1327">
        <v>58950.01</v>
      </c>
      <c r="D1327" s="14">
        <f t="shared" si="61"/>
        <v>44288</v>
      </c>
      <c r="F1327">
        <f ca="1">IF(A1327&lt;$F$2,"",AVERAGE(INDIRECT("C"&amp;A1327-$F$2+3):C1327))</f>
        <v>40110.473833333337</v>
      </c>
      <c r="G1327" s="2">
        <f ca="1">IF(A1327&lt;$G$2,"",IF(A1327=$G$2,AVERAGE(INDIRECT("C"&amp;A1327-$G$2+3):C1327),G1326+(2/($G$2+3))*(C1327-G1326)))</f>
        <v>43339.818312022056</v>
      </c>
      <c r="J1327">
        <f ca="1">IF(F1327="","",IF(C1327&lt;(F1327*(1-'inputs and tables'!$K$14)),0,IF(C1327&gt;(F1327*(1+'inputs and tables'!$K$14)),1,J1326)))</f>
        <v>1</v>
      </c>
      <c r="K1327">
        <f ca="1">IF(G1327="","",IF(C1327&lt;(G1327*(1-'inputs and tables'!$K$14)),0,IF(C1327&gt;(G1327*(1+'inputs and tables'!$K$14)),1,K1326)))</f>
        <v>1</v>
      </c>
      <c r="N1327" s="13">
        <f t="shared" si="62"/>
        <v>5119.4103343464885</v>
      </c>
      <c r="O1327" s="10">
        <f ca="1">(O1326+(IF(J1326&lt;&gt;J1325,(-O1326*'inputs and tables'!$K$22-'inputs and tables'!$K$21)-O1326*'inputs and tables'!$K$22,0)*('inputs and tables'!$K$15+'inputs and tables'!$K$16)))*(IF(AND(J1326=0,'inputs and tables'!$K$16=1),data!C1326/data!C1327,1)*IF(AND(J1326=1,'inputs and tables'!$K$15=1),data!C1327/data!C1326,1))</f>
        <v>26559.870699899333</v>
      </c>
      <c r="P1327" s="10">
        <f ca="1">(P1326+(IF(K1326&lt;&gt;K1325,(-P1326*'inputs and tables'!$K$22-'inputs and tables'!$K$21)-P1326*'inputs and tables'!$K$22,0)*('inputs and tables'!$K$15+'inputs and tables'!$K$16)))*(IF(AND(K1326=0,'inputs and tables'!$K$16=1),data!C1326/data!C1327,1)*IF(AND(K1326=1,'inputs and tables'!$K$15=1),data!C1327/data!C1326,1))</f>
        <v>6421.8751377183753</v>
      </c>
    </row>
    <row r="1328" spans="1:16" x14ac:dyDescent="0.4">
      <c r="A1328" s="17">
        <f t="shared" si="60"/>
        <v>1326</v>
      </c>
      <c r="B1328">
        <v>1617408000</v>
      </c>
      <c r="C1328">
        <v>57051.94</v>
      </c>
      <c r="D1328" s="14">
        <f t="shared" si="61"/>
        <v>44289</v>
      </c>
      <c r="F1328">
        <f ca="1">IF(A1328&lt;$F$2,"",AVERAGE(INDIRECT("C"&amp;A1328-$F$2+3):C1328))</f>
        <v>40430.485666666675</v>
      </c>
      <c r="G1328" s="2">
        <f ca="1">IF(A1328&lt;$G$2,"",IF(A1328=$G$2,AVERAGE(INDIRECT("C"&amp;A1328-$G$2+3):C1328),G1327+(2/($G$2+3))*(C1328-G1327)))</f>
        <v>43584.677627878802</v>
      </c>
      <c r="J1328">
        <f ca="1">IF(F1328="","",IF(C1328&lt;(F1328*(1-'inputs and tables'!$K$14)),0,IF(C1328&gt;(F1328*(1+'inputs and tables'!$K$14)),1,J1327)))</f>
        <v>1</v>
      </c>
      <c r="K1328">
        <f ca="1">IF(G1328="","",IF(C1328&lt;(G1328*(1-'inputs and tables'!$K$14)),0,IF(C1328&gt;(G1328*(1+'inputs and tables'!$K$14)),1,K1327)))</f>
        <v>1</v>
      </c>
      <c r="N1328" s="13">
        <f t="shared" si="62"/>
        <v>4954.5757707338098</v>
      </c>
      <c r="O1328" s="10">
        <f ca="1">(O1327+(IF(J1327&lt;&gt;J1326,(-O1327*'inputs and tables'!$K$22-'inputs and tables'!$K$21)-O1327*'inputs and tables'!$K$22,0)*('inputs and tables'!$K$15+'inputs and tables'!$K$16)))*(IF(AND(J1327=0,'inputs and tables'!$K$16=1),data!C1327/data!C1328,1)*IF(AND(J1327=1,'inputs and tables'!$K$15=1),data!C1328/data!C1327,1))</f>
        <v>25704.697074324748</v>
      </c>
      <c r="P1328" s="10">
        <f ca="1">(P1327+(IF(K1327&lt;&gt;K1326,(-P1327*'inputs and tables'!$K$22-'inputs and tables'!$K$21)-P1327*'inputs and tables'!$K$22,0)*('inputs and tables'!$K$15+'inputs and tables'!$K$16)))*(IF(AND(K1327=0,'inputs and tables'!$K$16=1),data!C1327/data!C1328,1)*IF(AND(K1327=1,'inputs and tables'!$K$15=1),data!C1328/data!C1327,1))</f>
        <v>6215.1038658789112</v>
      </c>
    </row>
    <row r="1329" spans="1:16" x14ac:dyDescent="0.4">
      <c r="A1329" s="17">
        <f t="shared" si="60"/>
        <v>1327</v>
      </c>
      <c r="B1329">
        <v>1617494400</v>
      </c>
      <c r="C1329">
        <v>58202.01</v>
      </c>
      <c r="D1329" s="14">
        <f t="shared" si="61"/>
        <v>44290</v>
      </c>
      <c r="F1329">
        <f ca="1">IF(A1329&lt;$F$2,"",AVERAGE(INDIRECT("C"&amp;A1329-$F$2+3):C1329))</f>
        <v>40755.938583333344</v>
      </c>
      <c r="G1329" s="2">
        <f ca="1">IF(A1329&lt;$G$2,"",IF(A1329=$G$2,AVERAGE(INDIRECT("C"&amp;A1329-$G$2+3):C1329),G1328+(2/($G$2+3))*(C1329-G1328)))</f>
        <v>43845.701420238111</v>
      </c>
      <c r="J1329">
        <f ca="1">IF(F1329="","",IF(C1329&lt;(F1329*(1-'inputs and tables'!$K$14)),0,IF(C1329&gt;(F1329*(1+'inputs and tables'!$K$14)),1,J1328)))</f>
        <v>1</v>
      </c>
      <c r="K1329">
        <f ca="1">IF(G1329="","",IF(C1329&lt;(G1329*(1-'inputs and tables'!$K$14)),0,IF(C1329&gt;(G1329*(1+'inputs and tables'!$K$14)),1,K1328)))</f>
        <v>1</v>
      </c>
      <c r="N1329" s="13">
        <f t="shared" si="62"/>
        <v>5054.4515848892588</v>
      </c>
      <c r="O1329" s="10">
        <f ca="1">(O1328+(IF(J1328&lt;&gt;J1327,(-O1328*'inputs and tables'!$K$22-'inputs and tables'!$K$21)-O1328*'inputs and tables'!$K$22,0)*('inputs and tables'!$K$15+'inputs and tables'!$K$16)))*(IF(AND(J1328=0,'inputs and tables'!$K$16=1),data!C1328/data!C1329,1)*IF(AND(J1328=1,'inputs and tables'!$K$15=1),data!C1329/data!C1328,1))</f>
        <v>26222.860014345169</v>
      </c>
      <c r="P1329" s="10">
        <f ca="1">(P1328+(IF(K1328&lt;&gt;K1327,(-P1328*'inputs and tables'!$K$22-'inputs and tables'!$K$21)-P1328*'inputs and tables'!$K$22,0)*('inputs and tables'!$K$15+'inputs and tables'!$K$16)))*(IF(AND(K1328=0,'inputs and tables'!$K$16=1),data!C1328/data!C1329,1)*IF(AND(K1328=1,'inputs and tables'!$K$15=1),data!C1329/data!C1328,1))</f>
        <v>6340.3897808369538</v>
      </c>
    </row>
    <row r="1330" spans="1:16" x14ac:dyDescent="0.4">
      <c r="A1330" s="17">
        <f t="shared" si="60"/>
        <v>1328</v>
      </c>
      <c r="B1330">
        <v>1617580800</v>
      </c>
      <c r="C1330">
        <v>59129.99</v>
      </c>
      <c r="D1330" s="14">
        <f t="shared" si="61"/>
        <v>44291</v>
      </c>
      <c r="F1330">
        <f ca="1">IF(A1330&lt;$F$2,"",AVERAGE(INDIRECT("C"&amp;A1330-$F$2+3):C1330))</f>
        <v>41087.360166666673</v>
      </c>
      <c r="G1330" s="2">
        <f ca="1">IF(A1330&lt;$G$2,"",IF(A1330=$G$2,AVERAGE(INDIRECT("C"&amp;A1330-$G$2+3):C1330),G1329+(2/($G$2+3))*(C1330-G1329)))</f>
        <v>44118.635144876716</v>
      </c>
      <c r="J1330">
        <f ca="1">IF(F1330="","",IF(C1330&lt;(F1330*(1-'inputs and tables'!$K$14)),0,IF(C1330&gt;(F1330*(1+'inputs and tables'!$K$14)),1,J1329)))</f>
        <v>1</v>
      </c>
      <c r="K1330">
        <f ca="1">IF(G1330="","",IF(C1330&lt;(G1330*(1-'inputs and tables'!$K$14)),0,IF(C1330&gt;(G1330*(1+'inputs and tables'!$K$14)),1,K1329)))</f>
        <v>1</v>
      </c>
      <c r="N1330" s="13">
        <f t="shared" si="62"/>
        <v>5135.0403821102745</v>
      </c>
      <c r="O1330" s="10">
        <f ca="1">(O1329+(IF(J1329&lt;&gt;J1328,(-O1329*'inputs and tables'!$K$22-'inputs and tables'!$K$21)-O1329*'inputs and tables'!$K$22,0)*('inputs and tables'!$K$15+'inputs and tables'!$K$16)))*(IF(AND(J1329=0,'inputs and tables'!$K$16=1),data!C1329/data!C1330,1)*IF(AND(J1329=1,'inputs and tables'!$K$15=1),data!C1330/data!C1329,1))</f>
        <v>26640.960516992964</v>
      </c>
      <c r="P1330" s="10">
        <f ca="1">(P1329+(IF(K1329&lt;&gt;K1328,(-P1329*'inputs and tables'!$K$22-'inputs and tables'!$K$21)-P1329*'inputs and tables'!$K$22,0)*('inputs and tables'!$K$15+'inputs and tables'!$K$16)))*(IF(AND(K1329=0,'inputs and tables'!$K$16=1),data!C1329/data!C1330,1)*IF(AND(K1329=1,'inputs and tables'!$K$15=1),data!C1330/data!C1329,1))</f>
        <v>6441.4817346856453</v>
      </c>
    </row>
    <row r="1331" spans="1:16" x14ac:dyDescent="0.4">
      <c r="A1331" s="17">
        <f t="shared" si="60"/>
        <v>1329</v>
      </c>
      <c r="B1331">
        <v>1617667200</v>
      </c>
      <c r="C1331">
        <v>57991.15</v>
      </c>
      <c r="D1331" s="14">
        <f t="shared" si="61"/>
        <v>44292</v>
      </c>
      <c r="F1331">
        <f ca="1">IF(A1331&lt;$F$2,"",AVERAGE(INDIRECT("C"&amp;A1331-$F$2+3):C1331))</f>
        <v>41410.895583333346</v>
      </c>
      <c r="G1331" s="2">
        <f ca="1">IF(A1331&lt;$G$2,"",IF(A1331=$G$2,AVERAGE(INDIRECT("C"&amp;A1331-$G$2+3):C1331),G1330+(2/($G$2+3))*(C1331-G1330)))</f>
        <v>44366.358624432491</v>
      </c>
      <c r="J1331">
        <f ca="1">IF(F1331="","",IF(C1331&lt;(F1331*(1-'inputs and tables'!$K$14)),0,IF(C1331&gt;(F1331*(1+'inputs and tables'!$K$14)),1,J1330)))</f>
        <v>1</v>
      </c>
      <c r="K1331">
        <f ca="1">IF(G1331="","",IF(C1331&lt;(G1331*(1-'inputs and tables'!$K$14)),0,IF(C1331&gt;(G1331*(1+'inputs and tables'!$K$14)),1,K1330)))</f>
        <v>1</v>
      </c>
      <c r="N1331" s="13">
        <f t="shared" si="62"/>
        <v>5036.1398176291632</v>
      </c>
      <c r="O1331" s="10">
        <f ca="1">(O1330+(IF(J1330&lt;&gt;J1329,(-O1330*'inputs and tables'!$K$22-'inputs and tables'!$K$21)-O1330*'inputs and tables'!$K$22,0)*('inputs and tables'!$K$15+'inputs and tables'!$K$16)))*(IF(AND(J1330=0,'inputs and tables'!$K$16=1),data!C1330/data!C1331,1)*IF(AND(J1330=1,'inputs and tables'!$K$15=1),data!C1331/data!C1330,1))</f>
        <v>26127.857242746304</v>
      </c>
      <c r="P1331" s="10">
        <f ca="1">(P1330+(IF(K1330&lt;&gt;K1329,(-P1330*'inputs and tables'!$K$22-'inputs and tables'!$K$21)-P1330*'inputs and tables'!$K$22,0)*('inputs and tables'!$K$15+'inputs and tables'!$K$16)))*(IF(AND(K1330=0,'inputs and tables'!$K$16=1),data!C1330/data!C1331,1)*IF(AND(K1330=1,'inputs and tables'!$K$15=1),data!C1331/data!C1330,1))</f>
        <v>6317.4191894572532</v>
      </c>
    </row>
    <row r="1332" spans="1:16" x14ac:dyDescent="0.4">
      <c r="A1332" s="17">
        <f t="shared" si="60"/>
        <v>1330</v>
      </c>
      <c r="B1332">
        <v>1617753600</v>
      </c>
      <c r="C1332">
        <v>55953.45</v>
      </c>
      <c r="D1332" s="14">
        <f t="shared" si="61"/>
        <v>44293</v>
      </c>
      <c r="F1332">
        <f ca="1">IF(A1332&lt;$F$2,"",AVERAGE(INDIRECT("C"&amp;A1332-$F$2+3):C1332))</f>
        <v>41724.473416666682</v>
      </c>
      <c r="G1332" s="2">
        <f ca="1">IF(A1332&lt;$G$2,"",IF(A1332=$G$2,AVERAGE(INDIRECT("C"&amp;A1332-$G$2+3):C1332),G1331+(2/($G$2+3))*(C1332-G1331)))</f>
        <v>44573.270970424768</v>
      </c>
      <c r="J1332">
        <f ca="1">IF(F1332="","",IF(C1332&lt;(F1332*(1-'inputs and tables'!$K$14)),0,IF(C1332&gt;(F1332*(1+'inputs and tables'!$K$14)),1,J1331)))</f>
        <v>1</v>
      </c>
      <c r="K1332">
        <f ca="1">IF(G1332="","",IF(C1332&lt;(G1332*(1-'inputs and tables'!$K$14)),0,IF(C1332&gt;(G1332*(1+'inputs and tables'!$K$14)),1,K1331)))</f>
        <v>1</v>
      </c>
      <c r="N1332" s="13">
        <f t="shared" si="62"/>
        <v>4859.1793313069747</v>
      </c>
      <c r="O1332" s="10">
        <f ca="1">(O1331+(IF(J1331&lt;&gt;J1330,(-O1331*'inputs and tables'!$K$22-'inputs and tables'!$K$21)-O1331*'inputs and tables'!$K$22,0)*('inputs and tables'!$K$15+'inputs and tables'!$K$16)))*(IF(AND(J1331=0,'inputs and tables'!$K$16=1),data!C1331/data!C1332,1)*IF(AND(J1331=1,'inputs and tables'!$K$15=1),data!C1332/data!C1331,1))</f>
        <v>25209.773454038124</v>
      </c>
      <c r="P1332" s="10">
        <f ca="1">(P1331+(IF(K1331&lt;&gt;K1330,(-P1331*'inputs and tables'!$K$22-'inputs and tables'!$K$21)-P1331*'inputs and tables'!$K$22,0)*('inputs and tables'!$K$15+'inputs and tables'!$K$16)))*(IF(AND(K1331=0,'inputs and tables'!$K$16=1),data!C1331/data!C1332,1)*IF(AND(K1331=1,'inputs and tables'!$K$15=1),data!C1332/data!C1331,1))</f>
        <v>6095.4369545411137</v>
      </c>
    </row>
    <row r="1333" spans="1:16" x14ac:dyDescent="0.4">
      <c r="A1333" s="17">
        <f t="shared" si="60"/>
        <v>1331</v>
      </c>
      <c r="B1333">
        <v>1617840000</v>
      </c>
      <c r="C1333">
        <v>58077.52</v>
      </c>
      <c r="D1333" s="14">
        <f t="shared" si="61"/>
        <v>44294</v>
      </c>
      <c r="F1333">
        <f ca="1">IF(A1333&lt;$F$2,"",AVERAGE(INDIRECT("C"&amp;A1333-$F$2+3):C1333))</f>
        <v>42053.942083333342</v>
      </c>
      <c r="G1333" s="2">
        <f ca="1">IF(A1333&lt;$G$2,"",IF(A1333=$G$2,AVERAGE(INDIRECT("C"&amp;A1333-$G$2+3):C1333),G1332+(2/($G$2+3))*(C1333-G1332)))</f>
        <v>44814.418274524323</v>
      </c>
      <c r="J1333">
        <f ca="1">IF(F1333="","",IF(C1333&lt;(F1333*(1-'inputs and tables'!$K$14)),0,IF(C1333&gt;(F1333*(1+'inputs and tables'!$K$14)),1,J1332)))</f>
        <v>1</v>
      </c>
      <c r="K1333">
        <f ca="1">IF(G1333="","",IF(C1333&lt;(G1333*(1-'inputs and tables'!$K$14)),0,IF(C1333&gt;(G1333*(1+'inputs and tables'!$K$14)),1,K1332)))</f>
        <v>1</v>
      </c>
      <c r="N1333" s="13">
        <f t="shared" si="62"/>
        <v>5043.640468953522</v>
      </c>
      <c r="O1333" s="10">
        <f ca="1">(O1332+(IF(J1332&lt;&gt;J1331,(-O1332*'inputs and tables'!$K$22-'inputs and tables'!$K$21)-O1332*'inputs and tables'!$K$22,0)*('inputs and tables'!$K$15+'inputs and tables'!$K$16)))*(IF(AND(J1332=0,'inputs and tables'!$K$16=1),data!C1332/data!C1333,1)*IF(AND(J1332=1,'inputs and tables'!$K$15=1),data!C1333/data!C1332,1))</f>
        <v>26166.771163750727</v>
      </c>
      <c r="P1333" s="10">
        <f ca="1">(P1332+(IF(K1332&lt;&gt;K1331,(-P1332*'inputs and tables'!$K$22-'inputs and tables'!$K$21)-P1332*'inputs and tables'!$K$22,0)*('inputs and tables'!$K$15+'inputs and tables'!$K$16)))*(IF(AND(K1332=0,'inputs and tables'!$K$16=1),data!C1332/data!C1333,1)*IF(AND(K1332=1,'inputs and tables'!$K$15=1),data!C1333/data!C1332,1))</f>
        <v>6326.8281336736272</v>
      </c>
    </row>
    <row r="1334" spans="1:16" x14ac:dyDescent="0.4">
      <c r="A1334" s="17">
        <f t="shared" si="60"/>
        <v>1332</v>
      </c>
      <c r="B1334">
        <v>1617926400</v>
      </c>
      <c r="C1334">
        <v>58142.54</v>
      </c>
      <c r="D1334" s="14">
        <f t="shared" si="61"/>
        <v>44295</v>
      </c>
      <c r="F1334">
        <f ca="1">IF(A1334&lt;$F$2,"",AVERAGE(INDIRECT("C"&amp;A1334-$F$2+3):C1334))</f>
        <v>42386.341333333337</v>
      </c>
      <c r="G1334" s="2">
        <f ca="1">IF(A1334&lt;$G$2,"",IF(A1334=$G$2,AVERAGE(INDIRECT("C"&amp;A1334-$G$2+3):C1334),G1333+(2/($G$2+3))*(C1334-G1333)))</f>
        <v>45052.42044819353</v>
      </c>
      <c r="J1334">
        <f ca="1">IF(F1334="","",IF(C1334&lt;(F1334*(1-'inputs and tables'!$K$14)),0,IF(C1334&gt;(F1334*(1+'inputs and tables'!$K$14)),1,J1333)))</f>
        <v>1</v>
      </c>
      <c r="K1334">
        <f ca="1">IF(G1334="","",IF(C1334&lt;(G1334*(1-'inputs and tables'!$K$14)),0,IF(C1334&gt;(G1334*(1+'inputs and tables'!$K$14)),1,K1333)))</f>
        <v>1</v>
      </c>
      <c r="N1334" s="13">
        <f t="shared" si="62"/>
        <v>5049.2870169344169</v>
      </c>
      <c r="O1334" s="10">
        <f ca="1">(O1333+(IF(J1333&lt;&gt;J1332,(-O1333*'inputs and tables'!$K$22-'inputs and tables'!$K$21)-O1333*'inputs and tables'!$K$22,0)*('inputs and tables'!$K$15+'inputs and tables'!$K$16)))*(IF(AND(J1333=0,'inputs and tables'!$K$16=1),data!C1333/data!C1334,1)*IF(AND(J1333=1,'inputs and tables'!$K$15=1),data!C1334/data!C1333,1))</f>
        <v>26196.065862647429</v>
      </c>
      <c r="P1334" s="10">
        <f ca="1">(P1333+(IF(K1333&lt;&gt;K1332,(-P1333*'inputs and tables'!$K$22-'inputs and tables'!$K$21)-P1333*'inputs and tables'!$K$22,0)*('inputs and tables'!$K$15+'inputs and tables'!$K$16)))*(IF(AND(K1333=0,'inputs and tables'!$K$16=1),data!C1333/data!C1334,1)*IF(AND(K1333=1,'inputs and tables'!$K$15=1),data!C1334/data!C1333,1))</f>
        <v>6333.9112592143092</v>
      </c>
    </row>
    <row r="1335" spans="1:16" x14ac:dyDescent="0.4">
      <c r="A1335" s="17">
        <f t="shared" si="60"/>
        <v>1333</v>
      </c>
      <c r="B1335">
        <v>1618012800</v>
      </c>
      <c r="C1335">
        <v>59769.13</v>
      </c>
      <c r="D1335" s="14">
        <f t="shared" si="61"/>
        <v>44296</v>
      </c>
      <c r="F1335">
        <f ca="1">IF(A1335&lt;$F$2,"",AVERAGE(INDIRECT("C"&amp;A1335-$F$2+3):C1335))</f>
        <v>42734.113000000005</v>
      </c>
      <c r="G1335" s="2">
        <f ca="1">IF(A1335&lt;$G$2,"",IF(A1335=$G$2,AVERAGE(INDIRECT("C"&amp;A1335-$G$2+3):C1335),G1334+(2/($G$2+3))*(C1335-G1334)))</f>
        <v>45315.21883304722</v>
      </c>
      <c r="J1335">
        <f ca="1">IF(F1335="","",IF(C1335&lt;(F1335*(1-'inputs and tables'!$K$14)),0,IF(C1335&gt;(F1335*(1+'inputs and tables'!$K$14)),1,J1334)))</f>
        <v>1</v>
      </c>
      <c r="K1335">
        <f ca="1">IF(G1335="","",IF(C1335&lt;(G1335*(1-'inputs and tables'!$K$14)),0,IF(C1335&gt;(G1335*(1+'inputs and tables'!$K$14)),1,K1334)))</f>
        <v>1</v>
      </c>
      <c r="N1335" s="13">
        <f t="shared" si="62"/>
        <v>5190.5453755970302</v>
      </c>
      <c r="O1335" s="10">
        <f ca="1">(O1334+(IF(J1334&lt;&gt;J1333,(-O1334*'inputs and tables'!$K$22-'inputs and tables'!$K$21)-O1334*'inputs and tables'!$K$22,0)*('inputs and tables'!$K$15+'inputs and tables'!$K$16)))*(IF(AND(J1334=0,'inputs and tables'!$K$16=1),data!C1334/data!C1335,1)*IF(AND(J1334=1,'inputs and tables'!$K$15=1),data!C1335/data!C1334,1))</f>
        <v>26928.924433523825</v>
      </c>
      <c r="P1335" s="10">
        <f ca="1">(P1334+(IF(K1334&lt;&gt;K1333,(-P1334*'inputs and tables'!$K$22-'inputs and tables'!$K$21)-P1334*'inputs and tables'!$K$22,0)*('inputs and tables'!$K$15+'inputs and tables'!$K$16)))*(IF(AND(K1334=0,'inputs and tables'!$K$16=1),data!C1334/data!C1335,1)*IF(AND(K1334=1,'inputs and tables'!$K$15=1),data!C1335/data!C1334,1))</f>
        <v>6511.1081397621047</v>
      </c>
    </row>
    <row r="1336" spans="1:16" x14ac:dyDescent="0.4">
      <c r="A1336" s="17">
        <f t="shared" si="60"/>
        <v>1334</v>
      </c>
      <c r="B1336">
        <v>1618099200</v>
      </c>
      <c r="C1336">
        <v>60002.43</v>
      </c>
      <c r="D1336" s="14">
        <f t="shared" si="61"/>
        <v>44297</v>
      </c>
      <c r="F1336">
        <f ca="1">IF(A1336&lt;$F$2,"",AVERAGE(INDIRECT("C"&amp;A1336-$F$2+3):C1336))</f>
        <v>43077.394166666665</v>
      </c>
      <c r="G1336" s="2">
        <f ca="1">IF(A1336&lt;$G$2,"",IF(A1336=$G$2,AVERAGE(INDIRECT("C"&amp;A1336-$G$2+3):C1336),G1335+(2/($G$2+3))*(C1336-G1335)))</f>
        <v>45577.490461028523</v>
      </c>
      <c r="J1336">
        <f ca="1">IF(F1336="","",IF(C1336&lt;(F1336*(1-'inputs and tables'!$K$14)),0,IF(C1336&gt;(F1336*(1+'inputs and tables'!$K$14)),1,J1335)))</f>
        <v>1</v>
      </c>
      <c r="K1336">
        <f ca="1">IF(G1336="","",IF(C1336&lt;(G1336*(1-'inputs and tables'!$K$14)),0,IF(C1336&gt;(G1336*(1+'inputs and tables'!$K$14)),1,K1335)))</f>
        <v>1</v>
      </c>
      <c r="N1336" s="13">
        <f t="shared" si="62"/>
        <v>5210.8059053408424</v>
      </c>
      <c r="O1336" s="10">
        <f ca="1">(O1335+(IF(J1335&lt;&gt;J1334,(-O1335*'inputs and tables'!$K$22-'inputs and tables'!$K$21)-O1335*'inputs and tables'!$K$22,0)*('inputs and tables'!$K$15+'inputs and tables'!$K$16)))*(IF(AND(J1335=0,'inputs and tables'!$K$16=1),data!C1335/data!C1336,1)*IF(AND(J1335=1,'inputs and tables'!$K$15=1),data!C1336/data!C1335,1))</f>
        <v>27034.037525689313</v>
      </c>
      <c r="P1336" s="10">
        <f ca="1">(P1335+(IF(K1335&lt;&gt;K1334,(-P1335*'inputs and tables'!$K$22-'inputs and tables'!$K$21)-P1335*'inputs and tables'!$K$22,0)*('inputs and tables'!$K$15+'inputs and tables'!$K$16)))*(IF(AND(K1335=0,'inputs and tables'!$K$16=1),data!C1335/data!C1336,1)*IF(AND(K1335=1,'inputs and tables'!$K$15=1),data!C1336/data!C1335,1))</f>
        <v>6536.5232918482479</v>
      </c>
    </row>
    <row r="1337" spans="1:16" x14ac:dyDescent="0.4">
      <c r="A1337" s="17">
        <f t="shared" si="60"/>
        <v>1335</v>
      </c>
      <c r="B1337">
        <v>1618185600</v>
      </c>
      <c r="C1337">
        <v>59860</v>
      </c>
      <c r="D1337" s="14">
        <f t="shared" si="61"/>
        <v>44298</v>
      </c>
      <c r="F1337">
        <f ca="1">IF(A1337&lt;$F$2,"",AVERAGE(INDIRECT("C"&amp;A1337-$F$2+3):C1337))</f>
        <v>43416.435916666669</v>
      </c>
      <c r="G1337" s="2">
        <f ca="1">IF(A1337&lt;$G$2,"",IF(A1337=$G$2,AVERAGE(INDIRECT("C"&amp;A1337-$G$2+3):C1337),G1336+(2/($G$2+3))*(C1337-G1336)))</f>
        <v>45832.535274224443</v>
      </c>
      <c r="J1337">
        <f ca="1">IF(F1337="","",IF(C1337&lt;(F1337*(1-'inputs and tables'!$K$14)),0,IF(C1337&gt;(F1337*(1+'inputs and tables'!$K$14)),1,J1336)))</f>
        <v>1</v>
      </c>
      <c r="K1337">
        <f ca="1">IF(G1337="","",IF(C1337&lt;(G1337*(1-'inputs and tables'!$K$14)),0,IF(C1337&gt;(G1337*(1+'inputs and tables'!$K$14)),1,K1336)))</f>
        <v>1</v>
      </c>
      <c r="N1337" s="13">
        <f t="shared" si="62"/>
        <v>5198.4368215371078</v>
      </c>
      <c r="O1337" s="10">
        <f ca="1">(O1336+(IF(J1336&lt;&gt;J1335,(-O1336*'inputs and tables'!$K$22-'inputs and tables'!$K$21)-O1336*'inputs and tables'!$K$22,0)*('inputs and tables'!$K$15+'inputs and tables'!$K$16)))*(IF(AND(J1336=0,'inputs and tables'!$K$16=1),data!C1336/data!C1337,1)*IF(AND(J1336=1,'inputs and tables'!$K$15=1),data!C1337/data!C1336,1))</f>
        <v>26969.865825230117</v>
      </c>
      <c r="P1337" s="10">
        <f ca="1">(P1336+(IF(K1336&lt;&gt;K1335,(-P1336*'inputs and tables'!$K$22-'inputs and tables'!$K$21)-P1336*'inputs and tables'!$K$22,0)*('inputs and tables'!$K$15+'inputs and tables'!$K$16)))*(IF(AND(K1336=0,'inputs and tables'!$K$16=1),data!C1336/data!C1337,1)*IF(AND(K1336=1,'inputs and tables'!$K$15=1),data!C1337/data!C1336,1))</f>
        <v>6521.0073033714825</v>
      </c>
    </row>
    <row r="1338" spans="1:16" x14ac:dyDescent="0.4">
      <c r="A1338" s="17">
        <f t="shared" si="60"/>
        <v>1336</v>
      </c>
      <c r="B1338">
        <v>1618272000</v>
      </c>
      <c r="C1338">
        <v>63575</v>
      </c>
      <c r="D1338" s="14">
        <f t="shared" si="61"/>
        <v>44299</v>
      </c>
      <c r="F1338">
        <f ca="1">IF(A1338&lt;$F$2,"",AVERAGE(INDIRECT("C"&amp;A1338-$F$2+3):C1338))</f>
        <v>43785.618083333335</v>
      </c>
      <c r="G1338" s="2">
        <f ca="1">IF(A1338&lt;$G$2,"",IF(A1338=$G$2,AVERAGE(INDIRECT("C"&amp;A1338-$G$2+3):C1338),G1337+(2/($G$2+3))*(C1338-G1337)))</f>
        <v>46149.365001470433</v>
      </c>
      <c r="J1338">
        <f ca="1">IF(F1338="","",IF(C1338&lt;(F1338*(1-'inputs and tables'!$K$14)),0,IF(C1338&gt;(F1338*(1+'inputs and tables'!$K$14)),1,J1337)))</f>
        <v>1</v>
      </c>
      <c r="K1338">
        <f ca="1">IF(G1338="","",IF(C1338&lt;(G1338*(1-'inputs and tables'!$K$14)),0,IF(C1338&gt;(G1338*(1+'inputs and tables'!$K$14)),1,K1337)))</f>
        <v>1</v>
      </c>
      <c r="N1338" s="13">
        <f t="shared" si="62"/>
        <v>5521.0594876248188</v>
      </c>
      <c r="O1338" s="10">
        <f ca="1">(O1337+(IF(J1337&lt;&gt;J1336,(-O1337*'inputs and tables'!$K$22-'inputs and tables'!$K$21)-O1337*'inputs and tables'!$K$22,0)*('inputs and tables'!$K$15+'inputs and tables'!$K$16)))*(IF(AND(J1337=0,'inputs and tables'!$K$16=1),data!C1337/data!C1338,1)*IF(AND(J1337=1,'inputs and tables'!$K$15=1),data!C1338/data!C1337,1))</f>
        <v>28643.655526879465</v>
      </c>
      <c r="P1338" s="10">
        <f ca="1">(P1337+(IF(K1337&lt;&gt;K1336,(-P1337*'inputs and tables'!$K$22-'inputs and tables'!$K$21)-P1337*'inputs and tables'!$K$22,0)*('inputs and tables'!$K$15+'inputs and tables'!$K$16)))*(IF(AND(K1337=0,'inputs and tables'!$K$16=1),data!C1337/data!C1338,1)*IF(AND(K1337=1,'inputs and tables'!$K$15=1),data!C1338/data!C1337,1))</f>
        <v>6925.7106467063486</v>
      </c>
    </row>
    <row r="1339" spans="1:16" x14ac:dyDescent="0.4">
      <c r="A1339" s="17">
        <f t="shared" si="60"/>
        <v>1337</v>
      </c>
      <c r="B1339">
        <v>1618358400</v>
      </c>
      <c r="C1339">
        <v>62959.53</v>
      </c>
      <c r="D1339" s="14">
        <f t="shared" si="61"/>
        <v>44300</v>
      </c>
      <c r="F1339">
        <f ca="1">IF(A1339&lt;$F$2,"",AVERAGE(INDIRECT("C"&amp;A1339-$F$2+3):C1339))</f>
        <v>44148.393916666668</v>
      </c>
      <c r="G1339" s="2">
        <f ca="1">IF(A1339&lt;$G$2,"",IF(A1339=$G$2,AVERAGE(INDIRECT("C"&amp;A1339-$G$2+3):C1339),G1338+(2/($G$2+3))*(C1339-G1338)))</f>
        <v>46449.546519301315</v>
      </c>
      <c r="J1339">
        <f ca="1">IF(F1339="","",IF(C1339&lt;(F1339*(1-'inputs and tables'!$K$14)),0,IF(C1339&gt;(F1339*(1+'inputs and tables'!$K$14)),1,J1338)))</f>
        <v>1</v>
      </c>
      <c r="K1339">
        <f ca="1">IF(G1339="","",IF(C1339&lt;(G1339*(1-'inputs and tables'!$K$14)),0,IF(C1339&gt;(G1339*(1+'inputs and tables'!$K$14)),1,K1338)))</f>
        <v>1</v>
      </c>
      <c r="N1339" s="13">
        <f t="shared" si="62"/>
        <v>5467.6100738167424</v>
      </c>
      <c r="O1339" s="10">
        <f ca="1">(O1338+(IF(J1338&lt;&gt;J1337,(-O1338*'inputs and tables'!$K$22-'inputs and tables'!$K$21)-O1338*'inputs and tables'!$K$22,0)*('inputs and tables'!$K$15+'inputs and tables'!$K$16)))*(IF(AND(J1338=0,'inputs and tables'!$K$16=1),data!C1338/data!C1339,1)*IF(AND(J1338=1,'inputs and tables'!$K$15=1),data!C1339/data!C1338,1))</f>
        <v>28366.356106240401</v>
      </c>
      <c r="P1339" s="10">
        <f ca="1">(P1338+(IF(K1338&lt;&gt;K1337,(-P1338*'inputs and tables'!$K$22-'inputs and tables'!$K$21)-P1338*'inputs and tables'!$K$22,0)*('inputs and tables'!$K$15+'inputs and tables'!$K$16)))*(IF(AND(K1338=0,'inputs and tables'!$K$16=1),data!C1338/data!C1339,1)*IF(AND(K1338=1,'inputs and tables'!$K$15=1),data!C1339/data!C1338,1))</f>
        <v>6858.6627956370858</v>
      </c>
    </row>
    <row r="1340" spans="1:16" x14ac:dyDescent="0.4">
      <c r="A1340" s="17">
        <f t="shared" si="60"/>
        <v>1338</v>
      </c>
      <c r="B1340">
        <v>1618444800</v>
      </c>
      <c r="C1340">
        <v>63159.98</v>
      </c>
      <c r="D1340" s="14">
        <f t="shared" si="61"/>
        <v>44301</v>
      </c>
      <c r="F1340">
        <f ca="1">IF(A1340&lt;$F$2,"",AVERAGE(INDIRECT("C"&amp;A1340-$F$2+3):C1340))</f>
        <v>44496.931083333337</v>
      </c>
      <c r="G1340" s="2">
        <f ca="1">IF(A1340&lt;$G$2,"",IF(A1340=$G$2,AVERAGE(INDIRECT("C"&amp;A1340-$G$2+3):C1340),G1339+(2/($G$2+3))*(C1340-G1339)))</f>
        <v>46747.947117170937</v>
      </c>
      <c r="J1340">
        <f ca="1">IF(F1340="","",IF(C1340&lt;(F1340*(1-'inputs and tables'!$K$14)),0,IF(C1340&gt;(F1340*(1+'inputs and tables'!$K$14)),1,J1339)))</f>
        <v>1</v>
      </c>
      <c r="K1340">
        <f ca="1">IF(G1340="","",IF(C1340&lt;(G1340*(1-'inputs and tables'!$K$14)),0,IF(C1340&gt;(G1340*(1+'inputs and tables'!$K$14)),1,K1339)))</f>
        <v>1</v>
      </c>
      <c r="N1340" s="13">
        <f t="shared" si="62"/>
        <v>5485.0178028658092</v>
      </c>
      <c r="O1340" s="10">
        <f ca="1">(O1339+(IF(J1339&lt;&gt;J1338,(-O1339*'inputs and tables'!$K$22-'inputs and tables'!$K$21)-O1339*'inputs and tables'!$K$22,0)*('inputs and tables'!$K$15+'inputs and tables'!$K$16)))*(IF(AND(J1339=0,'inputs and tables'!$K$16=1),data!C1339/data!C1340,1)*IF(AND(J1339=1,'inputs and tables'!$K$15=1),data!C1340/data!C1339,1))</f>
        <v>28456.668662282289</v>
      </c>
      <c r="P1340" s="10">
        <f ca="1">(P1339+(IF(K1339&lt;&gt;K1338,(-P1339*'inputs and tables'!$K$22-'inputs and tables'!$K$21)-P1339*'inputs and tables'!$K$22,0)*('inputs and tables'!$K$15+'inputs and tables'!$K$16)))*(IF(AND(K1339=0,'inputs and tables'!$K$16=1),data!C1339/data!C1340,1)*IF(AND(K1339=1,'inputs and tables'!$K$15=1),data!C1340/data!C1339,1))</f>
        <v>6880.4993461543063</v>
      </c>
    </row>
    <row r="1341" spans="1:16" x14ac:dyDescent="0.4">
      <c r="A1341" s="17">
        <f t="shared" si="60"/>
        <v>1339</v>
      </c>
      <c r="B1341">
        <v>1618531200</v>
      </c>
      <c r="C1341">
        <v>61334.8</v>
      </c>
      <c r="D1341" s="14">
        <f t="shared" si="61"/>
        <v>44302</v>
      </c>
      <c r="F1341">
        <f ca="1">IF(A1341&lt;$F$2,"",AVERAGE(INDIRECT("C"&amp;A1341-$F$2+3):C1341))</f>
        <v>44818.078083333341</v>
      </c>
      <c r="G1341" s="2">
        <f ca="1">IF(A1341&lt;$G$2,"",IF(A1341=$G$2,AVERAGE(INDIRECT("C"&amp;A1341-$G$2+3):C1341),G1340+(2/($G$2+3))*(C1341-G1340)))</f>
        <v>47008.426632935742</v>
      </c>
      <c r="J1341">
        <f ca="1">IF(F1341="","",IF(C1341&lt;(F1341*(1-'inputs and tables'!$K$14)),0,IF(C1341&gt;(F1341*(1+'inputs and tables'!$K$14)),1,J1340)))</f>
        <v>1</v>
      </c>
      <c r="K1341">
        <f ca="1">IF(G1341="","",IF(C1341&lt;(G1341*(1-'inputs and tables'!$K$14)),0,IF(C1341&gt;(G1341*(1+'inputs and tables'!$K$14)),1,K1340)))</f>
        <v>1</v>
      </c>
      <c r="N1341" s="13">
        <f t="shared" si="62"/>
        <v>5326.5132435952928</v>
      </c>
      <c r="O1341" s="10">
        <f ca="1">(O1340+(IF(J1340&lt;&gt;J1339,(-O1340*'inputs and tables'!$K$22-'inputs and tables'!$K$21)-O1340*'inputs and tables'!$K$22,0)*('inputs and tables'!$K$15+'inputs and tables'!$K$16)))*(IF(AND(J1340=0,'inputs and tables'!$K$16=1),data!C1340/data!C1341,1)*IF(AND(J1340=1,'inputs and tables'!$K$15=1),data!C1341/data!C1340,1))</f>
        <v>27634.335556587444</v>
      </c>
      <c r="P1341" s="10">
        <f ca="1">(P1340+(IF(K1340&lt;&gt;K1339,(-P1340*'inputs and tables'!$K$22-'inputs and tables'!$K$21)-P1340*'inputs and tables'!$K$22,0)*('inputs and tables'!$K$15+'inputs and tables'!$K$16)))*(IF(AND(K1340=0,'inputs and tables'!$K$16=1),data!C1340/data!C1341,1)*IF(AND(K1340=1,'inputs and tables'!$K$15=1),data!C1341/data!C1340,1))</f>
        <v>6681.6685391050651</v>
      </c>
    </row>
    <row r="1342" spans="1:16" x14ac:dyDescent="0.4">
      <c r="A1342" s="17">
        <f t="shared" si="60"/>
        <v>1340</v>
      </c>
      <c r="B1342">
        <v>1618617600</v>
      </c>
      <c r="C1342">
        <v>60006.66</v>
      </c>
      <c r="D1342" s="14">
        <f t="shared" si="61"/>
        <v>44303</v>
      </c>
      <c r="F1342">
        <f ca="1">IF(A1342&lt;$F$2,"",AVERAGE(INDIRECT("C"&amp;A1342-$F$2+3):C1342))</f>
        <v>45125.572000000015</v>
      </c>
      <c r="G1342" s="2">
        <f ca="1">IF(A1342&lt;$G$2,"",IF(A1342=$G$2,AVERAGE(INDIRECT("C"&amp;A1342-$G$2+3):C1342),G1341+(2/($G$2+3))*(C1342-G1341)))</f>
        <v>47240.537943061892</v>
      </c>
      <c r="J1342">
        <f ca="1">IF(F1342="","",IF(C1342&lt;(F1342*(1-'inputs and tables'!$K$14)),0,IF(C1342&gt;(F1342*(1+'inputs and tables'!$K$14)),1,J1341)))</f>
        <v>1</v>
      </c>
      <c r="K1342">
        <f ca="1">IF(G1342="","",IF(C1342&lt;(G1342*(1-'inputs and tables'!$K$14)),0,IF(C1342&gt;(G1342*(1+'inputs and tables'!$K$14)),1,K1341)))</f>
        <v>1</v>
      </c>
      <c r="N1342" s="13">
        <f t="shared" si="62"/>
        <v>5211.1732522796183</v>
      </c>
      <c r="O1342" s="10">
        <f ca="1">(O1341+(IF(J1341&lt;&gt;J1340,(-O1341*'inputs and tables'!$K$22-'inputs and tables'!$K$21)-O1341*'inputs and tables'!$K$22,0)*('inputs and tables'!$K$15+'inputs and tables'!$K$16)))*(IF(AND(J1341=0,'inputs and tables'!$K$16=1),data!C1341/data!C1342,1)*IF(AND(J1341=1,'inputs and tables'!$K$15=1),data!C1342/data!C1341,1))</f>
        <v>27035.943348149071</v>
      </c>
      <c r="P1342" s="10">
        <f ca="1">(P1341+(IF(K1341&lt;&gt;K1340,(-P1341*'inputs and tables'!$K$22-'inputs and tables'!$K$21)-P1341*'inputs and tables'!$K$22,0)*('inputs and tables'!$K$15+'inputs and tables'!$K$16)))*(IF(AND(K1341=0,'inputs and tables'!$K$16=1),data!C1341/data!C1342,1)*IF(AND(K1341=1,'inputs and tables'!$K$15=1),data!C1342/data!C1341,1))</f>
        <v>6536.9840980776708</v>
      </c>
    </row>
    <row r="1343" spans="1:16" x14ac:dyDescent="0.4">
      <c r="A1343" s="17">
        <f t="shared" si="60"/>
        <v>1341</v>
      </c>
      <c r="B1343">
        <v>1618704000</v>
      </c>
      <c r="C1343">
        <v>56150.01</v>
      </c>
      <c r="D1343" s="14">
        <f t="shared" si="61"/>
        <v>44304</v>
      </c>
      <c r="F1343">
        <f ca="1">IF(A1343&lt;$F$2,"",AVERAGE(INDIRECT("C"&amp;A1343-$F$2+3):C1343))</f>
        <v>45394.975333333343</v>
      </c>
      <c r="G1343" s="2">
        <f ca="1">IF(A1343&lt;$G$2,"",IF(A1343=$G$2,AVERAGE(INDIRECT("C"&amp;A1343-$G$2+3):C1343),G1342+(2/($G$2+3))*(C1343-G1342)))</f>
        <v>47399.635658364357</v>
      </c>
      <c r="J1343">
        <f ca="1">IF(F1343="","",IF(C1343&lt;(F1343*(1-'inputs and tables'!$K$14)),0,IF(C1343&gt;(F1343*(1+'inputs and tables'!$K$14)),1,J1342)))</f>
        <v>1</v>
      </c>
      <c r="K1343">
        <f ca="1">IF(G1343="","",IF(C1343&lt;(G1343*(1-'inputs and tables'!$K$14)),0,IF(C1343&gt;(G1343*(1+'inputs and tables'!$K$14)),1,K1342)))</f>
        <v>1</v>
      </c>
      <c r="N1343" s="13">
        <f t="shared" si="62"/>
        <v>4876.249240121565</v>
      </c>
      <c r="O1343" s="10">
        <f ca="1">(O1342+(IF(J1342&lt;&gt;J1341,(-O1342*'inputs and tables'!$K$22-'inputs and tables'!$K$21)-O1342*'inputs and tables'!$K$22,0)*('inputs and tables'!$K$15+'inputs and tables'!$K$16)))*(IF(AND(J1342=0,'inputs and tables'!$K$16=1),data!C1342/data!C1343,1)*IF(AND(J1342=1,'inputs and tables'!$K$15=1),data!C1343/data!C1342,1))</f>
        <v>25298.333374295515</v>
      </c>
      <c r="P1343" s="10">
        <f ca="1">(P1342+(IF(K1342&lt;&gt;K1341,(-P1342*'inputs and tables'!$K$22-'inputs and tables'!$K$21)-P1342*'inputs and tables'!$K$22,0)*('inputs and tables'!$K$15+'inputs and tables'!$K$16)))*(IF(AND(K1342=0,'inputs and tables'!$K$16=1),data!C1342/data!C1343,1)*IF(AND(K1342=1,'inputs and tables'!$K$15=1),data!C1343/data!C1342,1))</f>
        <v>6116.8497376274936</v>
      </c>
    </row>
    <row r="1344" spans="1:16" x14ac:dyDescent="0.4">
      <c r="A1344" s="17">
        <f t="shared" si="60"/>
        <v>1342</v>
      </c>
      <c r="B1344">
        <v>1618790400</v>
      </c>
      <c r="C1344">
        <v>55633.14</v>
      </c>
      <c r="D1344" s="14">
        <f t="shared" si="61"/>
        <v>44305</v>
      </c>
      <c r="F1344">
        <f ca="1">IF(A1344&lt;$F$2,"",AVERAGE(INDIRECT("C"&amp;A1344-$F$2+3):C1344))</f>
        <v>45663.122166666675</v>
      </c>
      <c r="G1344" s="2">
        <f ca="1">IF(A1344&lt;$G$2,"",IF(A1344=$G$2,AVERAGE(INDIRECT("C"&amp;A1344-$G$2+3):C1344),G1343+(2/($G$2+3))*(C1344-G1343)))</f>
        <v>47546.662521607854</v>
      </c>
      <c r="J1344">
        <f ca="1">IF(F1344="","",IF(C1344&lt;(F1344*(1-'inputs and tables'!$K$14)),0,IF(C1344&gt;(F1344*(1+'inputs and tables'!$K$14)),1,J1343)))</f>
        <v>1</v>
      </c>
      <c r="K1344">
        <f ca="1">IF(G1344="","",IF(C1344&lt;(G1344*(1-'inputs and tables'!$K$14)),0,IF(C1344&gt;(G1344*(1+'inputs and tables'!$K$14)),1,K1343)))</f>
        <v>1</v>
      </c>
      <c r="N1344" s="13">
        <f t="shared" si="62"/>
        <v>4831.3625705601235</v>
      </c>
      <c r="O1344" s="10">
        <f ca="1">(O1343+(IF(J1343&lt;&gt;J1342,(-O1343*'inputs and tables'!$K$22-'inputs and tables'!$K$21)-O1343*'inputs and tables'!$K$22,0)*('inputs and tables'!$K$15+'inputs and tables'!$K$16)))*(IF(AND(J1343=0,'inputs and tables'!$K$16=1),data!C1343/data!C1344,1)*IF(AND(J1343=1,'inputs and tables'!$K$15=1),data!C1344/data!C1343,1))</f>
        <v>25065.458089479496</v>
      </c>
      <c r="P1344" s="10">
        <f ca="1">(P1343+(IF(K1343&lt;&gt;K1342,(-P1343*'inputs and tables'!$K$22-'inputs and tables'!$K$21)-P1343*'inputs and tables'!$K$22,0)*('inputs and tables'!$K$15+'inputs and tables'!$K$16)))*(IF(AND(K1343=0,'inputs and tables'!$K$16=1),data!C1343/data!C1344,1)*IF(AND(K1343=1,'inputs and tables'!$K$15=1),data!C1344/data!C1343,1))</f>
        <v>6060.5431381471453</v>
      </c>
    </row>
    <row r="1345" spans="1:16" x14ac:dyDescent="0.4">
      <c r="A1345" s="17">
        <f t="shared" si="60"/>
        <v>1343</v>
      </c>
      <c r="B1345">
        <v>1618876800</v>
      </c>
      <c r="C1345">
        <v>56425</v>
      </c>
      <c r="D1345" s="14">
        <f t="shared" si="61"/>
        <v>44306</v>
      </c>
      <c r="F1345">
        <f ca="1">IF(A1345&lt;$F$2,"",AVERAGE(INDIRECT("C"&amp;A1345-$F$2+3):C1345))</f>
        <v>45943.999583333345</v>
      </c>
      <c r="G1345" s="2">
        <f ca="1">IF(A1345&lt;$G$2,"",IF(A1345=$G$2,AVERAGE(INDIRECT("C"&amp;A1345-$G$2+3):C1345),G1344+(2/($G$2+3))*(C1345-G1344)))</f>
        <v>47705.204262293424</v>
      </c>
      <c r="J1345">
        <f ca="1">IF(F1345="","",IF(C1345&lt;(F1345*(1-'inputs and tables'!$K$14)),0,IF(C1345&gt;(F1345*(1+'inputs and tables'!$K$14)),1,J1344)))</f>
        <v>1</v>
      </c>
      <c r="K1345">
        <f ca="1">IF(G1345="","",IF(C1345&lt;(G1345*(1-'inputs and tables'!$K$14)),0,IF(C1345&gt;(G1345*(1+'inputs and tables'!$K$14)),1,K1344)))</f>
        <v>1</v>
      </c>
      <c r="N1345" s="13">
        <f t="shared" si="62"/>
        <v>4900.1302648718902</v>
      </c>
      <c r="O1345" s="10">
        <f ca="1">(O1344+(IF(J1344&lt;&gt;J1343,(-O1344*'inputs and tables'!$K$22-'inputs and tables'!$K$21)-O1344*'inputs and tables'!$K$22,0)*('inputs and tables'!$K$15+'inputs and tables'!$K$16)))*(IF(AND(J1344=0,'inputs and tables'!$K$16=1),data!C1344/data!C1345,1)*IF(AND(J1344=1,'inputs and tables'!$K$15=1),data!C1345/data!C1344,1))</f>
        <v>25422.229856141152</v>
      </c>
      <c r="P1345" s="10">
        <f ca="1">(P1344+(IF(K1344&lt;&gt;K1343,(-P1344*'inputs and tables'!$K$22-'inputs and tables'!$K$21)-P1344*'inputs and tables'!$K$22,0)*('inputs and tables'!$K$15+'inputs and tables'!$K$16)))*(IF(AND(K1344=0,'inputs and tables'!$K$16=1),data!C1344/data!C1345,1)*IF(AND(K1344=1,'inputs and tables'!$K$15=1),data!C1345/data!C1344,1))</f>
        <v>6146.8065000457036</v>
      </c>
    </row>
    <row r="1346" spans="1:16" x14ac:dyDescent="0.4">
      <c r="A1346" s="17">
        <f t="shared" si="60"/>
        <v>1344</v>
      </c>
      <c r="B1346">
        <v>1618963200</v>
      </c>
      <c r="C1346">
        <v>53787.63</v>
      </c>
      <c r="D1346" s="14">
        <f t="shared" si="61"/>
        <v>44307</v>
      </c>
      <c r="F1346">
        <f ca="1">IF(A1346&lt;$F$2,"",AVERAGE(INDIRECT("C"&amp;A1346-$F$2+3):C1346))</f>
        <v>46193.806583333338</v>
      </c>
      <c r="G1346" s="2">
        <f ca="1">IF(A1346&lt;$G$2,"",IF(A1346=$G$2,AVERAGE(INDIRECT("C"&amp;A1346-$G$2+3):C1346),G1345+(2/($G$2+3))*(C1346-G1345)))</f>
        <v>47813.819007609614</v>
      </c>
      <c r="J1346">
        <f ca="1">IF(F1346="","",IF(C1346&lt;(F1346*(1-'inputs and tables'!$K$14)),0,IF(C1346&gt;(F1346*(1+'inputs and tables'!$K$14)),1,J1345)))</f>
        <v>1</v>
      </c>
      <c r="K1346">
        <f ca="1">IF(G1346="","",IF(C1346&lt;(G1346*(1-'inputs and tables'!$K$14)),0,IF(C1346&gt;(G1346*(1+'inputs and tables'!$K$14)),1,K1345)))</f>
        <v>1</v>
      </c>
      <c r="N1346" s="13">
        <f t="shared" si="62"/>
        <v>4671.0924880590374</v>
      </c>
      <c r="O1346" s="10">
        <f ca="1">(O1345+(IF(J1345&lt;&gt;J1344,(-O1345*'inputs and tables'!$K$22-'inputs and tables'!$K$21)-O1345*'inputs and tables'!$K$22,0)*('inputs and tables'!$K$15+'inputs and tables'!$K$16)))*(IF(AND(J1345=0,'inputs and tables'!$K$16=1),data!C1345/data!C1346,1)*IF(AND(J1345=1,'inputs and tables'!$K$15=1),data!C1346/data!C1345,1))</f>
        <v>24233.965321702675</v>
      </c>
      <c r="P1346" s="10">
        <f ca="1">(P1345+(IF(K1345&lt;&gt;K1344,(-P1345*'inputs and tables'!$K$22-'inputs and tables'!$K$21)-P1345*'inputs and tables'!$K$22,0)*('inputs and tables'!$K$15+'inputs and tables'!$K$16)))*(IF(AND(K1345=0,'inputs and tables'!$K$16=1),data!C1345/data!C1346,1)*IF(AND(K1345=1,'inputs and tables'!$K$15=1),data!C1346/data!C1345,1))</f>
        <v>5859.4976288179578</v>
      </c>
    </row>
    <row r="1347" spans="1:16" x14ac:dyDescent="0.4">
      <c r="A1347" s="17">
        <f t="shared" si="60"/>
        <v>1345</v>
      </c>
      <c r="B1347">
        <v>1619049600</v>
      </c>
      <c r="C1347">
        <v>51690.96</v>
      </c>
      <c r="D1347" s="14">
        <f t="shared" si="61"/>
        <v>44308</v>
      </c>
      <c r="F1347">
        <f ca="1">IF(A1347&lt;$F$2,"",AVERAGE(INDIRECT("C"&amp;A1347-$F$2+3):C1347))</f>
        <v>46430.958250000003</v>
      </c>
      <c r="G1347" s="2">
        <f ca="1">IF(A1347&lt;$G$2,"",IF(A1347=$G$2,AVERAGE(INDIRECT("C"&amp;A1347-$G$2+3):C1347),G1346+(2/($G$2+3))*(C1347-G1346)))</f>
        <v>47883.053668188011</v>
      </c>
      <c r="J1347">
        <f ca="1">IF(F1347="","",IF(C1347&lt;(F1347*(1-'inputs and tables'!$K$14)),0,IF(C1347&gt;(F1347*(1+'inputs and tables'!$K$14)),1,J1346)))</f>
        <v>1</v>
      </c>
      <c r="K1347">
        <f ca="1">IF(G1347="","",IF(C1347&lt;(G1347*(1-'inputs and tables'!$K$14)),0,IF(C1347&gt;(G1347*(1+'inputs and tables'!$K$14)),1,K1346)))</f>
        <v>1</v>
      </c>
      <c r="N1347" s="13">
        <f t="shared" si="62"/>
        <v>4489.0108554059771</v>
      </c>
      <c r="O1347" s="10">
        <f ca="1">(O1346+(IF(J1346&lt;&gt;J1345,(-O1346*'inputs and tables'!$K$22-'inputs and tables'!$K$21)-O1346*'inputs and tables'!$K$22,0)*('inputs and tables'!$K$15+'inputs and tables'!$K$16)))*(IF(AND(J1346=0,'inputs and tables'!$K$16=1),data!C1346/data!C1347,1)*IF(AND(J1346=1,'inputs and tables'!$K$15=1),data!C1347/data!C1346,1))</f>
        <v>23289.312655819194</v>
      </c>
      <c r="P1347" s="10">
        <f ca="1">(P1346+(IF(K1346&lt;&gt;K1345,(-P1346*'inputs and tables'!$K$22-'inputs and tables'!$K$21)-P1346*'inputs and tables'!$K$22,0)*('inputs and tables'!$K$15+'inputs and tables'!$K$16)))*(IF(AND(K1346=0,'inputs and tables'!$K$16=1),data!C1346/data!C1347,1)*IF(AND(K1346=1,'inputs and tables'!$K$15=1),data!C1347/data!C1346,1))</f>
        <v>5631.0913411006195</v>
      </c>
    </row>
    <row r="1348" spans="1:16" x14ac:dyDescent="0.4">
      <c r="A1348" s="17">
        <f t="shared" si="60"/>
        <v>1346</v>
      </c>
      <c r="B1348">
        <v>1619136000</v>
      </c>
      <c r="C1348">
        <v>51125.14</v>
      </c>
      <c r="D1348" s="14">
        <f t="shared" si="61"/>
        <v>44309</v>
      </c>
      <c r="F1348">
        <f ca="1">IF(A1348&lt;$F$2,"",AVERAGE(INDIRECT("C"&amp;A1348-$F$2+3):C1348))</f>
        <v>46659.257750000004</v>
      </c>
      <c r="G1348" s="2">
        <f ca="1">IF(A1348&lt;$G$2,"",IF(A1348=$G$2,AVERAGE(INDIRECT("C"&amp;A1348-$G$2+3):C1348),G1347+(2/($G$2+3))*(C1348-G1347)))</f>
        <v>47940.94806697037</v>
      </c>
      <c r="J1348">
        <f ca="1">IF(F1348="","",IF(C1348&lt;(F1348*(1-'inputs and tables'!$K$14)),0,IF(C1348&gt;(F1348*(1+'inputs and tables'!$K$14)),1,J1347)))</f>
        <v>1</v>
      </c>
      <c r="K1348">
        <f ca="1">IF(G1348="","",IF(C1348&lt;(G1348*(1-'inputs and tables'!$K$14)),0,IF(C1348&gt;(G1348*(1+'inputs and tables'!$K$14)),1,K1347)))</f>
        <v>1</v>
      </c>
      <c r="N1348" s="13">
        <f t="shared" si="62"/>
        <v>4439.8732088579964</v>
      </c>
      <c r="O1348" s="10">
        <f ca="1">(O1347+(IF(J1347&lt;&gt;J1346,(-O1347*'inputs and tables'!$K$22-'inputs and tables'!$K$21)-O1347*'inputs and tables'!$K$22,0)*('inputs and tables'!$K$15+'inputs and tables'!$K$16)))*(IF(AND(J1347=0,'inputs and tables'!$K$16=1),data!C1347/data!C1348,1)*IF(AND(J1347=1,'inputs and tables'!$K$15=1),data!C1348/data!C1347,1))</f>
        <v>23034.382995257354</v>
      </c>
      <c r="P1348" s="10">
        <f ca="1">(P1347+(IF(K1347&lt;&gt;K1346,(-P1347*'inputs and tables'!$K$22-'inputs and tables'!$K$21)-P1347*'inputs and tables'!$K$22,0)*('inputs and tables'!$K$15+'inputs and tables'!$K$16)))*(IF(AND(K1347=0,'inputs and tables'!$K$16=1),data!C1347/data!C1348,1)*IF(AND(K1347=1,'inputs and tables'!$K$15=1),data!C1348/data!C1347,1))</f>
        <v>5569.4522440008259</v>
      </c>
    </row>
    <row r="1349" spans="1:16" x14ac:dyDescent="0.4">
      <c r="A1349" s="17">
        <f t="shared" ref="A1349:A1412" si="63">A1348+1</f>
        <v>1347</v>
      </c>
      <c r="B1349">
        <v>1619222400</v>
      </c>
      <c r="C1349">
        <v>50047.839999999997</v>
      </c>
      <c r="D1349" s="14">
        <f t="shared" si="61"/>
        <v>44310</v>
      </c>
      <c r="F1349">
        <f ca="1">IF(A1349&lt;$F$2,"",AVERAGE(INDIRECT("C"&amp;A1349-$F$2+3):C1349))</f>
        <v>46870.385833333341</v>
      </c>
      <c r="G1349" s="2">
        <f ca="1">IF(A1349&lt;$G$2,"",IF(A1349=$G$2,AVERAGE(INDIRECT("C"&amp;A1349-$G$2+3):C1349),G1348+(2/($G$2+3))*(C1349-G1348)))</f>
        <v>47978.571137203042</v>
      </c>
      <c r="J1349">
        <f ca="1">IF(F1349="","",IF(C1349&lt;(F1349*(1-'inputs and tables'!$K$14)),0,IF(C1349&gt;(F1349*(1+'inputs and tables'!$K$14)),1,J1348)))</f>
        <v>1</v>
      </c>
      <c r="K1349">
        <f ca="1">IF(G1349="","",IF(C1349&lt;(G1349*(1-'inputs and tables'!$K$14)),0,IF(C1349&gt;(G1349*(1+'inputs and tables'!$K$14)),1,K1348)))</f>
        <v>1</v>
      </c>
      <c r="N1349" s="13">
        <f t="shared" si="62"/>
        <v>4346.3169778549573</v>
      </c>
      <c r="O1349" s="10">
        <f ca="1">(O1348+(IF(J1348&lt;&gt;J1347,(-O1348*'inputs and tables'!$K$22-'inputs and tables'!$K$21)-O1348*'inputs and tables'!$K$22,0)*('inputs and tables'!$K$15+'inputs and tables'!$K$16)))*(IF(AND(J1348=0,'inputs and tables'!$K$16=1),data!C1348/data!C1349,1)*IF(AND(J1348=1,'inputs and tables'!$K$15=1),data!C1349/data!C1348,1))</f>
        <v>22549.006509231287</v>
      </c>
      <c r="P1349" s="10">
        <f ca="1">(P1348+(IF(K1348&lt;&gt;K1347,(-P1348*'inputs and tables'!$K$22-'inputs and tables'!$K$21)-P1348*'inputs and tables'!$K$22,0)*('inputs and tables'!$K$15+'inputs and tables'!$K$16)))*(IF(AND(K1348=0,'inputs and tables'!$K$16=1),data!C1348/data!C1349,1)*IF(AND(K1348=1,'inputs and tables'!$K$15=1),data!C1349/data!C1348,1))</f>
        <v>5452.0937213158595</v>
      </c>
    </row>
    <row r="1350" spans="1:16" x14ac:dyDescent="0.4">
      <c r="A1350" s="17">
        <f t="shared" si="63"/>
        <v>1348</v>
      </c>
      <c r="B1350">
        <v>1619308800</v>
      </c>
      <c r="C1350">
        <v>49066.77</v>
      </c>
      <c r="D1350" s="14">
        <f t="shared" si="61"/>
        <v>44311</v>
      </c>
      <c r="F1350">
        <f ca="1">IF(A1350&lt;$F$2,"",AVERAGE(INDIRECT("C"&amp;A1350-$F$2+3):C1350))</f>
        <v>47058.497333333333</v>
      </c>
      <c r="G1350" s="2">
        <f ca="1">IF(A1350&lt;$G$2,"",IF(A1350=$G$2,AVERAGE(INDIRECT("C"&amp;A1350-$G$2+3):C1350),G1349+(2/($G$2+3))*(C1350-G1349)))</f>
        <v>47998.003259752986</v>
      </c>
      <c r="J1350">
        <f ca="1">IF(F1350="","",IF(C1350&lt;(F1350*(1-'inputs and tables'!$K$14)),0,IF(C1350&gt;(F1350*(1+'inputs and tables'!$K$14)),1,J1349)))</f>
        <v>1</v>
      </c>
      <c r="K1350">
        <f ca="1">IF(G1350="","",IF(C1350&lt;(G1350*(1-'inputs and tables'!$K$14)),0,IF(C1350&gt;(G1350*(1+'inputs and tables'!$K$14)),1,K1349)))</f>
        <v>1</v>
      </c>
      <c r="N1350" s="13">
        <f t="shared" si="62"/>
        <v>4261.1176726009408</v>
      </c>
      <c r="O1350" s="10">
        <f ca="1">(O1349+(IF(J1349&lt;&gt;J1348,(-O1349*'inputs and tables'!$K$22-'inputs and tables'!$K$21)-O1349*'inputs and tables'!$K$22,0)*('inputs and tables'!$K$15+'inputs and tables'!$K$16)))*(IF(AND(J1349=0,'inputs and tables'!$K$16=1),data!C1349/data!C1350,1)*IF(AND(J1349=1,'inputs and tables'!$K$15=1),data!C1350/data!C1349,1))</f>
        <v>22106.986357791953</v>
      </c>
      <c r="P1350" s="10">
        <f ca="1">(P1349+(IF(K1349&lt;&gt;K1348,(-P1349*'inputs and tables'!$K$22-'inputs and tables'!$K$21)-P1349*'inputs and tables'!$K$22,0)*('inputs and tables'!$K$15+'inputs and tables'!$K$16)))*(IF(AND(K1349=0,'inputs and tables'!$K$16=1),data!C1349/data!C1350,1)*IF(AND(K1349=1,'inputs and tables'!$K$15=1),data!C1350/data!C1349,1))</f>
        <v>5345.2182680061587</v>
      </c>
    </row>
    <row r="1351" spans="1:16" x14ac:dyDescent="0.4">
      <c r="A1351" s="17">
        <f t="shared" si="63"/>
        <v>1349</v>
      </c>
      <c r="B1351">
        <v>1619395200</v>
      </c>
      <c r="C1351">
        <v>54001.39</v>
      </c>
      <c r="D1351" s="14">
        <f t="shared" si="61"/>
        <v>44312</v>
      </c>
      <c r="F1351">
        <f ca="1">IF(A1351&lt;$F$2,"",AVERAGE(INDIRECT("C"&amp;A1351-$F$2+3):C1351))</f>
        <v>47289.495083333328</v>
      </c>
      <c r="G1351" s="2">
        <f ca="1">IF(A1351&lt;$G$2,"",IF(A1351=$G$2,AVERAGE(INDIRECT("C"&amp;A1351-$G$2+3):C1351),G1350+(2/($G$2+3))*(C1351-G1350)))</f>
        <v>48105.206594400253</v>
      </c>
      <c r="J1351">
        <f ca="1">IF(F1351="","",IF(C1351&lt;(F1351*(1-'inputs and tables'!$K$14)),0,IF(C1351&gt;(F1351*(1+'inputs and tables'!$K$14)),1,J1350)))</f>
        <v>1</v>
      </c>
      <c r="K1351">
        <f ca="1">IF(G1351="","",IF(C1351&lt;(G1351*(1-'inputs and tables'!$K$14)),0,IF(C1351&gt;(G1351*(1+'inputs and tables'!$K$14)),1,K1350)))</f>
        <v>1</v>
      </c>
      <c r="N1351" s="13">
        <f t="shared" si="62"/>
        <v>4689.6561007381515</v>
      </c>
      <c r="O1351" s="10">
        <f ca="1">(O1350+(IF(J1350&lt;&gt;J1349,(-O1350*'inputs and tables'!$K$22-'inputs and tables'!$K$21)-O1350*'inputs and tables'!$K$22,0)*('inputs and tables'!$K$15+'inputs and tables'!$K$16)))*(IF(AND(J1350=0,'inputs and tables'!$K$16=1),data!C1350/data!C1351,1)*IF(AND(J1350=1,'inputs and tables'!$K$15=1),data!C1351/data!C1350,1))</f>
        <v>24330.274685531629</v>
      </c>
      <c r="P1351" s="10">
        <f ca="1">(P1350+(IF(K1350&lt;&gt;K1349,(-P1350*'inputs and tables'!$K$22-'inputs and tables'!$K$21)-P1350*'inputs and tables'!$K$22,0)*('inputs and tables'!$K$15+'inputs and tables'!$K$16)))*(IF(AND(K1350=0,'inputs and tables'!$K$16=1),data!C1350/data!C1351,1)*IF(AND(K1350=1,'inputs and tables'!$K$15=1),data!C1351/data!C1350,1))</f>
        <v>5882.7841393620383</v>
      </c>
    </row>
    <row r="1352" spans="1:16" x14ac:dyDescent="0.4">
      <c r="A1352" s="17">
        <f t="shared" si="63"/>
        <v>1350</v>
      </c>
      <c r="B1352">
        <v>1619481600</v>
      </c>
      <c r="C1352">
        <v>55011.97</v>
      </c>
      <c r="D1352" s="14">
        <f t="shared" si="61"/>
        <v>44313</v>
      </c>
      <c r="F1352">
        <f ca="1">IF(A1352&lt;$F$2,"",AVERAGE(INDIRECT("C"&amp;A1352-$F$2+3):C1352))</f>
        <v>47522.266416666658</v>
      </c>
      <c r="G1352" s="2">
        <f ca="1">IF(A1352&lt;$G$2,"",IF(A1352=$G$2,AVERAGE(INDIRECT("C"&amp;A1352-$G$2+3):C1352),G1351+(2/($G$2+3))*(C1352-G1351)))</f>
        <v>48228.541655214533</v>
      </c>
      <c r="J1352">
        <f ca="1">IF(F1352="","",IF(C1352&lt;(F1352*(1-'inputs and tables'!$K$14)),0,IF(C1352&gt;(F1352*(1+'inputs and tables'!$K$14)),1,J1351)))</f>
        <v>1</v>
      </c>
      <c r="K1352">
        <f ca="1">IF(G1352="","",IF(C1352&lt;(G1352*(1-'inputs and tables'!$K$14)),0,IF(C1352&gt;(G1352*(1+'inputs and tables'!$K$14)),1,K1351)))</f>
        <v>1</v>
      </c>
      <c r="N1352" s="13">
        <f t="shared" si="62"/>
        <v>4777.4181502388028</v>
      </c>
      <c r="O1352" s="10">
        <f ca="1">(O1351+(IF(J1351&lt;&gt;J1350,(-O1351*'inputs and tables'!$K$22-'inputs and tables'!$K$21)-O1351*'inputs and tables'!$K$22,0)*('inputs and tables'!$K$15+'inputs and tables'!$K$16)))*(IF(AND(J1351=0,'inputs and tables'!$K$16=1),data!C1351/data!C1352,1)*IF(AND(J1351=1,'inputs and tables'!$K$15=1),data!C1352/data!C1351,1))</f>
        <v>24785.590539284738</v>
      </c>
      <c r="P1352" s="10">
        <f ca="1">(P1351+(IF(K1351&lt;&gt;K1350,(-P1351*'inputs and tables'!$K$22-'inputs and tables'!$K$21)-P1351*'inputs and tables'!$K$22,0)*('inputs and tables'!$K$15+'inputs and tables'!$K$16)))*(IF(AND(K1351=0,'inputs and tables'!$K$16=1),data!C1351/data!C1352,1)*IF(AND(K1351=1,'inputs and tables'!$K$15=1),data!C1352/data!C1351,1))</f>
        <v>5992.8743425134116</v>
      </c>
    </row>
    <row r="1353" spans="1:16" x14ac:dyDescent="0.4">
      <c r="A1353" s="17">
        <f t="shared" si="63"/>
        <v>1351</v>
      </c>
      <c r="B1353">
        <v>1619568000</v>
      </c>
      <c r="C1353">
        <v>54846.22</v>
      </c>
      <c r="D1353" s="14">
        <f t="shared" si="61"/>
        <v>44314</v>
      </c>
      <c r="F1353">
        <f ca="1">IF(A1353&lt;$F$2,"",AVERAGE(INDIRECT("C"&amp;A1353-$F$2+3):C1353))</f>
        <v>47751.109916666654</v>
      </c>
      <c r="G1353" s="2">
        <f ca="1">IF(A1353&lt;$G$2,"",IF(A1353=$G$2,AVERAGE(INDIRECT("C"&amp;A1353-$G$2+3):C1353),G1352+(2/($G$2+3))*(C1353-G1352)))</f>
        <v>48346.714482799987</v>
      </c>
      <c r="J1353">
        <f ca="1">IF(F1353="","",IF(C1353&lt;(F1353*(1-'inputs and tables'!$K$14)),0,IF(C1353&gt;(F1353*(1+'inputs and tables'!$K$14)),1,J1352)))</f>
        <v>1</v>
      </c>
      <c r="K1353">
        <f ca="1">IF(G1353="","",IF(C1353&lt;(G1353*(1-'inputs and tables'!$K$14)),0,IF(C1353&gt;(G1353*(1+'inputs and tables'!$K$14)),1,K1352)))</f>
        <v>1</v>
      </c>
      <c r="N1353" s="13">
        <f t="shared" si="62"/>
        <v>4763.0238818931666</v>
      </c>
      <c r="O1353" s="10">
        <f ca="1">(O1352+(IF(J1352&lt;&gt;J1351,(-O1352*'inputs and tables'!$K$22-'inputs and tables'!$K$21)-O1352*'inputs and tables'!$K$22,0)*('inputs and tables'!$K$15+'inputs and tables'!$K$16)))*(IF(AND(J1352=0,'inputs and tables'!$K$16=1),data!C1352/data!C1353,1)*IF(AND(J1352=1,'inputs and tables'!$K$15=1),data!C1353/data!C1352,1))</f>
        <v>24710.912035099442</v>
      </c>
      <c r="P1353" s="10">
        <f ca="1">(P1352+(IF(K1352&lt;&gt;K1351,(-P1352*'inputs and tables'!$K$22-'inputs and tables'!$K$21)-P1352*'inputs and tables'!$K$22,0)*('inputs and tables'!$K$15+'inputs and tables'!$K$16)))*(IF(AND(K1352=0,'inputs and tables'!$K$16=1),data!C1352/data!C1353,1)*IF(AND(K1352=1,'inputs and tables'!$K$15=1),data!C1353/data!C1352,1))</f>
        <v>5974.8179282044603</v>
      </c>
    </row>
    <row r="1354" spans="1:16" x14ac:dyDescent="0.4">
      <c r="A1354" s="17">
        <f t="shared" si="63"/>
        <v>1352</v>
      </c>
      <c r="B1354">
        <v>1619654400</v>
      </c>
      <c r="C1354">
        <v>53555</v>
      </c>
      <c r="D1354" s="14">
        <f t="shared" si="61"/>
        <v>44315</v>
      </c>
      <c r="F1354">
        <f ca="1">IF(A1354&lt;$F$2,"",AVERAGE(INDIRECT("C"&amp;A1354-$F$2+3):C1354))</f>
        <v>47956.772083333322</v>
      </c>
      <c r="G1354" s="2">
        <f ca="1">IF(A1354&lt;$G$2,"",IF(A1354=$G$2,AVERAGE(INDIRECT("C"&amp;A1354-$G$2+3):C1354),G1353+(2/($G$2+3))*(C1354-G1353)))</f>
        <v>48439.719581321413</v>
      </c>
      <c r="J1354">
        <f ca="1">IF(F1354="","",IF(C1354&lt;(F1354*(1-'inputs and tables'!$K$14)),0,IF(C1354&gt;(F1354*(1+'inputs and tables'!$K$14)),1,J1353)))</f>
        <v>1</v>
      </c>
      <c r="K1354">
        <f ca="1">IF(G1354="","",IF(C1354&lt;(G1354*(1-'inputs and tables'!$K$14)),0,IF(C1354&gt;(G1354*(1+'inputs and tables'!$K$14)),1,K1353)))</f>
        <v>1</v>
      </c>
      <c r="N1354" s="13">
        <f t="shared" si="62"/>
        <v>4650.8901432913435</v>
      </c>
      <c r="O1354" s="10">
        <f ca="1">(O1353+(IF(J1353&lt;&gt;J1352,(-O1353*'inputs and tables'!$K$22-'inputs and tables'!$K$21)-O1353*'inputs and tables'!$K$22,0)*('inputs and tables'!$K$15+'inputs and tables'!$K$16)))*(IF(AND(J1353=0,'inputs and tables'!$K$16=1),data!C1353/data!C1354,1)*IF(AND(J1353=1,'inputs and tables'!$K$15=1),data!C1354/data!C1353,1))</f>
        <v>24129.154097397244</v>
      </c>
      <c r="P1354" s="10">
        <f ca="1">(P1353+(IF(K1353&lt;&gt;K1352,(-P1353*'inputs and tables'!$K$22-'inputs and tables'!$K$21)-P1353*'inputs and tables'!$K$22,0)*('inputs and tables'!$K$15+'inputs and tables'!$K$16)))*(IF(AND(K1353=0,'inputs and tables'!$K$16=1),data!C1353/data!C1354,1)*IF(AND(K1353=1,'inputs and tables'!$K$15=1),data!C1354/data!C1353,1))</f>
        <v>5834.1554649525506</v>
      </c>
    </row>
    <row r="1355" spans="1:16" x14ac:dyDescent="0.4">
      <c r="A1355" s="17">
        <f t="shared" si="63"/>
        <v>1353</v>
      </c>
      <c r="B1355">
        <v>1619740800</v>
      </c>
      <c r="C1355">
        <v>57694.27</v>
      </c>
      <c r="D1355" s="14">
        <f t="shared" si="61"/>
        <v>44316</v>
      </c>
      <c r="F1355">
        <f ca="1">IF(A1355&lt;$F$2,"",AVERAGE(INDIRECT("C"&amp;A1355-$F$2+3):C1355))</f>
        <v>48196.52741666665</v>
      </c>
      <c r="G1355" s="2">
        <f ca="1">IF(A1355&lt;$G$2,"",IF(A1355=$G$2,AVERAGE(INDIRECT("C"&amp;A1355-$G$2+3):C1355),G1354+(2/($G$2+3))*(C1355-G1354)))</f>
        <v>48604.979410226384</v>
      </c>
      <c r="J1355">
        <f ca="1">IF(F1355="","",IF(C1355&lt;(F1355*(1-'inputs and tables'!$K$14)),0,IF(C1355&gt;(F1355*(1+'inputs and tables'!$K$14)),1,J1354)))</f>
        <v>1</v>
      </c>
      <c r="K1355">
        <f ca="1">IF(G1355="","",IF(C1355&lt;(G1355*(1-'inputs and tables'!$K$14)),0,IF(C1355&gt;(G1355*(1+'inputs and tables'!$K$14)),1,K1354)))</f>
        <v>1</v>
      </c>
      <c r="N1355" s="13">
        <f t="shared" si="62"/>
        <v>5010.3577941814856</v>
      </c>
      <c r="O1355" s="10">
        <f ca="1">(O1354+(IF(J1354&lt;&gt;J1353,(-O1354*'inputs and tables'!$K$22-'inputs and tables'!$K$21)-O1354*'inputs and tables'!$K$22,0)*('inputs and tables'!$K$15+'inputs and tables'!$K$16)))*(IF(AND(J1354=0,'inputs and tables'!$K$16=1),data!C1354/data!C1355,1)*IF(AND(J1354=1,'inputs and tables'!$K$15=1),data!C1355/data!C1354,1))</f>
        <v>25994.098242308708</v>
      </c>
      <c r="P1355" s="10">
        <f ca="1">(P1354+(IF(K1354&lt;&gt;K1353,(-P1354*'inputs and tables'!$K$22-'inputs and tables'!$K$21)-P1354*'inputs and tables'!$K$22,0)*('inputs and tables'!$K$15+'inputs and tables'!$K$16)))*(IF(AND(K1354=0,'inputs and tables'!$K$16=1),data!C1354/data!C1355,1)*IF(AND(K1354=1,'inputs and tables'!$K$15=1),data!C1355/data!C1354,1))</f>
        <v>6285.0777820361873</v>
      </c>
    </row>
    <row r="1356" spans="1:16" x14ac:dyDescent="0.4">
      <c r="A1356" s="17">
        <f t="shared" si="63"/>
        <v>1354</v>
      </c>
      <c r="B1356">
        <v>1619827200</v>
      </c>
      <c r="C1356">
        <v>57800.37</v>
      </c>
      <c r="D1356" s="14">
        <f t="shared" si="61"/>
        <v>44317</v>
      </c>
      <c r="F1356">
        <f ca="1">IF(A1356&lt;$F$2,"",AVERAGE(INDIRECT("C"&amp;A1356-$F$2+3):C1356))</f>
        <v>48433.766416666651</v>
      </c>
      <c r="G1356" s="2">
        <f ca="1">IF(A1356&lt;$G$2,"",IF(A1356=$G$2,AVERAGE(INDIRECT("C"&amp;A1356-$G$2+3):C1356),G1355+(2/($G$2+3))*(C1356-G1355)))</f>
        <v>48769.182813615196</v>
      </c>
      <c r="J1356">
        <f ca="1">IF(F1356="","",IF(C1356&lt;(F1356*(1-'inputs and tables'!$K$14)),0,IF(C1356&gt;(F1356*(1+'inputs and tables'!$K$14)),1,J1355)))</f>
        <v>1</v>
      </c>
      <c r="K1356">
        <f ca="1">IF(G1356="","",IF(C1356&lt;(G1356*(1-'inputs and tables'!$K$14)),0,IF(C1356&gt;(G1356*(1+'inputs and tables'!$K$14)),1,K1355)))</f>
        <v>1</v>
      </c>
      <c r="N1356" s="13">
        <f t="shared" si="62"/>
        <v>5019.5718627876522</v>
      </c>
      <c r="O1356" s="10">
        <f ca="1">(O1355+(IF(J1355&lt;&gt;J1354,(-O1355*'inputs and tables'!$K$22-'inputs and tables'!$K$21)-O1355*'inputs and tables'!$K$22,0)*('inputs and tables'!$K$15+'inputs and tables'!$K$16)))*(IF(AND(J1355=0,'inputs and tables'!$K$16=1),data!C1355/data!C1356,1)*IF(AND(J1355=1,'inputs and tables'!$K$15=1),data!C1356/data!C1355,1))</f>
        <v>26041.901495968199</v>
      </c>
      <c r="P1356" s="10">
        <f ca="1">(P1355+(IF(K1355&lt;&gt;K1354,(-P1355*'inputs and tables'!$K$22-'inputs and tables'!$K$21)-P1355*'inputs and tables'!$K$22,0)*('inputs and tables'!$K$15+'inputs and tables'!$K$16)))*(IF(AND(K1355=0,'inputs and tables'!$K$16=1),data!C1355/data!C1356,1)*IF(AND(K1355=1,'inputs and tables'!$K$15=1),data!C1356/data!C1355,1))</f>
        <v>6296.6360659467746</v>
      </c>
    </row>
    <row r="1357" spans="1:16" x14ac:dyDescent="0.4">
      <c r="A1357" s="17">
        <f t="shared" si="63"/>
        <v>1355</v>
      </c>
      <c r="B1357">
        <v>1619913600</v>
      </c>
      <c r="C1357">
        <v>56578.21</v>
      </c>
      <c r="D1357" s="14">
        <f t="shared" si="61"/>
        <v>44318</v>
      </c>
      <c r="F1357">
        <f ca="1">IF(A1357&lt;$F$2,"",AVERAGE(INDIRECT("C"&amp;A1357-$F$2+3):C1357))</f>
        <v>48637.098749999983</v>
      </c>
      <c r="G1357" s="2">
        <f ca="1">IF(A1357&lt;$G$2,"",IF(A1357=$G$2,AVERAGE(INDIRECT("C"&amp;A1357-$G$2+3):C1357),G1356+(2/($G$2+3))*(C1357-G1356)))</f>
        <v>48908.629727657782</v>
      </c>
      <c r="J1357">
        <f ca="1">IF(F1357="","",IF(C1357&lt;(F1357*(1-'inputs and tables'!$K$14)),0,IF(C1357&gt;(F1357*(1+'inputs and tables'!$K$14)),1,J1356)))</f>
        <v>1</v>
      </c>
      <c r="K1357">
        <f ca="1">IF(G1357="","",IF(C1357&lt;(G1357*(1-'inputs and tables'!$K$14)),0,IF(C1357&gt;(G1357*(1+'inputs and tables'!$K$14)),1,K1356)))</f>
        <v>1</v>
      </c>
      <c r="N1357" s="13">
        <f t="shared" si="62"/>
        <v>4913.435518888391</v>
      </c>
      <c r="O1357" s="10">
        <f ca="1">(O1356+(IF(J1356&lt;&gt;J1355,(-O1356*'inputs and tables'!$K$22-'inputs and tables'!$K$21)-O1356*'inputs and tables'!$K$22,0)*('inputs and tables'!$K$15+'inputs and tables'!$K$16)))*(IF(AND(J1356=0,'inputs and tables'!$K$16=1),data!C1356/data!C1357,1)*IF(AND(J1356=1,'inputs and tables'!$K$15=1),data!C1357/data!C1356,1))</f>
        <v>25491.258475303926</v>
      </c>
      <c r="P1357" s="10">
        <f ca="1">(P1356+(IF(K1356&lt;&gt;K1355,(-P1356*'inputs and tables'!$K$22-'inputs and tables'!$K$21)-P1356*'inputs and tables'!$K$22,0)*('inputs and tables'!$K$15+'inputs and tables'!$K$16)))*(IF(AND(K1356=0,'inputs and tables'!$K$16=1),data!C1356/data!C1357,1)*IF(AND(K1356=1,'inputs and tables'!$K$15=1),data!C1357/data!C1356,1))</f>
        <v>6163.4968363128201</v>
      </c>
    </row>
    <row r="1358" spans="1:16" x14ac:dyDescent="0.4">
      <c r="A1358" s="17">
        <f t="shared" si="63"/>
        <v>1356</v>
      </c>
      <c r="B1358">
        <v>1620000000</v>
      </c>
      <c r="C1358">
        <v>57169.39</v>
      </c>
      <c r="D1358" s="14">
        <f t="shared" si="61"/>
        <v>44319</v>
      </c>
      <c r="F1358">
        <f ca="1">IF(A1358&lt;$F$2,"",AVERAGE(INDIRECT("C"&amp;A1358-$F$2+3):C1358))</f>
        <v>48838.509916666648</v>
      </c>
      <c r="G1358" s="2">
        <f ca="1">IF(A1358&lt;$G$2,"",IF(A1358=$G$2,AVERAGE(INDIRECT("C"&amp;A1358-$G$2+3):C1358),G1357+(2/($G$2+3))*(C1358-G1357)))</f>
        <v>49056.143303949604</v>
      </c>
      <c r="J1358">
        <f ca="1">IF(F1358="","",IF(C1358&lt;(F1358*(1-'inputs and tables'!$K$14)),0,IF(C1358&gt;(F1358*(1+'inputs and tables'!$K$14)),1,J1357)))</f>
        <v>1</v>
      </c>
      <c r="K1358">
        <f ca="1">IF(G1358="","",IF(C1358&lt;(G1358*(1-'inputs and tables'!$K$14)),0,IF(C1358&gt;(G1358*(1+'inputs and tables'!$K$14)),1,K1357)))</f>
        <v>1</v>
      </c>
      <c r="N1358" s="13">
        <f t="shared" si="62"/>
        <v>4964.7755102040664</v>
      </c>
      <c r="O1358" s="10">
        <f ca="1">(O1357+(IF(J1357&lt;&gt;J1356,(-O1357*'inputs and tables'!$K$22-'inputs and tables'!$K$21)-O1357*'inputs and tables'!$K$22,0)*('inputs and tables'!$K$15+'inputs and tables'!$K$16)))*(IF(AND(J1357=0,'inputs and tables'!$K$16=1),data!C1357/data!C1358,1)*IF(AND(J1357=1,'inputs and tables'!$K$15=1),data!C1358/data!C1357,1))</f>
        <v>25757.614059643376</v>
      </c>
      <c r="P1358" s="10">
        <f ca="1">(P1357+(IF(K1357&lt;&gt;K1356,(-P1357*'inputs and tables'!$K$22-'inputs and tables'!$K$21)-P1357*'inputs and tables'!$K$22,0)*('inputs and tables'!$K$15+'inputs and tables'!$K$16)))*(IF(AND(K1357=0,'inputs and tables'!$K$16=1),data!C1357/data!C1358,1)*IF(AND(K1357=1,'inputs and tables'!$K$15=1),data!C1358/data!C1357,1))</f>
        <v>6227.8985920362938</v>
      </c>
    </row>
    <row r="1359" spans="1:16" x14ac:dyDescent="0.4">
      <c r="A1359" s="17">
        <f t="shared" si="63"/>
        <v>1357</v>
      </c>
      <c r="B1359">
        <v>1620086400</v>
      </c>
      <c r="C1359">
        <v>53200.01</v>
      </c>
      <c r="D1359" s="14">
        <f t="shared" si="61"/>
        <v>44320</v>
      </c>
      <c r="F1359">
        <f ca="1">IF(A1359&lt;$F$2,"",AVERAGE(INDIRECT("C"&amp;A1359-$F$2+3):C1359))</f>
        <v>49015.270749999974</v>
      </c>
      <c r="G1359" s="2">
        <f ca="1">IF(A1359&lt;$G$2,"",IF(A1359=$G$2,AVERAGE(INDIRECT("C"&amp;A1359-$G$2+3):C1359),G1358+(2/($G$2+3))*(C1359-G1358)))</f>
        <v>49130.140923521933</v>
      </c>
      <c r="J1359">
        <f ca="1">IF(F1359="","",IF(C1359&lt;(F1359*(1-'inputs and tables'!$K$14)),0,IF(C1359&gt;(F1359*(1+'inputs and tables'!$K$14)),1,J1358)))</f>
        <v>1</v>
      </c>
      <c r="K1359">
        <f ca="1">IF(G1359="","",IF(C1359&lt;(G1359*(1-'inputs and tables'!$K$14)),0,IF(C1359&gt;(G1359*(1+'inputs and tables'!$K$14)),1,K1358)))</f>
        <v>1</v>
      </c>
      <c r="N1359" s="13">
        <f t="shared" si="62"/>
        <v>4620.0616587060222</v>
      </c>
      <c r="O1359" s="10">
        <f ca="1">(O1358+(IF(J1358&lt;&gt;J1357,(-O1358*'inputs and tables'!$K$22-'inputs and tables'!$K$21)-O1358*'inputs and tables'!$K$22,0)*('inputs and tables'!$K$15+'inputs and tables'!$K$16)))*(IF(AND(J1358=0,'inputs and tables'!$K$16=1),data!C1358/data!C1359,1)*IF(AND(J1358=1,'inputs and tables'!$K$15=1),data!C1359/data!C1358,1))</f>
        <v>23969.213691962923</v>
      </c>
      <c r="P1359" s="10">
        <f ca="1">(P1358+(IF(K1358&lt;&gt;K1357,(-P1358*'inputs and tables'!$K$22-'inputs and tables'!$K$21)-P1358*'inputs and tables'!$K$22,0)*('inputs and tables'!$K$15+'inputs and tables'!$K$16)))*(IF(AND(K1358=0,'inputs and tables'!$K$16=1),data!C1358/data!C1359,1)*IF(AND(K1358=1,'inputs and tables'!$K$15=1),data!C1359/data!C1358,1))</f>
        <v>5795.4836911031716</v>
      </c>
    </row>
    <row r="1360" spans="1:16" x14ac:dyDescent="0.4">
      <c r="A1360" s="17">
        <f t="shared" si="63"/>
        <v>1358</v>
      </c>
      <c r="B1360">
        <v>1620172800</v>
      </c>
      <c r="C1360">
        <v>57436.11</v>
      </c>
      <c r="D1360" s="14">
        <f t="shared" si="61"/>
        <v>44321</v>
      </c>
      <c r="F1360">
        <f ca="1">IF(A1360&lt;$F$2,"",AVERAGE(INDIRECT("C"&amp;A1360-$F$2+3):C1360))</f>
        <v>49210.992249999974</v>
      </c>
      <c r="G1360" s="2">
        <f ca="1">IF(A1360&lt;$G$2,"",IF(A1360=$G$2,AVERAGE(INDIRECT("C"&amp;A1360-$G$2+3):C1360),G1359+(2/($G$2+3))*(C1360-G1359)))</f>
        <v>49278.461799887613</v>
      </c>
      <c r="J1360">
        <f ca="1">IF(F1360="","",IF(C1360&lt;(F1360*(1-'inputs and tables'!$K$14)),0,IF(C1360&gt;(F1360*(1+'inputs and tables'!$K$14)),1,J1359)))</f>
        <v>1</v>
      </c>
      <c r="K1360">
        <f ca="1">IF(G1360="","",IF(C1360&lt;(G1360*(1-'inputs and tables'!$K$14)),0,IF(C1360&gt;(G1360*(1+'inputs and tables'!$K$14)),1,K1359)))</f>
        <v>1</v>
      </c>
      <c r="N1360" s="13">
        <f t="shared" si="62"/>
        <v>4987.9383412939496</v>
      </c>
      <c r="O1360" s="10">
        <f ca="1">(O1359+(IF(J1359&lt;&gt;J1358,(-O1359*'inputs and tables'!$K$22-'inputs and tables'!$K$21)-O1359*'inputs and tables'!$K$22,0)*('inputs and tables'!$K$15+'inputs and tables'!$K$16)))*(IF(AND(J1359=0,'inputs and tables'!$K$16=1),data!C1359/data!C1360,1)*IF(AND(J1359=1,'inputs and tables'!$K$15=1),data!C1360/data!C1359,1))</f>
        <v>25877.784500888036</v>
      </c>
      <c r="P1360" s="10">
        <f ca="1">(P1359+(IF(K1359&lt;&gt;K1358,(-P1359*'inputs and tables'!$K$22-'inputs and tables'!$K$21)-P1359*'inputs and tables'!$K$22,0)*('inputs and tables'!$K$15+'inputs and tables'!$K$16)))*(IF(AND(K1359=0,'inputs and tables'!$K$16=1),data!C1359/data!C1360,1)*IF(AND(K1359=1,'inputs and tables'!$K$15=1),data!C1360/data!C1359,1))</f>
        <v>6256.9544401478079</v>
      </c>
    </row>
    <row r="1361" spans="1:16" x14ac:dyDescent="0.4">
      <c r="A1361" s="17">
        <f t="shared" si="63"/>
        <v>1359</v>
      </c>
      <c r="B1361">
        <v>1620259200</v>
      </c>
      <c r="C1361">
        <v>56393.68</v>
      </c>
      <c r="D1361" s="14">
        <f t="shared" si="61"/>
        <v>44322</v>
      </c>
      <c r="F1361">
        <f ca="1">IF(A1361&lt;$F$2,"",AVERAGE(INDIRECT("C"&amp;A1361-$F$2+3):C1361))</f>
        <v>49374.528249999974</v>
      </c>
      <c r="G1361" s="2">
        <f ca="1">IF(A1361&lt;$G$2,"",IF(A1361=$G$2,AVERAGE(INDIRECT("C"&amp;A1361-$G$2+3):C1361),G1360+(2/($G$2+3))*(C1361-G1360)))</f>
        <v>49405.519267746764</v>
      </c>
      <c r="J1361">
        <f ca="1">IF(F1361="","",IF(C1361&lt;(F1361*(1-'inputs and tables'!$K$14)),0,IF(C1361&gt;(F1361*(1+'inputs and tables'!$K$14)),1,J1360)))</f>
        <v>1</v>
      </c>
      <c r="K1361">
        <f ca="1">IF(G1361="","",IF(C1361&lt;(G1361*(1-'inputs and tables'!$K$14)),0,IF(C1361&gt;(G1361*(1+'inputs and tables'!$K$14)),1,K1360)))</f>
        <v>1</v>
      </c>
      <c r="N1361" s="13">
        <f t="shared" si="62"/>
        <v>4897.4103343464894</v>
      </c>
      <c r="O1361" s="10">
        <f ca="1">(O1360+(IF(J1360&lt;&gt;J1359,(-O1360*'inputs and tables'!$K$22-'inputs and tables'!$K$21)-O1360*'inputs and tables'!$K$22,0)*('inputs and tables'!$K$15+'inputs and tables'!$K$16)))*(IF(AND(J1360=0,'inputs and tables'!$K$16=1),data!C1360/data!C1361,1)*IF(AND(J1360=1,'inputs and tables'!$K$15=1),data!C1361/data!C1360,1))</f>
        <v>25408.118660056185</v>
      </c>
      <c r="P1361" s="10">
        <f ca="1">(P1360+(IF(K1360&lt;&gt;K1359,(-P1360*'inputs and tables'!$K$22-'inputs and tables'!$K$21)-P1360*'inputs and tables'!$K$22,0)*('inputs and tables'!$K$15+'inputs and tables'!$K$16)))*(IF(AND(K1360=0,'inputs and tables'!$K$16=1),data!C1360/data!C1361,1)*IF(AND(K1360=1,'inputs and tables'!$K$15=1),data!C1361/data!C1360,1))</f>
        <v>6143.3945730704017</v>
      </c>
    </row>
    <row r="1362" spans="1:16" x14ac:dyDescent="0.4">
      <c r="A1362" s="17">
        <f t="shared" si="63"/>
        <v>1360</v>
      </c>
      <c r="B1362">
        <v>1620345600</v>
      </c>
      <c r="C1362">
        <v>57314.75</v>
      </c>
      <c r="D1362" s="14">
        <f t="shared" ref="D1362:D1425" si="64">(B1362/86400)+DATE(1970,1,1)</f>
        <v>44323</v>
      </c>
      <c r="F1362">
        <f ca="1">IF(A1362&lt;$F$2,"",AVERAGE(INDIRECT("C"&amp;A1362-$F$2+3):C1362))</f>
        <v>49523.548833333298</v>
      </c>
      <c r="G1362" s="2">
        <f ca="1">IF(A1362&lt;$G$2,"",IF(A1362=$G$2,AVERAGE(INDIRECT("C"&amp;A1362-$G$2+3):C1362),G1361+(2/($G$2+3))*(C1362-G1361)))</f>
        <v>49546.755530822717</v>
      </c>
      <c r="J1362">
        <f ca="1">IF(F1362="","",IF(C1362&lt;(F1362*(1-'inputs and tables'!$K$14)),0,IF(C1362&gt;(F1362*(1+'inputs and tables'!$K$14)),1,J1361)))</f>
        <v>1</v>
      </c>
      <c r="K1362">
        <f ca="1">IF(G1362="","",IF(C1362&lt;(G1362*(1-'inputs and tables'!$K$14)),0,IF(C1362&gt;(G1362*(1+'inputs and tables'!$K$14)),1,K1361)))</f>
        <v>1</v>
      </c>
      <c r="N1362" s="13">
        <f t="shared" ref="N1362:N1425" si="65">(C1362/C1361)*N1361</f>
        <v>4977.3990447242568</v>
      </c>
      <c r="O1362" s="10">
        <f ca="1">(O1361+(IF(J1361&lt;&gt;J1360,(-O1361*'inputs and tables'!$K$22-'inputs and tables'!$K$21)-O1361*'inputs and tables'!$K$22,0)*('inputs and tables'!$K$15+'inputs and tables'!$K$16)))*(IF(AND(J1361=0,'inputs and tables'!$K$16=1),data!C1361/data!C1362,1)*IF(AND(J1361=1,'inputs and tables'!$K$15=1),data!C1362/data!C1361,1))</f>
        <v>25823.105868804007</v>
      </c>
      <c r="P1362" s="10">
        <f ca="1">(P1361+(IF(K1361&lt;&gt;K1360,(-P1361*'inputs and tables'!$K$22-'inputs and tables'!$K$21)-P1361*'inputs and tables'!$K$22,0)*('inputs and tables'!$K$15+'inputs and tables'!$K$16)))*(IF(AND(K1361=0,'inputs and tables'!$K$16=1),data!C1361/data!C1362,1)*IF(AND(K1361=1,'inputs and tables'!$K$15=1),data!C1362/data!C1361,1))</f>
        <v>6243.7337678067252</v>
      </c>
    </row>
    <row r="1363" spans="1:16" x14ac:dyDescent="0.4">
      <c r="A1363" s="17">
        <f t="shared" si="63"/>
        <v>1361</v>
      </c>
      <c r="B1363">
        <v>1620432000</v>
      </c>
      <c r="C1363">
        <v>58862.05</v>
      </c>
      <c r="D1363" s="14">
        <f t="shared" si="64"/>
        <v>44324</v>
      </c>
      <c r="F1363">
        <f ca="1">IF(A1363&lt;$F$2,"",AVERAGE(INDIRECT("C"&amp;A1363-$F$2+3):C1363))</f>
        <v>49675.875833333303</v>
      </c>
      <c r="G1363" s="2">
        <f ca="1">IF(A1363&lt;$G$2,"",IF(A1363=$G$2,AVERAGE(INDIRECT("C"&amp;A1363-$G$2+3):C1363),G1362+(2/($G$2+3))*(C1363-G1362)))</f>
        <v>49713.100074915172</v>
      </c>
      <c r="J1363">
        <f ca="1">IF(F1363="","",IF(C1363&lt;(F1363*(1-'inputs and tables'!$K$14)),0,IF(C1363&gt;(F1363*(1+'inputs and tables'!$K$14)),1,J1362)))</f>
        <v>1</v>
      </c>
      <c r="K1363">
        <f ca="1">IF(G1363="","",IF(C1363&lt;(G1363*(1-'inputs and tables'!$K$14)),0,IF(C1363&gt;(G1363*(1+'inputs and tables'!$K$14)),1,K1362)))</f>
        <v>1</v>
      </c>
      <c r="N1363" s="13">
        <f t="shared" si="65"/>
        <v>5111.7716022579079</v>
      </c>
      <c r="O1363" s="10">
        <f ca="1">(O1362+(IF(J1362&lt;&gt;J1361,(-O1362*'inputs and tables'!$K$22-'inputs and tables'!$K$21)-O1362*'inputs and tables'!$K$22,0)*('inputs and tables'!$K$15+'inputs and tables'!$K$16)))*(IF(AND(J1362=0,'inputs and tables'!$K$16=1),data!C1362/data!C1363,1)*IF(AND(J1362=1,'inputs and tables'!$K$15=1),data!C1363/data!C1362,1))</f>
        <v>26520.240405913573</v>
      </c>
      <c r="P1363" s="10">
        <f ca="1">(P1362+(IF(K1362&lt;&gt;K1361,(-P1362*'inputs and tables'!$K$22-'inputs and tables'!$K$21)-P1362*'inputs and tables'!$K$22,0)*('inputs and tables'!$K$15+'inputs and tables'!$K$16)))*(IF(AND(K1362=0,'inputs and tables'!$K$16=1),data!C1362/data!C1363,1)*IF(AND(K1362=1,'inputs and tables'!$K$15=1),data!C1363/data!C1362,1))</f>
        <v>6412.2929826498039</v>
      </c>
    </row>
    <row r="1364" spans="1:16" x14ac:dyDescent="0.4">
      <c r="A1364" s="17">
        <f t="shared" si="63"/>
        <v>1362</v>
      </c>
      <c r="B1364">
        <v>1620518400</v>
      </c>
      <c r="C1364">
        <v>58240.84</v>
      </c>
      <c r="D1364" s="14">
        <f t="shared" si="64"/>
        <v>44325</v>
      </c>
      <c r="F1364">
        <f ca="1">IF(A1364&lt;$F$2,"",AVERAGE(INDIRECT("C"&amp;A1364-$F$2+3):C1364))</f>
        <v>49827.147666666635</v>
      </c>
      <c r="G1364" s="2">
        <f ca="1">IF(A1364&lt;$G$2,"",IF(A1364=$G$2,AVERAGE(INDIRECT("C"&amp;A1364-$G$2+3):C1364),G1363+(2/($G$2+3))*(C1364-G1363)))</f>
        <v>49865.381145005973</v>
      </c>
      <c r="J1364">
        <f ca="1">IF(F1364="","",IF(C1364&lt;(F1364*(1-'inputs and tables'!$K$14)),0,IF(C1364&gt;(F1364*(1+'inputs and tables'!$K$14)),1,J1363)))</f>
        <v>1</v>
      </c>
      <c r="K1364">
        <f ca="1">IF(G1364="","",IF(C1364&lt;(G1364*(1-'inputs and tables'!$K$14)),0,IF(C1364&gt;(G1364*(1+'inputs and tables'!$K$14)),1,K1363)))</f>
        <v>1</v>
      </c>
      <c r="N1364" s="13">
        <f t="shared" si="65"/>
        <v>5057.8237082066698</v>
      </c>
      <c r="O1364" s="10">
        <f ca="1">(O1363+(IF(J1363&lt;&gt;J1362,(-O1363*'inputs and tables'!$K$22-'inputs and tables'!$K$21)-O1363*'inputs and tables'!$K$22,0)*('inputs and tables'!$K$15+'inputs and tables'!$K$16)))*(IF(AND(J1363=0,'inputs and tables'!$K$16=1),data!C1363/data!C1364,1)*IF(AND(J1363=1,'inputs and tables'!$K$15=1),data!C1364/data!C1363,1))</f>
        <v>26240.354833757017</v>
      </c>
      <c r="P1364" s="10">
        <f ca="1">(P1363+(IF(K1363&lt;&gt;K1362,(-P1363*'inputs and tables'!$K$22-'inputs and tables'!$K$21)-P1363*'inputs and tables'!$K$22,0)*('inputs and tables'!$K$15+'inputs and tables'!$K$16)))*(IF(AND(K1363=0,'inputs and tables'!$K$16=1),data!C1363/data!C1364,1)*IF(AND(K1363=1,'inputs and tables'!$K$15=1),data!C1364/data!C1363,1))</f>
        <v>6344.619829510355</v>
      </c>
    </row>
    <row r="1365" spans="1:16" x14ac:dyDescent="0.4">
      <c r="A1365" s="17">
        <f t="shared" si="63"/>
        <v>1363</v>
      </c>
      <c r="B1365">
        <v>1620604800</v>
      </c>
      <c r="C1365">
        <v>55816.14</v>
      </c>
      <c r="D1365" s="14">
        <f t="shared" si="64"/>
        <v>44326</v>
      </c>
      <c r="F1365">
        <f ca="1">IF(A1365&lt;$F$2,"",AVERAGE(INDIRECT("C"&amp;A1365-$F$2+3):C1365))</f>
        <v>49974.365333333299</v>
      </c>
      <c r="G1365" s="2">
        <f ca="1">IF(A1365&lt;$G$2,"",IF(A1365=$G$2,AVERAGE(INDIRECT("C"&amp;A1365-$G$2+3):C1365),G1364+(2/($G$2+3))*(C1365-G1364)))</f>
        <v>49971.644695988012</v>
      </c>
      <c r="J1365">
        <f ca="1">IF(F1365="","",IF(C1365&lt;(F1365*(1-'inputs and tables'!$K$14)),0,IF(C1365&gt;(F1365*(1+'inputs and tables'!$K$14)),1,J1364)))</f>
        <v>1</v>
      </c>
      <c r="K1365">
        <f ca="1">IF(G1365="","",IF(C1365&lt;(G1365*(1-'inputs and tables'!$K$14)),0,IF(C1365&gt;(G1365*(1+'inputs and tables'!$K$14)),1,K1364)))</f>
        <v>1</v>
      </c>
      <c r="N1365" s="13">
        <f t="shared" si="65"/>
        <v>4847.2548849326804</v>
      </c>
      <c r="O1365" s="10">
        <f ca="1">(O1364+(IF(J1364&lt;&gt;J1363,(-O1364*'inputs and tables'!$K$22-'inputs and tables'!$K$21)-O1364*'inputs and tables'!$K$22,0)*('inputs and tables'!$K$15+'inputs and tables'!$K$16)))*(IF(AND(J1364=0,'inputs and tables'!$K$16=1),data!C1364/data!C1365,1)*IF(AND(J1364=1,'inputs and tables'!$K$15=1),data!C1365/data!C1364,1))</f>
        <v>25147.908564688601</v>
      </c>
      <c r="P1365" s="10">
        <f ca="1">(P1364+(IF(K1364&lt;&gt;K1363,(-P1364*'inputs and tables'!$K$22-'inputs and tables'!$K$21)-P1364*'inputs and tables'!$K$22,0)*('inputs and tables'!$K$15+'inputs and tables'!$K$16)))*(IF(AND(K1364=0,'inputs and tables'!$K$16=1),data!C1364/data!C1365,1)*IF(AND(K1364=1,'inputs and tables'!$K$15=1),data!C1365/data!C1364,1))</f>
        <v>6080.4787267959409</v>
      </c>
    </row>
    <row r="1366" spans="1:16" x14ac:dyDescent="0.4">
      <c r="A1366" s="17">
        <f t="shared" si="63"/>
        <v>1364</v>
      </c>
      <c r="B1366">
        <v>1620691200</v>
      </c>
      <c r="C1366">
        <v>56670.02</v>
      </c>
      <c r="D1366" s="14">
        <f t="shared" si="64"/>
        <v>44327</v>
      </c>
      <c r="F1366">
        <f ca="1">IF(A1366&lt;$F$2,"",AVERAGE(INDIRECT("C"&amp;A1366-$F$2+3):C1366))</f>
        <v>50151.578249999955</v>
      </c>
      <c r="G1366" s="2">
        <f ca="1">IF(A1366&lt;$G$2,"",IF(A1366=$G$2,AVERAGE(INDIRECT("C"&amp;A1366-$G$2+3):C1366),G1365+(2/($G$2+3))*(C1366-G1365)))</f>
        <v>50091.258540702511</v>
      </c>
      <c r="J1366">
        <f ca="1">IF(F1366="","",IF(C1366&lt;(F1366*(1-'inputs and tables'!$K$14)),0,IF(C1366&gt;(F1366*(1+'inputs and tables'!$K$14)),1,J1365)))</f>
        <v>1</v>
      </c>
      <c r="K1366">
        <f ca="1">IF(G1366="","",IF(C1366&lt;(G1366*(1-'inputs and tables'!$K$14)),0,IF(C1366&gt;(G1366*(1+'inputs and tables'!$K$14)),1,K1365)))</f>
        <v>1</v>
      </c>
      <c r="N1366" s="13">
        <f t="shared" si="65"/>
        <v>4921.4085974815289</v>
      </c>
      <c r="O1366" s="10">
        <f ca="1">(O1365+(IF(J1365&lt;&gt;J1364,(-O1365*'inputs and tables'!$K$22-'inputs and tables'!$K$21)-O1365*'inputs and tables'!$K$22,0)*('inputs and tables'!$K$15+'inputs and tables'!$K$16)))*(IF(AND(J1365=0,'inputs and tables'!$K$16=1),data!C1365/data!C1366,1)*IF(AND(J1365=1,'inputs and tables'!$K$15=1),data!C1366/data!C1365,1))</f>
        <v>25532.623383112383</v>
      </c>
      <c r="P1366" s="10">
        <f ca="1">(P1365+(IF(K1365&lt;&gt;K1364,(-P1365*'inputs and tables'!$K$22-'inputs and tables'!$K$21)-P1365*'inputs and tables'!$K$22,0)*('inputs and tables'!$K$15+'inputs and tables'!$K$16)))*(IF(AND(K1365=0,'inputs and tables'!$K$16=1),data!C1365/data!C1366,1)*IF(AND(K1365=1,'inputs and tables'!$K$15=1),data!C1366/data!C1365,1))</f>
        <v>6173.4984013065123</v>
      </c>
    </row>
    <row r="1367" spans="1:16" x14ac:dyDescent="0.4">
      <c r="A1367" s="17">
        <f t="shared" si="63"/>
        <v>1365</v>
      </c>
      <c r="B1367">
        <v>1620777600</v>
      </c>
      <c r="C1367">
        <v>49631.32</v>
      </c>
      <c r="D1367" s="14">
        <f t="shared" si="64"/>
        <v>44328</v>
      </c>
      <c r="F1367">
        <f ca="1">IF(A1367&lt;$F$2,"",AVERAGE(INDIRECT("C"&amp;A1367-$F$2+3):C1367))</f>
        <v>50281.412249999965</v>
      </c>
      <c r="G1367" s="2">
        <f ca="1">IF(A1367&lt;$G$2,"",IF(A1367=$G$2,AVERAGE(INDIRECT("C"&amp;A1367-$G$2+3):C1367),G1366+(2/($G$2+3))*(C1367-G1366)))</f>
        <v>50083.045352475681</v>
      </c>
      <c r="J1367">
        <f ca="1">IF(F1367="","",IF(C1367&lt;(F1367*(1-'inputs and tables'!$K$14)),0,IF(C1367&gt;(F1367*(1+'inputs and tables'!$K$14)),1,J1366)))</f>
        <v>0</v>
      </c>
      <c r="K1367">
        <f ca="1">IF(G1367="","",IF(C1367&lt;(G1367*(1-'inputs and tables'!$K$14)),0,IF(C1367&gt;(G1367*(1+'inputs and tables'!$K$14)),1,K1366)))</f>
        <v>0</v>
      </c>
      <c r="N1367" s="13">
        <f t="shared" si="65"/>
        <v>4310.1450282240403</v>
      </c>
      <c r="O1367" s="10">
        <f ca="1">(O1366+(IF(J1366&lt;&gt;J1365,(-O1366*'inputs and tables'!$K$22-'inputs and tables'!$K$21)-O1366*'inputs and tables'!$K$22,0)*('inputs and tables'!$K$15+'inputs and tables'!$K$16)))*(IF(AND(J1366=0,'inputs and tables'!$K$16=1),data!C1366/data!C1367,1)*IF(AND(J1366=1,'inputs and tables'!$K$15=1),data!C1367/data!C1366,1))</f>
        <v>22361.343821066821</v>
      </c>
      <c r="P1367" s="10">
        <f ca="1">(P1366+(IF(K1366&lt;&gt;K1365,(-P1366*'inputs and tables'!$K$22-'inputs and tables'!$K$21)-P1366*'inputs and tables'!$K$22,0)*('inputs and tables'!$K$15+'inputs and tables'!$K$16)))*(IF(AND(K1366=0,'inputs and tables'!$K$16=1),data!C1366/data!C1367,1)*IF(AND(K1366=1,'inputs and tables'!$K$15=1),data!C1367/data!C1366,1))</f>
        <v>5406.7190142994823</v>
      </c>
    </row>
    <row r="1368" spans="1:16" x14ac:dyDescent="0.4">
      <c r="A1368" s="17">
        <f t="shared" si="63"/>
        <v>1366</v>
      </c>
      <c r="B1368">
        <v>1620864000</v>
      </c>
      <c r="C1368">
        <v>49670.97</v>
      </c>
      <c r="D1368" s="14">
        <f t="shared" si="64"/>
        <v>44329</v>
      </c>
      <c r="F1368">
        <f ca="1">IF(A1368&lt;$F$2,"",AVERAGE(INDIRECT("C"&amp;A1368-$F$2+3):C1368))</f>
        <v>50383.908833333298</v>
      </c>
      <c r="G1368" s="2">
        <f ca="1">IF(A1368&lt;$G$2,"",IF(A1368=$G$2,AVERAGE(INDIRECT("C"&amp;A1368-$G$2+3):C1368),G1367+(2/($G$2+3))*(C1368-G1367)))</f>
        <v>50075.686864038616</v>
      </c>
      <c r="J1368">
        <f ca="1">IF(F1368="","",IF(C1368&lt;(F1368*(1-'inputs and tables'!$K$14)),0,IF(C1368&gt;(F1368*(1+'inputs and tables'!$K$14)),1,J1367)))</f>
        <v>0</v>
      </c>
      <c r="K1368">
        <f ca="1">IF(G1368="","",IF(C1368&lt;(G1368*(1-'inputs and tables'!$K$14)),0,IF(C1368&gt;(G1368*(1+'inputs and tables'!$K$14)),1,K1367)))</f>
        <v>0</v>
      </c>
      <c r="N1368" s="13">
        <f t="shared" si="65"/>
        <v>4313.588363004761</v>
      </c>
      <c r="O1368" s="10">
        <f ca="1">(O1367+(IF(J1367&lt;&gt;J1366,(-O1367*'inputs and tables'!$K$22-'inputs and tables'!$K$21)-O1367*'inputs and tables'!$K$22,0)*('inputs and tables'!$K$15+'inputs and tables'!$K$16)))*(IF(AND(J1367=0,'inputs and tables'!$K$16=1),data!C1367/data!C1368,1)*IF(AND(J1367=1,'inputs and tables'!$K$15=1),data!C1368/data!C1367,1))</f>
        <v>22164.745861151554</v>
      </c>
      <c r="P1368" s="10">
        <f ca="1">(P1367+(IF(K1367&lt;&gt;K1366,(-P1367*'inputs and tables'!$K$22-'inputs and tables'!$K$21)-P1367*'inputs and tables'!$K$22,0)*('inputs and tables'!$K$15+'inputs and tables'!$K$16)))*(IF(AND(K1367=0,'inputs and tables'!$K$16=1),data!C1367/data!C1368,1)*IF(AND(K1367=1,'inputs and tables'!$K$15=1),data!C1368/data!C1367,1))</f>
        <v>5359.1838600371993</v>
      </c>
    </row>
    <row r="1369" spans="1:16" x14ac:dyDescent="0.4">
      <c r="A1369" s="17">
        <f t="shared" si="63"/>
        <v>1367</v>
      </c>
      <c r="B1369">
        <v>1620950400</v>
      </c>
      <c r="C1369">
        <v>49841.45</v>
      </c>
      <c r="D1369" s="14">
        <f t="shared" si="64"/>
        <v>44330</v>
      </c>
      <c r="F1369">
        <f ca="1">IF(A1369&lt;$F$2,"",AVERAGE(INDIRECT("C"&amp;A1369-$F$2+3):C1369))</f>
        <v>50473.050083333299</v>
      </c>
      <c r="G1369" s="2">
        <f ca="1">IF(A1369&lt;$G$2,"",IF(A1369=$G$2,AVERAGE(INDIRECT("C"&amp;A1369-$G$2+3):C1369),G1368+(2/($G$2+3))*(C1369-G1368)))</f>
        <v>50071.504062895066</v>
      </c>
      <c r="J1369">
        <f ca="1">IF(F1369="","",IF(C1369&lt;(F1369*(1-'inputs and tables'!$K$14)),0,IF(C1369&gt;(F1369*(1+'inputs and tables'!$K$14)),1,J1368)))</f>
        <v>0</v>
      </c>
      <c r="K1369">
        <f ca="1">IF(G1369="","",IF(C1369&lt;(G1369*(1-'inputs and tables'!$K$14)),0,IF(C1369&gt;(G1369*(1+'inputs and tables'!$K$14)),1,K1368)))</f>
        <v>0</v>
      </c>
      <c r="N1369" s="13">
        <f t="shared" si="65"/>
        <v>4328.3933999131414</v>
      </c>
      <c r="O1369" s="10">
        <f ca="1">(O1368+(IF(J1368&lt;&gt;J1367,(-O1368*'inputs and tables'!$K$22-'inputs and tables'!$K$21)-O1368*'inputs and tables'!$K$22,0)*('inputs and tables'!$K$15+'inputs and tables'!$K$16)))*(IF(AND(J1368=0,'inputs and tables'!$K$16=1),data!C1368/data!C1369,1)*IF(AND(J1368=1,'inputs and tables'!$K$15=1),data!C1369/data!C1368,1))</f>
        <v>22088.932539620801</v>
      </c>
      <c r="P1369" s="10">
        <f ca="1">(P1368+(IF(K1368&lt;&gt;K1367,(-P1368*'inputs and tables'!$K$22-'inputs and tables'!$K$21)-P1368*'inputs and tables'!$K$22,0)*('inputs and tables'!$K$15+'inputs and tables'!$K$16)))*(IF(AND(K1368=0,'inputs and tables'!$K$16=1),data!C1368/data!C1369,1)*IF(AND(K1368=1,'inputs and tables'!$K$15=1),data!C1369/data!C1368,1))</f>
        <v>5340.8530597804029</v>
      </c>
    </row>
    <row r="1370" spans="1:16" x14ac:dyDescent="0.4">
      <c r="A1370" s="17">
        <f t="shared" si="63"/>
        <v>1368</v>
      </c>
      <c r="B1370">
        <v>1621036800</v>
      </c>
      <c r="C1370">
        <v>46762.99</v>
      </c>
      <c r="D1370" s="14">
        <f t="shared" si="64"/>
        <v>44331</v>
      </c>
      <c r="F1370">
        <f ca="1">IF(A1370&lt;$F$2,"",AVERAGE(INDIRECT("C"&amp;A1370-$F$2+3):C1370))</f>
        <v>50556.55649999997</v>
      </c>
      <c r="G1370" s="2">
        <f ca="1">IF(A1370&lt;$G$2,"",IF(A1370=$G$2,AVERAGE(INDIRECT("C"&amp;A1370-$G$2+3):C1370),G1369+(2/($G$2+3))*(C1370-G1369)))</f>
        <v>50012.423454629083</v>
      </c>
      <c r="J1370">
        <f ca="1">IF(F1370="","",IF(C1370&lt;(F1370*(1-'inputs and tables'!$K$14)),0,IF(C1370&gt;(F1370*(1+'inputs and tables'!$K$14)),1,J1369)))</f>
        <v>0</v>
      </c>
      <c r="K1370">
        <f ca="1">IF(G1370="","",IF(C1370&lt;(G1370*(1-'inputs and tables'!$K$14)),0,IF(C1370&gt;(G1370*(1+'inputs and tables'!$K$14)),1,K1369)))</f>
        <v>0</v>
      </c>
      <c r="N1370" s="13">
        <f t="shared" si="65"/>
        <v>4061.0499348675498</v>
      </c>
      <c r="O1370" s="10">
        <f ca="1">(O1369+(IF(J1369&lt;&gt;J1368,(-O1369*'inputs and tables'!$K$22-'inputs and tables'!$K$21)-O1369*'inputs and tables'!$K$22,0)*('inputs and tables'!$K$15+'inputs and tables'!$K$16)))*(IF(AND(J1369=0,'inputs and tables'!$K$16=1),data!C1369/data!C1370,1)*IF(AND(J1369=1,'inputs and tables'!$K$15=1),data!C1370/data!C1369,1))</f>
        <v>23543.071705356804</v>
      </c>
      <c r="P1370" s="10">
        <f ca="1">(P1369+(IF(K1369&lt;&gt;K1368,(-P1369*'inputs and tables'!$K$22-'inputs and tables'!$K$21)-P1369*'inputs and tables'!$K$22,0)*('inputs and tables'!$K$15+'inputs and tables'!$K$16)))*(IF(AND(K1369=0,'inputs and tables'!$K$16=1),data!C1369/data!C1370,1)*IF(AND(K1369=1,'inputs and tables'!$K$15=1),data!C1370/data!C1369,1))</f>
        <v>5692.4473977474918</v>
      </c>
    </row>
    <row r="1371" spans="1:16" x14ac:dyDescent="0.4">
      <c r="A1371" s="17">
        <f t="shared" si="63"/>
        <v>1369</v>
      </c>
      <c r="B1371">
        <v>1621123200</v>
      </c>
      <c r="C1371">
        <v>46431.5</v>
      </c>
      <c r="D1371" s="14">
        <f t="shared" si="64"/>
        <v>44332</v>
      </c>
      <c r="F1371">
        <f ca="1">IF(A1371&lt;$F$2,"",AVERAGE(INDIRECT("C"&amp;A1371-$F$2+3):C1371))</f>
        <v>50643.527499999967</v>
      </c>
      <c r="G1371" s="2">
        <f ca="1">IF(A1371&lt;$G$2,"",IF(A1371=$G$2,AVERAGE(INDIRECT("C"&amp;A1371-$G$2+3):C1371),G1370+(2/($G$2+3))*(C1371-G1370)))</f>
        <v>49948.47839293928</v>
      </c>
      <c r="J1371">
        <f ca="1">IF(F1371="","",IF(C1371&lt;(F1371*(1-'inputs and tables'!$K$14)),0,IF(C1371&gt;(F1371*(1+'inputs and tables'!$K$14)),1,J1370)))</f>
        <v>0</v>
      </c>
      <c r="K1371">
        <f ca="1">IF(G1371="","",IF(C1371&lt;(G1371*(1-'inputs and tables'!$K$14)),0,IF(C1371&gt;(G1371*(1+'inputs and tables'!$K$14)),1,K1370)))</f>
        <v>0</v>
      </c>
      <c r="N1371" s="13">
        <f t="shared" si="65"/>
        <v>4032.2622666087573</v>
      </c>
      <c r="O1371" s="10">
        <f ca="1">(O1370+(IF(J1370&lt;&gt;J1369,(-O1370*'inputs and tables'!$K$22-'inputs and tables'!$K$21)-O1370*'inputs and tables'!$K$22,0)*('inputs and tables'!$K$15+'inputs and tables'!$K$16)))*(IF(AND(J1370=0,'inputs and tables'!$K$16=1),data!C1370/data!C1371,1)*IF(AND(J1370=1,'inputs and tables'!$K$15=1),data!C1371/data!C1370,1))</f>
        <v>23711.153564431112</v>
      </c>
      <c r="P1371" s="10">
        <f ca="1">(P1370+(IF(K1370&lt;&gt;K1369,(-P1370*'inputs and tables'!$K$22-'inputs and tables'!$K$21)-P1370*'inputs and tables'!$K$22,0)*('inputs and tables'!$K$15+'inputs and tables'!$K$16)))*(IF(AND(K1370=0,'inputs and tables'!$K$16=1),data!C1370/data!C1371,1)*IF(AND(K1370=1,'inputs and tables'!$K$15=1),data!C1371/data!C1370,1))</f>
        <v>5733.0876826376916</v>
      </c>
    </row>
    <row r="1372" spans="1:16" x14ac:dyDescent="0.4">
      <c r="A1372" s="17">
        <f t="shared" si="63"/>
        <v>1370</v>
      </c>
      <c r="B1372">
        <v>1621209600</v>
      </c>
      <c r="C1372">
        <v>43538.04</v>
      </c>
      <c r="D1372" s="14">
        <f t="shared" si="64"/>
        <v>44333</v>
      </c>
      <c r="F1372">
        <f ca="1">IF(A1372&lt;$F$2,"",AVERAGE(INDIRECT("C"&amp;A1372-$F$2+3):C1372))</f>
        <v>50707.772749999975</v>
      </c>
      <c r="G1372" s="2">
        <f ca="1">IF(A1372&lt;$G$2,"",IF(A1372=$G$2,AVERAGE(INDIRECT("C"&amp;A1372-$G$2+3):C1372),G1371+(2/($G$2+3))*(C1372-G1371)))</f>
        <v>49834.006278779649</v>
      </c>
      <c r="J1372">
        <f ca="1">IF(F1372="","",IF(C1372&lt;(F1372*(1-'inputs and tables'!$K$14)),0,IF(C1372&gt;(F1372*(1+'inputs and tables'!$K$14)),1,J1371)))</f>
        <v>0</v>
      </c>
      <c r="K1372">
        <f ca="1">IF(G1372="","",IF(C1372&lt;(G1372*(1-'inputs and tables'!$K$14)),0,IF(C1372&gt;(G1372*(1+'inputs and tables'!$K$14)),1,K1371)))</f>
        <v>0</v>
      </c>
      <c r="N1372" s="13">
        <f t="shared" si="65"/>
        <v>3780.9848024315979</v>
      </c>
      <c r="O1372" s="10">
        <f ca="1">(O1371+(IF(J1371&lt;&gt;J1370,(-O1371*'inputs and tables'!$K$22-'inputs and tables'!$K$21)-O1371*'inputs and tables'!$K$22,0)*('inputs and tables'!$K$15+'inputs and tables'!$K$16)))*(IF(AND(J1371=0,'inputs and tables'!$K$16=1),data!C1371/data!C1372,1)*IF(AND(J1371=1,'inputs and tables'!$K$15=1),data!C1372/data!C1371,1))</f>
        <v>25286.954275545777</v>
      </c>
      <c r="P1372" s="10">
        <f ca="1">(P1371+(IF(K1371&lt;&gt;K1370,(-P1371*'inputs and tables'!$K$22-'inputs and tables'!$K$21)-P1371*'inputs and tables'!$K$22,0)*('inputs and tables'!$K$15+'inputs and tables'!$K$16)))*(IF(AND(K1371=0,'inputs and tables'!$K$16=1),data!C1371/data!C1372,1)*IF(AND(K1371=1,'inputs and tables'!$K$15=1),data!C1372/data!C1371,1))</f>
        <v>6114.0984007638363</v>
      </c>
    </row>
    <row r="1373" spans="1:16" x14ac:dyDescent="0.4">
      <c r="A1373" s="17">
        <f t="shared" si="63"/>
        <v>1371</v>
      </c>
      <c r="B1373">
        <v>1621296000</v>
      </c>
      <c r="C1373">
        <v>42849.78</v>
      </c>
      <c r="D1373" s="14">
        <f t="shared" si="64"/>
        <v>44334</v>
      </c>
      <c r="F1373">
        <f ca="1">IF(A1373&lt;$F$2,"",AVERAGE(INDIRECT("C"&amp;A1373-$F$2+3):C1373))</f>
        <v>50759.593666666638</v>
      </c>
      <c r="G1373" s="2">
        <f ca="1">IF(A1373&lt;$G$2,"",IF(A1373=$G$2,AVERAGE(INDIRECT("C"&amp;A1373-$G$2+3):C1373),G1372+(2/($G$2+3))*(C1373-G1372)))</f>
        <v>49709.28795237287</v>
      </c>
      <c r="J1373">
        <f ca="1">IF(F1373="","",IF(C1373&lt;(F1373*(1-'inputs and tables'!$K$14)),0,IF(C1373&gt;(F1373*(1+'inputs and tables'!$K$14)),1,J1372)))</f>
        <v>0</v>
      </c>
      <c r="K1373">
        <f ca="1">IF(G1373="","",IF(C1373&lt;(G1373*(1-'inputs and tables'!$K$14)),0,IF(C1373&gt;(G1373*(1+'inputs and tables'!$K$14)),1,K1372)))</f>
        <v>0</v>
      </c>
      <c r="N1373" s="13">
        <f t="shared" si="65"/>
        <v>3721.214068606153</v>
      </c>
      <c r="O1373" s="10">
        <f ca="1">(O1372+(IF(J1372&lt;&gt;J1371,(-O1372*'inputs and tables'!$K$22-'inputs and tables'!$K$21)-O1372*'inputs and tables'!$K$22,0)*('inputs and tables'!$K$15+'inputs and tables'!$K$16)))*(IF(AND(J1372=0,'inputs and tables'!$K$16=1),data!C1372/data!C1373,1)*IF(AND(J1372=1,'inputs and tables'!$K$15=1),data!C1373/data!C1372,1))</f>
        <v>25693.117367857736</v>
      </c>
      <c r="P1373" s="10">
        <f ca="1">(P1372+(IF(K1372&lt;&gt;K1371,(-P1372*'inputs and tables'!$K$22-'inputs and tables'!$K$21)-P1372*'inputs and tables'!$K$22,0)*('inputs and tables'!$K$15+'inputs and tables'!$K$16)))*(IF(AND(K1372=0,'inputs and tables'!$K$16=1),data!C1372/data!C1373,1)*IF(AND(K1372=1,'inputs and tables'!$K$15=1),data!C1373/data!C1372,1))</f>
        <v>6212.3040243471942</v>
      </c>
    </row>
    <row r="1374" spans="1:16" x14ac:dyDescent="0.4">
      <c r="A1374" s="17">
        <f t="shared" si="63"/>
        <v>1372</v>
      </c>
      <c r="B1374">
        <v>1621382400</v>
      </c>
      <c r="C1374">
        <v>36690.089999999997</v>
      </c>
      <c r="D1374" s="14">
        <f t="shared" si="64"/>
        <v>44335</v>
      </c>
      <c r="F1374">
        <f ca="1">IF(A1374&lt;$F$2,"",AVERAGE(INDIRECT("C"&amp;A1374-$F$2+3):C1374))</f>
        <v>50766.248666666637</v>
      </c>
      <c r="G1374" s="2">
        <f ca="1">IF(A1374&lt;$G$2,"",IF(A1374=$G$2,AVERAGE(INDIRECT("C"&amp;A1374-$G$2+3):C1374),G1373+(2/($G$2+3))*(C1374-G1373)))</f>
        <v>49476.802274651927</v>
      </c>
      <c r="J1374">
        <f ca="1">IF(F1374="","",IF(C1374&lt;(F1374*(1-'inputs and tables'!$K$14)),0,IF(C1374&gt;(F1374*(1+'inputs and tables'!$K$14)),1,J1373)))</f>
        <v>0</v>
      </c>
      <c r="K1374">
        <f ca="1">IF(G1374="","",IF(C1374&lt;(G1374*(1-'inputs and tables'!$K$14)),0,IF(C1374&gt;(G1374*(1+'inputs and tables'!$K$14)),1,K1373)))</f>
        <v>0</v>
      </c>
      <c r="N1374" s="13">
        <f t="shared" si="65"/>
        <v>3186.2865827181822</v>
      </c>
      <c r="O1374" s="10">
        <f ca="1">(O1373+(IF(J1373&lt;&gt;J1372,(-O1373*'inputs and tables'!$K$22-'inputs and tables'!$K$21)-O1373*'inputs and tables'!$K$22,0)*('inputs and tables'!$K$15+'inputs and tables'!$K$16)))*(IF(AND(J1373=0,'inputs and tables'!$K$16=1),data!C1373/data!C1374,1)*IF(AND(J1373=1,'inputs and tables'!$K$15=1),data!C1374/data!C1373,1))</f>
        <v>30006.58833834649</v>
      </c>
      <c r="P1374" s="10">
        <f ca="1">(P1373+(IF(K1373&lt;&gt;K1372,(-P1373*'inputs and tables'!$K$22-'inputs and tables'!$K$21)-P1373*'inputs and tables'!$K$22,0)*('inputs and tables'!$K$15+'inputs and tables'!$K$16)))*(IF(AND(K1373=0,'inputs and tables'!$K$16=1),data!C1373/data!C1374,1)*IF(AND(K1373=1,'inputs and tables'!$K$15=1),data!C1374/data!C1373,1))</f>
        <v>7255.2523238943249</v>
      </c>
    </row>
    <row r="1375" spans="1:16" x14ac:dyDescent="0.4">
      <c r="A1375" s="17">
        <f t="shared" si="63"/>
        <v>1373</v>
      </c>
      <c r="B1375">
        <v>1621468800</v>
      </c>
      <c r="C1375">
        <v>40526.639999999999</v>
      </c>
      <c r="D1375" s="14">
        <f t="shared" si="64"/>
        <v>44336</v>
      </c>
      <c r="F1375">
        <f ca="1">IF(A1375&lt;$F$2,"",AVERAGE(INDIRECT("C"&amp;A1375-$F$2+3):C1375))</f>
        <v>50808.402083333298</v>
      </c>
      <c r="G1375" s="2">
        <f ca="1">IF(A1375&lt;$G$2,"",IF(A1375=$G$2,AVERAGE(INDIRECT("C"&amp;A1375-$G$2+3):C1375),G1374+(2/($G$2+3))*(C1375-G1374)))</f>
        <v>49316.977948318854</v>
      </c>
      <c r="J1375">
        <f ca="1">IF(F1375="","",IF(C1375&lt;(F1375*(1-'inputs and tables'!$K$14)),0,IF(C1375&gt;(F1375*(1+'inputs and tables'!$K$14)),1,J1374)))</f>
        <v>0</v>
      </c>
      <c r="K1375">
        <f ca="1">IF(G1375="","",IF(C1375&lt;(G1375*(1-'inputs and tables'!$K$14)),0,IF(C1375&gt;(G1375*(1+'inputs and tables'!$K$14)),1,K1374)))</f>
        <v>0</v>
      </c>
      <c r="N1375" s="13">
        <f t="shared" si="65"/>
        <v>3519.4650455926931</v>
      </c>
      <c r="O1375" s="10">
        <f ca="1">(O1374+(IF(J1374&lt;&gt;J1373,(-O1374*'inputs and tables'!$K$22-'inputs and tables'!$K$21)-O1374*'inputs and tables'!$K$22,0)*('inputs and tables'!$K$15+'inputs and tables'!$K$16)))*(IF(AND(J1374=0,'inputs and tables'!$K$16=1),data!C1374/data!C1375,1)*IF(AND(J1374=1,'inputs and tables'!$K$15=1),data!C1375/data!C1374,1))</f>
        <v>27165.943851424228</v>
      </c>
      <c r="P1375" s="10">
        <f ca="1">(P1374+(IF(K1374&lt;&gt;K1373,(-P1374*'inputs and tables'!$K$22-'inputs and tables'!$K$21)-P1374*'inputs and tables'!$K$22,0)*('inputs and tables'!$K$15+'inputs and tables'!$K$16)))*(IF(AND(K1374=0,'inputs and tables'!$K$16=1),data!C1374/data!C1375,1)*IF(AND(K1374=1,'inputs and tables'!$K$15=1),data!C1375/data!C1374,1))</f>
        <v>6568.4167435640338</v>
      </c>
    </row>
    <row r="1376" spans="1:16" x14ac:dyDescent="0.4">
      <c r="A1376" s="17">
        <f t="shared" si="63"/>
        <v>1374</v>
      </c>
      <c r="B1376">
        <v>1621555200</v>
      </c>
      <c r="C1376">
        <v>37252.01</v>
      </c>
      <c r="D1376" s="14">
        <f t="shared" si="64"/>
        <v>44337</v>
      </c>
      <c r="F1376">
        <f ca="1">IF(A1376&lt;$F$2,"",AVERAGE(INDIRECT("C"&amp;A1376-$F$2+3):C1376))</f>
        <v>50861.751083333293</v>
      </c>
      <c r="G1376" s="2">
        <f ca="1">IF(A1376&lt;$G$2,"",IF(A1376=$G$2,AVERAGE(INDIRECT("C"&amp;A1376-$G$2+3):C1376),G1375+(2/($G$2+3))*(C1376-G1375)))</f>
        <v>49101.532092098874</v>
      </c>
      <c r="J1376">
        <f ca="1">IF(F1376="","",IF(C1376&lt;(F1376*(1-'inputs and tables'!$K$14)),0,IF(C1376&gt;(F1376*(1+'inputs and tables'!$K$14)),1,J1375)))</f>
        <v>0</v>
      </c>
      <c r="K1376">
        <f ca="1">IF(G1376="","",IF(C1376&lt;(G1376*(1-'inputs and tables'!$K$14)),0,IF(C1376&gt;(G1376*(1+'inputs and tables'!$K$14)),1,K1375)))</f>
        <v>0</v>
      </c>
      <c r="N1376" s="13">
        <f t="shared" si="65"/>
        <v>3235.0855405992074</v>
      </c>
      <c r="O1376" s="10">
        <f ca="1">(O1375+(IF(J1375&lt;&gt;J1374,(-O1375*'inputs and tables'!$K$22-'inputs and tables'!$K$21)-O1375*'inputs and tables'!$K$22,0)*('inputs and tables'!$K$15+'inputs and tables'!$K$16)))*(IF(AND(J1375=0,'inputs and tables'!$K$16=1),data!C1375/data!C1376,1)*IF(AND(J1375=1,'inputs and tables'!$K$15=1),data!C1376/data!C1375,1))</f>
        <v>29553.960356149455</v>
      </c>
      <c r="P1376" s="10">
        <f ca="1">(P1375+(IF(K1375&lt;&gt;K1374,(-P1375*'inputs and tables'!$K$22-'inputs and tables'!$K$21)-P1375*'inputs and tables'!$K$22,0)*('inputs and tables'!$K$15+'inputs and tables'!$K$16)))*(IF(AND(K1375=0,'inputs and tables'!$K$16=1),data!C1375/data!C1376,1)*IF(AND(K1375=1,'inputs and tables'!$K$15=1),data!C1376/data!C1375,1))</f>
        <v>7145.8120175633985</v>
      </c>
    </row>
    <row r="1377" spans="1:16" x14ac:dyDescent="0.4">
      <c r="A1377" s="17">
        <f t="shared" si="63"/>
        <v>1375</v>
      </c>
      <c r="B1377">
        <v>1621641600</v>
      </c>
      <c r="C1377">
        <v>37449.730000000003</v>
      </c>
      <c r="D1377" s="14">
        <f t="shared" si="64"/>
        <v>44338</v>
      </c>
      <c r="F1377">
        <f ca="1">IF(A1377&lt;$F$2,"",AVERAGE(INDIRECT("C"&amp;A1377-$F$2+3):C1377))</f>
        <v>50899.2890833333</v>
      </c>
      <c r="G1377" s="2">
        <f ca="1">IF(A1377&lt;$G$2,"",IF(A1377=$G$2,AVERAGE(INDIRECT("C"&amp;A1377-$G$2+3):C1377),G1376+(2/($G$2+3))*(C1377-G1376)))</f>
        <v>48893.46419759711</v>
      </c>
      <c r="J1377">
        <f ca="1">IF(F1377="","",IF(C1377&lt;(F1377*(1-'inputs and tables'!$K$14)),0,IF(C1377&gt;(F1377*(1+'inputs and tables'!$K$14)),1,J1376)))</f>
        <v>0</v>
      </c>
      <c r="K1377">
        <f ca="1">IF(G1377="","",IF(C1377&lt;(G1377*(1-'inputs and tables'!$K$14)),0,IF(C1377&gt;(G1377*(1+'inputs and tables'!$K$14)),1,K1376)))</f>
        <v>0</v>
      </c>
      <c r="N1377" s="13">
        <f t="shared" si="65"/>
        <v>3252.2561875814049</v>
      </c>
      <c r="O1377" s="10">
        <f ca="1">(O1376+(IF(J1376&lt;&gt;J1375,(-O1376*'inputs and tables'!$K$22-'inputs and tables'!$K$21)-O1376*'inputs and tables'!$K$22,0)*('inputs and tables'!$K$15+'inputs and tables'!$K$16)))*(IF(AND(J1376=0,'inputs and tables'!$K$16=1),data!C1376/data!C1377,1)*IF(AND(J1376=1,'inputs and tables'!$K$15=1),data!C1377/data!C1376,1))</f>
        <v>29397.926947053638</v>
      </c>
      <c r="P1377" s="10">
        <f ca="1">(P1376+(IF(K1376&lt;&gt;K1375,(-P1376*'inputs and tables'!$K$22-'inputs and tables'!$K$21)-P1376*'inputs and tables'!$K$22,0)*('inputs and tables'!$K$15+'inputs and tables'!$K$16)))*(IF(AND(K1376=0,'inputs and tables'!$K$16=1),data!C1376/data!C1377,1)*IF(AND(K1376=1,'inputs and tables'!$K$15=1),data!C1377/data!C1376,1))</f>
        <v>7108.084911063228</v>
      </c>
    </row>
    <row r="1378" spans="1:16" x14ac:dyDescent="0.4">
      <c r="A1378" s="17">
        <f t="shared" si="63"/>
        <v>1376</v>
      </c>
      <c r="B1378">
        <v>1621728000</v>
      </c>
      <c r="C1378">
        <v>34655.25</v>
      </c>
      <c r="D1378" s="14">
        <f t="shared" si="64"/>
        <v>44339</v>
      </c>
      <c r="F1378">
        <f ca="1">IF(A1378&lt;$F$2,"",AVERAGE(INDIRECT("C"&amp;A1378-$F$2+3):C1378))</f>
        <v>50920.766166666632</v>
      </c>
      <c r="G1378" s="2">
        <f ca="1">IF(A1378&lt;$G$2,"",IF(A1378=$G$2,AVERAGE(INDIRECT("C"&amp;A1378-$G$2+3):C1378),G1377+(2/($G$2+3))*(C1378-G1377)))</f>
        <v>48639.210372640016</v>
      </c>
      <c r="J1378">
        <f ca="1">IF(F1378="","",IF(C1378&lt;(F1378*(1-'inputs and tables'!$K$14)),0,IF(C1378&gt;(F1378*(1+'inputs and tables'!$K$14)),1,J1377)))</f>
        <v>0</v>
      </c>
      <c r="K1378">
        <f ca="1">IF(G1378="","",IF(C1378&lt;(G1378*(1-'inputs and tables'!$K$14)),0,IF(C1378&gt;(G1378*(1+'inputs and tables'!$K$14)),1,K1377)))</f>
        <v>0</v>
      </c>
      <c r="N1378" s="13">
        <f t="shared" si="65"/>
        <v>3009.5744680850962</v>
      </c>
      <c r="O1378" s="10">
        <f ca="1">(O1377+(IF(J1377&lt;&gt;J1376,(-O1377*'inputs and tables'!$K$22-'inputs and tables'!$K$21)-O1377*'inputs and tables'!$K$22,0)*('inputs and tables'!$K$15+'inputs and tables'!$K$16)))*(IF(AND(J1377=0,'inputs and tables'!$K$16=1),data!C1377/data!C1378,1)*IF(AND(J1377=1,'inputs and tables'!$K$15=1),data!C1378/data!C1377,1))</f>
        <v>31768.474523394958</v>
      </c>
      <c r="P1378" s="10">
        <f ca="1">(P1377+(IF(K1377&lt;&gt;K1376,(-P1377*'inputs and tables'!$K$22-'inputs and tables'!$K$21)-P1377*'inputs and tables'!$K$22,0)*('inputs and tables'!$K$15+'inputs and tables'!$K$16)))*(IF(AND(K1377=0,'inputs and tables'!$K$16=1),data!C1377/data!C1378,1)*IF(AND(K1377=1,'inputs and tables'!$K$15=1),data!C1378/data!C1377,1))</f>
        <v>7681.2563965457448</v>
      </c>
    </row>
    <row r="1379" spans="1:16" x14ac:dyDescent="0.4">
      <c r="A1379" s="17">
        <f t="shared" si="63"/>
        <v>1377</v>
      </c>
      <c r="B1379">
        <v>1621814400</v>
      </c>
      <c r="C1379">
        <v>38796.29</v>
      </c>
      <c r="D1379" s="14">
        <f t="shared" si="64"/>
        <v>44340</v>
      </c>
      <c r="F1379">
        <f ca="1">IF(A1379&lt;$F$2,"",AVERAGE(INDIRECT("C"&amp;A1379-$F$2+3):C1379))</f>
        <v>50975.236083333293</v>
      </c>
      <c r="G1379" s="2">
        <f ca="1">IF(A1379&lt;$G$2,"",IF(A1379=$G$2,AVERAGE(INDIRECT("C"&amp;A1379-$G$2+3):C1379),G1378+(2/($G$2+3))*(C1379-G1378)))</f>
        <v>48463.443937414304</v>
      </c>
      <c r="J1379">
        <f ca="1">IF(F1379="","",IF(C1379&lt;(F1379*(1-'inputs and tables'!$K$14)),0,IF(C1379&gt;(F1379*(1+'inputs and tables'!$K$14)),1,J1378)))</f>
        <v>0</v>
      </c>
      <c r="K1379">
        <f ca="1">IF(G1379="","",IF(C1379&lt;(G1379*(1-'inputs and tables'!$K$14)),0,IF(C1379&gt;(G1379*(1+'inputs and tables'!$K$14)),1,K1378)))</f>
        <v>0</v>
      </c>
      <c r="N1379" s="13">
        <f t="shared" si="65"/>
        <v>3369.1958315240877</v>
      </c>
      <c r="O1379" s="10">
        <f ca="1">(O1378+(IF(J1378&lt;&gt;J1377,(-O1378*'inputs and tables'!$K$22-'inputs and tables'!$K$21)-O1378*'inputs and tables'!$K$22,0)*('inputs and tables'!$K$15+'inputs and tables'!$K$16)))*(IF(AND(J1378=0,'inputs and tables'!$K$16=1),data!C1378/data!C1379,1)*IF(AND(J1378=1,'inputs and tables'!$K$15=1),data!C1379/data!C1378,1))</f>
        <v>28377.569781205446</v>
      </c>
      <c r="P1379" s="10">
        <f ca="1">(P1378+(IF(K1378&lt;&gt;K1377,(-P1378*'inputs and tables'!$K$22-'inputs and tables'!$K$21)-P1378*'inputs and tables'!$K$22,0)*('inputs and tables'!$K$15+'inputs and tables'!$K$16)))*(IF(AND(K1378=0,'inputs and tables'!$K$16=1),data!C1378/data!C1379,1)*IF(AND(K1378=1,'inputs and tables'!$K$15=1),data!C1379/data!C1378,1))</f>
        <v>6861.3741349080519</v>
      </c>
    </row>
    <row r="1380" spans="1:16" x14ac:dyDescent="0.4">
      <c r="A1380" s="17">
        <f t="shared" si="63"/>
        <v>1378</v>
      </c>
      <c r="B1380">
        <v>1621900800</v>
      </c>
      <c r="C1380">
        <v>38324.720000000001</v>
      </c>
      <c r="D1380" s="14">
        <f t="shared" si="64"/>
        <v>44341</v>
      </c>
      <c r="F1380">
        <f ca="1">IF(A1380&lt;$F$2,"",AVERAGE(INDIRECT("C"&amp;A1380-$F$2+3):C1380))</f>
        <v>51025.82374999996</v>
      </c>
      <c r="G1380" s="2">
        <f ca="1">IF(A1380&lt;$G$2,"",IF(A1380=$G$2,AVERAGE(INDIRECT("C"&amp;A1380-$G$2+3):C1380),G1379+(2/($G$2+3))*(C1380-G1379)))</f>
        <v>48282.39529567476</v>
      </c>
      <c r="J1380">
        <f ca="1">IF(F1380="","",IF(C1380&lt;(F1380*(1-'inputs and tables'!$K$14)),0,IF(C1380&gt;(F1380*(1+'inputs and tables'!$K$14)),1,J1379)))</f>
        <v>0</v>
      </c>
      <c r="K1380">
        <f ca="1">IF(G1380="","",IF(C1380&lt;(G1380*(1-'inputs and tables'!$K$14)),0,IF(C1380&gt;(G1380*(1+'inputs and tables'!$K$14)),1,K1379)))</f>
        <v>0</v>
      </c>
      <c r="N1380" s="13">
        <f t="shared" si="65"/>
        <v>3328.2431610942135</v>
      </c>
      <c r="O1380" s="10">
        <f ca="1">(O1379+(IF(J1379&lt;&gt;J1378,(-O1379*'inputs and tables'!$K$22-'inputs and tables'!$K$21)-O1379*'inputs and tables'!$K$22,0)*('inputs and tables'!$K$15+'inputs and tables'!$K$16)))*(IF(AND(J1379=0,'inputs and tables'!$K$16=1),data!C1379/data!C1380,1)*IF(AND(J1379=1,'inputs and tables'!$K$15=1),data!C1380/data!C1379,1))</f>
        <v>28726.744167390734</v>
      </c>
      <c r="P1380" s="10">
        <f ca="1">(P1379+(IF(K1379&lt;&gt;K1378,(-P1379*'inputs and tables'!$K$22-'inputs and tables'!$K$21)-P1379*'inputs and tables'!$K$22,0)*('inputs and tables'!$K$15+'inputs and tables'!$K$16)))*(IF(AND(K1379=0,'inputs and tables'!$K$16=1),data!C1379/data!C1380,1)*IF(AND(K1379=1,'inputs and tables'!$K$15=1),data!C1380/data!C1379,1))</f>
        <v>6945.800536478594</v>
      </c>
    </row>
    <row r="1381" spans="1:16" x14ac:dyDescent="0.4">
      <c r="A1381" s="17">
        <f t="shared" si="63"/>
        <v>1379</v>
      </c>
      <c r="B1381">
        <v>1621987200</v>
      </c>
      <c r="C1381">
        <v>39241.910000000003</v>
      </c>
      <c r="D1381" s="14">
        <f t="shared" si="64"/>
        <v>44342</v>
      </c>
      <c r="F1381">
        <f ca="1">IF(A1381&lt;$F$2,"",AVERAGE(INDIRECT("C"&amp;A1381-$F$2+3):C1381))</f>
        <v>51082.274916666633</v>
      </c>
      <c r="G1381" s="2">
        <f ca="1">IF(A1381&lt;$G$2,"",IF(A1381=$G$2,AVERAGE(INDIRECT("C"&amp;A1381-$G$2+3):C1381),G1380+(2/($G$2+3))*(C1381-G1380)))</f>
        <v>48120.958058251999</v>
      </c>
      <c r="J1381">
        <f ca="1">IF(F1381="","",IF(C1381&lt;(F1381*(1-'inputs and tables'!$K$14)),0,IF(C1381&gt;(F1381*(1+'inputs and tables'!$K$14)),1,J1380)))</f>
        <v>0</v>
      </c>
      <c r="K1381">
        <f ca="1">IF(G1381="","",IF(C1381&lt;(G1381*(1-'inputs and tables'!$K$14)),0,IF(C1381&gt;(G1381*(1+'inputs and tables'!$K$14)),1,K1380)))</f>
        <v>0</v>
      </c>
      <c r="N1381" s="13">
        <f t="shared" si="65"/>
        <v>3407.8949196699841</v>
      </c>
      <c r="O1381" s="10">
        <f ca="1">(O1380+(IF(J1380&lt;&gt;J1379,(-O1380*'inputs and tables'!$K$22-'inputs and tables'!$K$21)-O1380*'inputs and tables'!$K$22,0)*('inputs and tables'!$K$15+'inputs and tables'!$K$16)))*(IF(AND(J1380=0,'inputs and tables'!$K$16=1),data!C1380/data!C1381,1)*IF(AND(J1380=1,'inputs and tables'!$K$15=1),data!C1381/data!C1380,1))</f>
        <v>28055.322147338979</v>
      </c>
      <c r="P1381" s="10">
        <f ca="1">(P1380+(IF(K1380&lt;&gt;K1379,(-P1380*'inputs and tables'!$K$22-'inputs and tables'!$K$21)-P1380*'inputs and tables'!$K$22,0)*('inputs and tables'!$K$15+'inputs and tables'!$K$16)))*(IF(AND(K1380=0,'inputs and tables'!$K$16=1),data!C1380/data!C1381,1)*IF(AND(K1380=1,'inputs and tables'!$K$15=1),data!C1381/data!C1380,1))</f>
        <v>6783.458316284602</v>
      </c>
    </row>
    <row r="1382" spans="1:16" x14ac:dyDescent="0.4">
      <c r="A1382" s="17">
        <f t="shared" si="63"/>
        <v>1380</v>
      </c>
      <c r="B1382">
        <v>1622073600</v>
      </c>
      <c r="C1382">
        <v>38529.980000000003</v>
      </c>
      <c r="D1382" s="14">
        <f t="shared" si="64"/>
        <v>44343</v>
      </c>
      <c r="F1382">
        <f ca="1">IF(A1382&lt;$F$2,"",AVERAGE(INDIRECT("C"&amp;A1382-$F$2+3):C1382))</f>
        <v>51150.306833333299</v>
      </c>
      <c r="G1382" s="2">
        <f ca="1">IF(A1382&lt;$G$2,"",IF(A1382=$G$2,AVERAGE(INDIRECT("C"&amp;A1382-$G$2+3):C1382),G1381+(2/($G$2+3))*(C1382-G1381)))</f>
        <v>47949.690592926068</v>
      </c>
      <c r="J1382">
        <f ca="1">IF(F1382="","",IF(C1382&lt;(F1382*(1-'inputs and tables'!$K$14)),0,IF(C1382&gt;(F1382*(1+'inputs and tables'!$K$14)),1,J1381)))</f>
        <v>0</v>
      </c>
      <c r="K1382">
        <f ca="1">IF(G1382="","",IF(C1382&lt;(G1382*(1-'inputs and tables'!$K$14)),0,IF(C1382&gt;(G1382*(1+'inputs and tables'!$K$14)),1,K1381)))</f>
        <v>0</v>
      </c>
      <c r="N1382" s="13">
        <f t="shared" si="65"/>
        <v>3346.0686061658594</v>
      </c>
      <c r="O1382" s="10">
        <f ca="1">(O1381+(IF(J1381&lt;&gt;J1380,(-O1381*'inputs and tables'!$K$22-'inputs and tables'!$K$21)-O1381*'inputs and tables'!$K$22,0)*('inputs and tables'!$K$15+'inputs and tables'!$K$16)))*(IF(AND(J1381=0,'inputs and tables'!$K$16=1),data!C1381/data!C1382,1)*IF(AND(J1381=1,'inputs and tables'!$K$15=1),data!C1382/data!C1381,1))</f>
        <v>28573.708751649567</v>
      </c>
      <c r="P1382" s="10">
        <f ca="1">(P1381+(IF(K1381&lt;&gt;K1380,(-P1381*'inputs and tables'!$K$22-'inputs and tables'!$K$21)-P1381*'inputs and tables'!$K$22,0)*('inputs and tables'!$K$15+'inputs and tables'!$K$16)))*(IF(AND(K1381=0,'inputs and tables'!$K$16=1),data!C1381/data!C1382,1)*IF(AND(K1381=1,'inputs and tables'!$K$15=1),data!C1382/data!C1381,1))</f>
        <v>6908.7983107282134</v>
      </c>
    </row>
    <row r="1383" spans="1:16" x14ac:dyDescent="0.4">
      <c r="A1383" s="17">
        <f t="shared" si="63"/>
        <v>1381</v>
      </c>
      <c r="B1383">
        <v>1622160000</v>
      </c>
      <c r="C1383">
        <v>35663.49</v>
      </c>
      <c r="D1383" s="14">
        <f t="shared" si="64"/>
        <v>44344</v>
      </c>
      <c r="F1383">
        <f ca="1">IF(A1383&lt;$F$2,"",AVERAGE(INDIRECT("C"&amp;A1383-$F$2+3):C1383))</f>
        <v>51169.462083333296</v>
      </c>
      <c r="G1383" s="2">
        <f ca="1">IF(A1383&lt;$G$2,"",IF(A1383=$G$2,AVERAGE(INDIRECT("C"&amp;A1383-$G$2+3):C1383),G1382+(2/($G$2+3))*(C1383-G1382)))</f>
        <v>47730.294153766677</v>
      </c>
      <c r="J1383">
        <f ca="1">IF(F1383="","",IF(C1383&lt;(F1383*(1-'inputs and tables'!$K$14)),0,IF(C1383&gt;(F1383*(1+'inputs and tables'!$K$14)),1,J1382)))</f>
        <v>0</v>
      </c>
      <c r="K1383">
        <f ca="1">IF(G1383="","",IF(C1383&lt;(G1383*(1-'inputs and tables'!$K$14)),0,IF(C1383&gt;(G1383*(1+'inputs and tables'!$K$14)),1,K1382)))</f>
        <v>0</v>
      </c>
      <c r="N1383" s="13">
        <f t="shared" si="65"/>
        <v>3097.133304385573</v>
      </c>
      <c r="O1383" s="10">
        <f ca="1">(O1382+(IF(J1382&lt;&gt;J1381,(-O1382*'inputs and tables'!$K$22-'inputs and tables'!$K$21)-O1382*'inputs and tables'!$K$22,0)*('inputs and tables'!$K$15+'inputs and tables'!$K$16)))*(IF(AND(J1382=0,'inputs and tables'!$K$16=1),data!C1382/data!C1383,1)*IF(AND(J1382=1,'inputs and tables'!$K$15=1),data!C1383/data!C1382,1))</f>
        <v>30870.350230077958</v>
      </c>
      <c r="P1383" s="10">
        <f ca="1">(P1382+(IF(K1382&lt;&gt;K1381,(-P1382*'inputs and tables'!$K$22-'inputs and tables'!$K$21)-P1382*'inputs and tables'!$K$22,0)*('inputs and tables'!$K$15+'inputs and tables'!$K$16)))*(IF(AND(K1382=0,'inputs and tables'!$K$16=1),data!C1382/data!C1383,1)*IF(AND(K1382=1,'inputs and tables'!$K$15=1),data!C1383/data!C1382,1))</f>
        <v>7464.1001409674682</v>
      </c>
    </row>
    <row r="1384" spans="1:16" x14ac:dyDescent="0.4">
      <c r="A1384" s="17">
        <f t="shared" si="63"/>
        <v>1382</v>
      </c>
      <c r="B1384">
        <v>1622246400</v>
      </c>
      <c r="C1384">
        <v>34605.15</v>
      </c>
      <c r="D1384" s="14">
        <f t="shared" si="64"/>
        <v>44345</v>
      </c>
      <c r="F1384">
        <f ca="1">IF(A1384&lt;$F$2,"",AVERAGE(INDIRECT("C"&amp;A1384-$F$2+3):C1384))</f>
        <v>51172.403333333299</v>
      </c>
      <c r="G1384" s="2">
        <f ca="1">IF(A1384&lt;$G$2,"",IF(A1384=$G$2,AVERAGE(INDIRECT("C"&amp;A1384-$G$2+3):C1384),G1383+(2/($G$2+3))*(C1384-G1383)))</f>
        <v>47495.916579592275</v>
      </c>
      <c r="J1384">
        <f ca="1">IF(F1384="","",IF(C1384&lt;(F1384*(1-'inputs and tables'!$K$14)),0,IF(C1384&gt;(F1384*(1+'inputs and tables'!$K$14)),1,J1383)))</f>
        <v>0</v>
      </c>
      <c r="K1384">
        <f ca="1">IF(G1384="","",IF(C1384&lt;(G1384*(1-'inputs and tables'!$K$14)),0,IF(C1384&gt;(G1384*(1+'inputs and tables'!$K$14)),1,K1383)))</f>
        <v>0</v>
      </c>
      <c r="N1384" s="13">
        <f t="shared" si="65"/>
        <v>3005.2236213634283</v>
      </c>
      <c r="O1384" s="10">
        <f ca="1">(O1383+(IF(J1383&lt;&gt;J1382,(-O1383*'inputs and tables'!$K$22-'inputs and tables'!$K$21)-O1383*'inputs and tables'!$K$22,0)*('inputs and tables'!$K$15+'inputs and tables'!$K$16)))*(IF(AND(J1383=0,'inputs and tables'!$K$16=1),data!C1383/data!C1384,1)*IF(AND(J1383=1,'inputs and tables'!$K$15=1),data!C1384/data!C1383,1))</f>
        <v>31814.4676941693</v>
      </c>
      <c r="P1384" s="10">
        <f ca="1">(P1383+(IF(K1383&lt;&gt;K1382,(-P1383*'inputs and tables'!$K$22-'inputs and tables'!$K$21)-P1383*'inputs and tables'!$K$22,0)*('inputs and tables'!$K$15+'inputs and tables'!$K$16)))*(IF(AND(K1383=0,'inputs and tables'!$K$16=1),data!C1383/data!C1384,1)*IF(AND(K1383=1,'inputs and tables'!$K$15=1),data!C1384/data!C1383,1))</f>
        <v>7692.3770229688889</v>
      </c>
    </row>
    <row r="1385" spans="1:16" x14ac:dyDescent="0.4">
      <c r="A1385" s="17">
        <f t="shared" si="63"/>
        <v>1383</v>
      </c>
      <c r="B1385">
        <v>1622332800</v>
      </c>
      <c r="C1385">
        <v>35641.269999999997</v>
      </c>
      <c r="D1385" s="14">
        <f t="shared" si="64"/>
        <v>44346</v>
      </c>
      <c r="F1385">
        <f ca="1">IF(A1385&lt;$F$2,"",AVERAGE(INDIRECT("C"&amp;A1385-$F$2+3):C1385))</f>
        <v>51183.889916666638</v>
      </c>
      <c r="G1385" s="2">
        <f ca="1">IF(A1385&lt;$G$2,"",IF(A1385=$G$2,AVERAGE(INDIRECT("C"&amp;A1385-$G$2+3):C1385),G1384+(2/($G$2+3))*(C1385-G1384)))</f>
        <v>47284.226462099556</v>
      </c>
      <c r="J1385">
        <f ca="1">IF(F1385="","",IF(C1385&lt;(F1385*(1-'inputs and tables'!$K$14)),0,IF(C1385&gt;(F1385*(1+'inputs and tables'!$K$14)),1,J1384)))</f>
        <v>0</v>
      </c>
      <c r="K1385">
        <f ca="1">IF(G1385="","",IF(C1385&lt;(G1385*(1-'inputs and tables'!$K$14)),0,IF(C1385&gt;(G1385*(1+'inputs and tables'!$K$14)),1,K1384)))</f>
        <v>0</v>
      </c>
      <c r="N1385" s="13">
        <f t="shared" si="65"/>
        <v>3095.203647416402</v>
      </c>
      <c r="O1385" s="10">
        <f ca="1">(O1384+(IF(J1384&lt;&gt;J1383,(-O1384*'inputs and tables'!$K$22-'inputs and tables'!$K$21)-O1384*'inputs and tables'!$K$22,0)*('inputs and tables'!$K$15+'inputs and tables'!$K$16)))*(IF(AND(J1384=0,'inputs and tables'!$K$16=1),data!C1384/data!C1385,1)*IF(AND(J1384=1,'inputs and tables'!$K$15=1),data!C1385/data!C1384,1))</f>
        <v>30889.595873740833</v>
      </c>
      <c r="P1385" s="10">
        <f ca="1">(P1384+(IF(K1384&lt;&gt;K1383,(-P1384*'inputs and tables'!$K$22-'inputs and tables'!$K$21)-P1384*'inputs and tables'!$K$22,0)*('inputs and tables'!$K$15+'inputs and tables'!$K$16)))*(IF(AND(K1384=0,'inputs and tables'!$K$16=1),data!C1384/data!C1385,1)*IF(AND(K1384=1,'inputs and tables'!$K$15=1),data!C1385/data!C1384,1))</f>
        <v>7468.7535190634871</v>
      </c>
    </row>
    <row r="1386" spans="1:16" x14ac:dyDescent="0.4">
      <c r="A1386" s="17">
        <f t="shared" si="63"/>
        <v>1384</v>
      </c>
      <c r="B1386">
        <v>1622419200</v>
      </c>
      <c r="C1386">
        <v>37253.81</v>
      </c>
      <c r="D1386" s="14">
        <f t="shared" si="64"/>
        <v>44347</v>
      </c>
      <c r="F1386">
        <f ca="1">IF(A1386&lt;$F$2,"",AVERAGE(INDIRECT("C"&amp;A1386-$F$2+3):C1386))</f>
        <v>51218.56349999996</v>
      </c>
      <c r="G1386" s="2">
        <f ca="1">IF(A1386&lt;$G$2,"",IF(A1386=$G$2,AVERAGE(INDIRECT("C"&amp;A1386-$G$2+3):C1386),G1385+(2/($G$2+3))*(C1386-G1385)))</f>
        <v>47105.111882419209</v>
      </c>
      <c r="J1386">
        <f ca="1">IF(F1386="","",IF(C1386&lt;(F1386*(1-'inputs and tables'!$K$14)),0,IF(C1386&gt;(F1386*(1+'inputs and tables'!$K$14)),1,J1385)))</f>
        <v>0</v>
      </c>
      <c r="K1386">
        <f ca="1">IF(G1386="","",IF(C1386&lt;(G1386*(1-'inputs and tables'!$K$14)),0,IF(C1386&gt;(G1386*(1+'inputs and tables'!$K$14)),1,K1385)))</f>
        <v>0</v>
      </c>
      <c r="N1386" s="13">
        <f t="shared" si="65"/>
        <v>3235.241858445494</v>
      </c>
      <c r="O1386" s="10">
        <f ca="1">(O1385+(IF(J1385&lt;&gt;J1384,(-O1385*'inputs and tables'!$K$22-'inputs and tables'!$K$21)-O1385*'inputs and tables'!$K$22,0)*('inputs and tables'!$K$15+'inputs and tables'!$K$16)))*(IF(AND(J1385=0,'inputs and tables'!$K$16=1),data!C1385/data!C1386,1)*IF(AND(J1385=1,'inputs and tables'!$K$15=1),data!C1386/data!C1385,1))</f>
        <v>29552.532391368368</v>
      </c>
      <c r="P1386" s="10">
        <f ca="1">(P1385+(IF(K1385&lt;&gt;K1384,(-P1385*'inputs and tables'!$K$22-'inputs and tables'!$K$21)-P1385*'inputs and tables'!$K$22,0)*('inputs and tables'!$K$15+'inputs and tables'!$K$16)))*(IF(AND(K1385=0,'inputs and tables'!$K$16=1),data!C1385/data!C1386,1)*IF(AND(K1385=1,'inputs and tables'!$K$15=1),data!C1386/data!C1385,1))</f>
        <v>7145.4667518944207</v>
      </c>
    </row>
    <row r="1387" spans="1:16" x14ac:dyDescent="0.4">
      <c r="A1387" s="17">
        <f t="shared" si="63"/>
        <v>1385</v>
      </c>
      <c r="B1387">
        <v>1622505600</v>
      </c>
      <c r="C1387">
        <v>36693.089999999997</v>
      </c>
      <c r="D1387" s="14">
        <f t="shared" si="64"/>
        <v>44348</v>
      </c>
      <c r="F1387">
        <f ca="1">IF(A1387&lt;$F$2,"",AVERAGE(INDIRECT("C"&amp;A1387-$F$2+3):C1387))</f>
        <v>51244.952833333293</v>
      </c>
      <c r="G1387" s="2">
        <f ca="1">IF(A1387&lt;$G$2,"",IF(A1387=$G$2,AVERAGE(INDIRECT("C"&amp;A1387-$G$2+3):C1387),G1386+(2/($G$2+3))*(C1387-G1386)))</f>
        <v>46919.18292023315</v>
      </c>
      <c r="J1387">
        <f ca="1">IF(F1387="","",IF(C1387&lt;(F1387*(1-'inputs and tables'!$K$14)),0,IF(C1387&gt;(F1387*(1+'inputs and tables'!$K$14)),1,J1386)))</f>
        <v>0</v>
      </c>
      <c r="K1387">
        <f ca="1">IF(G1387="","",IF(C1387&lt;(G1387*(1-'inputs and tables'!$K$14)),0,IF(C1387&gt;(G1387*(1+'inputs and tables'!$K$14)),1,K1386)))</f>
        <v>0</v>
      </c>
      <c r="N1387" s="13">
        <f t="shared" si="65"/>
        <v>3186.5471124619944</v>
      </c>
      <c r="O1387" s="10">
        <f ca="1">(O1386+(IF(J1386&lt;&gt;J1385,(-O1386*'inputs and tables'!$K$22-'inputs and tables'!$K$21)-O1386*'inputs and tables'!$K$22,0)*('inputs and tables'!$K$15+'inputs and tables'!$K$16)))*(IF(AND(J1386=0,'inputs and tables'!$K$16=1),data!C1386/data!C1387,1)*IF(AND(J1386=1,'inputs and tables'!$K$15=1),data!C1387/data!C1386,1))</f>
        <v>30004.135021795191</v>
      </c>
      <c r="P1387" s="10">
        <f ca="1">(P1386+(IF(K1386&lt;&gt;K1385,(-P1386*'inputs and tables'!$K$22-'inputs and tables'!$K$21)-P1386*'inputs and tables'!$K$22,0)*('inputs and tables'!$K$15+'inputs and tables'!$K$16)))*(IF(AND(K1386=0,'inputs and tables'!$K$16=1),data!C1386/data!C1387,1)*IF(AND(K1386=1,'inputs and tables'!$K$15=1),data!C1387/data!C1386,1))</f>
        <v>7254.659139810572</v>
      </c>
    </row>
    <row r="1388" spans="1:16" x14ac:dyDescent="0.4">
      <c r="A1388" s="17">
        <f t="shared" si="63"/>
        <v>1386</v>
      </c>
      <c r="B1388">
        <v>1622592000</v>
      </c>
      <c r="C1388">
        <v>37568.68</v>
      </c>
      <c r="D1388" s="14">
        <f t="shared" si="64"/>
        <v>44349</v>
      </c>
      <c r="F1388">
        <f ca="1">IF(A1388&lt;$F$2,"",AVERAGE(INDIRECT("C"&amp;A1388-$F$2+3):C1388))</f>
        <v>51262.473166666619</v>
      </c>
      <c r="G1388" s="2">
        <f ca="1">IF(A1388&lt;$G$2,"",IF(A1388=$G$2,AVERAGE(INDIRECT("C"&amp;A1388-$G$2+3):C1388),G1387+(2/($G$2+3))*(C1388-G1387)))</f>
        <v>46752.209653800412</v>
      </c>
      <c r="J1388">
        <f ca="1">IF(F1388="","",IF(C1388&lt;(F1388*(1-'inputs and tables'!$K$14)),0,IF(C1388&gt;(F1388*(1+'inputs and tables'!$K$14)),1,J1387)))</f>
        <v>0</v>
      </c>
      <c r="K1388">
        <f ca="1">IF(G1388="","",IF(C1388&lt;(G1388*(1-'inputs and tables'!$K$14)),0,IF(C1388&gt;(G1388*(1+'inputs and tables'!$K$14)),1,K1387)))</f>
        <v>0</v>
      </c>
      <c r="N1388" s="13">
        <f t="shared" si="65"/>
        <v>3262.5861919235663</v>
      </c>
      <c r="O1388" s="10">
        <f ca="1">(O1387+(IF(J1387&lt;&gt;J1386,(-O1387*'inputs and tables'!$K$22-'inputs and tables'!$K$21)-O1387*'inputs and tables'!$K$22,0)*('inputs and tables'!$K$15+'inputs and tables'!$K$16)))*(IF(AND(J1387=0,'inputs and tables'!$K$16=1),data!C1387/data!C1388,1)*IF(AND(J1387=1,'inputs and tables'!$K$15=1),data!C1388/data!C1387,1))</f>
        <v>29304.847195240367</v>
      </c>
      <c r="P1388" s="10">
        <f ca="1">(P1387+(IF(K1387&lt;&gt;K1386,(-P1387*'inputs and tables'!$K$22-'inputs and tables'!$K$21)-P1387*'inputs and tables'!$K$22,0)*('inputs and tables'!$K$15+'inputs and tables'!$K$16)))*(IF(AND(K1387=0,'inputs and tables'!$K$16=1),data!C1387/data!C1388,1)*IF(AND(K1387=1,'inputs and tables'!$K$15=1),data!C1388/data!C1387,1))</f>
        <v>7085.5792840310569</v>
      </c>
    </row>
    <row r="1389" spans="1:16" x14ac:dyDescent="0.4">
      <c r="A1389" s="17">
        <f t="shared" si="63"/>
        <v>1387</v>
      </c>
      <c r="B1389">
        <v>1622678400</v>
      </c>
      <c r="C1389">
        <v>39246.79</v>
      </c>
      <c r="D1389" s="14">
        <f t="shared" si="64"/>
        <v>44350</v>
      </c>
      <c r="F1389">
        <f ca="1">IF(A1389&lt;$F$2,"",AVERAGE(INDIRECT("C"&amp;A1389-$F$2+3):C1389))</f>
        <v>51276.039166666618</v>
      </c>
      <c r="G1389" s="2">
        <f ca="1">IF(A1389&lt;$G$2,"",IF(A1389=$G$2,AVERAGE(INDIRECT("C"&amp;A1389-$G$2+3):C1389),G1388+(2/($G$2+3))*(C1389-G1388)))</f>
        <v>46618.184302839691</v>
      </c>
      <c r="J1389">
        <f ca="1">IF(F1389="","",IF(C1389&lt;(F1389*(1-'inputs and tables'!$K$14)),0,IF(C1389&gt;(F1389*(1+'inputs and tables'!$K$14)),1,J1388)))</f>
        <v>0</v>
      </c>
      <c r="K1389">
        <f ca="1">IF(G1389="","",IF(C1389&lt;(G1389*(1-'inputs and tables'!$K$14)),0,IF(C1389&gt;(G1389*(1+'inputs and tables'!$K$14)),1,K1388)))</f>
        <v>0</v>
      </c>
      <c r="N1389" s="13">
        <f t="shared" si="65"/>
        <v>3408.3187147199183</v>
      </c>
      <c r="O1389" s="10">
        <f ca="1">(O1388+(IF(J1388&lt;&gt;J1387,(-O1388*'inputs and tables'!$K$22-'inputs and tables'!$K$21)-O1388*'inputs and tables'!$K$22,0)*('inputs and tables'!$K$15+'inputs and tables'!$K$16)))*(IF(AND(J1388=0,'inputs and tables'!$K$16=1),data!C1388/data!C1389,1)*IF(AND(J1388=1,'inputs and tables'!$K$15=1),data!C1389/data!C1388,1))</f>
        <v>28051.833709887684</v>
      </c>
      <c r="P1389" s="10">
        <f ca="1">(P1388+(IF(K1388&lt;&gt;K1387,(-P1388*'inputs and tables'!$K$22-'inputs and tables'!$K$21)-P1388*'inputs and tables'!$K$22,0)*('inputs and tables'!$K$15+'inputs and tables'!$K$16)))*(IF(AND(K1388=0,'inputs and tables'!$K$16=1),data!C1388/data!C1389,1)*IF(AND(K1388=1,'inputs and tables'!$K$15=1),data!C1389/data!C1388,1))</f>
        <v>6782.6148517214242</v>
      </c>
    </row>
    <row r="1390" spans="1:16" x14ac:dyDescent="0.4">
      <c r="A1390" s="17">
        <f t="shared" si="63"/>
        <v>1388</v>
      </c>
      <c r="B1390">
        <v>1622764800</v>
      </c>
      <c r="C1390">
        <v>36829</v>
      </c>
      <c r="D1390" s="14">
        <f t="shared" si="64"/>
        <v>44351</v>
      </c>
      <c r="F1390">
        <f ca="1">IF(A1390&lt;$F$2,"",AVERAGE(INDIRECT("C"&amp;A1390-$F$2+3):C1390))</f>
        <v>51275.141999999963</v>
      </c>
      <c r="G1390" s="2">
        <f ca="1">IF(A1390&lt;$G$2,"",IF(A1390=$G$2,AVERAGE(INDIRECT("C"&amp;A1390-$G$2+3):C1390),G1389+(2/($G$2+3))*(C1390-G1389)))</f>
        <v>46443.377440288983</v>
      </c>
      <c r="J1390">
        <f ca="1">IF(F1390="","",IF(C1390&lt;(F1390*(1-'inputs and tables'!$K$14)),0,IF(C1390&gt;(F1390*(1+'inputs and tables'!$K$14)),1,J1389)))</f>
        <v>0</v>
      </c>
      <c r="K1390">
        <f ca="1">IF(G1390="","",IF(C1390&lt;(G1390*(1-'inputs and tables'!$K$14)),0,IF(C1390&gt;(G1390*(1+'inputs and tables'!$K$14)),1,K1389)))</f>
        <v>0</v>
      </c>
      <c r="N1390" s="13">
        <f t="shared" si="65"/>
        <v>3198.3499782891763</v>
      </c>
      <c r="O1390" s="10">
        <f ca="1">(O1389+(IF(J1389&lt;&gt;J1388,(-O1389*'inputs and tables'!$K$22-'inputs and tables'!$K$21)-O1389*'inputs and tables'!$K$22,0)*('inputs and tables'!$K$15+'inputs and tables'!$K$16)))*(IF(AND(J1389=0,'inputs and tables'!$K$16=1),data!C1389/data!C1390,1)*IF(AND(J1389=1,'inputs and tables'!$K$15=1),data!C1390/data!C1389,1))</f>
        <v>29893.41081014643</v>
      </c>
      <c r="P1390" s="10">
        <f ca="1">(P1389+(IF(K1389&lt;&gt;K1388,(-P1389*'inputs and tables'!$K$22-'inputs and tables'!$K$21)-P1389*'inputs and tables'!$K$22,0)*('inputs and tables'!$K$15+'inputs and tables'!$K$16)))*(IF(AND(K1389=0,'inputs and tables'!$K$16=1),data!C1389/data!C1390,1)*IF(AND(K1389=1,'inputs and tables'!$K$15=1),data!C1390/data!C1389,1))</f>
        <v>7227.8872827497862</v>
      </c>
    </row>
    <row r="1391" spans="1:16" x14ac:dyDescent="0.4">
      <c r="A1391" s="17">
        <f t="shared" si="63"/>
        <v>1389</v>
      </c>
      <c r="B1391">
        <v>1622851200</v>
      </c>
      <c r="C1391">
        <v>35513.199999999997</v>
      </c>
      <c r="D1391" s="14">
        <f t="shared" si="64"/>
        <v>44352</v>
      </c>
      <c r="F1391">
        <f ca="1">IF(A1391&lt;$F$2,"",AVERAGE(INDIRECT("C"&amp;A1391-$F$2+3):C1391))</f>
        <v>51251.999999999964</v>
      </c>
      <c r="G1391" s="2">
        <f ca="1">IF(A1391&lt;$G$2,"",IF(A1391=$G$2,AVERAGE(INDIRECT("C"&amp;A1391-$G$2+3):C1391),G1390+(2/($G$2+3))*(C1391-G1390)))</f>
        <v>46248.195700283824</v>
      </c>
      <c r="J1391">
        <f ca="1">IF(F1391="","",IF(C1391&lt;(F1391*(1-'inputs and tables'!$K$14)),0,IF(C1391&gt;(F1391*(1+'inputs and tables'!$K$14)),1,J1390)))</f>
        <v>0</v>
      </c>
      <c r="K1391">
        <f ca="1">IF(G1391="","",IF(C1391&lt;(G1391*(1-'inputs and tables'!$K$14)),0,IF(C1391&gt;(G1391*(1+'inputs and tables'!$K$14)),1,K1390)))</f>
        <v>0</v>
      </c>
      <c r="N1391" s="13">
        <f t="shared" si="65"/>
        <v>3084.0816326530498</v>
      </c>
      <c r="O1391" s="10">
        <f ca="1">(O1390+(IF(J1390&lt;&gt;J1389,(-O1390*'inputs and tables'!$K$22-'inputs and tables'!$K$21)-O1390*'inputs and tables'!$K$22,0)*('inputs and tables'!$K$15+'inputs and tables'!$K$16)))*(IF(AND(J1390=0,'inputs and tables'!$K$16=1),data!C1390/data!C1391,1)*IF(AND(J1390=1,'inputs and tables'!$K$15=1),data!C1391/data!C1390,1))</f>
        <v>31000.991933334171</v>
      </c>
      <c r="P1391" s="10">
        <f ca="1">(P1390+(IF(K1390&lt;&gt;K1389,(-P1390*'inputs and tables'!$K$22-'inputs and tables'!$K$21)-P1390*'inputs and tables'!$K$22,0)*('inputs and tables'!$K$15+'inputs and tables'!$K$16)))*(IF(AND(K1390=0,'inputs and tables'!$K$16=1),data!C1390/data!C1391,1)*IF(AND(K1390=1,'inputs and tables'!$K$15=1),data!C1391/data!C1390,1))</f>
        <v>7495.6878213281798</v>
      </c>
    </row>
    <row r="1392" spans="1:16" x14ac:dyDescent="0.4">
      <c r="A1392" s="17">
        <f t="shared" si="63"/>
        <v>1390</v>
      </c>
      <c r="B1392">
        <v>1622937600</v>
      </c>
      <c r="C1392">
        <v>35796.31</v>
      </c>
      <c r="D1392" s="14">
        <f t="shared" si="64"/>
        <v>44353</v>
      </c>
      <c r="F1392">
        <f ca="1">IF(A1392&lt;$F$2,"",AVERAGE(INDIRECT("C"&amp;A1392-$F$2+3):C1392))</f>
        <v>51223.744749999962</v>
      </c>
      <c r="G1392" s="2">
        <f ca="1">IF(A1392&lt;$G$2,"",IF(A1392=$G$2,AVERAGE(INDIRECT("C"&amp;A1392-$G$2+3):C1392),G1391+(2/($G$2+3))*(C1392-G1391)))</f>
        <v>46061.554884207326</v>
      </c>
      <c r="J1392">
        <f ca="1">IF(F1392="","",IF(C1392&lt;(F1392*(1-'inputs and tables'!$K$14)),0,IF(C1392&gt;(F1392*(1+'inputs and tables'!$K$14)),1,J1391)))</f>
        <v>0</v>
      </c>
      <c r="K1392">
        <f ca="1">IF(G1392="","",IF(C1392&lt;(G1392*(1-'inputs and tables'!$K$14)),0,IF(C1392&gt;(G1392*(1+'inputs and tables'!$K$14)),1,K1391)))</f>
        <v>0</v>
      </c>
      <c r="N1392" s="13">
        <f t="shared" si="65"/>
        <v>3108.6678245766275</v>
      </c>
      <c r="O1392" s="10">
        <f ca="1">(O1391+(IF(J1391&lt;&gt;J1390,(-O1391*'inputs and tables'!$K$22-'inputs and tables'!$K$21)-O1391*'inputs and tables'!$K$22,0)*('inputs and tables'!$K$15+'inputs and tables'!$K$16)))*(IF(AND(J1391=0,'inputs and tables'!$K$16=1),data!C1391/data!C1392,1)*IF(AND(J1391=1,'inputs and tables'!$K$15=1),data!C1392/data!C1391,1))</f>
        <v>30755.807699924462</v>
      </c>
      <c r="P1392" s="10">
        <f ca="1">(P1391+(IF(K1391&lt;&gt;K1390,(-P1391*'inputs and tables'!$K$22-'inputs and tables'!$K$21)-P1391*'inputs and tables'!$K$22,0)*('inputs and tables'!$K$15+'inputs and tables'!$K$16)))*(IF(AND(K1391=0,'inputs and tables'!$K$16=1),data!C1391/data!C1392,1)*IF(AND(K1391=1,'inputs and tables'!$K$15=1),data!C1392/data!C1391,1))</f>
        <v>7436.4050578507085</v>
      </c>
    </row>
    <row r="1393" spans="1:16" x14ac:dyDescent="0.4">
      <c r="A1393" s="17">
        <f t="shared" si="63"/>
        <v>1391</v>
      </c>
      <c r="B1393">
        <v>1623024000</v>
      </c>
      <c r="C1393">
        <v>33552.79</v>
      </c>
      <c r="D1393" s="14">
        <f t="shared" si="64"/>
        <v>44354</v>
      </c>
      <c r="F1393">
        <f ca="1">IF(A1393&lt;$F$2,"",AVERAGE(INDIRECT("C"&amp;A1393-$F$2+3):C1393))</f>
        <v>51180.053916666635</v>
      </c>
      <c r="G1393" s="2">
        <f ca="1">IF(A1393&lt;$G$2,"",IF(A1393=$G$2,AVERAGE(INDIRECT("C"&amp;A1393-$G$2+3):C1393),G1392+(2/($G$2+3))*(C1393-G1392)))</f>
        <v>45838.184082703621</v>
      </c>
      <c r="J1393">
        <f ca="1">IF(F1393="","",IF(C1393&lt;(F1393*(1-'inputs and tables'!$K$14)),0,IF(C1393&gt;(F1393*(1+'inputs and tables'!$K$14)),1,J1392)))</f>
        <v>0</v>
      </c>
      <c r="K1393">
        <f ca="1">IF(G1393="","",IF(C1393&lt;(G1393*(1-'inputs and tables'!$K$14)),0,IF(C1393&gt;(G1393*(1+'inputs and tables'!$K$14)),1,K1392)))</f>
        <v>0</v>
      </c>
      <c r="N1393" s="13">
        <f t="shared" si="65"/>
        <v>2913.8332609639497</v>
      </c>
      <c r="O1393" s="10">
        <f ca="1">(O1392+(IF(J1392&lt;&gt;J1391,(-O1392*'inputs and tables'!$K$22-'inputs and tables'!$K$21)-O1392*'inputs and tables'!$K$22,0)*('inputs and tables'!$K$15+'inputs and tables'!$K$16)))*(IF(AND(J1392=0,'inputs and tables'!$K$16=1),data!C1392/data!C1393,1)*IF(AND(J1392=1,'inputs and tables'!$K$15=1),data!C1393/data!C1392,1))</f>
        <v>32812.306420028945</v>
      </c>
      <c r="P1393" s="10">
        <f ca="1">(P1392+(IF(K1392&lt;&gt;K1391,(-P1392*'inputs and tables'!$K$22-'inputs and tables'!$K$21)-P1392*'inputs and tables'!$K$22,0)*('inputs and tables'!$K$15+'inputs and tables'!$K$16)))*(IF(AND(K1392=0,'inputs and tables'!$K$16=1),data!C1392/data!C1393,1)*IF(AND(K1392=1,'inputs and tables'!$K$15=1),data!C1393/data!C1392,1))</f>
        <v>7933.6430960403559</v>
      </c>
    </row>
    <row r="1394" spans="1:16" x14ac:dyDescent="0.4">
      <c r="A1394" s="17">
        <f t="shared" si="63"/>
        <v>1392</v>
      </c>
      <c r="B1394">
        <v>1623110400</v>
      </c>
      <c r="C1394">
        <v>33380.81</v>
      </c>
      <c r="D1394" s="14">
        <f t="shared" si="64"/>
        <v>44355</v>
      </c>
      <c r="F1394">
        <f ca="1">IF(A1394&lt;$F$2,"",AVERAGE(INDIRECT("C"&amp;A1394-$F$2+3):C1394))</f>
        <v>51071.7700833333</v>
      </c>
      <c r="G1394" s="2">
        <f ca="1">IF(A1394&lt;$G$2,"",IF(A1394=$G$2,AVERAGE(INDIRECT("C"&amp;A1394-$G$2+3):C1394),G1393+(2/($G$2+3))*(C1394-G1393)))</f>
        <v>45615.730974083912</v>
      </c>
      <c r="J1394">
        <f ca="1">IF(F1394="","",IF(C1394&lt;(F1394*(1-'inputs and tables'!$K$14)),0,IF(C1394&gt;(F1394*(1+'inputs and tables'!$K$14)),1,J1393)))</f>
        <v>0</v>
      </c>
      <c r="K1394">
        <f ca="1">IF(G1394="","",IF(C1394&lt;(G1394*(1-'inputs and tables'!$K$14)),0,IF(C1394&gt;(G1394*(1+'inputs and tables'!$K$14)),1,K1393)))</f>
        <v>0</v>
      </c>
      <c r="N1394" s="13">
        <f t="shared" si="65"/>
        <v>2898.8979591836628</v>
      </c>
      <c r="O1394" s="10">
        <f ca="1">(O1393+(IF(J1393&lt;&gt;J1392,(-O1393*'inputs and tables'!$K$22-'inputs and tables'!$K$21)-O1393*'inputs and tables'!$K$22,0)*('inputs and tables'!$K$15+'inputs and tables'!$K$16)))*(IF(AND(J1393=0,'inputs and tables'!$K$16=1),data!C1393/data!C1394,1)*IF(AND(J1393=1,'inputs and tables'!$K$15=1),data!C1394/data!C1393,1))</f>
        <v>32981.357454384211</v>
      </c>
      <c r="P1394" s="10">
        <f ca="1">(P1393+(IF(K1393&lt;&gt;K1392,(-P1393*'inputs and tables'!$K$22-'inputs and tables'!$K$21)-P1393*'inputs and tables'!$K$22,0)*('inputs and tables'!$K$15+'inputs and tables'!$K$16)))*(IF(AND(K1393=0,'inputs and tables'!$K$16=1),data!C1393/data!C1394,1)*IF(AND(K1393=1,'inputs and tables'!$K$15=1),data!C1394/data!C1393,1))</f>
        <v>7974.517716508135</v>
      </c>
    </row>
    <row r="1395" spans="1:16" x14ac:dyDescent="0.4">
      <c r="A1395" s="17">
        <f t="shared" si="63"/>
        <v>1393</v>
      </c>
      <c r="B1395">
        <v>1623196800</v>
      </c>
      <c r="C1395">
        <v>37388.050000000003</v>
      </c>
      <c r="D1395" s="14">
        <f t="shared" si="64"/>
        <v>44356</v>
      </c>
      <c r="F1395">
        <f ca="1">IF(A1395&lt;$F$2,"",AVERAGE(INDIRECT("C"&amp;A1395-$F$2+3):C1395))</f>
        <v>50996.500333333301</v>
      </c>
      <c r="G1395" s="2">
        <f ca="1">IF(A1395&lt;$G$2,"",IF(A1395=$G$2,AVERAGE(INDIRECT("C"&amp;A1395-$G$2+3):C1395),G1394+(2/($G$2+3))*(C1395-G1394)))</f>
        <v>45468.808099546703</v>
      </c>
      <c r="J1395">
        <f ca="1">IF(F1395="","",IF(C1395&lt;(F1395*(1-'inputs and tables'!$K$14)),0,IF(C1395&gt;(F1395*(1+'inputs and tables'!$K$14)),1,J1394)))</f>
        <v>0</v>
      </c>
      <c r="K1395">
        <f ca="1">IF(G1395="","",IF(C1395&lt;(G1395*(1-'inputs and tables'!$K$14)),0,IF(C1395&gt;(G1395*(1+'inputs and tables'!$K$14)),1,K1394)))</f>
        <v>0</v>
      </c>
      <c r="N1395" s="13">
        <f t="shared" si="65"/>
        <v>3246.8996960486206</v>
      </c>
      <c r="O1395" s="10">
        <f ca="1">(O1394+(IF(J1394&lt;&gt;J1393,(-O1394*'inputs and tables'!$K$22-'inputs and tables'!$K$21)-O1394*'inputs and tables'!$K$22,0)*('inputs and tables'!$K$15+'inputs and tables'!$K$16)))*(IF(AND(J1394=0,'inputs and tables'!$K$16=1),data!C1394/data!C1395,1)*IF(AND(J1394=1,'inputs and tables'!$K$15=1),data!C1395/data!C1394,1))</f>
        <v>29446.425441468142</v>
      </c>
      <c r="P1395" s="10">
        <f ca="1">(P1394+(IF(K1394&lt;&gt;K1393,(-P1394*'inputs and tables'!$K$22-'inputs and tables'!$K$21)-P1394*'inputs and tables'!$K$22,0)*('inputs and tables'!$K$15+'inputs and tables'!$K$16)))*(IF(AND(K1394=0,'inputs and tables'!$K$16=1),data!C1394/data!C1395,1)*IF(AND(K1394=1,'inputs and tables'!$K$15=1),data!C1395/data!C1394,1))</f>
        <v>7119.811296293652</v>
      </c>
    </row>
    <row r="1396" spans="1:16" x14ac:dyDescent="0.4">
      <c r="A1396" s="17">
        <f t="shared" si="63"/>
        <v>1394</v>
      </c>
      <c r="B1396">
        <v>1623283200</v>
      </c>
      <c r="C1396">
        <v>36675.72</v>
      </c>
      <c r="D1396" s="14">
        <f t="shared" si="64"/>
        <v>44357</v>
      </c>
      <c r="F1396">
        <f ca="1">IF(A1396&lt;$F$2,"",AVERAGE(INDIRECT("C"&amp;A1396-$F$2+3):C1396))</f>
        <v>50928.734833333299</v>
      </c>
      <c r="G1396" s="2">
        <f ca="1">IF(A1396&lt;$G$2,"",IF(A1396=$G$2,AVERAGE(INDIRECT("C"&amp;A1396-$G$2+3):C1396),G1395+(2/($G$2+3))*(C1396-G1395)))</f>
        <v>45311.788669197653</v>
      </c>
      <c r="J1396">
        <f ca="1">IF(F1396="","",IF(C1396&lt;(F1396*(1-'inputs and tables'!$K$14)),0,IF(C1396&gt;(F1396*(1+'inputs and tables'!$K$14)),1,J1395)))</f>
        <v>0</v>
      </c>
      <c r="K1396">
        <f ca="1">IF(G1396="","",IF(C1396&lt;(G1396*(1-'inputs and tables'!$K$14)),0,IF(C1396&gt;(G1396*(1+'inputs and tables'!$K$14)),1,K1395)))</f>
        <v>0</v>
      </c>
      <c r="N1396" s="13">
        <f t="shared" si="65"/>
        <v>3185.0386452453208</v>
      </c>
      <c r="O1396" s="10">
        <f ca="1">(O1395+(IF(J1395&lt;&gt;J1394,(-O1395*'inputs and tables'!$K$22-'inputs and tables'!$K$21)-O1395*'inputs and tables'!$K$22,0)*('inputs and tables'!$K$15+'inputs and tables'!$K$16)))*(IF(AND(J1395=0,'inputs and tables'!$K$16=1),data!C1395/data!C1396,1)*IF(AND(J1395=1,'inputs and tables'!$K$15=1),data!C1396/data!C1395,1))</f>
        <v>30018.345290205154</v>
      </c>
      <c r="P1396" s="10">
        <f ca="1">(P1395+(IF(K1395&lt;&gt;K1394,(-P1395*'inputs and tables'!$K$22-'inputs and tables'!$K$21)-P1395*'inputs and tables'!$K$22,0)*('inputs and tables'!$K$15+'inputs and tables'!$K$16)))*(IF(AND(K1395=0,'inputs and tables'!$K$16=1),data!C1395/data!C1396,1)*IF(AND(K1395=1,'inputs and tables'!$K$15=1),data!C1396/data!C1395,1))</f>
        <v>7258.0950213490532</v>
      </c>
    </row>
    <row r="1397" spans="1:16" x14ac:dyDescent="0.4">
      <c r="A1397" s="17">
        <f t="shared" si="63"/>
        <v>1395</v>
      </c>
      <c r="B1397">
        <v>1623369600</v>
      </c>
      <c r="C1397">
        <v>37331.980000000003</v>
      </c>
      <c r="D1397" s="14">
        <f t="shared" si="64"/>
        <v>44358</v>
      </c>
      <c r="F1397">
        <f ca="1">IF(A1397&lt;$F$2,"",AVERAGE(INDIRECT("C"&amp;A1397-$F$2+3):C1397))</f>
        <v>50840.088749999974</v>
      </c>
      <c r="G1397" s="2">
        <f ca="1">IF(A1397&lt;$G$2,"",IF(A1397=$G$2,AVERAGE(INDIRECT("C"&amp;A1397-$G$2+3):C1397),G1396+(2/($G$2+3))*(C1397-G1396)))</f>
        <v>45169.292085819121</v>
      </c>
      <c r="J1397">
        <f ca="1">IF(F1397="","",IF(C1397&lt;(F1397*(1-'inputs and tables'!$K$14)),0,IF(C1397&gt;(F1397*(1+'inputs and tables'!$K$14)),1,J1396)))</f>
        <v>0</v>
      </c>
      <c r="K1397">
        <f ca="1">IF(G1397="","",IF(C1397&lt;(G1397*(1-'inputs and tables'!$K$14)),0,IF(C1397&gt;(G1397*(1+'inputs and tables'!$K$14)),1,K1396)))</f>
        <v>0</v>
      </c>
      <c r="N1397" s="13">
        <f t="shared" si="65"/>
        <v>3242.0303951367664</v>
      </c>
      <c r="O1397" s="10">
        <f ca="1">(O1396+(IF(J1396&lt;&gt;J1395,(-O1396*'inputs and tables'!$K$22-'inputs and tables'!$K$21)-O1396*'inputs and tables'!$K$22,0)*('inputs and tables'!$K$15+'inputs and tables'!$K$16)))*(IF(AND(J1396=0,'inputs and tables'!$K$16=1),data!C1396/data!C1397,1)*IF(AND(J1396=1,'inputs and tables'!$K$15=1),data!C1397/data!C1396,1))</f>
        <v>29490.651894886982</v>
      </c>
      <c r="P1397" s="10">
        <f ca="1">(P1396+(IF(K1396&lt;&gt;K1395,(-P1396*'inputs and tables'!$K$22-'inputs and tables'!$K$21)-P1396*'inputs and tables'!$K$22,0)*('inputs and tables'!$K$15+'inputs and tables'!$K$16)))*(IF(AND(K1396=0,'inputs and tables'!$K$16=1),data!C1396/data!C1397,1)*IF(AND(K1396=1,'inputs and tables'!$K$15=1),data!C1397/data!C1396,1))</f>
        <v>7130.5047505219891</v>
      </c>
    </row>
    <row r="1398" spans="1:16" x14ac:dyDescent="0.4">
      <c r="A1398" s="17">
        <f t="shared" si="63"/>
        <v>1396</v>
      </c>
      <c r="B1398">
        <v>1623456000</v>
      </c>
      <c r="C1398">
        <v>35546.11</v>
      </c>
      <c r="D1398" s="14">
        <f t="shared" si="64"/>
        <v>44359</v>
      </c>
      <c r="F1398">
        <f ca="1">IF(A1398&lt;$F$2,"",AVERAGE(INDIRECT("C"&amp;A1398-$F$2+3):C1398))</f>
        <v>50742.24299999998</v>
      </c>
      <c r="G1398" s="2">
        <f ca="1">IF(A1398&lt;$G$2,"",IF(A1398=$G$2,AVERAGE(INDIRECT("C"&amp;A1398-$G$2+3):C1398),G1397+(2/($G$2+3))*(C1398-G1397)))</f>
        <v>44997.449548572353</v>
      </c>
      <c r="J1398">
        <f ca="1">IF(F1398="","",IF(C1398&lt;(F1398*(1-'inputs and tables'!$K$14)),0,IF(C1398&gt;(F1398*(1+'inputs and tables'!$K$14)),1,J1397)))</f>
        <v>0</v>
      </c>
      <c r="K1398">
        <f ca="1">IF(G1398="","",IF(C1398&lt;(G1398*(1-'inputs and tables'!$K$14)),0,IF(C1398&gt;(G1398*(1+'inputs and tables'!$K$14)),1,K1397)))</f>
        <v>0</v>
      </c>
      <c r="N1398" s="13">
        <f t="shared" si="65"/>
        <v>3086.9396439426723</v>
      </c>
      <c r="O1398" s="10">
        <f ca="1">(O1397+(IF(J1397&lt;&gt;J1396,(-O1397*'inputs and tables'!$K$22-'inputs and tables'!$K$21)-O1397*'inputs and tables'!$K$22,0)*('inputs and tables'!$K$15+'inputs and tables'!$K$16)))*(IF(AND(J1397=0,'inputs and tables'!$K$16=1),data!C1397/data!C1398,1)*IF(AND(J1397=1,'inputs and tables'!$K$15=1),data!C1398/data!C1397,1))</f>
        <v>30972.289984104671</v>
      </c>
      <c r="P1398" s="10">
        <f ca="1">(P1397+(IF(K1397&lt;&gt;K1396,(-P1397*'inputs and tables'!$K$22-'inputs and tables'!$K$21)-P1397*'inputs and tables'!$K$22,0)*('inputs and tables'!$K$15+'inputs and tables'!$K$16)))*(IF(AND(K1397=0,'inputs and tables'!$K$16=1),data!C1397/data!C1398,1)*IF(AND(K1397=1,'inputs and tables'!$K$15=1),data!C1398/data!C1397,1))</f>
        <v>7488.7480159261277</v>
      </c>
    </row>
    <row r="1399" spans="1:16" x14ac:dyDescent="0.4">
      <c r="A1399" s="17">
        <f t="shared" si="63"/>
        <v>1397</v>
      </c>
      <c r="B1399">
        <v>1623542400</v>
      </c>
      <c r="C1399">
        <v>39020.57</v>
      </c>
      <c r="D1399" s="14">
        <f t="shared" si="64"/>
        <v>44360</v>
      </c>
      <c r="F1399">
        <f ca="1">IF(A1399&lt;$F$2,"",AVERAGE(INDIRECT("C"&amp;A1399-$F$2+3):C1399))</f>
        <v>50674.466999999975</v>
      </c>
      <c r="G1399" s="2">
        <f ca="1">IF(A1399&lt;$G$2,"",IF(A1399=$G$2,AVERAGE(INDIRECT("C"&amp;A1399-$G$2+3):C1399),G1398+(2/($G$2+3))*(C1399-G1398)))</f>
        <v>44890.719556633558</v>
      </c>
      <c r="J1399">
        <f ca="1">IF(F1399="","",IF(C1399&lt;(F1399*(1-'inputs and tables'!$K$14)),0,IF(C1399&gt;(F1399*(1+'inputs and tables'!$K$14)),1,J1398)))</f>
        <v>0</v>
      </c>
      <c r="K1399">
        <f ca="1">IF(G1399="","",IF(C1399&lt;(G1399*(1-'inputs and tables'!$K$14)),0,IF(C1399&gt;(G1399*(1+'inputs and tables'!$K$14)),1,K1398)))</f>
        <v>0</v>
      </c>
      <c r="N1399" s="13">
        <f t="shared" si="65"/>
        <v>3388.6730351715028</v>
      </c>
      <c r="O1399" s="10">
        <f ca="1">(O1398+(IF(J1398&lt;&gt;J1397,(-O1398*'inputs and tables'!$K$22-'inputs and tables'!$K$21)-O1398*'inputs and tables'!$K$22,0)*('inputs and tables'!$K$15+'inputs and tables'!$K$16)))*(IF(AND(J1398=0,'inputs and tables'!$K$16=1),data!C1398/data!C1399,1)*IF(AND(J1398=1,'inputs and tables'!$K$15=1),data!C1399/data!C1398,1))</f>
        <v>28214.462954459221</v>
      </c>
      <c r="P1399" s="10">
        <f ca="1">(P1398+(IF(K1398&lt;&gt;K1397,(-P1398*'inputs and tables'!$K$22-'inputs and tables'!$K$21)-P1398*'inputs and tables'!$K$22,0)*('inputs and tables'!$K$15+'inputs and tables'!$K$16)))*(IF(AND(K1398=0,'inputs and tables'!$K$16=1),data!C1398/data!C1399,1)*IF(AND(K1398=1,'inputs and tables'!$K$15=1),data!C1399/data!C1398,1))</f>
        <v>6821.9367563413825</v>
      </c>
    </row>
    <row r="1400" spans="1:16" x14ac:dyDescent="0.4">
      <c r="A1400" s="17">
        <f t="shared" si="63"/>
        <v>1398</v>
      </c>
      <c r="B1400">
        <v>1623628800</v>
      </c>
      <c r="C1400">
        <v>40516.29</v>
      </c>
      <c r="D1400" s="14">
        <f t="shared" si="64"/>
        <v>44361</v>
      </c>
      <c r="F1400">
        <f ca="1">IF(A1400&lt;$F$2,"",AVERAGE(INDIRECT("C"&amp;A1400-$F$2+3):C1400))</f>
        <v>50607.287833333321</v>
      </c>
      <c r="G1400" s="2">
        <f ca="1">IF(A1400&lt;$G$2,"",IF(A1400=$G$2,AVERAGE(INDIRECT("C"&amp;A1400-$G$2+3):C1400),G1399+(2/($G$2+3))*(C1400-G1399)))</f>
        <v>44812.604743122247</v>
      </c>
      <c r="J1400">
        <f ca="1">IF(F1400="","",IF(C1400&lt;(F1400*(1-'inputs and tables'!$K$14)),0,IF(C1400&gt;(F1400*(1+'inputs and tables'!$K$14)),1,J1399)))</f>
        <v>0</v>
      </c>
      <c r="K1400">
        <f ca="1">IF(G1400="","",IF(C1400&lt;(G1400*(1-'inputs and tables'!$K$14)),0,IF(C1400&gt;(G1400*(1+'inputs and tables'!$K$14)),1,K1399)))</f>
        <v>0</v>
      </c>
      <c r="N1400" s="13">
        <f t="shared" si="65"/>
        <v>3518.5662179765395</v>
      </c>
      <c r="O1400" s="10">
        <f ca="1">(O1399+(IF(J1399&lt;&gt;J1398,(-O1399*'inputs and tables'!$K$22-'inputs and tables'!$K$21)-O1399*'inputs and tables'!$K$22,0)*('inputs and tables'!$K$15+'inputs and tables'!$K$16)))*(IF(AND(J1399=0,'inputs and tables'!$K$16=1),data!C1399/data!C1400,1)*IF(AND(J1399=1,'inputs and tables'!$K$15=1),data!C1400/data!C1399,1))</f>
        <v>27172.883468029348</v>
      </c>
      <c r="P1400" s="10">
        <f ca="1">(P1399+(IF(K1399&lt;&gt;K1398,(-P1399*'inputs and tables'!$K$22-'inputs and tables'!$K$21)-P1399*'inputs and tables'!$K$22,0)*('inputs and tables'!$K$15+'inputs and tables'!$K$16)))*(IF(AND(K1399=0,'inputs and tables'!$K$16=1),data!C1399/data!C1400,1)*IF(AND(K1399=1,'inputs and tables'!$K$15=1),data!C1400/data!C1399,1))</f>
        <v>6570.0946640571447</v>
      </c>
    </row>
    <row r="1401" spans="1:16" x14ac:dyDescent="0.4">
      <c r="A1401" s="17">
        <f t="shared" si="63"/>
        <v>1399</v>
      </c>
      <c r="B1401">
        <v>1623715200</v>
      </c>
      <c r="C1401">
        <v>40144.04</v>
      </c>
      <c r="D1401" s="14">
        <f t="shared" si="64"/>
        <v>44362</v>
      </c>
      <c r="F1401">
        <f ca="1">IF(A1401&lt;$F$2,"",AVERAGE(INDIRECT("C"&amp;A1401-$F$2+3):C1401))</f>
        <v>50542.562333333321</v>
      </c>
      <c r="G1401" s="2">
        <f ca="1">IF(A1401&lt;$G$2,"",IF(A1401=$G$2,AVERAGE(INDIRECT("C"&amp;A1401-$G$2+3):C1401),G1400+(2/($G$2+3))*(C1401-G1400)))</f>
        <v>44729.237515566492</v>
      </c>
      <c r="J1401">
        <f ca="1">IF(F1401="","",IF(C1401&lt;(F1401*(1-'inputs and tables'!$K$14)),0,IF(C1401&gt;(F1401*(1+'inputs and tables'!$K$14)),1,J1400)))</f>
        <v>0</v>
      </c>
      <c r="K1401">
        <f ca="1">IF(G1401="","",IF(C1401&lt;(G1401*(1-'inputs and tables'!$K$14)),0,IF(C1401&gt;(G1401*(1+'inputs and tables'!$K$14)),1,K1400)))</f>
        <v>0</v>
      </c>
      <c r="N1401" s="13">
        <f t="shared" si="65"/>
        <v>3486.2388189318153</v>
      </c>
      <c r="O1401" s="10">
        <f ca="1">(O1400+(IF(J1400&lt;&gt;J1399,(-O1400*'inputs and tables'!$K$22-'inputs and tables'!$K$21)-O1400*'inputs and tables'!$K$22,0)*('inputs and tables'!$K$15+'inputs and tables'!$K$16)))*(IF(AND(J1400=0,'inputs and tables'!$K$16=1),data!C1400/data!C1401,1)*IF(AND(J1400=1,'inputs and tables'!$K$15=1),data!C1401/data!C1400,1))</f>
        <v>27424.853769747209</v>
      </c>
      <c r="P1401" s="10">
        <f ca="1">(P1400+(IF(K1400&lt;&gt;K1399,(-P1400*'inputs and tables'!$K$22-'inputs and tables'!$K$21)-P1400*'inputs and tables'!$K$22,0)*('inputs and tables'!$K$15+'inputs and tables'!$K$16)))*(IF(AND(K1400=0,'inputs and tables'!$K$16=1),data!C1400/data!C1401,1)*IF(AND(K1400=1,'inputs and tables'!$K$15=1),data!C1401/data!C1400,1))</f>
        <v>6631.0182217931188</v>
      </c>
    </row>
    <row r="1402" spans="1:16" x14ac:dyDescent="0.4">
      <c r="A1402" s="17">
        <f t="shared" si="63"/>
        <v>1400</v>
      </c>
      <c r="B1402">
        <v>1623801600</v>
      </c>
      <c r="C1402">
        <v>38349.01</v>
      </c>
      <c r="D1402" s="14">
        <f t="shared" si="64"/>
        <v>44363</v>
      </c>
      <c r="F1402">
        <f ca="1">IF(A1402&lt;$F$2,"",AVERAGE(INDIRECT("C"&amp;A1402-$F$2+3):C1402))</f>
        <v>50452.691999999995</v>
      </c>
      <c r="G1402" s="2">
        <f ca="1">IF(A1402&lt;$G$2,"",IF(A1402=$G$2,AVERAGE(INDIRECT("C"&amp;A1402-$G$2+3):C1402),G1401+(2/($G$2+3))*(C1402-G1401)))</f>
        <v>44615.304881359945</v>
      </c>
      <c r="J1402">
        <f ca="1">IF(F1402="","",IF(C1402&lt;(F1402*(1-'inputs and tables'!$K$14)),0,IF(C1402&gt;(F1402*(1+'inputs and tables'!$K$14)),1,J1401)))</f>
        <v>0</v>
      </c>
      <c r="K1402">
        <f ca="1">IF(G1402="","",IF(C1402&lt;(G1402*(1-'inputs and tables'!$K$14)),0,IF(C1402&gt;(G1402*(1+'inputs and tables'!$K$14)),1,K1401)))</f>
        <v>0</v>
      </c>
      <c r="N1402" s="13">
        <f t="shared" si="65"/>
        <v>3330.3525835866144</v>
      </c>
      <c r="O1402" s="10">
        <f ca="1">(O1401+(IF(J1401&lt;&gt;J1400,(-O1401*'inputs and tables'!$K$22-'inputs and tables'!$K$21)-O1401*'inputs and tables'!$K$22,0)*('inputs and tables'!$K$15+'inputs and tables'!$K$16)))*(IF(AND(J1401=0,'inputs and tables'!$K$16=1),data!C1401/data!C1402,1)*IF(AND(J1401=1,'inputs and tables'!$K$15=1),data!C1402/data!C1401,1))</f>
        <v>28708.548844595538</v>
      </c>
      <c r="P1402" s="10">
        <f ca="1">(P1401+(IF(K1401&lt;&gt;K1400,(-P1401*'inputs and tables'!$K$22-'inputs and tables'!$K$21)-P1401*'inputs and tables'!$K$22,0)*('inputs and tables'!$K$15+'inputs and tables'!$K$16)))*(IF(AND(K1401=0,'inputs and tables'!$K$16=1),data!C1401/data!C1402,1)*IF(AND(K1401=1,'inputs and tables'!$K$15=1),data!C1402/data!C1401,1))</f>
        <v>6941.4011140415832</v>
      </c>
    </row>
    <row r="1403" spans="1:16" x14ac:dyDescent="0.4">
      <c r="A1403" s="17">
        <f t="shared" si="63"/>
        <v>1401</v>
      </c>
      <c r="B1403">
        <v>1623888000</v>
      </c>
      <c r="C1403">
        <v>38092.97</v>
      </c>
      <c r="D1403" s="14">
        <f t="shared" si="64"/>
        <v>44364</v>
      </c>
      <c r="F1403">
        <f ca="1">IF(A1403&lt;$F$2,"",AVERAGE(INDIRECT("C"&amp;A1403-$F$2+3):C1403))</f>
        <v>50335.802499999983</v>
      </c>
      <c r="G1403" s="2">
        <f ca="1">IF(A1403&lt;$G$2,"",IF(A1403=$G$2,AVERAGE(INDIRECT("C"&amp;A1403-$G$2+3):C1403),G1402+(2/($G$2+3))*(C1403-G1402)))</f>
        <v>44498.834615621374</v>
      </c>
      <c r="J1403">
        <f ca="1">IF(F1403="","",IF(C1403&lt;(F1403*(1-'inputs and tables'!$K$14)),0,IF(C1403&gt;(F1403*(1+'inputs and tables'!$K$14)),1,J1402)))</f>
        <v>0</v>
      </c>
      <c r="K1403">
        <f ca="1">IF(G1403="","",IF(C1403&lt;(G1403*(1-'inputs and tables'!$K$14)),0,IF(C1403&gt;(G1403*(1+'inputs and tables'!$K$14)),1,K1402)))</f>
        <v>0</v>
      </c>
      <c r="N1403" s="13">
        <f t="shared" si="65"/>
        <v>3308.1172383847038</v>
      </c>
      <c r="O1403" s="10">
        <f ca="1">(O1402+(IF(J1402&lt;&gt;J1401,(-O1402*'inputs and tables'!$K$22-'inputs and tables'!$K$21)-O1402*'inputs and tables'!$K$22,0)*('inputs and tables'!$K$15+'inputs and tables'!$K$16)))*(IF(AND(J1402=0,'inputs and tables'!$K$16=1),data!C1402/data!C1403,1)*IF(AND(J1402=1,'inputs and tables'!$K$15=1),data!C1403/data!C1402,1))</f>
        <v>28901.511925346924</v>
      </c>
      <c r="P1403" s="10">
        <f ca="1">(P1402+(IF(K1402&lt;&gt;K1401,(-P1402*'inputs and tables'!$K$22-'inputs and tables'!$K$21)-P1402*'inputs and tables'!$K$22,0)*('inputs and tables'!$K$15+'inputs and tables'!$K$16)))*(IF(AND(K1402=0,'inputs and tables'!$K$16=1),data!C1402/data!C1403,1)*IF(AND(K1402=1,'inputs and tables'!$K$15=1),data!C1403/data!C1402,1))</f>
        <v>6988.0573957974866</v>
      </c>
    </row>
    <row r="1404" spans="1:16" x14ac:dyDescent="0.4">
      <c r="A1404" s="17">
        <f t="shared" si="63"/>
        <v>1402</v>
      </c>
      <c r="B1404">
        <v>1623974400</v>
      </c>
      <c r="C1404">
        <v>35819.839999999997</v>
      </c>
      <c r="D1404" s="14">
        <f t="shared" si="64"/>
        <v>44365</v>
      </c>
      <c r="F1404">
        <f ca="1">IF(A1404&lt;$F$2,"",AVERAGE(INDIRECT("C"&amp;A1404-$F$2+3):C1404))</f>
        <v>50204.696166666647</v>
      </c>
      <c r="G1404" s="2">
        <f ca="1">IF(A1404&lt;$G$2,"",IF(A1404=$G$2,AVERAGE(INDIRECT("C"&amp;A1404-$G$2+3):C1404),G1403+(2/($G$2+3))*(C1404-G1403)))</f>
        <v>44343.852568913848</v>
      </c>
      <c r="J1404">
        <f ca="1">IF(F1404="","",IF(C1404&lt;(F1404*(1-'inputs and tables'!$K$14)),0,IF(C1404&gt;(F1404*(1+'inputs and tables'!$K$14)),1,J1403)))</f>
        <v>0</v>
      </c>
      <c r="K1404">
        <f ca="1">IF(G1404="","",IF(C1404&lt;(G1404*(1-'inputs and tables'!$K$14)),0,IF(C1404&gt;(G1404*(1+'inputs and tables'!$K$14)),1,K1403)))</f>
        <v>0</v>
      </c>
      <c r="N1404" s="13">
        <f t="shared" si="65"/>
        <v>3110.7112462005966</v>
      </c>
      <c r="O1404" s="10">
        <f ca="1">(O1403+(IF(J1403&lt;&gt;J1402,(-O1403*'inputs and tables'!$K$22-'inputs and tables'!$K$21)-O1403*'inputs and tables'!$K$22,0)*('inputs and tables'!$K$15+'inputs and tables'!$K$16)))*(IF(AND(J1403=0,'inputs and tables'!$K$16=1),data!C1403/data!C1404,1)*IF(AND(J1403=1,'inputs and tables'!$K$15=1),data!C1404/data!C1403,1))</f>
        <v>30735.604255264199</v>
      </c>
      <c r="P1404" s="10">
        <f ca="1">(P1403+(IF(K1403&lt;&gt;K1402,(-P1403*'inputs and tables'!$K$22-'inputs and tables'!$K$21)-P1403*'inputs and tables'!$K$22,0)*('inputs and tables'!$K$15+'inputs and tables'!$K$16)))*(IF(AND(K1403=0,'inputs and tables'!$K$16=1),data!C1403/data!C1404,1)*IF(AND(K1403=1,'inputs and tables'!$K$15=1),data!C1404/data!C1403,1))</f>
        <v>7431.5200943497184</v>
      </c>
    </row>
    <row r="1405" spans="1:16" x14ac:dyDescent="0.4">
      <c r="A1405" s="17">
        <f t="shared" si="63"/>
        <v>1403</v>
      </c>
      <c r="B1405">
        <v>1624060800</v>
      </c>
      <c r="C1405">
        <v>35483.72</v>
      </c>
      <c r="D1405" s="14">
        <f t="shared" si="64"/>
        <v>44366</v>
      </c>
      <c r="F1405">
        <f ca="1">IF(A1405&lt;$F$2,"",AVERAGE(INDIRECT("C"&amp;A1405-$F$2+3):C1405))</f>
        <v>50034.510499999982</v>
      </c>
      <c r="G1405" s="2">
        <f ca="1">IF(A1405&lt;$G$2,"",IF(A1405=$G$2,AVERAGE(INDIRECT("C"&amp;A1405-$G$2+3):C1405),G1404+(2/($G$2+3))*(C1405-G1404)))</f>
        <v>44185.635915897532</v>
      </c>
      <c r="J1405">
        <f ca="1">IF(F1405="","",IF(C1405&lt;(F1405*(1-'inputs and tables'!$K$14)),0,IF(C1405&gt;(F1405*(1+'inputs and tables'!$K$14)),1,J1404)))</f>
        <v>0</v>
      </c>
      <c r="K1405">
        <f ca="1">IF(G1405="","",IF(C1405&lt;(G1405*(1-'inputs and tables'!$K$14)),0,IF(C1405&gt;(G1405*(1+'inputs and tables'!$K$14)),1,K1404)))</f>
        <v>0</v>
      </c>
      <c r="N1405" s="13">
        <f t="shared" si="65"/>
        <v>3081.5214937038536</v>
      </c>
      <c r="O1405" s="10">
        <f ca="1">(O1404+(IF(J1404&lt;&gt;J1403,(-O1404*'inputs and tables'!$K$22-'inputs and tables'!$K$21)-O1404*'inputs and tables'!$K$22,0)*('inputs and tables'!$K$15+'inputs and tables'!$K$16)))*(IF(AND(J1404=0,'inputs and tables'!$K$16=1),data!C1404/data!C1405,1)*IF(AND(J1404=1,'inputs and tables'!$K$15=1),data!C1405/data!C1404,1))</f>
        <v>31026.74766701131</v>
      </c>
      <c r="P1405" s="10">
        <f ca="1">(P1404+(IF(K1404&lt;&gt;K1403,(-P1404*'inputs and tables'!$K$22-'inputs and tables'!$K$21)-P1404*'inputs and tables'!$K$22,0)*('inputs and tables'!$K$15+'inputs and tables'!$K$16)))*(IF(AND(K1404=0,'inputs and tables'!$K$16=1),data!C1404/data!C1405,1)*IF(AND(K1404=1,'inputs and tables'!$K$15=1),data!C1405/data!C1404,1))</f>
        <v>7501.9152652650782</v>
      </c>
    </row>
    <row r="1406" spans="1:16" x14ac:dyDescent="0.4">
      <c r="A1406" s="17">
        <f t="shared" si="63"/>
        <v>1404</v>
      </c>
      <c r="B1406">
        <v>1624147200</v>
      </c>
      <c r="C1406">
        <v>35600.160000000003</v>
      </c>
      <c r="D1406" s="14">
        <f t="shared" si="64"/>
        <v>44367</v>
      </c>
      <c r="F1406">
        <f ca="1">IF(A1406&lt;$F$2,"",AVERAGE(INDIRECT("C"&amp;A1406-$F$2+3):C1406))</f>
        <v>49865.835249999989</v>
      </c>
      <c r="G1406" s="2">
        <f ca="1">IF(A1406&lt;$G$2,"",IF(A1406=$G$2,AVERAGE(INDIRECT("C"&amp;A1406-$G$2+3):C1406),G1405+(2/($G$2+3))*(C1406-G1405)))</f>
        <v>44032.323845970794</v>
      </c>
      <c r="J1406">
        <f ca="1">IF(F1406="","",IF(C1406&lt;(F1406*(1-'inputs and tables'!$K$14)),0,IF(C1406&gt;(F1406*(1+'inputs and tables'!$K$14)),1,J1405)))</f>
        <v>0</v>
      </c>
      <c r="K1406">
        <f ca="1">IF(G1406="","",IF(C1406&lt;(G1406*(1-'inputs and tables'!$K$14)),0,IF(C1406&gt;(G1406*(1+'inputs and tables'!$K$14)),1,K1405)))</f>
        <v>0</v>
      </c>
      <c r="N1406" s="13">
        <f t="shared" si="65"/>
        <v>3091.6335214936935</v>
      </c>
      <c r="O1406" s="10">
        <f ca="1">(O1405+(IF(J1405&lt;&gt;J1404,(-O1405*'inputs and tables'!$K$22-'inputs and tables'!$K$21)-O1405*'inputs and tables'!$K$22,0)*('inputs and tables'!$K$15+'inputs and tables'!$K$16)))*(IF(AND(J1405=0,'inputs and tables'!$K$16=1),data!C1405/data!C1406,1)*IF(AND(J1405=1,'inputs and tables'!$K$15=1),data!C1406/data!C1405,1))</f>
        <v>30925.266255176452</v>
      </c>
      <c r="P1406" s="10">
        <f ca="1">(P1405+(IF(K1405&lt;&gt;K1404,(-P1405*'inputs and tables'!$K$22-'inputs and tables'!$K$21)-P1405*'inputs and tables'!$K$22,0)*('inputs and tables'!$K$15+'inputs and tables'!$K$16)))*(IF(AND(K1405=0,'inputs and tables'!$K$16=1),data!C1405/data!C1406,1)*IF(AND(K1405=1,'inputs and tables'!$K$15=1),data!C1406/data!C1405,1))</f>
        <v>7477.3782122437578</v>
      </c>
    </row>
    <row r="1407" spans="1:16" x14ac:dyDescent="0.4">
      <c r="A1407" s="17">
        <f t="shared" si="63"/>
        <v>1405</v>
      </c>
      <c r="B1407">
        <v>1624233600</v>
      </c>
      <c r="C1407">
        <v>31608.93</v>
      </c>
      <c r="D1407" s="14">
        <f t="shared" si="64"/>
        <v>44368</v>
      </c>
      <c r="F1407">
        <f ca="1">IF(A1407&lt;$F$2,"",AVERAGE(INDIRECT("C"&amp;A1407-$F$2+3):C1407))</f>
        <v>49650.838249999986</v>
      </c>
      <c r="G1407" s="2">
        <f ca="1">IF(A1407&lt;$G$2,"",IF(A1407=$G$2,AVERAGE(INDIRECT("C"&amp;A1407-$G$2+3):C1407),G1406+(2/($G$2+3))*(C1407-G1406)))</f>
        <v>43810.477527292744</v>
      </c>
      <c r="J1407">
        <f ca="1">IF(F1407="","",IF(C1407&lt;(F1407*(1-'inputs and tables'!$K$14)),0,IF(C1407&gt;(F1407*(1+'inputs and tables'!$K$14)),1,J1406)))</f>
        <v>0</v>
      </c>
      <c r="K1407">
        <f ca="1">IF(G1407="","",IF(C1407&lt;(G1407*(1-'inputs and tables'!$K$14)),0,IF(C1407&gt;(G1407*(1+'inputs and tables'!$K$14)),1,K1406)))</f>
        <v>0</v>
      </c>
      <c r="N1407" s="13">
        <f t="shared" si="65"/>
        <v>2745.0221450282147</v>
      </c>
      <c r="O1407" s="10">
        <f ca="1">(O1406+(IF(J1406&lt;&gt;J1405,(-O1406*'inputs and tables'!$K$22-'inputs and tables'!$K$21)-O1406*'inputs and tables'!$K$22,0)*('inputs and tables'!$K$15+'inputs and tables'!$K$16)))*(IF(AND(J1406=0,'inputs and tables'!$K$16=1),data!C1406/data!C1407,1)*IF(AND(J1406=1,'inputs and tables'!$K$15=1),data!C1407/data!C1406,1))</f>
        <v>34830.170674138055</v>
      </c>
      <c r="P1407" s="10">
        <f ca="1">(P1406+(IF(K1406&lt;&gt;K1405,(-P1406*'inputs and tables'!$K$22-'inputs and tables'!$K$21)-P1406*'inputs and tables'!$K$22,0)*('inputs and tables'!$K$15+'inputs and tables'!$K$16)))*(IF(AND(K1406=0,'inputs and tables'!$K$16=1),data!C1406/data!C1407,1)*IF(AND(K1406=1,'inputs and tables'!$K$15=1),data!C1407/data!C1406,1))</f>
        <v>8421.5397590614994</v>
      </c>
    </row>
    <row r="1408" spans="1:16" x14ac:dyDescent="0.4">
      <c r="A1408" s="17">
        <f t="shared" si="63"/>
        <v>1406</v>
      </c>
      <c r="B1408">
        <v>1624320000</v>
      </c>
      <c r="C1408">
        <v>32509.56</v>
      </c>
      <c r="D1408" s="14">
        <f t="shared" si="64"/>
        <v>44369</v>
      </c>
      <c r="F1408">
        <f ca="1">IF(A1408&lt;$F$2,"",AVERAGE(INDIRECT("C"&amp;A1408-$F$2+3):C1408))</f>
        <v>49471.020666666649</v>
      </c>
      <c r="G1408" s="2">
        <f ca="1">IF(A1408&lt;$G$2,"",IF(A1408=$G$2,AVERAGE(INDIRECT("C"&amp;A1408-$G$2+3):C1408),G1407+(2/($G$2+3))*(C1408-G1407)))</f>
        <v>43608.675428591087</v>
      </c>
      <c r="J1408">
        <f ca="1">IF(F1408="","",IF(C1408&lt;(F1408*(1-'inputs and tables'!$K$14)),0,IF(C1408&gt;(F1408*(1+'inputs and tables'!$K$14)),1,J1407)))</f>
        <v>0</v>
      </c>
      <c r="K1408">
        <f ca="1">IF(G1408="","",IF(C1408&lt;(G1408*(1-'inputs and tables'!$K$14)),0,IF(C1408&gt;(G1408*(1+'inputs and tables'!$K$14)),1,K1407)))</f>
        <v>0</v>
      </c>
      <c r="N1408" s="13">
        <f t="shared" si="65"/>
        <v>2823.2357794181412</v>
      </c>
      <c r="O1408" s="10">
        <f ca="1">(O1407+(IF(J1407&lt;&gt;J1406,(-O1407*'inputs and tables'!$K$22-'inputs and tables'!$K$21)-O1407*'inputs and tables'!$K$22,0)*('inputs and tables'!$K$15+'inputs and tables'!$K$16)))*(IF(AND(J1407=0,'inputs and tables'!$K$16=1),data!C1407/data!C1408,1)*IF(AND(J1407=1,'inputs and tables'!$K$15=1),data!C1408/data!C1407,1))</f>
        <v>33865.251536067626</v>
      </c>
      <c r="P1408" s="10">
        <f ca="1">(P1407+(IF(K1407&lt;&gt;K1406,(-P1407*'inputs and tables'!$K$22-'inputs and tables'!$K$21)-P1407*'inputs and tables'!$K$22,0)*('inputs and tables'!$K$15+'inputs and tables'!$K$16)))*(IF(AND(K1407=0,'inputs and tables'!$K$16=1),data!C1407/data!C1408,1)*IF(AND(K1407=1,'inputs and tables'!$K$15=1),data!C1408/data!C1407,1))</f>
        <v>8188.2332685029205</v>
      </c>
    </row>
    <row r="1409" spans="1:16" x14ac:dyDescent="0.4">
      <c r="A1409" s="17">
        <f t="shared" si="63"/>
        <v>1407</v>
      </c>
      <c r="B1409">
        <v>1624406400</v>
      </c>
      <c r="C1409">
        <v>33678.07</v>
      </c>
      <c r="D1409" s="14">
        <f t="shared" si="64"/>
        <v>44370</v>
      </c>
      <c r="F1409">
        <f ca="1">IF(A1409&lt;$F$2,"",AVERAGE(INDIRECT("C"&amp;A1409-$F$2+3):C1409))</f>
        <v>49344.246249999982</v>
      </c>
      <c r="G1409" s="2">
        <f ca="1">IF(A1409&lt;$G$2,"",IF(A1409=$G$2,AVERAGE(INDIRECT("C"&amp;A1409-$G$2+3):C1409),G1408+(2/($G$2+3))*(C1409-G1408)))</f>
        <v>43431.343188794817</v>
      </c>
      <c r="J1409">
        <f ca="1">IF(F1409="","",IF(C1409&lt;(F1409*(1-'inputs and tables'!$K$14)),0,IF(C1409&gt;(F1409*(1+'inputs and tables'!$K$14)),1,J1408)))</f>
        <v>0</v>
      </c>
      <c r="K1409">
        <f ca="1">IF(G1409="","",IF(C1409&lt;(G1409*(1-'inputs and tables'!$K$14)),0,IF(C1409&gt;(G1409*(1+'inputs and tables'!$K$14)),1,K1408)))</f>
        <v>0</v>
      </c>
      <c r="N1409" s="13">
        <f t="shared" si="65"/>
        <v>2924.7129830655572</v>
      </c>
      <c r="O1409" s="10">
        <f ca="1">(O1408+(IF(J1408&lt;&gt;J1407,(-O1408*'inputs and tables'!$K$22-'inputs and tables'!$K$21)-O1408*'inputs and tables'!$K$22,0)*('inputs and tables'!$K$15+'inputs and tables'!$K$16)))*(IF(AND(J1408=0,'inputs and tables'!$K$16=1),data!C1408/data!C1409,1)*IF(AND(J1408=1,'inputs and tables'!$K$15=1),data!C1409/data!C1408,1))</f>
        <v>32690.246998325103</v>
      </c>
      <c r="P1409" s="10">
        <f ca="1">(P1408+(IF(K1408&lt;&gt;K1407,(-P1408*'inputs and tables'!$K$22-'inputs and tables'!$K$21)-P1408*'inputs and tables'!$K$22,0)*('inputs and tables'!$K$15+'inputs and tables'!$K$16)))*(IF(AND(K1408=0,'inputs and tables'!$K$16=1),data!C1408/data!C1409,1)*IF(AND(K1408=1,'inputs and tables'!$K$15=1),data!C1409/data!C1408,1))</f>
        <v>7904.1305139039086</v>
      </c>
    </row>
    <row r="1410" spans="1:16" x14ac:dyDescent="0.4">
      <c r="A1410" s="17">
        <f t="shared" si="63"/>
        <v>1408</v>
      </c>
      <c r="B1410">
        <v>1624492800</v>
      </c>
      <c r="C1410">
        <v>34663.089999999997</v>
      </c>
      <c r="D1410" s="14">
        <f t="shared" si="64"/>
        <v>44371</v>
      </c>
      <c r="F1410">
        <f ca="1">IF(A1410&lt;$F$2,"",AVERAGE(INDIRECT("C"&amp;A1410-$F$2+3):C1410))</f>
        <v>49219.136999999988</v>
      </c>
      <c r="G1410" s="2">
        <f ca="1">IF(A1410&lt;$G$2,"",IF(A1410=$G$2,AVERAGE(INDIRECT("C"&amp;A1410-$G$2+3):C1410),G1409+(2/($G$2+3))*(C1410-G1409)))</f>
        <v>43274.767238994908</v>
      </c>
      <c r="J1410">
        <f ca="1">IF(F1410="","",IF(C1410&lt;(F1410*(1-'inputs and tables'!$K$14)),0,IF(C1410&gt;(F1410*(1+'inputs and tables'!$K$14)),1,J1409)))</f>
        <v>0</v>
      </c>
      <c r="K1410">
        <f ca="1">IF(G1410="","",IF(C1410&lt;(G1410*(1-'inputs and tables'!$K$14)),0,IF(C1410&gt;(G1410*(1+'inputs and tables'!$K$14)),1,K1409)))</f>
        <v>0</v>
      </c>
      <c r="N1410" s="13">
        <f t="shared" si="65"/>
        <v>3010.2553191489264</v>
      </c>
      <c r="O1410" s="10">
        <f ca="1">(O1409+(IF(J1409&lt;&gt;J1408,(-O1409*'inputs and tables'!$K$22-'inputs and tables'!$K$21)-O1409*'inputs and tables'!$K$22,0)*('inputs and tables'!$K$15+'inputs and tables'!$K$16)))*(IF(AND(J1409=0,'inputs and tables'!$K$16=1),data!C1409/data!C1410,1)*IF(AND(J1409=1,'inputs and tables'!$K$15=1),data!C1410/data!C1409,1))</f>
        <v>31761.289219365121</v>
      </c>
      <c r="P1410" s="10">
        <f ca="1">(P1409+(IF(K1409&lt;&gt;K1408,(-P1409*'inputs and tables'!$K$22-'inputs and tables'!$K$21)-P1409*'inputs and tables'!$K$22,0)*('inputs and tables'!$K$15+'inputs and tables'!$K$16)))*(IF(AND(K1409=0,'inputs and tables'!$K$16=1),data!C1409/data!C1410,1)*IF(AND(K1409=1,'inputs and tables'!$K$15=1),data!C1410/data!C1409,1))</f>
        <v>7679.5190716232119</v>
      </c>
    </row>
    <row r="1411" spans="1:16" x14ac:dyDescent="0.4">
      <c r="A1411" s="17">
        <f t="shared" si="63"/>
        <v>1409</v>
      </c>
      <c r="B1411">
        <v>1624579200</v>
      </c>
      <c r="C1411">
        <v>31584.45</v>
      </c>
      <c r="D1411" s="14">
        <f t="shared" si="64"/>
        <v>44372</v>
      </c>
      <c r="F1411">
        <f ca="1">IF(A1411&lt;$F$2,"",AVERAGE(INDIRECT("C"&amp;A1411-$F$2+3):C1411))</f>
        <v>49090.059666666661</v>
      </c>
      <c r="G1411" s="2">
        <f ca="1">IF(A1411&lt;$G$2,"",IF(A1411=$G$2,AVERAGE(INDIRECT("C"&amp;A1411-$G$2+3):C1411),G1410+(2/($G$2+3))*(C1411-G1410)))</f>
        <v>43066.011574012853</v>
      </c>
      <c r="J1411">
        <f ca="1">IF(F1411="","",IF(C1411&lt;(F1411*(1-'inputs and tables'!$K$14)),0,IF(C1411&gt;(F1411*(1+'inputs and tables'!$K$14)),1,J1410)))</f>
        <v>0</v>
      </c>
      <c r="K1411">
        <f ca="1">IF(G1411="","",IF(C1411&lt;(G1411*(1-'inputs and tables'!$K$14)),0,IF(C1411&gt;(G1411*(1+'inputs and tables'!$K$14)),1,K1410)))</f>
        <v>0</v>
      </c>
      <c r="N1411" s="13">
        <f t="shared" si="65"/>
        <v>2742.8962223187064</v>
      </c>
      <c r="O1411" s="10">
        <f ca="1">(O1410+(IF(J1410&lt;&gt;J1409,(-O1410*'inputs and tables'!$K$22-'inputs and tables'!$K$21)-O1410*'inputs and tables'!$K$22,0)*('inputs and tables'!$K$15+'inputs and tables'!$K$16)))*(IF(AND(J1410=0,'inputs and tables'!$K$16=1),data!C1410/data!C1411,1)*IF(AND(J1410=1,'inputs and tables'!$K$15=1),data!C1411/data!C1410,1))</f>
        <v>34857.16631845363</v>
      </c>
      <c r="P1411" s="10">
        <f ca="1">(P1410+(IF(K1410&lt;&gt;K1409,(-P1410*'inputs and tables'!$K$22-'inputs and tables'!$K$21)-P1410*'inputs and tables'!$K$22,0)*('inputs and tables'!$K$15+'inputs and tables'!$K$16)))*(IF(AND(K1410=0,'inputs and tables'!$K$16=1),data!C1410/data!C1411,1)*IF(AND(K1410=1,'inputs and tables'!$K$15=1),data!C1411/data!C1410,1))</f>
        <v>8428.0669993111114</v>
      </c>
    </row>
    <row r="1412" spans="1:16" x14ac:dyDescent="0.4">
      <c r="A1412" s="17">
        <f t="shared" si="63"/>
        <v>1410</v>
      </c>
      <c r="B1412">
        <v>1624665600</v>
      </c>
      <c r="C1412">
        <v>32283.65</v>
      </c>
      <c r="D1412" s="14">
        <f t="shared" si="64"/>
        <v>44373</v>
      </c>
      <c r="F1412">
        <f ca="1">IF(A1412&lt;$F$2,"",AVERAGE(INDIRECT("C"&amp;A1412-$F$2+3):C1412))</f>
        <v>48973.449499999995</v>
      </c>
      <c r="G1412" s="2">
        <f ca="1">IF(A1412&lt;$G$2,"",IF(A1412=$G$2,AVERAGE(INDIRECT("C"&amp;A1412-$G$2+3):C1412),G1411+(2/($G$2+3))*(C1412-G1411)))</f>
        <v>42873.469403048337</v>
      </c>
      <c r="J1412">
        <f ca="1">IF(F1412="","",IF(C1412&lt;(F1412*(1-'inputs and tables'!$K$14)),0,IF(C1412&gt;(F1412*(1+'inputs and tables'!$K$14)),1,J1411)))</f>
        <v>0</v>
      </c>
      <c r="K1412">
        <f ca="1">IF(G1412="","",IF(C1412&lt;(G1412*(1-'inputs and tables'!$K$14)),0,IF(C1412&gt;(G1412*(1+'inputs and tables'!$K$14)),1,K1411)))</f>
        <v>0</v>
      </c>
      <c r="N1412" s="13">
        <f t="shared" si="65"/>
        <v>2803.6170212765874</v>
      </c>
      <c r="O1412" s="10">
        <f ca="1">(O1411+(IF(J1411&lt;&gt;J1410,(-O1411*'inputs and tables'!$K$22-'inputs and tables'!$K$21)-O1411*'inputs and tables'!$K$22,0)*('inputs and tables'!$K$15+'inputs and tables'!$K$16)))*(IF(AND(J1411=0,'inputs and tables'!$K$16=1),data!C1411/data!C1412,1)*IF(AND(J1411=1,'inputs and tables'!$K$15=1),data!C1412/data!C1411,1))</f>
        <v>34102.229045565873</v>
      </c>
      <c r="P1412" s="10">
        <f ca="1">(P1411+(IF(K1411&lt;&gt;K1410,(-P1411*'inputs and tables'!$K$22-'inputs and tables'!$K$21)-P1411*'inputs and tables'!$K$22,0)*('inputs and tables'!$K$15+'inputs and tables'!$K$16)))*(IF(AND(K1411=0,'inputs and tables'!$K$16=1),data!C1411/data!C1412,1)*IF(AND(K1411=1,'inputs and tables'!$K$15=1),data!C1412/data!C1411,1))</f>
        <v>8245.531739329097</v>
      </c>
    </row>
    <row r="1413" spans="1:16" x14ac:dyDescent="0.4">
      <c r="A1413" s="17">
        <f t="shared" ref="A1413:A1476" si="66">A1412+1</f>
        <v>1411</v>
      </c>
      <c r="B1413">
        <v>1624752000</v>
      </c>
      <c r="C1413">
        <v>34700.339999999997</v>
      </c>
      <c r="D1413" s="14">
        <f t="shared" si="64"/>
        <v>44374</v>
      </c>
      <c r="F1413">
        <f ca="1">IF(A1413&lt;$F$2,"",AVERAGE(INDIRECT("C"&amp;A1413-$F$2+3):C1413))</f>
        <v>48878.398749999986</v>
      </c>
      <c r="G1413" s="2">
        <f ca="1">IF(A1413&lt;$G$2,"",IF(A1413=$G$2,AVERAGE(INDIRECT("C"&amp;A1413-$G$2+3):C1413),G1412+(2/($G$2+3))*(C1413-G1412)))</f>
        <v>42727.520663708186</v>
      </c>
      <c r="J1413">
        <f ca="1">IF(F1413="","",IF(C1413&lt;(F1413*(1-'inputs and tables'!$K$14)),0,IF(C1413&gt;(F1413*(1+'inputs and tables'!$K$14)),1,J1412)))</f>
        <v>0</v>
      </c>
      <c r="K1413">
        <f ca="1">IF(G1413="","",IF(C1413&lt;(G1413*(1-'inputs and tables'!$K$14)),0,IF(C1413&gt;(G1413*(1+'inputs and tables'!$K$14)),1,K1412)))</f>
        <v>0</v>
      </c>
      <c r="N1413" s="13">
        <f t="shared" si="65"/>
        <v>3013.4902301345974</v>
      </c>
      <c r="O1413" s="10">
        <f ca="1">(O1412+(IF(J1412&lt;&gt;J1411,(-O1412*'inputs and tables'!$K$22-'inputs and tables'!$K$21)-O1412*'inputs and tables'!$K$22,0)*('inputs and tables'!$K$15+'inputs and tables'!$K$16)))*(IF(AND(J1412=0,'inputs and tables'!$K$16=1),data!C1412/data!C1413,1)*IF(AND(J1412=1,'inputs and tables'!$K$15=1),data!C1413/data!C1412,1))</f>
        <v>31727.194221350073</v>
      </c>
      <c r="P1413" s="10">
        <f ca="1">(P1412+(IF(K1412&lt;&gt;K1411,(-P1412*'inputs and tables'!$K$22-'inputs and tables'!$K$21)-P1412*'inputs and tables'!$K$22,0)*('inputs and tables'!$K$15+'inputs and tables'!$K$16)))*(IF(AND(K1412=0,'inputs and tables'!$K$16=1),data!C1412/data!C1413,1)*IF(AND(K1412=1,'inputs and tables'!$K$15=1),data!C1413/data!C1412,1))</f>
        <v>7671.275288264952</v>
      </c>
    </row>
    <row r="1414" spans="1:16" x14ac:dyDescent="0.4">
      <c r="A1414" s="17">
        <f t="shared" si="66"/>
        <v>1412</v>
      </c>
      <c r="B1414">
        <v>1624838400</v>
      </c>
      <c r="C1414">
        <v>34494.89</v>
      </c>
      <c r="D1414" s="14">
        <f t="shared" si="64"/>
        <v>44375</v>
      </c>
      <c r="F1414">
        <f ca="1">IF(A1414&lt;$F$2,"",AVERAGE(INDIRECT("C"&amp;A1414-$F$2+3):C1414))</f>
        <v>48789.725666666651</v>
      </c>
      <c r="G1414" s="2">
        <f ca="1">IF(A1414&lt;$G$2,"",IF(A1414=$G$2,AVERAGE(INDIRECT("C"&amp;A1414-$G$2+3):C1414),G1413+(2/($G$2+3))*(C1414-G1413)))</f>
        <v>42580.509401856252</v>
      </c>
      <c r="J1414">
        <f ca="1">IF(F1414="","",IF(C1414&lt;(F1414*(1-'inputs and tables'!$K$14)),0,IF(C1414&gt;(F1414*(1+'inputs and tables'!$K$14)),1,J1413)))</f>
        <v>0</v>
      </c>
      <c r="K1414">
        <f ca="1">IF(G1414="","",IF(C1414&lt;(G1414*(1-'inputs and tables'!$K$14)),0,IF(C1414&gt;(G1414*(1+'inputs and tables'!$K$14)),1,K1413)))</f>
        <v>0</v>
      </c>
      <c r="N1414" s="13">
        <f t="shared" si="65"/>
        <v>2995.648284845844</v>
      </c>
      <c r="O1414" s="10">
        <f ca="1">(O1413+(IF(J1413&lt;&gt;J1412,(-O1413*'inputs and tables'!$K$22-'inputs and tables'!$K$21)-O1413*'inputs and tables'!$K$22,0)*('inputs and tables'!$K$15+'inputs and tables'!$K$16)))*(IF(AND(J1413=0,'inputs and tables'!$K$16=1),data!C1413/data!C1414,1)*IF(AND(J1413=1,'inputs and tables'!$K$15=1),data!C1414/data!C1413,1))</f>
        <v>31916.159950847294</v>
      </c>
      <c r="P1414" s="10">
        <f ca="1">(P1413+(IF(K1413&lt;&gt;K1412,(-P1413*'inputs and tables'!$K$22-'inputs and tables'!$K$21)-P1413*'inputs and tables'!$K$22,0)*('inputs and tables'!$K$15+'inputs and tables'!$K$16)))*(IF(AND(K1413=0,'inputs and tables'!$K$16=1),data!C1413/data!C1414,1)*IF(AND(K1413=1,'inputs and tables'!$K$15=1),data!C1414/data!C1413,1))</f>
        <v>7716.9650558790545</v>
      </c>
    </row>
    <row r="1415" spans="1:16" x14ac:dyDescent="0.4">
      <c r="A1415" s="17">
        <f t="shared" si="66"/>
        <v>1413</v>
      </c>
      <c r="B1415">
        <v>1624924800</v>
      </c>
      <c r="C1415">
        <v>35911.730000000003</v>
      </c>
      <c r="D1415" s="14">
        <f t="shared" si="64"/>
        <v>44376</v>
      </c>
      <c r="F1415">
        <f ca="1">IF(A1415&lt;$F$2,"",AVERAGE(INDIRECT("C"&amp;A1415-$F$2+3):C1415))</f>
        <v>48675.76483333332</v>
      </c>
      <c r="G1415" s="2">
        <f ca="1">IF(A1415&lt;$G$2,"",IF(A1415=$G$2,AVERAGE(INDIRECT("C"&amp;A1415-$G$2+3):C1415),G1414+(2/($G$2+3))*(C1415-G1414)))</f>
        <v>42461.424055394535</v>
      </c>
      <c r="J1415">
        <f ca="1">IF(F1415="","",IF(C1415&lt;(F1415*(1-'inputs and tables'!$K$14)),0,IF(C1415&gt;(F1415*(1+'inputs and tables'!$K$14)),1,J1414)))</f>
        <v>0</v>
      </c>
      <c r="K1415">
        <f ca="1">IF(G1415="","",IF(C1415&lt;(G1415*(1-'inputs and tables'!$K$14)),0,IF(C1415&gt;(G1415*(1+'inputs and tables'!$K$14)),1,K1414)))</f>
        <v>0</v>
      </c>
      <c r="N1415" s="13">
        <f t="shared" si="65"/>
        <v>3118.6912722535731</v>
      </c>
      <c r="O1415" s="10">
        <f ca="1">(O1414+(IF(J1414&lt;&gt;J1413,(-O1414*'inputs and tables'!$K$22-'inputs and tables'!$K$21)-O1414*'inputs and tables'!$K$22,0)*('inputs and tables'!$K$15+'inputs and tables'!$K$16)))*(IF(AND(J1414=0,'inputs and tables'!$K$16=1),data!C1414/data!C1415,1)*IF(AND(J1414=1,'inputs and tables'!$K$15=1),data!C1415/data!C1414,1))</f>
        <v>30656.958791093683</v>
      </c>
      <c r="P1415" s="10">
        <f ca="1">(P1414+(IF(K1414&lt;&gt;K1413,(-P1414*'inputs and tables'!$K$22-'inputs and tables'!$K$21)-P1414*'inputs and tables'!$K$22,0)*('inputs and tables'!$K$15+'inputs and tables'!$K$16)))*(IF(AND(K1414=0,'inputs and tables'!$K$16=1),data!C1414/data!C1415,1)*IF(AND(K1414=1,'inputs and tables'!$K$15=1),data!C1415/data!C1414,1))</f>
        <v>7412.5045141626933</v>
      </c>
    </row>
    <row r="1416" spans="1:16" x14ac:dyDescent="0.4">
      <c r="A1416" s="17">
        <f t="shared" si="66"/>
        <v>1414</v>
      </c>
      <c r="B1416">
        <v>1625011200</v>
      </c>
      <c r="C1416">
        <v>35045</v>
      </c>
      <c r="D1416" s="14">
        <f t="shared" si="64"/>
        <v>44377</v>
      </c>
      <c r="F1416">
        <f ca="1">IF(A1416&lt;$F$2,"",AVERAGE(INDIRECT("C"&amp;A1416-$F$2+3):C1416))</f>
        <v>48564.13441666666</v>
      </c>
      <c r="G1416" s="2">
        <f ca="1">IF(A1416&lt;$G$2,"",IF(A1416=$G$2,AVERAGE(INDIRECT("C"&amp;A1416-$G$2+3):C1416),G1415+(2/($G$2+3))*(C1416-G1415)))</f>
        <v>42328.987911548204</v>
      </c>
      <c r="J1416">
        <f ca="1">IF(F1416="","",IF(C1416&lt;(F1416*(1-'inputs and tables'!$K$14)),0,IF(C1416&gt;(F1416*(1+'inputs and tables'!$K$14)),1,J1415)))</f>
        <v>0</v>
      </c>
      <c r="K1416">
        <f ca="1">IF(G1416="","",IF(C1416&lt;(G1416*(1-'inputs and tables'!$K$14)),0,IF(C1416&gt;(G1416*(1+'inputs and tables'!$K$14)),1,K1415)))</f>
        <v>0</v>
      </c>
      <c r="N1416" s="13">
        <f t="shared" si="65"/>
        <v>3043.4216239687271</v>
      </c>
      <c r="O1416" s="10">
        <f ca="1">(O1415+(IF(J1415&lt;&gt;J1414,(-O1415*'inputs and tables'!$K$22-'inputs and tables'!$K$21)-O1415*'inputs and tables'!$K$22,0)*('inputs and tables'!$K$15+'inputs and tables'!$K$16)))*(IF(AND(J1415=0,'inputs and tables'!$K$16=1),data!C1415/data!C1416,1)*IF(AND(J1415=1,'inputs and tables'!$K$15=1),data!C1416/data!C1415,1))</f>
        <v>31415.164124037175</v>
      </c>
      <c r="P1416" s="10">
        <f ca="1">(P1415+(IF(K1415&lt;&gt;K1414,(-P1415*'inputs and tables'!$K$22-'inputs and tables'!$K$21)-P1415*'inputs and tables'!$K$22,0)*('inputs and tables'!$K$15+'inputs and tables'!$K$16)))*(IF(AND(K1415=0,'inputs and tables'!$K$16=1),data!C1415/data!C1416,1)*IF(AND(K1415=1,'inputs and tables'!$K$15=1),data!C1416/data!C1415,1))</f>
        <v>7595.8299539561094</v>
      </c>
    </row>
    <row r="1417" spans="1:16" x14ac:dyDescent="0.4">
      <c r="A1417" s="17">
        <f t="shared" si="66"/>
        <v>1415</v>
      </c>
      <c r="B1417">
        <v>1625097600</v>
      </c>
      <c r="C1417">
        <v>33504.69</v>
      </c>
      <c r="D1417" s="14">
        <f t="shared" si="64"/>
        <v>44378</v>
      </c>
      <c r="F1417">
        <f ca="1">IF(A1417&lt;$F$2,"",AVERAGE(INDIRECT("C"&amp;A1417-$F$2+3):C1417))</f>
        <v>48423.762083333328</v>
      </c>
      <c r="G1417" s="2">
        <f ca="1">IF(A1417&lt;$G$2,"",IF(A1417=$G$2,AVERAGE(INDIRECT("C"&amp;A1417-$G$2+3):C1417),G1416+(2/($G$2+3))*(C1417-G1416)))</f>
        <v>42171.411163127697</v>
      </c>
      <c r="J1417">
        <f ca="1">IF(F1417="","",IF(C1417&lt;(F1417*(1-'inputs and tables'!$K$14)),0,IF(C1417&gt;(F1417*(1+'inputs and tables'!$K$14)),1,J1416)))</f>
        <v>0</v>
      </c>
      <c r="K1417">
        <f ca="1">IF(G1417="","",IF(C1417&lt;(G1417*(1-'inputs and tables'!$K$14)),0,IF(C1417&gt;(G1417*(1+'inputs and tables'!$K$14)),1,K1416)))</f>
        <v>0</v>
      </c>
      <c r="N1417" s="13">
        <f t="shared" si="65"/>
        <v>2909.6561007381588</v>
      </c>
      <c r="O1417" s="10">
        <f ca="1">(O1416+(IF(J1416&lt;&gt;J1415,(-O1416*'inputs and tables'!$K$22-'inputs and tables'!$K$21)-O1416*'inputs and tables'!$K$22,0)*('inputs and tables'!$K$15+'inputs and tables'!$K$16)))*(IF(AND(J1416=0,'inputs and tables'!$K$16=1),data!C1416/data!C1417,1)*IF(AND(J1416=1,'inputs and tables'!$K$15=1),data!C1417/data!C1416,1))</f>
        <v>32859.412420377048</v>
      </c>
      <c r="P1417" s="10">
        <f ca="1">(P1416+(IF(K1416&lt;&gt;K1415,(-P1416*'inputs and tables'!$K$22-'inputs and tables'!$K$21)-P1416*'inputs and tables'!$K$22,0)*('inputs and tables'!$K$15+'inputs and tables'!$K$16)))*(IF(AND(K1416=0,'inputs and tables'!$K$16=1),data!C1416/data!C1417,1)*IF(AND(K1416=1,'inputs and tables'!$K$15=1),data!C1417/data!C1416,1))</f>
        <v>7945.0327920178297</v>
      </c>
    </row>
    <row r="1418" spans="1:16" x14ac:dyDescent="0.4">
      <c r="A1418" s="17">
        <f t="shared" si="66"/>
        <v>1416</v>
      </c>
      <c r="B1418">
        <v>1625184000</v>
      </c>
      <c r="C1418">
        <v>33786.550000000003</v>
      </c>
      <c r="D1418" s="14">
        <f t="shared" si="64"/>
        <v>44379</v>
      </c>
      <c r="F1418">
        <f ca="1">IF(A1418&lt;$F$2,"",AVERAGE(INDIRECT("C"&amp;A1418-$F$2+3):C1418))</f>
        <v>48302.199249999991</v>
      </c>
      <c r="G1418" s="2">
        <f ca="1">IF(A1418&lt;$G$2,"",IF(A1418=$G$2,AVERAGE(INDIRECT("C"&amp;A1418-$G$2+3):C1418),G1417+(2/($G$2+3))*(C1418-G1417)))</f>
        <v>42021.681499500417</v>
      </c>
      <c r="J1418">
        <f ca="1">IF(F1418="","",IF(C1418&lt;(F1418*(1-'inputs and tables'!$K$14)),0,IF(C1418&gt;(F1418*(1+'inputs and tables'!$K$14)),1,J1417)))</f>
        <v>0</v>
      </c>
      <c r="K1418">
        <f ca="1">IF(G1418="","",IF(C1418&lt;(G1418*(1-'inputs and tables'!$K$14)),0,IF(C1418&gt;(G1418*(1+'inputs and tables'!$K$14)),1,K1417)))</f>
        <v>0</v>
      </c>
      <c r="N1418" s="13">
        <f t="shared" si="65"/>
        <v>2934.1337386018145</v>
      </c>
      <c r="O1418" s="10">
        <f ca="1">(O1417+(IF(J1417&lt;&gt;J1416,(-O1417*'inputs and tables'!$K$22-'inputs and tables'!$K$21)-O1417*'inputs and tables'!$K$22,0)*('inputs and tables'!$K$15+'inputs and tables'!$K$16)))*(IF(AND(J1417=0,'inputs and tables'!$K$16=1),data!C1417/data!C1418,1)*IF(AND(J1417=1,'inputs and tables'!$K$15=1),data!C1418/data!C1417,1))</f>
        <v>32585.286947820441</v>
      </c>
      <c r="P1418" s="10">
        <f ca="1">(P1417+(IF(K1417&lt;&gt;K1416,(-P1417*'inputs and tables'!$K$22-'inputs and tables'!$K$21)-P1417*'inputs and tables'!$K$22,0)*('inputs and tables'!$K$15+'inputs and tables'!$K$16)))*(IF(AND(K1417=0,'inputs and tables'!$K$16=1),data!C1417/data!C1418,1)*IF(AND(K1417=1,'inputs and tables'!$K$15=1),data!C1418/data!C1417,1))</f>
        <v>7878.7523655535078</v>
      </c>
    </row>
    <row r="1419" spans="1:16" x14ac:dyDescent="0.4">
      <c r="A1419" s="17">
        <f t="shared" si="66"/>
        <v>1417</v>
      </c>
      <c r="B1419">
        <v>1625270400</v>
      </c>
      <c r="C1419">
        <v>34669.129999999997</v>
      </c>
      <c r="D1419" s="14">
        <f t="shared" si="64"/>
        <v>44380</v>
      </c>
      <c r="F1419">
        <f ca="1">IF(A1419&lt;$F$2,"",AVERAGE(INDIRECT("C"&amp;A1419-$F$2+3):C1419))</f>
        <v>48184.84441666666</v>
      </c>
      <c r="G1419" s="2">
        <f ca="1">IF(A1419&lt;$G$2,"",IF(A1419=$G$2,AVERAGE(INDIRECT("C"&amp;A1419-$G$2+3):C1419),G1418+(2/($G$2+3))*(C1419-G1418)))</f>
        <v>41890.385937009341</v>
      </c>
      <c r="J1419">
        <f ca="1">IF(F1419="","",IF(C1419&lt;(F1419*(1-'inputs and tables'!$K$14)),0,IF(C1419&gt;(F1419*(1+'inputs and tables'!$K$14)),1,J1418)))</f>
        <v>0</v>
      </c>
      <c r="K1419">
        <f ca="1">IF(G1419="","",IF(C1419&lt;(G1419*(1-'inputs and tables'!$K$14)),0,IF(C1419&gt;(G1419*(1+'inputs and tables'!$K$14)),1,K1418)))</f>
        <v>0</v>
      </c>
      <c r="N1419" s="13">
        <f t="shared" si="65"/>
        <v>3010.7798523664683</v>
      </c>
      <c r="O1419" s="10">
        <f ca="1">(O1418+(IF(J1418&lt;&gt;J1417,(-O1418*'inputs and tables'!$K$22-'inputs and tables'!$K$21)-O1418*'inputs and tables'!$K$22,0)*('inputs and tables'!$K$15+'inputs and tables'!$K$16)))*(IF(AND(J1418=0,'inputs and tables'!$K$16=1),data!C1418/data!C1419,1)*IF(AND(J1418=1,'inputs and tables'!$K$15=1),data!C1419/data!C1418,1))</f>
        <v>31755.75581870335</v>
      </c>
      <c r="P1419" s="10">
        <f ca="1">(P1418+(IF(K1418&lt;&gt;K1417,(-P1418*'inputs and tables'!$K$22-'inputs and tables'!$K$21)-P1418*'inputs and tables'!$K$22,0)*('inputs and tables'!$K$15+'inputs and tables'!$K$16)))*(IF(AND(K1418=0,'inputs and tables'!$K$16=1),data!C1418/data!C1419,1)*IF(AND(K1418=1,'inputs and tables'!$K$15=1),data!C1419/data!C1418,1))</f>
        <v>7678.1811581770844</v>
      </c>
    </row>
    <row r="1420" spans="1:16" x14ac:dyDescent="0.4">
      <c r="A1420" s="17">
        <f t="shared" si="66"/>
        <v>1418</v>
      </c>
      <c r="B1420">
        <v>1625356800</v>
      </c>
      <c r="C1420">
        <v>35286.51</v>
      </c>
      <c r="D1420" s="14">
        <f t="shared" si="64"/>
        <v>44381</v>
      </c>
      <c r="F1420">
        <f ca="1">IF(A1420&lt;$F$2,"",AVERAGE(INDIRECT("C"&amp;A1420-$F$2+3):C1420))</f>
        <v>48071.546999999991</v>
      </c>
      <c r="G1420" s="2">
        <f ca="1">IF(A1420&lt;$G$2,"",IF(A1420=$G$2,AVERAGE(INDIRECT("C"&amp;A1420-$G$2+3):C1420),G1419+(2/($G$2+3))*(C1420-G1419)))</f>
        <v>41772.459580991315</v>
      </c>
      <c r="J1420">
        <f ca="1">IF(F1420="","",IF(C1420&lt;(F1420*(1-'inputs and tables'!$K$14)),0,IF(C1420&gt;(F1420*(1+'inputs and tables'!$K$14)),1,J1419)))</f>
        <v>0</v>
      </c>
      <c r="K1420">
        <f ca="1">IF(G1420="","",IF(C1420&lt;(G1420*(1-'inputs and tables'!$K$14)),0,IF(C1420&gt;(G1420*(1+'inputs and tables'!$K$14)),1,K1419)))</f>
        <v>0</v>
      </c>
      <c r="N1420" s="13">
        <f t="shared" si="65"/>
        <v>3064.3951367781056</v>
      </c>
      <c r="O1420" s="10">
        <f ca="1">(O1419+(IF(J1419&lt;&gt;J1418,(-O1419*'inputs and tables'!$K$22-'inputs and tables'!$K$21)-O1419*'inputs and tables'!$K$22,0)*('inputs and tables'!$K$15+'inputs and tables'!$K$16)))*(IF(AND(J1419=0,'inputs and tables'!$K$16=1),data!C1419/data!C1420,1)*IF(AND(J1419=1,'inputs and tables'!$K$15=1),data!C1420/data!C1419,1))</f>
        <v>31200.150616393705</v>
      </c>
      <c r="P1420" s="10">
        <f ca="1">(P1419+(IF(K1419&lt;&gt;K1418,(-P1419*'inputs and tables'!$K$22-'inputs and tables'!$K$21)-P1419*'inputs and tables'!$K$22,0)*('inputs and tables'!$K$15+'inputs and tables'!$K$16)))*(IF(AND(K1419=0,'inputs and tables'!$K$16=1),data!C1419/data!C1420,1)*IF(AND(K1419=1,'inputs and tables'!$K$15=1),data!C1420/data!C1419,1))</f>
        <v>7543.8421293687543</v>
      </c>
    </row>
    <row r="1421" spans="1:16" x14ac:dyDescent="0.4">
      <c r="A1421" s="17">
        <f t="shared" si="66"/>
        <v>1419</v>
      </c>
      <c r="B1421">
        <v>1625443200</v>
      </c>
      <c r="C1421">
        <v>33690.14</v>
      </c>
      <c r="D1421" s="14">
        <f t="shared" si="64"/>
        <v>44382</v>
      </c>
      <c r="F1421">
        <f ca="1">IF(A1421&lt;$F$2,"",AVERAGE(INDIRECT("C"&amp;A1421-$F$2+3):C1421))</f>
        <v>47927.533583333316</v>
      </c>
      <c r="G1421" s="2">
        <f ca="1">IF(A1421&lt;$G$2,"",IF(A1421=$G$2,AVERAGE(INDIRECT("C"&amp;A1421-$G$2+3):C1421),G1420+(2/($G$2+3))*(C1421-G1420)))</f>
        <v>41628.132445616473</v>
      </c>
      <c r="J1421">
        <f ca="1">IF(F1421="","",IF(C1421&lt;(F1421*(1-'inputs and tables'!$K$14)),0,IF(C1421&gt;(F1421*(1+'inputs and tables'!$K$14)),1,J1420)))</f>
        <v>0</v>
      </c>
      <c r="K1421">
        <f ca="1">IF(G1421="","",IF(C1421&lt;(G1421*(1-'inputs and tables'!$K$14)),0,IF(C1421&gt;(G1421*(1+'inputs and tables'!$K$14)),1,K1420)))</f>
        <v>0</v>
      </c>
      <c r="N1421" s="13">
        <f t="shared" si="65"/>
        <v>2925.7611810681624</v>
      </c>
      <c r="O1421" s="10">
        <f ca="1">(O1420+(IF(J1420&lt;&gt;J1419,(-O1420*'inputs and tables'!$K$22-'inputs and tables'!$K$21)-O1420*'inputs and tables'!$K$22,0)*('inputs and tables'!$K$15+'inputs and tables'!$K$16)))*(IF(AND(J1420=0,'inputs and tables'!$K$16=1),data!C1420/data!C1421,1)*IF(AND(J1420=1,'inputs and tables'!$K$15=1),data!C1421/data!C1420,1))</f>
        <v>32678.535225050498</v>
      </c>
      <c r="P1421" s="10">
        <f ca="1">(P1420+(IF(K1420&lt;&gt;K1419,(-P1420*'inputs and tables'!$K$22-'inputs and tables'!$K$21)-P1420*'inputs and tables'!$K$22,0)*('inputs and tables'!$K$15+'inputs and tables'!$K$16)))*(IF(AND(K1420=0,'inputs and tables'!$K$16=1),data!C1420/data!C1421,1)*IF(AND(K1420=1,'inputs and tables'!$K$15=1),data!C1421/data!C1420,1))</f>
        <v>7901.2987401177879</v>
      </c>
    </row>
    <row r="1422" spans="1:16" x14ac:dyDescent="0.4">
      <c r="A1422" s="17">
        <f t="shared" si="66"/>
        <v>1420</v>
      </c>
      <c r="B1422">
        <v>1625529600</v>
      </c>
      <c r="C1422">
        <v>34220.01</v>
      </c>
      <c r="D1422" s="14">
        <f t="shared" si="64"/>
        <v>44383</v>
      </c>
      <c r="F1422">
        <f ca="1">IF(A1422&lt;$F$2,"",AVERAGE(INDIRECT("C"&amp;A1422-$F$2+3):C1422))</f>
        <v>47776.240583333318</v>
      </c>
      <c r="G1422" s="2">
        <f ca="1">IF(A1422&lt;$G$2,"",IF(A1422=$G$2,AVERAGE(INDIRECT("C"&amp;A1422-$G$2+3):C1422),G1421+(2/($G$2+3))*(C1422-G1421)))</f>
        <v>41495.84454480189</v>
      </c>
      <c r="J1422">
        <f ca="1">IF(F1422="","",IF(C1422&lt;(F1422*(1-'inputs and tables'!$K$14)),0,IF(C1422&gt;(F1422*(1+'inputs and tables'!$K$14)),1,J1421)))</f>
        <v>0</v>
      </c>
      <c r="K1422">
        <f ca="1">IF(G1422="","",IF(C1422&lt;(G1422*(1-'inputs and tables'!$K$14)),0,IF(C1422&gt;(G1422*(1+'inputs and tables'!$K$14)),1,K1421)))</f>
        <v>0</v>
      </c>
      <c r="N1422" s="13">
        <f t="shared" si="65"/>
        <v>2971.7768128527914</v>
      </c>
      <c r="O1422" s="10">
        <f ca="1">(O1421+(IF(J1421&lt;&gt;J1420,(-O1421*'inputs and tables'!$K$22-'inputs and tables'!$K$21)-O1421*'inputs and tables'!$K$22,0)*('inputs and tables'!$K$15+'inputs and tables'!$K$16)))*(IF(AND(J1421=0,'inputs and tables'!$K$16=1),data!C1421/data!C1422,1)*IF(AND(J1421=1,'inputs and tables'!$K$15=1),data!C1422/data!C1421,1))</f>
        <v>32172.533752236857</v>
      </c>
      <c r="P1422" s="10">
        <f ca="1">(P1421+(IF(K1421&lt;&gt;K1420,(-P1421*'inputs and tables'!$K$22-'inputs and tables'!$K$21)-P1421*'inputs and tables'!$K$22,0)*('inputs and tables'!$K$15+'inputs and tables'!$K$16)))*(IF(AND(K1421=0,'inputs and tables'!$K$16=1),data!C1421/data!C1422,1)*IF(AND(K1421=1,'inputs and tables'!$K$15=1),data!C1422/data!C1421,1))</f>
        <v>7778.9533298322203</v>
      </c>
    </row>
    <row r="1423" spans="1:16" x14ac:dyDescent="0.4">
      <c r="A1423" s="17">
        <f t="shared" si="66"/>
        <v>1421</v>
      </c>
      <c r="B1423">
        <v>1625616000</v>
      </c>
      <c r="C1423">
        <v>33862.120000000003</v>
      </c>
      <c r="D1423" s="14">
        <f t="shared" si="64"/>
        <v>44384</v>
      </c>
      <c r="F1423">
        <f ca="1">IF(A1423&lt;$F$2,"",AVERAGE(INDIRECT("C"&amp;A1423-$F$2+3):C1423))</f>
        <v>47601.054083333322</v>
      </c>
      <c r="G1423" s="2">
        <f ca="1">IF(A1423&lt;$G$2,"",IF(A1423=$G$2,AVERAGE(INDIRECT("C"&amp;A1423-$G$2+3):C1423),G1422+(2/($G$2+3))*(C1423-G1422)))</f>
        <v>41359.528035073286</v>
      </c>
      <c r="J1423">
        <f ca="1">IF(F1423="","",IF(C1423&lt;(F1423*(1-'inputs and tables'!$K$14)),0,IF(C1423&gt;(F1423*(1+'inputs and tables'!$K$14)),1,J1422)))</f>
        <v>0</v>
      </c>
      <c r="K1423">
        <f ca="1">IF(G1423="","",IF(C1423&lt;(G1423*(1-'inputs and tables'!$K$14)),0,IF(C1423&gt;(G1423*(1+'inputs and tables'!$K$14)),1,K1422)))</f>
        <v>0</v>
      </c>
      <c r="N1423" s="13">
        <f t="shared" si="65"/>
        <v>2940.6964828484497</v>
      </c>
      <c r="O1423" s="10">
        <f ca="1">(O1422+(IF(J1422&lt;&gt;J1421,(-O1422*'inputs and tables'!$K$22-'inputs and tables'!$K$21)-O1422*'inputs and tables'!$K$22,0)*('inputs and tables'!$K$15+'inputs and tables'!$K$16)))*(IF(AND(J1422=0,'inputs and tables'!$K$16=1),data!C1422/data!C1423,1)*IF(AND(J1422=1,'inputs and tables'!$K$15=1),data!C1423/data!C1422,1))</f>
        <v>32512.566452628565</v>
      </c>
      <c r="P1423" s="10">
        <f ca="1">(P1422+(IF(K1422&lt;&gt;K1421,(-P1422*'inputs and tables'!$K$22-'inputs and tables'!$K$21)-P1422*'inputs and tables'!$K$22,0)*('inputs and tables'!$K$15+'inputs and tables'!$K$16)))*(IF(AND(K1422=0,'inputs and tables'!$K$16=1),data!C1422/data!C1423,1)*IF(AND(K1422=1,'inputs and tables'!$K$15=1),data!C1423/data!C1422,1))</f>
        <v>7861.169375585223</v>
      </c>
    </row>
    <row r="1424" spans="1:16" x14ac:dyDescent="0.4">
      <c r="A1424" s="17">
        <f t="shared" si="66"/>
        <v>1422</v>
      </c>
      <c r="B1424">
        <v>1625702400</v>
      </c>
      <c r="C1424">
        <v>32875.71</v>
      </c>
      <c r="D1424" s="14">
        <f t="shared" si="64"/>
        <v>44385</v>
      </c>
      <c r="F1424">
        <f ca="1">IF(A1424&lt;$F$2,"",AVERAGE(INDIRECT("C"&amp;A1424-$F$2+3):C1424))</f>
        <v>47409.588416666651</v>
      </c>
      <c r="G1424" s="2">
        <f ca="1">IF(A1424&lt;$G$2,"",IF(A1424=$G$2,AVERAGE(INDIRECT("C"&amp;A1424-$G$2+3):C1424),G1423+(2/($G$2+3))*(C1424-G1423)))</f>
        <v>41208.031284446981</v>
      </c>
      <c r="J1424">
        <f ca="1">IF(F1424="","",IF(C1424&lt;(F1424*(1-'inputs and tables'!$K$14)),0,IF(C1424&gt;(F1424*(1+'inputs and tables'!$K$14)),1,J1423)))</f>
        <v>0</v>
      </c>
      <c r="K1424">
        <f ca="1">IF(G1424="","",IF(C1424&lt;(G1424*(1-'inputs and tables'!$K$14)),0,IF(C1424&gt;(G1424*(1+'inputs and tables'!$K$14)),1,K1423)))</f>
        <v>0</v>
      </c>
      <c r="N1424" s="13">
        <f t="shared" si="65"/>
        <v>2855.0334346504469</v>
      </c>
      <c r="O1424" s="10">
        <f ca="1">(O1423+(IF(J1423&lt;&gt;J1422,(-O1423*'inputs and tables'!$K$22-'inputs and tables'!$K$21)-O1423*'inputs and tables'!$K$22,0)*('inputs and tables'!$K$15+'inputs and tables'!$K$16)))*(IF(AND(J1423=0,'inputs and tables'!$K$16=1),data!C1423/data!C1424,1)*IF(AND(J1423=1,'inputs and tables'!$K$15=1),data!C1424/data!C1423,1))</f>
        <v>33488.080614133745</v>
      </c>
      <c r="P1424" s="10">
        <f ca="1">(P1423+(IF(K1423&lt;&gt;K1422,(-P1423*'inputs and tables'!$K$22-'inputs and tables'!$K$21)-P1423*'inputs and tables'!$K$22,0)*('inputs and tables'!$K$15+'inputs and tables'!$K$16)))*(IF(AND(K1423=0,'inputs and tables'!$K$16=1),data!C1423/data!C1424,1)*IF(AND(K1423=1,'inputs and tables'!$K$15=1),data!C1424/data!C1423,1))</f>
        <v>8097.0376224997708</v>
      </c>
    </row>
    <row r="1425" spans="1:16" x14ac:dyDescent="0.4">
      <c r="A1425" s="17">
        <f t="shared" si="66"/>
        <v>1423</v>
      </c>
      <c r="B1425">
        <v>1625788800</v>
      </c>
      <c r="C1425">
        <v>33815.81</v>
      </c>
      <c r="D1425" s="14">
        <f t="shared" si="64"/>
        <v>44386</v>
      </c>
      <c r="F1425">
        <f ca="1">IF(A1425&lt;$F$2,"",AVERAGE(INDIRECT("C"&amp;A1425-$F$2+3):C1425))</f>
        <v>47209.943833333316</v>
      </c>
      <c r="G1425" s="2">
        <f ca="1">IF(A1425&lt;$G$2,"",IF(A1425=$G$2,AVERAGE(INDIRECT("C"&amp;A1425-$G$2+3):C1425),G1424+(2/($G$2+3))*(C1425-G1424)))</f>
        <v>41076.027332938997</v>
      </c>
      <c r="J1425">
        <f ca="1">IF(F1425="","",IF(C1425&lt;(F1425*(1-'inputs and tables'!$K$14)),0,IF(C1425&gt;(F1425*(1+'inputs and tables'!$K$14)),1,J1424)))</f>
        <v>0</v>
      </c>
      <c r="K1425">
        <f ca="1">IF(G1425="","",IF(C1425&lt;(G1425*(1-'inputs and tables'!$K$14)),0,IF(C1425&gt;(G1425*(1+'inputs and tables'!$K$14)),1,K1424)))</f>
        <v>0</v>
      </c>
      <c r="N1425" s="13">
        <f t="shared" si="65"/>
        <v>2936.6747720364647</v>
      </c>
      <c r="O1425" s="10">
        <f ca="1">(O1424+(IF(J1424&lt;&gt;J1423,(-O1424*'inputs and tables'!$K$22-'inputs and tables'!$K$21)-O1424*'inputs and tables'!$K$22,0)*('inputs and tables'!$K$15+'inputs and tables'!$K$16)))*(IF(AND(J1424=0,'inputs and tables'!$K$16=1),data!C1424/data!C1425,1)*IF(AND(J1424=1,'inputs and tables'!$K$15=1),data!C1425/data!C1424,1))</f>
        <v>32557.091689564226</v>
      </c>
      <c r="P1425" s="10">
        <f ca="1">(P1424+(IF(K1424&lt;&gt;K1423,(-P1424*'inputs and tables'!$K$22-'inputs and tables'!$K$21)-P1424*'inputs and tables'!$K$22,0)*('inputs and tables'!$K$15+'inputs and tables'!$K$16)))*(IF(AND(K1424=0,'inputs and tables'!$K$16=1),data!C1424/data!C1425,1)*IF(AND(K1424=1,'inputs and tables'!$K$15=1),data!C1425/data!C1424,1))</f>
        <v>7871.935072275126</v>
      </c>
    </row>
    <row r="1426" spans="1:16" x14ac:dyDescent="0.4">
      <c r="A1426" s="17">
        <f t="shared" si="66"/>
        <v>1424</v>
      </c>
      <c r="B1426">
        <v>1625875200</v>
      </c>
      <c r="C1426">
        <v>33502.870000000003</v>
      </c>
      <c r="D1426" s="14">
        <f t="shared" ref="D1426:D1489" si="67">(B1426/86400)+DATE(1970,1,1)</f>
        <v>44387</v>
      </c>
      <c r="F1426">
        <f ca="1">IF(A1426&lt;$F$2,"",AVERAGE(INDIRECT("C"&amp;A1426-$F$2+3):C1426))</f>
        <v>47012.286749999985</v>
      </c>
      <c r="G1426" s="2">
        <f ca="1">IF(A1426&lt;$G$2,"",IF(A1426=$G$2,AVERAGE(INDIRECT("C"&amp;A1426-$G$2+3):C1426),G1425+(2/($G$2+3))*(C1426-G1425)))</f>
        <v>40940.792380565086</v>
      </c>
      <c r="J1426">
        <f ca="1">IF(F1426="","",IF(C1426&lt;(F1426*(1-'inputs and tables'!$K$14)),0,IF(C1426&gt;(F1426*(1+'inputs and tables'!$K$14)),1,J1425)))</f>
        <v>0</v>
      </c>
      <c r="K1426">
        <f ca="1">IF(G1426="","",IF(C1426&lt;(G1426*(1-'inputs and tables'!$K$14)),0,IF(C1426&gt;(G1426*(1+'inputs and tables'!$K$14)),1,K1425)))</f>
        <v>0</v>
      </c>
      <c r="N1426" s="13">
        <f t="shared" ref="N1426:N1489" si="68">(C1426/C1425)*N1425</f>
        <v>2909.4980460269126</v>
      </c>
      <c r="O1426" s="10">
        <f ca="1">(O1425+(IF(J1425&lt;&gt;J1424,(-O1425*'inputs and tables'!$K$22-'inputs and tables'!$K$21)-O1425*'inputs and tables'!$K$22,0)*('inputs and tables'!$K$15+'inputs and tables'!$K$16)))*(IF(AND(J1425=0,'inputs and tables'!$K$16=1),data!C1425/data!C1426,1)*IF(AND(J1425=1,'inputs and tables'!$K$15=1),data!C1426/data!C1425,1))</f>
        <v>32861.197465377823</v>
      </c>
      <c r="P1426" s="10">
        <f ca="1">(P1425+(IF(K1425&lt;&gt;K1424,(-P1425*'inputs and tables'!$K$22-'inputs and tables'!$K$21)-P1425*'inputs and tables'!$K$22,0)*('inputs and tables'!$K$15+'inputs and tables'!$K$16)))*(IF(AND(K1425=0,'inputs and tables'!$K$16=1),data!C1425/data!C1426,1)*IF(AND(K1425=1,'inputs and tables'!$K$15=1),data!C1426/data!C1425,1))</f>
        <v>7945.4643956291466</v>
      </c>
    </row>
    <row r="1427" spans="1:16" x14ac:dyDescent="0.4">
      <c r="A1427" s="17">
        <f t="shared" si="66"/>
        <v>1425</v>
      </c>
      <c r="B1427">
        <v>1625961600</v>
      </c>
      <c r="C1427">
        <v>34258.99</v>
      </c>
      <c r="D1427" s="14">
        <f t="shared" si="67"/>
        <v>44388</v>
      </c>
      <c r="F1427">
        <f ca="1">IF(A1427&lt;$F$2,"",AVERAGE(INDIRECT("C"&amp;A1427-$F$2+3):C1427))</f>
        <v>46787.875083333325</v>
      </c>
      <c r="G1427" s="2">
        <f ca="1">IF(A1427&lt;$G$2,"",IF(A1427=$G$2,AVERAGE(INDIRECT("C"&amp;A1427-$G$2+3):C1427),G1426+(2/($G$2+3))*(C1427-G1426)))</f>
        <v>40821.47448091214</v>
      </c>
      <c r="J1427">
        <f ca="1">IF(F1427="","",IF(C1427&lt;(F1427*(1-'inputs and tables'!$K$14)),0,IF(C1427&gt;(F1427*(1+'inputs and tables'!$K$14)),1,J1426)))</f>
        <v>0</v>
      </c>
      <c r="K1427">
        <f ca="1">IF(G1427="","",IF(C1427&lt;(G1427*(1-'inputs and tables'!$K$14)),0,IF(C1427&gt;(G1427*(1+'inputs and tables'!$K$14)),1,K1426)))</f>
        <v>0</v>
      </c>
      <c r="N1427" s="13">
        <f t="shared" si="68"/>
        <v>2975.1619626573943</v>
      </c>
      <c r="O1427" s="10">
        <f ca="1">(O1426+(IF(J1426&lt;&gt;J1425,(-O1426*'inputs and tables'!$K$22-'inputs and tables'!$K$21)-O1426*'inputs and tables'!$K$22,0)*('inputs and tables'!$K$15+'inputs and tables'!$K$16)))*(IF(AND(J1426=0,'inputs and tables'!$K$16=1),data!C1426/data!C1427,1)*IF(AND(J1426=1,'inputs and tables'!$K$15=1),data!C1427/data!C1426,1))</f>
        <v>32135.927729535604</v>
      </c>
      <c r="P1427" s="10">
        <f ca="1">(P1426+(IF(K1426&lt;&gt;K1425,(-P1426*'inputs and tables'!$K$22-'inputs and tables'!$K$21)-P1426*'inputs and tables'!$K$22,0)*('inputs and tables'!$K$15+'inputs and tables'!$K$16)))*(IF(AND(K1426=0,'inputs and tables'!$K$16=1),data!C1426/data!C1427,1)*IF(AND(K1426=1,'inputs and tables'!$K$15=1),data!C1427/data!C1426,1))</f>
        <v>7770.1024092184825</v>
      </c>
    </row>
    <row r="1428" spans="1:16" x14ac:dyDescent="0.4">
      <c r="A1428" s="17">
        <f t="shared" si="66"/>
        <v>1426</v>
      </c>
      <c r="B1428">
        <v>1626048000</v>
      </c>
      <c r="C1428">
        <v>33086.629999999997</v>
      </c>
      <c r="D1428" s="14">
        <f t="shared" si="67"/>
        <v>44389</v>
      </c>
      <c r="F1428">
        <f ca="1">IF(A1428&lt;$F$2,"",AVERAGE(INDIRECT("C"&amp;A1428-$F$2+3):C1428))</f>
        <v>46572.194416666658</v>
      </c>
      <c r="G1428" s="2">
        <f ca="1">IF(A1428&lt;$G$2,"",IF(A1428=$G$2,AVERAGE(INDIRECT("C"&amp;A1428-$G$2+3):C1428),G1427+(2/($G$2+3))*(C1428-G1427)))</f>
        <v>40683.352258038707</v>
      </c>
      <c r="J1428">
        <f ca="1">IF(F1428="","",IF(C1428&lt;(F1428*(1-'inputs and tables'!$K$14)),0,IF(C1428&gt;(F1428*(1+'inputs and tables'!$K$14)),1,J1427)))</f>
        <v>0</v>
      </c>
      <c r="K1428">
        <f ca="1">IF(G1428="","",IF(C1428&lt;(G1428*(1-'inputs and tables'!$K$14)),0,IF(C1428&gt;(G1428*(1+'inputs and tables'!$K$14)),1,K1427)))</f>
        <v>0</v>
      </c>
      <c r="N1428" s="13">
        <f t="shared" si="68"/>
        <v>2873.3504125054187</v>
      </c>
      <c r="O1428" s="10">
        <f ca="1">(O1427+(IF(J1427&lt;&gt;J1426,(-O1427*'inputs and tables'!$K$22-'inputs and tables'!$K$21)-O1427*'inputs and tables'!$K$22,0)*('inputs and tables'!$K$15+'inputs and tables'!$K$16)))*(IF(AND(J1427=0,'inputs and tables'!$K$16=1),data!C1427/data!C1428,1)*IF(AND(J1427=1,'inputs and tables'!$K$15=1),data!C1428/data!C1427,1))</f>
        <v>33274.601454632371</v>
      </c>
      <c r="P1428" s="10">
        <f ca="1">(P1427+(IF(K1427&lt;&gt;K1426,(-P1427*'inputs and tables'!$K$22-'inputs and tables'!$K$21)-P1427*'inputs and tables'!$K$22,0)*('inputs and tables'!$K$15+'inputs and tables'!$K$16)))*(IF(AND(K1427=0,'inputs and tables'!$K$16=1),data!C1427/data!C1428,1)*IF(AND(K1427=1,'inputs and tables'!$K$15=1),data!C1428/data!C1427,1))</f>
        <v>8045.4207858700602</v>
      </c>
    </row>
    <row r="1429" spans="1:16" x14ac:dyDescent="0.4">
      <c r="A1429" s="17">
        <f t="shared" si="66"/>
        <v>1427</v>
      </c>
      <c r="B1429">
        <v>1626134400</v>
      </c>
      <c r="C1429">
        <v>32729.77</v>
      </c>
      <c r="D1429" s="14">
        <f t="shared" si="67"/>
        <v>44390</v>
      </c>
      <c r="F1429">
        <f ca="1">IF(A1429&lt;$F$2,"",AVERAGE(INDIRECT("C"&amp;A1429-$F$2+3):C1429))</f>
        <v>46381.565833333319</v>
      </c>
      <c r="G1429" s="2">
        <f ca="1">IF(A1429&lt;$G$2,"",IF(A1429=$G$2,AVERAGE(INDIRECT("C"&amp;A1429-$G$2+3):C1429),G1428+(2/($G$2+3))*(C1429-G1428)))</f>
        <v>40541.324003430876</v>
      </c>
      <c r="J1429">
        <f ca="1">IF(F1429="","",IF(C1429&lt;(F1429*(1-'inputs and tables'!$K$14)),0,IF(C1429&gt;(F1429*(1+'inputs and tables'!$K$14)),1,J1428)))</f>
        <v>0</v>
      </c>
      <c r="K1429">
        <f ca="1">IF(G1429="","",IF(C1429&lt;(G1429*(1-'inputs and tables'!$K$14)),0,IF(C1429&gt;(G1429*(1+'inputs and tables'!$K$14)),1,K1428)))</f>
        <v>0</v>
      </c>
      <c r="N1429" s="13">
        <f t="shared" si="68"/>
        <v>2842.3595310464525</v>
      </c>
      <c r="O1429" s="10">
        <f ca="1">(O1428+(IF(J1428&lt;&gt;J1427,(-O1428*'inputs and tables'!$K$22-'inputs and tables'!$K$21)-O1428*'inputs and tables'!$K$22,0)*('inputs and tables'!$K$15+'inputs and tables'!$K$16)))*(IF(AND(J1428=0,'inputs and tables'!$K$16=1),data!C1428/data!C1429,1)*IF(AND(J1428=1,'inputs and tables'!$K$15=1),data!C1429/data!C1428,1))</f>
        <v>33637.401873795112</v>
      </c>
      <c r="P1429" s="10">
        <f ca="1">(P1428+(IF(K1428&lt;&gt;K1427,(-P1428*'inputs and tables'!$K$22-'inputs and tables'!$K$21)-P1428*'inputs and tables'!$K$22,0)*('inputs and tables'!$K$15+'inputs and tables'!$K$16)))*(IF(AND(K1428=0,'inputs and tables'!$K$16=1),data!C1428/data!C1429,1)*IF(AND(K1428=1,'inputs and tables'!$K$15=1),data!C1429/data!C1428,1))</f>
        <v>8133.1418074857202</v>
      </c>
    </row>
    <row r="1430" spans="1:16" x14ac:dyDescent="0.4">
      <c r="A1430" s="17">
        <f t="shared" si="66"/>
        <v>1428</v>
      </c>
      <c r="B1430">
        <v>1626220800</v>
      </c>
      <c r="C1430">
        <v>32820.019999999997</v>
      </c>
      <c r="D1430" s="14">
        <f t="shared" si="67"/>
        <v>44391</v>
      </c>
      <c r="F1430">
        <f ca="1">IF(A1430&lt;$F$2,"",AVERAGE(INDIRECT("C"&amp;A1430-$F$2+3):C1430))</f>
        <v>46180.893083333314</v>
      </c>
      <c r="G1430" s="2">
        <f ca="1">IF(A1430&lt;$G$2,"",IF(A1430=$G$2,AVERAGE(INDIRECT("C"&amp;A1430-$G$2+3):C1430),G1429+(2/($G$2+3))*(C1430-G1429)))</f>
        <v>40403.443574798184</v>
      </c>
      <c r="J1430">
        <f ca="1">IF(F1430="","",IF(C1430&lt;(F1430*(1-'inputs and tables'!$K$14)),0,IF(C1430&gt;(F1430*(1+'inputs and tables'!$K$14)),1,J1429)))</f>
        <v>0</v>
      </c>
      <c r="K1430">
        <f ca="1">IF(G1430="","",IF(C1430&lt;(G1430*(1-'inputs and tables'!$K$14)),0,IF(C1430&gt;(G1430*(1+'inputs and tables'!$K$14)),1,K1429)))</f>
        <v>0</v>
      </c>
      <c r="N1430" s="13">
        <f t="shared" si="68"/>
        <v>2850.1971341728095</v>
      </c>
      <c r="O1430" s="10">
        <f ca="1">(O1429+(IF(J1429&lt;&gt;J1428,(-O1429*'inputs and tables'!$K$22-'inputs and tables'!$K$21)-O1429*'inputs and tables'!$K$22,0)*('inputs and tables'!$K$15+'inputs and tables'!$K$16)))*(IF(AND(J1429=0,'inputs and tables'!$K$16=1),data!C1429/data!C1430,1)*IF(AND(J1429=1,'inputs and tables'!$K$15=1),data!C1430/data!C1429,1))</f>
        <v>33544.904199536846</v>
      </c>
      <c r="P1430" s="10">
        <f ca="1">(P1429+(IF(K1429&lt;&gt;K1428,(-P1429*'inputs and tables'!$K$22-'inputs and tables'!$K$21)-P1429*'inputs and tables'!$K$22,0)*('inputs and tables'!$K$15+'inputs and tables'!$K$16)))*(IF(AND(K1429=0,'inputs and tables'!$K$16=1),data!C1429/data!C1430,1)*IF(AND(K1429=1,'inputs and tables'!$K$15=1),data!C1430/data!C1429,1))</f>
        <v>8110.7769201966339</v>
      </c>
    </row>
    <row r="1431" spans="1:16" x14ac:dyDescent="0.4">
      <c r="A1431" s="17">
        <f t="shared" si="66"/>
        <v>1429</v>
      </c>
      <c r="B1431">
        <v>1626307200</v>
      </c>
      <c r="C1431">
        <v>31880</v>
      </c>
      <c r="D1431" s="14">
        <f t="shared" si="67"/>
        <v>44392</v>
      </c>
      <c r="F1431">
        <f ca="1">IF(A1431&lt;$F$2,"",AVERAGE(INDIRECT("C"&amp;A1431-$F$2+3):C1431))</f>
        <v>45955.618333333317</v>
      </c>
      <c r="G1431" s="2">
        <f ca="1">IF(A1431&lt;$G$2,"",IF(A1431=$G$2,AVERAGE(INDIRECT("C"&amp;A1431-$G$2+3):C1431),G1430+(2/($G$2+3))*(C1431-G1430)))</f>
        <v>40251.239225248217</v>
      </c>
      <c r="J1431">
        <f ca="1">IF(F1431="","",IF(C1431&lt;(F1431*(1-'inputs and tables'!$K$14)),0,IF(C1431&gt;(F1431*(1+'inputs and tables'!$K$14)),1,J1430)))</f>
        <v>0</v>
      </c>
      <c r="K1431">
        <f ca="1">IF(G1431="","",IF(C1431&lt;(G1431*(1-'inputs and tables'!$K$14)),0,IF(C1431&gt;(G1431*(1+'inputs and tables'!$K$14)),1,K1430)))</f>
        <v>0</v>
      </c>
      <c r="N1431" s="13">
        <f t="shared" si="68"/>
        <v>2768.5627442466266</v>
      </c>
      <c r="O1431" s="10">
        <f ca="1">(O1430+(IF(J1430&lt;&gt;J1429,(-O1430*'inputs and tables'!$K$22-'inputs and tables'!$K$21)-O1430*'inputs and tables'!$K$22,0)*('inputs and tables'!$K$15+'inputs and tables'!$K$16)))*(IF(AND(J1430=0,'inputs and tables'!$K$16=1),data!C1430/data!C1431,1)*IF(AND(J1430=1,'inputs and tables'!$K$15=1),data!C1431/data!C1430,1))</f>
        <v>34534.015894820674</v>
      </c>
      <c r="P1431" s="10">
        <f ca="1">(P1430+(IF(K1430&lt;&gt;K1429,(-P1430*'inputs and tables'!$K$22-'inputs and tables'!$K$21)-P1430*'inputs and tables'!$K$22,0)*('inputs and tables'!$K$15+'inputs and tables'!$K$16)))*(IF(AND(K1430=0,'inputs and tables'!$K$16=1),data!C1430/data!C1431,1)*IF(AND(K1430=1,'inputs and tables'!$K$15=1),data!C1431/data!C1430,1))</f>
        <v>8349.932896373648</v>
      </c>
    </row>
    <row r="1432" spans="1:16" x14ac:dyDescent="0.4">
      <c r="A1432" s="17">
        <f t="shared" si="66"/>
        <v>1430</v>
      </c>
      <c r="B1432">
        <v>1626393600</v>
      </c>
      <c r="C1432">
        <v>31383.87</v>
      </c>
      <c r="D1432" s="14">
        <f t="shared" si="67"/>
        <v>44393</v>
      </c>
      <c r="F1432">
        <f ca="1">IF(A1432&lt;$F$2,"",AVERAGE(INDIRECT("C"&amp;A1432-$F$2+3):C1432))</f>
        <v>45736.749249999993</v>
      </c>
      <c r="G1432" s="2">
        <f ca="1">IF(A1432&lt;$G$2,"",IF(A1432=$G$2,AVERAGE(INDIRECT("C"&amp;A1432-$G$2+3):C1432),G1431+(2/($G$2+3))*(C1432-G1431)))</f>
        <v>40092.89334622593</v>
      </c>
      <c r="J1432">
        <f ca="1">IF(F1432="","",IF(C1432&lt;(F1432*(1-'inputs and tables'!$K$14)),0,IF(C1432&gt;(F1432*(1+'inputs and tables'!$K$14)),1,J1431)))</f>
        <v>0</v>
      </c>
      <c r="K1432">
        <f ca="1">IF(G1432="","",IF(C1432&lt;(G1432*(1-'inputs and tables'!$K$14)),0,IF(C1432&gt;(G1432*(1+'inputs and tables'!$K$14)),1,K1431)))</f>
        <v>0</v>
      </c>
      <c r="N1432" s="13">
        <f t="shared" si="68"/>
        <v>2725.4772036474083</v>
      </c>
      <c r="O1432" s="10">
        <f ca="1">(O1431+(IF(J1431&lt;&gt;J1430,(-O1431*'inputs and tables'!$K$22-'inputs and tables'!$K$21)-O1431*'inputs and tables'!$K$22,0)*('inputs and tables'!$K$15+'inputs and tables'!$K$16)))*(IF(AND(J1431=0,'inputs and tables'!$K$16=1),data!C1431/data!C1432,1)*IF(AND(J1431=1,'inputs and tables'!$K$15=1),data!C1432/data!C1431,1))</f>
        <v>35079.94478459422</v>
      </c>
      <c r="P1432" s="10">
        <f ca="1">(P1431+(IF(K1431&lt;&gt;K1430,(-P1431*'inputs and tables'!$K$22-'inputs and tables'!$K$21)-P1431*'inputs and tables'!$K$22,0)*('inputs and tables'!$K$15+'inputs and tables'!$K$16)))*(IF(AND(K1431=0,'inputs and tables'!$K$16=1),data!C1431/data!C1432,1)*IF(AND(K1431=1,'inputs and tables'!$K$15=1),data!C1432/data!C1431,1))</f>
        <v>8481.9323026889888</v>
      </c>
    </row>
    <row r="1433" spans="1:16" x14ac:dyDescent="0.4">
      <c r="A1433" s="17">
        <f t="shared" si="66"/>
        <v>1431</v>
      </c>
      <c r="B1433">
        <v>1626480000</v>
      </c>
      <c r="C1433">
        <v>31520.07</v>
      </c>
      <c r="D1433" s="14">
        <f t="shared" si="67"/>
        <v>44394</v>
      </c>
      <c r="F1433">
        <f ca="1">IF(A1433&lt;$F$2,"",AVERAGE(INDIRECT("C"&amp;A1433-$F$2+3):C1433))</f>
        <v>45515.833083333331</v>
      </c>
      <c r="G1433" s="2">
        <f ca="1">IF(A1433&lt;$G$2,"",IF(A1433=$G$2,AVERAGE(INDIRECT("C"&amp;A1433-$G$2+3):C1433),G1432+(2/($G$2+3))*(C1433-G1432)))</f>
        <v>39939.807215043322</v>
      </c>
      <c r="J1433">
        <f ca="1">IF(F1433="","",IF(C1433&lt;(F1433*(1-'inputs and tables'!$K$14)),0,IF(C1433&gt;(F1433*(1+'inputs and tables'!$K$14)),1,J1432)))</f>
        <v>0</v>
      </c>
      <c r="K1433">
        <f ca="1">IF(G1433="","",IF(C1433&lt;(G1433*(1-'inputs and tables'!$K$14)),0,IF(C1433&gt;(G1433*(1+'inputs and tables'!$K$14)),1,K1432)))</f>
        <v>0</v>
      </c>
      <c r="N1433" s="13">
        <f t="shared" si="68"/>
        <v>2737.3052540164917</v>
      </c>
      <c r="O1433" s="10">
        <f ca="1">(O1432+(IF(J1432&lt;&gt;J1431,(-O1432*'inputs and tables'!$K$22-'inputs and tables'!$K$21)-O1432*'inputs and tables'!$K$22,0)*('inputs and tables'!$K$15+'inputs and tables'!$K$16)))*(IF(AND(J1432=0,'inputs and tables'!$K$16=1),data!C1432/data!C1433,1)*IF(AND(J1432=1,'inputs and tables'!$K$15=1),data!C1433/data!C1432,1))</f>
        <v>34928.36236489586</v>
      </c>
      <c r="P1433" s="10">
        <f ca="1">(P1432+(IF(K1432&lt;&gt;K1431,(-P1432*'inputs and tables'!$K$22-'inputs and tables'!$K$21)-P1432*'inputs and tables'!$K$22,0)*('inputs and tables'!$K$15+'inputs and tables'!$K$16)))*(IF(AND(K1432=0,'inputs and tables'!$K$16=1),data!C1432/data!C1433,1)*IF(AND(K1432=1,'inputs and tables'!$K$15=1),data!C1433/data!C1432,1))</f>
        <v>8445.2813948824314</v>
      </c>
    </row>
    <row r="1434" spans="1:16" x14ac:dyDescent="0.4">
      <c r="A1434" s="17">
        <f t="shared" si="66"/>
        <v>1432</v>
      </c>
      <c r="B1434">
        <v>1626566400</v>
      </c>
      <c r="C1434">
        <v>31778.560000000001</v>
      </c>
      <c r="D1434" s="14">
        <f t="shared" si="67"/>
        <v>44395</v>
      </c>
      <c r="F1434">
        <f ca="1">IF(A1434&lt;$F$2,"",AVERAGE(INDIRECT("C"&amp;A1434-$F$2+3):C1434))</f>
        <v>45296.468749999993</v>
      </c>
      <c r="G1434" s="2">
        <f ca="1">IF(A1434&lt;$G$2,"",IF(A1434=$G$2,AVERAGE(INDIRECT("C"&amp;A1434-$G$2+3):C1434),G1433+(2/($G$2+3))*(C1434-G1433)))</f>
        <v>39794.070657631833</v>
      </c>
      <c r="J1434">
        <f ca="1">IF(F1434="","",IF(C1434&lt;(F1434*(1-'inputs and tables'!$K$14)),0,IF(C1434&gt;(F1434*(1+'inputs and tables'!$K$14)),1,J1433)))</f>
        <v>0</v>
      </c>
      <c r="K1434">
        <f ca="1">IF(G1434="","",IF(C1434&lt;(G1434*(1-'inputs and tables'!$K$14)),0,IF(C1434&gt;(G1434*(1+'inputs and tables'!$K$14)),1,K1433)))</f>
        <v>0</v>
      </c>
      <c r="N1434" s="13">
        <f t="shared" si="68"/>
        <v>2759.753365175849</v>
      </c>
      <c r="O1434" s="10">
        <f ca="1">(O1433+(IF(J1433&lt;&gt;J1432,(-O1433*'inputs and tables'!$K$22-'inputs and tables'!$K$21)-O1433*'inputs and tables'!$K$22,0)*('inputs and tables'!$K$15+'inputs and tables'!$K$16)))*(IF(AND(J1433=0,'inputs and tables'!$K$16=1),data!C1433/data!C1434,1)*IF(AND(J1433=1,'inputs and tables'!$K$15=1),data!C1434/data!C1433,1))</f>
        <v>34644.25155598249</v>
      </c>
      <c r="P1434" s="10">
        <f ca="1">(P1433+(IF(K1433&lt;&gt;K1432,(-P1433*'inputs and tables'!$K$22-'inputs and tables'!$K$21)-P1433*'inputs and tables'!$K$22,0)*('inputs and tables'!$K$15+'inputs and tables'!$K$16)))*(IF(AND(K1433=0,'inputs and tables'!$K$16=1),data!C1433/data!C1434,1)*IF(AND(K1433=1,'inputs and tables'!$K$15=1),data!C1434/data!C1433,1))</f>
        <v>8376.5866274743676</v>
      </c>
    </row>
    <row r="1435" spans="1:16" x14ac:dyDescent="0.4">
      <c r="A1435" s="17">
        <f t="shared" si="66"/>
        <v>1433</v>
      </c>
      <c r="B1435">
        <v>1626652800</v>
      </c>
      <c r="C1435">
        <v>30839.65</v>
      </c>
      <c r="D1435" s="14">
        <f t="shared" si="67"/>
        <v>44396</v>
      </c>
      <c r="F1435">
        <f ca="1">IF(A1435&lt;$F$2,"",AVERAGE(INDIRECT("C"&amp;A1435-$F$2+3):C1435))</f>
        <v>45075.53616666665</v>
      </c>
      <c r="G1435" s="2">
        <f ca="1">IF(A1435&lt;$G$2,"",IF(A1435=$G$2,AVERAGE(INDIRECT("C"&amp;A1435-$G$2+3):C1435),G1434+(2/($G$2+3))*(C1435-G1434)))</f>
        <v>39634.170288745554</v>
      </c>
      <c r="J1435">
        <f ca="1">IF(F1435="","",IF(C1435&lt;(F1435*(1-'inputs and tables'!$K$14)),0,IF(C1435&gt;(F1435*(1+'inputs and tables'!$K$14)),1,J1434)))</f>
        <v>0</v>
      </c>
      <c r="K1435">
        <f ca="1">IF(G1435="","",IF(C1435&lt;(G1435*(1-'inputs and tables'!$K$14)),0,IF(C1435&gt;(G1435*(1+'inputs and tables'!$K$14)),1,K1434)))</f>
        <v>0</v>
      </c>
      <c r="N1435" s="13">
        <f t="shared" si="68"/>
        <v>2678.2153712548766</v>
      </c>
      <c r="O1435" s="10">
        <f ca="1">(O1434+(IF(J1434&lt;&gt;J1433,(-O1434*'inputs and tables'!$K$22-'inputs and tables'!$K$21)-O1434*'inputs and tables'!$K$22,0)*('inputs and tables'!$K$15+'inputs and tables'!$K$16)))*(IF(AND(J1434=0,'inputs and tables'!$K$16=1),data!C1434/data!C1435,1)*IF(AND(J1434=1,'inputs and tables'!$K$15=1),data!C1435/data!C1434,1))</f>
        <v>35698.992262457024</v>
      </c>
      <c r="P1435" s="10">
        <f ca="1">(P1434+(IF(K1434&lt;&gt;K1433,(-P1434*'inputs and tables'!$K$22-'inputs and tables'!$K$21)-P1434*'inputs and tables'!$K$22,0)*('inputs and tables'!$K$15+'inputs and tables'!$K$16)))*(IF(AND(K1434=0,'inputs and tables'!$K$16=1),data!C1434/data!C1435,1)*IF(AND(K1434=1,'inputs and tables'!$K$15=1),data!C1435/data!C1434,1))</f>
        <v>8631.6109533147046</v>
      </c>
    </row>
    <row r="1436" spans="1:16" x14ac:dyDescent="0.4">
      <c r="A1436" s="17">
        <f t="shared" si="66"/>
        <v>1434</v>
      </c>
      <c r="B1436">
        <v>1626739200</v>
      </c>
      <c r="C1436">
        <v>29790.35</v>
      </c>
      <c r="D1436" s="14">
        <f t="shared" si="67"/>
        <v>44397</v>
      </c>
      <c r="F1436">
        <f ca="1">IF(A1436&lt;$F$2,"",AVERAGE(INDIRECT("C"&amp;A1436-$F$2+3):C1436))</f>
        <v>44873.095333333316</v>
      </c>
      <c r="G1436" s="2">
        <f ca="1">IF(A1436&lt;$G$2,"",IF(A1436=$G$2,AVERAGE(INDIRECT("C"&amp;A1436-$G$2+3):C1436),G1435+(2/($G$2+3))*(C1436-G1435)))</f>
        <v>39458.38778358938</v>
      </c>
      <c r="J1436">
        <f ca="1">IF(F1436="","",IF(C1436&lt;(F1436*(1-'inputs and tables'!$K$14)),0,IF(C1436&gt;(F1436*(1+'inputs and tables'!$K$14)),1,J1435)))</f>
        <v>0</v>
      </c>
      <c r="K1436">
        <f ca="1">IF(G1436="","",IF(C1436&lt;(G1436*(1-'inputs and tables'!$K$14)),0,IF(C1436&gt;(G1436*(1+'inputs and tables'!$K$14)),1,K1435)))</f>
        <v>0</v>
      </c>
      <c r="N1436" s="13">
        <f t="shared" si="68"/>
        <v>2587.0907511940864</v>
      </c>
      <c r="O1436" s="10">
        <f ca="1">(O1435+(IF(J1435&lt;&gt;J1434,(-O1435*'inputs and tables'!$K$22-'inputs and tables'!$K$21)-O1435*'inputs and tables'!$K$22,0)*('inputs and tables'!$K$15+'inputs and tables'!$K$16)))*(IF(AND(J1435=0,'inputs and tables'!$K$16=1),data!C1435/data!C1436,1)*IF(AND(J1435=1,'inputs and tables'!$K$15=1),data!C1436/data!C1435,1))</f>
        <v>36956.411278379841</v>
      </c>
      <c r="P1436" s="10">
        <f ca="1">(P1435+(IF(K1435&lt;&gt;K1434,(-P1435*'inputs and tables'!$K$22-'inputs and tables'!$K$21)-P1435*'inputs and tables'!$K$22,0)*('inputs and tables'!$K$15+'inputs and tables'!$K$16)))*(IF(AND(K1435=0,'inputs and tables'!$K$16=1),data!C1435/data!C1436,1)*IF(AND(K1435=1,'inputs and tables'!$K$15=1),data!C1436/data!C1435,1))</f>
        <v>8935.6405928897075</v>
      </c>
    </row>
    <row r="1437" spans="1:16" x14ac:dyDescent="0.4">
      <c r="A1437" s="17">
        <f t="shared" si="66"/>
        <v>1435</v>
      </c>
      <c r="B1437">
        <v>1626825600</v>
      </c>
      <c r="C1437">
        <v>32144.51</v>
      </c>
      <c r="D1437" s="14">
        <f t="shared" si="67"/>
        <v>44398</v>
      </c>
      <c r="F1437">
        <f ca="1">IF(A1437&lt;$F$2,"",AVERAGE(INDIRECT("C"&amp;A1437-$F$2+3):C1437))</f>
        <v>44688.12549999998</v>
      </c>
      <c r="G1437" s="2">
        <f ca="1">IF(A1437&lt;$G$2,"",IF(A1437=$G$2,AVERAGE(INDIRECT("C"&amp;A1437-$G$2+3):C1437),G1436+(2/($G$2+3))*(C1437-G1436)))</f>
        <v>39327.782823168141</v>
      </c>
      <c r="J1437">
        <f ca="1">IF(F1437="","",IF(C1437&lt;(F1437*(1-'inputs and tables'!$K$14)),0,IF(C1437&gt;(F1437*(1+'inputs and tables'!$K$14)),1,J1436)))</f>
        <v>0</v>
      </c>
      <c r="K1437">
        <f ca="1">IF(G1437="","",IF(C1437&lt;(G1437*(1-'inputs and tables'!$K$14)),0,IF(C1437&gt;(G1437*(1+'inputs and tables'!$K$14)),1,K1436)))</f>
        <v>0</v>
      </c>
      <c r="N1437" s="13">
        <f t="shared" si="68"/>
        <v>2791.5336517585665</v>
      </c>
      <c r="O1437" s="10">
        <f ca="1">(O1436+(IF(J1436&lt;&gt;J1435,(-O1436*'inputs and tables'!$K$22-'inputs and tables'!$K$21)-O1436*'inputs and tables'!$K$22,0)*('inputs and tables'!$K$15+'inputs and tables'!$K$16)))*(IF(AND(J1436=0,'inputs and tables'!$K$16=1),data!C1436/data!C1437,1)*IF(AND(J1436=1,'inputs and tables'!$K$15=1),data!C1437/data!C1436,1))</f>
        <v>34249.84318401129</v>
      </c>
      <c r="P1437" s="10">
        <f ca="1">(P1436+(IF(K1436&lt;&gt;K1435,(-P1436*'inputs and tables'!$K$22-'inputs and tables'!$K$21)-P1436*'inputs and tables'!$K$22,0)*('inputs and tables'!$K$15+'inputs and tables'!$K$16)))*(IF(AND(K1436=0,'inputs and tables'!$K$16=1),data!C1436/data!C1437,1)*IF(AND(K1436=1,'inputs and tables'!$K$15=1),data!C1437/data!C1436,1))</f>
        <v>8281.2231617900507</v>
      </c>
    </row>
    <row r="1438" spans="1:16" x14ac:dyDescent="0.4">
      <c r="A1438" s="17">
        <f t="shared" si="66"/>
        <v>1436</v>
      </c>
      <c r="B1438">
        <v>1626912000</v>
      </c>
      <c r="C1438">
        <v>32287.83</v>
      </c>
      <c r="D1438" s="14">
        <f t="shared" si="67"/>
        <v>44399</v>
      </c>
      <c r="F1438">
        <f ca="1">IF(A1438&lt;$F$2,"",AVERAGE(INDIRECT("C"&amp;A1438-$F$2+3):C1438))</f>
        <v>44521.326999999983</v>
      </c>
      <c r="G1438" s="2">
        <f ca="1">IF(A1438&lt;$G$2,"",IF(A1438=$G$2,AVERAGE(INDIRECT("C"&amp;A1438-$G$2+3):C1438),G1437+(2/($G$2+3))*(C1438-G1437)))</f>
        <v>39202.069379897279</v>
      </c>
      <c r="J1438">
        <f ca="1">IF(F1438="","",IF(C1438&lt;(F1438*(1-'inputs and tables'!$K$14)),0,IF(C1438&gt;(F1438*(1+'inputs and tables'!$K$14)),1,J1437)))</f>
        <v>0</v>
      </c>
      <c r="K1438">
        <f ca="1">IF(G1438="","",IF(C1438&lt;(G1438*(1-'inputs and tables'!$K$14)),0,IF(C1438&gt;(G1438*(1+'inputs and tables'!$K$14)),1,K1437)))</f>
        <v>0</v>
      </c>
      <c r="N1438" s="13">
        <f t="shared" si="68"/>
        <v>2803.9800260529655</v>
      </c>
      <c r="O1438" s="10">
        <f ca="1">(O1437+(IF(J1437&lt;&gt;J1436,(-O1437*'inputs and tables'!$K$22-'inputs and tables'!$K$21)-O1437*'inputs and tables'!$K$22,0)*('inputs and tables'!$K$15+'inputs and tables'!$K$16)))*(IF(AND(J1437=0,'inputs and tables'!$K$16=1),data!C1437/data!C1438,1)*IF(AND(J1437=1,'inputs and tables'!$K$15=1),data!C1438/data!C1437,1))</f>
        <v>34097.814152480445</v>
      </c>
      <c r="P1438" s="10">
        <f ca="1">(P1437+(IF(K1437&lt;&gt;K1436,(-P1437*'inputs and tables'!$K$22-'inputs and tables'!$K$21)-P1437*'inputs and tables'!$K$22,0)*('inputs and tables'!$K$15+'inputs and tables'!$K$16)))*(IF(AND(K1437=0,'inputs and tables'!$K$16=1),data!C1437/data!C1438,1)*IF(AND(K1437=1,'inputs and tables'!$K$15=1),data!C1438/data!C1437,1))</f>
        <v>8244.4642683138463</v>
      </c>
    </row>
    <row r="1439" spans="1:16" x14ac:dyDescent="0.4">
      <c r="A1439" s="17">
        <f t="shared" si="66"/>
        <v>1437</v>
      </c>
      <c r="B1439">
        <v>1626998400</v>
      </c>
      <c r="C1439">
        <v>33634.089999999997</v>
      </c>
      <c r="D1439" s="14">
        <f t="shared" si="67"/>
        <v>44400</v>
      </c>
      <c r="F1439">
        <f ca="1">IF(A1439&lt;$F$2,"",AVERAGE(INDIRECT("C"&amp;A1439-$F$2+3):C1439))</f>
        <v>44374.162916666646</v>
      </c>
      <c r="G1439" s="2">
        <f ca="1">IF(A1439&lt;$G$2,"",IF(A1439=$G$2,AVERAGE(INDIRECT("C"&amp;A1439-$G$2+3):C1439),G1438+(2/($G$2+3))*(C1439-G1438)))</f>
        <v>39102.641176684825</v>
      </c>
      <c r="J1439">
        <f ca="1">IF(F1439="","",IF(C1439&lt;(F1439*(1-'inputs and tables'!$K$14)),0,IF(C1439&gt;(F1439*(1+'inputs and tables'!$K$14)),1,J1438)))</f>
        <v>0</v>
      </c>
      <c r="K1439">
        <f ca="1">IF(G1439="","",IF(C1439&lt;(G1439*(1-'inputs and tables'!$K$14)),0,IF(C1439&gt;(G1439*(1+'inputs and tables'!$K$14)),1,K1438)))</f>
        <v>0</v>
      </c>
      <c r="N1439" s="13">
        <f t="shared" si="68"/>
        <v>2920.8936170212669</v>
      </c>
      <c r="O1439" s="10">
        <f ca="1">(O1438+(IF(J1438&lt;&gt;J1437,(-O1438*'inputs and tables'!$K$22-'inputs and tables'!$K$21)-O1438*'inputs and tables'!$K$22,0)*('inputs and tables'!$K$15+'inputs and tables'!$K$16)))*(IF(AND(J1438=0,'inputs and tables'!$K$16=1),data!C1438/data!C1439,1)*IF(AND(J1438=1,'inputs and tables'!$K$15=1),data!C1439/data!C1438,1))</f>
        <v>32732.992827422502</v>
      </c>
      <c r="P1439" s="10">
        <f ca="1">(P1438+(IF(K1438&lt;&gt;K1437,(-P1438*'inputs and tables'!$K$22-'inputs and tables'!$K$21)-P1438*'inputs and tables'!$K$22,0)*('inputs and tables'!$K$15+'inputs and tables'!$K$16)))*(IF(AND(K1438=0,'inputs and tables'!$K$16=1),data!C1438/data!C1439,1)*IF(AND(K1438=1,'inputs and tables'!$K$15=1),data!C1439/data!C1438,1))</f>
        <v>7914.4659699843796</v>
      </c>
    </row>
    <row r="1440" spans="1:16" x14ac:dyDescent="0.4">
      <c r="A1440" s="17">
        <f t="shared" si="66"/>
        <v>1438</v>
      </c>
      <c r="B1440">
        <v>1627084800</v>
      </c>
      <c r="C1440">
        <v>34258.14</v>
      </c>
      <c r="D1440" s="14">
        <f t="shared" si="67"/>
        <v>44401</v>
      </c>
      <c r="F1440">
        <f ca="1">IF(A1440&lt;$F$2,"",AVERAGE(INDIRECT("C"&amp;A1440-$F$2+3):C1440))</f>
        <v>44201.100833333323</v>
      </c>
      <c r="G1440" s="2">
        <f ca="1">IF(A1440&lt;$G$2,"",IF(A1440=$G$2,AVERAGE(INDIRECT("C"&amp;A1440-$G$2+3):C1440),G1439+(2/($G$2+3))*(C1440-G1439)))</f>
        <v>39016.132227101167</v>
      </c>
      <c r="J1440">
        <f ca="1">IF(F1440="","",IF(C1440&lt;(F1440*(1-'inputs and tables'!$K$14)),0,IF(C1440&gt;(F1440*(1+'inputs and tables'!$K$14)),1,J1439)))</f>
        <v>0</v>
      </c>
      <c r="K1440">
        <f ca="1">IF(G1440="","",IF(C1440&lt;(G1440*(1-'inputs and tables'!$K$14)),0,IF(C1440&gt;(G1440*(1+'inputs and tables'!$K$14)),1,K1439)))</f>
        <v>0</v>
      </c>
      <c r="N1440" s="13">
        <f t="shared" si="68"/>
        <v>2975.0881458966464</v>
      </c>
      <c r="O1440" s="10">
        <f ca="1">(O1439+(IF(J1439&lt;&gt;J1438,(-O1439*'inputs and tables'!$K$22-'inputs and tables'!$K$21)-O1439*'inputs and tables'!$K$22,0)*('inputs and tables'!$K$15+'inputs and tables'!$K$16)))*(IF(AND(J1439=0,'inputs and tables'!$K$16=1),data!C1439/data!C1440,1)*IF(AND(J1439=1,'inputs and tables'!$K$15=1),data!C1440/data!C1439,1))</f>
        <v>32136.725074008184</v>
      </c>
      <c r="P1440" s="10">
        <f ca="1">(P1439+(IF(K1439&lt;&gt;K1438,(-P1439*'inputs and tables'!$K$22-'inputs and tables'!$K$21)-P1439*'inputs and tables'!$K$22,0)*('inputs and tables'!$K$15+'inputs and tables'!$K$16)))*(IF(AND(K1439=0,'inputs and tables'!$K$16=1),data!C1439/data!C1440,1)*IF(AND(K1439=1,'inputs and tables'!$K$15=1),data!C1440/data!C1439,1))</f>
        <v>7770.2951980578009</v>
      </c>
    </row>
    <row r="1441" spans="1:16" x14ac:dyDescent="0.4">
      <c r="A1441" s="17">
        <f t="shared" si="66"/>
        <v>1439</v>
      </c>
      <c r="B1441">
        <v>1627171200</v>
      </c>
      <c r="C1441">
        <v>35381.019999999997</v>
      </c>
      <c r="D1441" s="14">
        <f t="shared" si="67"/>
        <v>44402</v>
      </c>
      <c r="F1441">
        <f ca="1">IF(A1441&lt;$F$2,"",AVERAGE(INDIRECT("C"&amp;A1441-$F$2+3):C1441))</f>
        <v>44030.799833333323</v>
      </c>
      <c r="G1441" s="2">
        <f ca="1">IF(A1441&lt;$G$2,"",IF(A1441=$G$2,AVERAGE(INDIRECT("C"&amp;A1441-$G$2+3):C1441),G1440+(2/($G$2+3))*(C1441-G1440)))</f>
        <v>38951.219508760078</v>
      </c>
      <c r="J1441">
        <f ca="1">IF(F1441="","",IF(C1441&lt;(F1441*(1-'inputs and tables'!$K$14)),0,IF(C1441&gt;(F1441*(1+'inputs and tables'!$K$14)),1,J1440)))</f>
        <v>0</v>
      </c>
      <c r="K1441">
        <f ca="1">IF(G1441="","",IF(C1441&lt;(G1441*(1-'inputs and tables'!$K$14)),0,IF(C1441&gt;(G1441*(1+'inputs and tables'!$K$14)),1,K1440)))</f>
        <v>0</v>
      </c>
      <c r="N1441" s="13">
        <f t="shared" si="68"/>
        <v>3072.6026921406756</v>
      </c>
      <c r="O1441" s="10">
        <f ca="1">(O1440+(IF(J1440&lt;&gt;J1439,(-O1440*'inputs and tables'!$K$22-'inputs and tables'!$K$21)-O1440*'inputs and tables'!$K$22,0)*('inputs and tables'!$K$15+'inputs and tables'!$K$16)))*(IF(AND(J1440=0,'inputs and tables'!$K$16=1),data!C1440/data!C1441,1)*IF(AND(J1440=1,'inputs and tables'!$K$15=1),data!C1441/data!C1440,1))</f>
        <v>31116.808580614208</v>
      </c>
      <c r="P1441" s="10">
        <f ca="1">(P1440+(IF(K1440&lt;&gt;K1439,(-P1440*'inputs and tables'!$K$22-'inputs and tables'!$K$21)-P1440*'inputs and tables'!$K$22,0)*('inputs and tables'!$K$15+'inputs and tables'!$K$16)))*(IF(AND(K1440=0,'inputs and tables'!$K$16=1),data!C1440/data!C1441,1)*IF(AND(K1440=1,'inputs and tables'!$K$15=1),data!C1441/data!C1440,1))</f>
        <v>7523.6909714980493</v>
      </c>
    </row>
    <row r="1442" spans="1:16" x14ac:dyDescent="0.4">
      <c r="A1442" s="17">
        <f t="shared" si="66"/>
        <v>1440</v>
      </c>
      <c r="B1442">
        <v>1627257600</v>
      </c>
      <c r="C1442">
        <v>37237.599999999999</v>
      </c>
      <c r="D1442" s="14">
        <f t="shared" si="67"/>
        <v>44403</v>
      </c>
      <c r="F1442">
        <f ca="1">IF(A1442&lt;$F$2,"",AVERAGE(INDIRECT("C"&amp;A1442-$F$2+3):C1442))</f>
        <v>43876.299583333319</v>
      </c>
      <c r="G1442" s="2">
        <f ca="1">IF(A1442&lt;$G$2,"",IF(A1442=$G$2,AVERAGE(INDIRECT("C"&amp;A1442-$G$2+3):C1442),G1441+(2/($G$2+3))*(C1442-G1441)))</f>
        <v>38920.61916038936</v>
      </c>
      <c r="J1442">
        <f ca="1">IF(F1442="","",IF(C1442&lt;(F1442*(1-'inputs and tables'!$K$14)),0,IF(C1442&gt;(F1442*(1+'inputs and tables'!$K$14)),1,J1441)))</f>
        <v>0</v>
      </c>
      <c r="K1442">
        <f ca="1">IF(G1442="","",IF(C1442&lt;(G1442*(1-'inputs and tables'!$K$14)),0,IF(C1442&gt;(G1442*(1+'inputs and tables'!$K$14)),1,K1441)))</f>
        <v>0</v>
      </c>
      <c r="N1442" s="13">
        <f t="shared" si="68"/>
        <v>3233.8341293964281</v>
      </c>
      <c r="O1442" s="10">
        <f ca="1">(O1441+(IF(J1441&lt;&gt;J1440,(-O1441*'inputs and tables'!$K$22-'inputs and tables'!$K$21)-O1441*'inputs and tables'!$K$22,0)*('inputs and tables'!$K$15+'inputs and tables'!$K$16)))*(IF(AND(J1441=0,'inputs and tables'!$K$16=1),data!C1441/data!C1442,1)*IF(AND(J1441=1,'inputs and tables'!$K$15=1),data!C1442/data!C1441,1))</f>
        <v>29565.396983878734</v>
      </c>
      <c r="P1442" s="10">
        <f ca="1">(P1441+(IF(K1441&lt;&gt;K1440,(-P1441*'inputs and tables'!$K$22-'inputs and tables'!$K$21)-P1441*'inputs and tables'!$K$22,0)*('inputs and tables'!$K$15+'inputs and tables'!$K$16)))*(IF(AND(K1441=0,'inputs and tables'!$K$16=1),data!C1441/data!C1442,1)*IF(AND(K1441=1,'inputs and tables'!$K$15=1),data!C1442/data!C1441,1))</f>
        <v>7148.5772642810462</v>
      </c>
    </row>
    <row r="1443" spans="1:16" x14ac:dyDescent="0.4">
      <c r="A1443" s="17">
        <f t="shared" si="66"/>
        <v>1441</v>
      </c>
      <c r="B1443">
        <v>1627344000</v>
      </c>
      <c r="C1443">
        <v>39457.870000000003</v>
      </c>
      <c r="D1443" s="14">
        <f t="shared" si="67"/>
        <v>44404</v>
      </c>
      <c r="F1443">
        <f ca="1">IF(A1443&lt;$F$2,"",AVERAGE(INDIRECT("C"&amp;A1443-$F$2+3):C1443))</f>
        <v>43724.819583333316</v>
      </c>
      <c r="G1443" s="2">
        <f ca="1">IF(A1443&lt;$G$2,"",IF(A1443=$G$2,AVERAGE(INDIRECT("C"&amp;A1443-$G$2+3):C1443),G1442+(2/($G$2+3))*(C1443-G1442)))</f>
        <v>38930.21292538241</v>
      </c>
      <c r="J1443">
        <f ca="1">IF(F1443="","",IF(C1443&lt;(F1443*(1-'inputs and tables'!$K$14)),0,IF(C1443&gt;(F1443*(1+'inputs and tables'!$K$14)),1,J1442)))</f>
        <v>0</v>
      </c>
      <c r="K1443">
        <f ca="1">IF(G1443="","",IF(C1443&lt;(G1443*(1-'inputs and tables'!$K$14)),0,IF(C1443&gt;(G1443*(1+'inputs and tables'!$K$14)),1,K1442)))</f>
        <v>1</v>
      </c>
      <c r="N1443" s="13">
        <f t="shared" si="68"/>
        <v>3426.6495874945608</v>
      </c>
      <c r="O1443" s="10">
        <f ca="1">(O1442+(IF(J1442&lt;&gt;J1441,(-O1442*'inputs and tables'!$K$22-'inputs and tables'!$K$21)-O1442*'inputs and tables'!$K$22,0)*('inputs and tables'!$K$15+'inputs and tables'!$K$16)))*(IF(AND(J1442=0,'inputs and tables'!$K$16=1),data!C1442/data!C1443,1)*IF(AND(J1442=1,'inputs and tables'!$K$15=1),data!C1443/data!C1442,1))</f>
        <v>27901.770336991904</v>
      </c>
      <c r="P1443" s="10">
        <f ca="1">(P1442+(IF(K1442&lt;&gt;K1441,(-P1442*'inputs and tables'!$K$22-'inputs and tables'!$K$21)-P1442*'inputs and tables'!$K$22,0)*('inputs and tables'!$K$15+'inputs and tables'!$K$16)))*(IF(AND(K1442=0,'inputs and tables'!$K$16=1),data!C1442/data!C1443,1)*IF(AND(K1442=1,'inputs and tables'!$K$15=1),data!C1443/data!C1442,1))</f>
        <v>6746.3312321823723</v>
      </c>
    </row>
    <row r="1444" spans="1:16" x14ac:dyDescent="0.4">
      <c r="A1444" s="17">
        <f t="shared" si="66"/>
        <v>1442</v>
      </c>
      <c r="B1444">
        <v>1627430400</v>
      </c>
      <c r="C1444">
        <v>40019.56</v>
      </c>
      <c r="D1444" s="14">
        <f t="shared" si="67"/>
        <v>44405</v>
      </c>
      <c r="F1444">
        <f ca="1">IF(A1444&lt;$F$2,"",AVERAGE(INDIRECT("C"&amp;A1444-$F$2+3):C1444))</f>
        <v>43568.761166666642</v>
      </c>
      <c r="G1444" s="2">
        <f ca="1">IF(A1444&lt;$G$2,"",IF(A1444=$G$2,AVERAGE(INDIRECT("C"&amp;A1444-$G$2+3):C1444),G1443+(2/($G$2+3))*(C1444-G1443)))</f>
        <v>38949.665551714868</v>
      </c>
      <c r="J1444">
        <f ca="1">IF(F1444="","",IF(C1444&lt;(F1444*(1-'inputs and tables'!$K$14)),0,IF(C1444&gt;(F1444*(1+'inputs and tables'!$K$14)),1,J1443)))</f>
        <v>0</v>
      </c>
      <c r="K1444">
        <f ca="1">IF(G1444="","",IF(C1444&lt;(G1444*(1-'inputs and tables'!$K$14)),0,IF(C1444&gt;(G1444*(1+'inputs and tables'!$K$14)),1,K1443)))</f>
        <v>1</v>
      </c>
      <c r="N1444" s="13">
        <f t="shared" si="68"/>
        <v>3475.4285714285588</v>
      </c>
      <c r="O1444" s="10">
        <f ca="1">(O1443+(IF(J1443&lt;&gt;J1442,(-O1443*'inputs and tables'!$K$22-'inputs and tables'!$K$21)-O1443*'inputs and tables'!$K$22,0)*('inputs and tables'!$K$15+'inputs and tables'!$K$16)))*(IF(AND(J1443=0,'inputs and tables'!$K$16=1),data!C1443/data!C1444,1)*IF(AND(J1443=1,'inputs and tables'!$K$15=1),data!C1444/data!C1443,1))</f>
        <v>27510.158200811875</v>
      </c>
      <c r="P1444" s="10">
        <f ca="1">(P1443+(IF(K1443&lt;&gt;K1442,(-P1443*'inputs and tables'!$K$22-'inputs and tables'!$K$21)-P1443*'inputs and tables'!$K$22,0)*('inputs and tables'!$K$15+'inputs and tables'!$K$16)))*(IF(AND(K1443=0,'inputs and tables'!$K$16=1),data!C1443/data!C1444,1)*IF(AND(K1443=1,'inputs and tables'!$K$15=1),data!C1444/data!C1443,1))</f>
        <v>6787.6275598755519</v>
      </c>
    </row>
    <row r="1445" spans="1:16" x14ac:dyDescent="0.4">
      <c r="A1445" s="17">
        <f t="shared" si="66"/>
        <v>1443</v>
      </c>
      <c r="B1445">
        <v>1627516800</v>
      </c>
      <c r="C1445">
        <v>40016.480000000003</v>
      </c>
      <c r="D1445" s="14">
        <f t="shared" si="67"/>
        <v>44406</v>
      </c>
      <c r="F1445">
        <f ca="1">IF(A1445&lt;$F$2,"",AVERAGE(INDIRECT("C"&amp;A1445-$F$2+3):C1445))</f>
        <v>43412.727249999982</v>
      </c>
      <c r="G1445" s="2">
        <f ca="1">IF(A1445&lt;$G$2,"",IF(A1445=$G$2,AVERAGE(INDIRECT("C"&amp;A1445-$G$2+3):C1445),G1444+(2/($G$2+3))*(C1445-G1444)))</f>
        <v>38968.715809719957</v>
      </c>
      <c r="J1445">
        <f ca="1">IF(F1445="","",IF(C1445&lt;(F1445*(1-'inputs and tables'!$K$14)),0,IF(C1445&gt;(F1445*(1+'inputs and tables'!$K$14)),1,J1444)))</f>
        <v>0</v>
      </c>
      <c r="K1445">
        <f ca="1">IF(G1445="","",IF(C1445&lt;(G1445*(1-'inputs and tables'!$K$14)),0,IF(C1445&gt;(G1445*(1+'inputs and tables'!$K$14)),1,K1444)))</f>
        <v>1</v>
      </c>
      <c r="N1445" s="13">
        <f t="shared" si="68"/>
        <v>3475.1610942249117</v>
      </c>
      <c r="O1445" s="10">
        <f ca="1">(O1444+(IF(J1444&lt;&gt;J1443,(-O1444*'inputs and tables'!$K$22-'inputs and tables'!$K$21)-O1444*'inputs and tables'!$K$22,0)*('inputs and tables'!$K$15+'inputs and tables'!$K$16)))*(IF(AND(J1444=0,'inputs and tables'!$K$16=1),data!C1444/data!C1445,1)*IF(AND(J1444=1,'inputs and tables'!$K$15=1),data!C1445/data!C1444,1))</f>
        <v>27512.275610620491</v>
      </c>
      <c r="P1445" s="10">
        <f ca="1">(P1444+(IF(K1444&lt;&gt;K1443,(-P1444*'inputs and tables'!$K$22-'inputs and tables'!$K$21)-P1444*'inputs and tables'!$K$22,0)*('inputs and tables'!$K$15+'inputs and tables'!$K$16)))*(IF(AND(K1444=0,'inputs and tables'!$K$16=1),data!C1444/data!C1445,1)*IF(AND(K1444=1,'inputs and tables'!$K$15=1),data!C1445/data!C1444,1))</f>
        <v>6787.1051680030678</v>
      </c>
    </row>
    <row r="1446" spans="1:16" x14ac:dyDescent="0.4">
      <c r="A1446" s="17">
        <f t="shared" si="66"/>
        <v>1444</v>
      </c>
      <c r="B1446">
        <v>1627603200</v>
      </c>
      <c r="C1446">
        <v>42206.37</v>
      </c>
      <c r="D1446" s="14">
        <f t="shared" si="67"/>
        <v>44407</v>
      </c>
      <c r="F1446">
        <f ca="1">IF(A1446&lt;$F$2,"",AVERAGE(INDIRECT("C"&amp;A1446-$F$2+3):C1446))</f>
        <v>43275.109999999979</v>
      </c>
      <c r="G1446" s="2">
        <f ca="1">IF(A1446&lt;$G$2,"",IF(A1446=$G$2,AVERAGE(INDIRECT("C"&amp;A1446-$G$2+3):C1446),G1445+(2/($G$2+3))*(C1446-G1445)))</f>
        <v>39026.531063117814</v>
      </c>
      <c r="J1446">
        <f ca="1">IF(F1446="","",IF(C1446&lt;(F1446*(1-'inputs and tables'!$K$14)),0,IF(C1446&gt;(F1446*(1+'inputs and tables'!$K$14)),1,J1445)))</f>
        <v>0</v>
      </c>
      <c r="K1446">
        <f ca="1">IF(G1446="","",IF(C1446&lt;(G1446*(1-'inputs and tables'!$K$14)),0,IF(C1446&gt;(G1446*(1+'inputs and tables'!$K$14)),1,K1445)))</f>
        <v>1</v>
      </c>
      <c r="N1446" s="13">
        <f t="shared" si="68"/>
        <v>3665.3382544507035</v>
      </c>
      <c r="O1446" s="10">
        <f ca="1">(O1445+(IF(J1445&lt;&gt;J1444,(-O1445*'inputs and tables'!$K$22-'inputs and tables'!$K$21)-O1445*'inputs and tables'!$K$22,0)*('inputs and tables'!$K$15+'inputs and tables'!$K$16)))*(IF(AND(J1445=0,'inputs and tables'!$K$16=1),data!C1445/data!C1446,1)*IF(AND(J1445=1,'inputs and tables'!$K$15=1),data!C1446/data!C1445,1))</f>
        <v>26084.793047278945</v>
      </c>
      <c r="P1446" s="10">
        <f ca="1">(P1445+(IF(K1445&lt;&gt;K1444,(-P1445*'inputs and tables'!$K$22-'inputs and tables'!$K$21)-P1445*'inputs and tables'!$K$22,0)*('inputs and tables'!$K$15+'inputs and tables'!$K$16)))*(IF(AND(K1445=0,'inputs and tables'!$K$16=1),data!C1445/data!C1446,1)*IF(AND(K1445=1,'inputs and tables'!$K$15=1),data!C1446/data!C1445,1))</f>
        <v>7158.5274854172494</v>
      </c>
    </row>
    <row r="1447" spans="1:16" x14ac:dyDescent="0.4">
      <c r="A1447" s="17">
        <f t="shared" si="66"/>
        <v>1445</v>
      </c>
      <c r="B1447">
        <v>1627689600</v>
      </c>
      <c r="C1447">
        <v>41461.83</v>
      </c>
      <c r="D1447" s="14">
        <f t="shared" si="67"/>
        <v>44408</v>
      </c>
      <c r="F1447">
        <f ca="1">IF(A1447&lt;$F$2,"",AVERAGE(INDIRECT("C"&amp;A1447-$F$2+3):C1447))</f>
        <v>43129.37516666665</v>
      </c>
      <c r="G1447" s="2">
        <f ca="1">IF(A1447&lt;$G$2,"",IF(A1447=$G$2,AVERAGE(INDIRECT("C"&amp;A1447-$G$2+3):C1447),G1446+(2/($G$2+3))*(C1447-G1446)))</f>
        <v>39070.018544133571</v>
      </c>
      <c r="J1447">
        <f ca="1">IF(F1447="","",IF(C1447&lt;(F1447*(1-'inputs and tables'!$K$14)),0,IF(C1447&gt;(F1447*(1+'inputs and tables'!$K$14)),1,J1446)))</f>
        <v>0</v>
      </c>
      <c r="K1447">
        <f ca="1">IF(G1447="","",IF(C1447&lt;(G1447*(1-'inputs and tables'!$K$14)),0,IF(C1447&gt;(G1447*(1+'inputs and tables'!$K$14)),1,K1446)))</f>
        <v>1</v>
      </c>
      <c r="N1447" s="13">
        <f t="shared" si="68"/>
        <v>3600.6799826313377</v>
      </c>
      <c r="O1447" s="10">
        <f ca="1">(O1446+(IF(J1446&lt;&gt;J1445,(-O1446*'inputs and tables'!$K$22-'inputs and tables'!$K$21)-O1446*'inputs and tables'!$K$22,0)*('inputs and tables'!$K$15+'inputs and tables'!$K$16)))*(IF(AND(J1446=0,'inputs and tables'!$K$16=1),data!C1446/data!C1447,1)*IF(AND(J1446=1,'inputs and tables'!$K$15=1),data!C1447/data!C1446,1))</f>
        <v>26553.203916153303</v>
      </c>
      <c r="P1447" s="10">
        <f ca="1">(P1446+(IF(K1446&lt;&gt;K1445,(-P1446*'inputs and tables'!$K$22-'inputs and tables'!$K$21)-P1446*'inputs and tables'!$K$22,0)*('inputs and tables'!$K$15+'inputs and tables'!$K$16)))*(IF(AND(K1446=0,'inputs and tables'!$K$16=1),data!C1446/data!C1447,1)*IF(AND(K1446=1,'inputs and tables'!$K$15=1),data!C1447/data!C1446,1))</f>
        <v>7032.2477306315959</v>
      </c>
    </row>
    <row r="1448" spans="1:16" x14ac:dyDescent="0.4">
      <c r="A1448" s="17">
        <f t="shared" si="66"/>
        <v>1446</v>
      </c>
      <c r="B1448">
        <v>1627776000</v>
      </c>
      <c r="C1448">
        <v>39845.440000000002</v>
      </c>
      <c r="D1448" s="14">
        <f t="shared" si="67"/>
        <v>44409</v>
      </c>
      <c r="F1448">
        <f ca="1">IF(A1448&lt;$F$2,"",AVERAGE(INDIRECT("C"&amp;A1448-$F$2+3):C1448))</f>
        <v>42985.987666666653</v>
      </c>
      <c r="G1448" s="2">
        <f ca="1">IF(A1448&lt;$G$2,"",IF(A1448=$G$2,AVERAGE(INDIRECT("C"&amp;A1448-$G$2+3):C1448),G1447+(2/($G$2+3))*(C1448-G1447)))</f>
        <v>39083.865355845468</v>
      </c>
      <c r="J1448">
        <f ca="1">IF(F1448="","",IF(C1448&lt;(F1448*(1-'inputs and tables'!$K$14)),0,IF(C1448&gt;(F1448*(1+'inputs and tables'!$K$14)),1,J1447)))</f>
        <v>0</v>
      </c>
      <c r="K1448">
        <f ca="1">IF(G1448="","",IF(C1448&lt;(G1448*(1-'inputs and tables'!$K$14)),0,IF(C1448&gt;(G1448*(1+'inputs and tables'!$K$14)),1,K1447)))</f>
        <v>1</v>
      </c>
      <c r="N1448" s="13">
        <f t="shared" si="68"/>
        <v>3460.3074250976865</v>
      </c>
      <c r="O1448" s="10">
        <f ca="1">(O1447+(IF(J1447&lt;&gt;J1446,(-O1447*'inputs and tables'!$K$22-'inputs and tables'!$K$21)-O1447*'inputs and tables'!$K$22,0)*('inputs and tables'!$K$15+'inputs and tables'!$K$16)))*(IF(AND(J1447=0,'inputs and tables'!$K$16=1),data!C1447/data!C1448,1)*IF(AND(J1447=1,'inputs and tables'!$K$15=1),data!C1448/data!C1447,1))</f>
        <v>27630.374434988858</v>
      </c>
      <c r="P1448" s="10">
        <f ca="1">(P1447+(IF(K1447&lt;&gt;K1446,(-P1447*'inputs and tables'!$K$22-'inputs and tables'!$K$21)-P1447*'inputs and tables'!$K$22,0)*('inputs and tables'!$K$15+'inputs and tables'!$K$16)))*(IF(AND(K1447=0,'inputs and tables'!$K$16=1),data!C1447/data!C1448,1)*IF(AND(K1447=1,'inputs and tables'!$K$15=1),data!C1448/data!C1447,1))</f>
        <v>6758.0954583050825</v>
      </c>
    </row>
    <row r="1449" spans="1:16" x14ac:dyDescent="0.4">
      <c r="A1449" s="17">
        <f t="shared" si="66"/>
        <v>1447</v>
      </c>
      <c r="B1449">
        <v>1627862400</v>
      </c>
      <c r="C1449">
        <v>39147.82</v>
      </c>
      <c r="D1449" s="14">
        <f t="shared" si="67"/>
        <v>44410</v>
      </c>
      <c r="F1449">
        <f ca="1">IF(A1449&lt;$F$2,"",AVERAGE(INDIRECT("C"&amp;A1449-$F$2+3):C1449))</f>
        <v>42827.202749999989</v>
      </c>
      <c r="G1449" s="2">
        <f ca="1">IF(A1449&lt;$G$2,"",IF(A1449=$G$2,AVERAGE(INDIRECT("C"&amp;A1449-$G$2+3):C1449),G1448+(2/($G$2+3))*(C1449-G1448)))</f>
        <v>39085.007403062511</v>
      </c>
      <c r="J1449">
        <f ca="1">IF(F1449="","",IF(C1449&lt;(F1449*(1-'inputs and tables'!$K$14)),0,IF(C1449&gt;(F1449*(1+'inputs and tables'!$K$14)),1,J1448)))</f>
        <v>0</v>
      </c>
      <c r="K1449">
        <f ca="1">IF(G1449="","",IF(C1449&lt;(G1449*(1-'inputs and tables'!$K$14)),0,IF(C1449&gt;(G1449*(1+'inputs and tables'!$K$14)),1,K1448)))</f>
        <v>1</v>
      </c>
      <c r="N1449" s="13">
        <f t="shared" si="68"/>
        <v>3399.723838471547</v>
      </c>
      <c r="O1449" s="10">
        <f ca="1">(O1448+(IF(J1448&lt;&gt;J1447,(-O1448*'inputs and tables'!$K$22-'inputs and tables'!$K$21)-O1448*'inputs and tables'!$K$22,0)*('inputs and tables'!$K$15+'inputs and tables'!$K$16)))*(IF(AND(J1448=0,'inputs and tables'!$K$16=1),data!C1448/data!C1449,1)*IF(AND(J1448=1,'inputs and tables'!$K$15=1),data!C1449/data!C1448,1))</f>
        <v>28122.751834633</v>
      </c>
      <c r="P1449" s="10">
        <f ca="1">(P1448+(IF(K1448&lt;&gt;K1447,(-P1448*'inputs and tables'!$K$22-'inputs and tables'!$K$21)-P1448*'inputs and tables'!$K$22,0)*('inputs and tables'!$K$15+'inputs and tables'!$K$16)))*(IF(AND(K1448=0,'inputs and tables'!$K$16=1),data!C1448/data!C1449,1)*IF(AND(K1448=1,'inputs and tables'!$K$15=1),data!C1449/data!C1448,1))</f>
        <v>6639.7736991872816</v>
      </c>
    </row>
    <row r="1450" spans="1:16" x14ac:dyDescent="0.4">
      <c r="A1450" s="17">
        <f t="shared" si="66"/>
        <v>1448</v>
      </c>
      <c r="B1450">
        <v>1627948800</v>
      </c>
      <c r="C1450">
        <v>38207.050000000003</v>
      </c>
      <c r="D1450" s="14">
        <f t="shared" si="67"/>
        <v>44411</v>
      </c>
      <c r="F1450">
        <f ca="1">IF(A1450&lt;$F$2,"",AVERAGE(INDIRECT("C"&amp;A1450-$F$2+3):C1450))</f>
        <v>42652.844916666654</v>
      </c>
      <c r="G1450" s="2">
        <f ca="1">IF(A1450&lt;$G$2,"",IF(A1450=$G$2,AVERAGE(INDIRECT("C"&amp;A1450-$G$2+3):C1450),G1449+(2/($G$2+3))*(C1450-G1449)))</f>
        <v>39069.329592293536</v>
      </c>
      <c r="J1450">
        <f ca="1">IF(F1450="","",IF(C1450&lt;(F1450*(1-'inputs and tables'!$K$14)),0,IF(C1450&gt;(F1450*(1+'inputs and tables'!$K$14)),1,J1449)))</f>
        <v>0</v>
      </c>
      <c r="K1450">
        <f ca="1">IF(G1450="","",IF(C1450&lt;(G1450*(1-'inputs and tables'!$K$14)),0,IF(C1450&gt;(G1450*(1+'inputs and tables'!$K$14)),1,K1449)))</f>
        <v>0</v>
      </c>
      <c r="N1450" s="13">
        <f t="shared" si="68"/>
        <v>3318.0243161094113</v>
      </c>
      <c r="O1450" s="10">
        <f ca="1">(O1449+(IF(J1449&lt;&gt;J1448,(-O1449*'inputs and tables'!$K$22-'inputs and tables'!$K$21)-O1449*'inputs and tables'!$K$22,0)*('inputs and tables'!$K$15+'inputs and tables'!$K$16)))*(IF(AND(J1449=0,'inputs and tables'!$K$16=1),data!C1449/data!C1450,1)*IF(AND(J1449=1,'inputs and tables'!$K$15=1),data!C1450/data!C1449,1))</f>
        <v>28815.216739499188</v>
      </c>
      <c r="P1450" s="10">
        <f ca="1">(P1449+(IF(K1449&lt;&gt;K1448,(-P1449*'inputs and tables'!$K$22-'inputs and tables'!$K$21)-P1449*'inputs and tables'!$K$22,0)*('inputs and tables'!$K$15+'inputs and tables'!$K$16)))*(IF(AND(K1449=0,'inputs and tables'!$K$16=1),data!C1449/data!C1450,1)*IF(AND(K1449=1,'inputs and tables'!$K$15=1),data!C1450/data!C1449,1))</f>
        <v>6480.2118154608215</v>
      </c>
    </row>
    <row r="1451" spans="1:16" x14ac:dyDescent="0.4">
      <c r="A1451" s="17">
        <f t="shared" si="66"/>
        <v>1449</v>
      </c>
      <c r="B1451">
        <v>1628035200</v>
      </c>
      <c r="C1451">
        <v>39723.18</v>
      </c>
      <c r="D1451" s="14">
        <f t="shared" si="67"/>
        <v>44412</v>
      </c>
      <c r="F1451">
        <f ca="1">IF(A1451&lt;$F$2,"",AVERAGE(INDIRECT("C"&amp;A1451-$F$2+3):C1451))</f>
        <v>42500.611833333314</v>
      </c>
      <c r="G1451" s="2">
        <f ca="1">IF(A1451&lt;$G$2,"",IF(A1451=$G$2,AVERAGE(INDIRECT("C"&amp;A1451-$G$2+3):C1451),G1450+(2/($G$2+3))*(C1451-G1450)))</f>
        <v>39081.005492431148</v>
      </c>
      <c r="J1451">
        <f ca="1">IF(F1451="","",IF(C1451&lt;(F1451*(1-'inputs and tables'!$K$14)),0,IF(C1451&gt;(F1451*(1+'inputs and tables'!$K$14)),1,J1450)))</f>
        <v>0</v>
      </c>
      <c r="K1451">
        <f ca="1">IF(G1451="","",IF(C1451&lt;(G1451*(1-'inputs and tables'!$K$14)),0,IF(C1451&gt;(G1451*(1+'inputs and tables'!$K$14)),1,K1450)))</f>
        <v>1</v>
      </c>
      <c r="N1451" s="13">
        <f t="shared" si="68"/>
        <v>3449.6899696048508</v>
      </c>
      <c r="O1451" s="10">
        <f ca="1">(O1450+(IF(J1450&lt;&gt;J1449,(-O1450*'inputs and tables'!$K$22-'inputs and tables'!$K$21)-O1450*'inputs and tables'!$K$22,0)*('inputs and tables'!$K$15+'inputs and tables'!$K$16)))*(IF(AND(J1450=0,'inputs and tables'!$K$16=1),data!C1450/data!C1451,1)*IF(AND(J1450=1,'inputs and tables'!$K$15=1),data!C1451/data!C1450,1))</f>
        <v>27715.415199057141</v>
      </c>
      <c r="P1451" s="10">
        <f ca="1">(P1450+(IF(K1450&lt;&gt;K1449,(-P1450*'inputs and tables'!$K$22-'inputs and tables'!$K$21)-P1450*'inputs and tables'!$K$22,0)*('inputs and tables'!$K$15+'inputs and tables'!$K$16)))*(IF(AND(K1450=0,'inputs and tables'!$K$16=1),data!C1450/data!C1451,1)*IF(AND(K1450=1,'inputs and tables'!$K$15=1),data!C1451/data!C1450,1))</f>
        <v>6183.0160281516028</v>
      </c>
    </row>
    <row r="1452" spans="1:16" x14ac:dyDescent="0.4">
      <c r="A1452" s="17">
        <f t="shared" si="66"/>
        <v>1450</v>
      </c>
      <c r="B1452">
        <v>1628121600</v>
      </c>
      <c r="C1452">
        <v>40862.46</v>
      </c>
      <c r="D1452" s="14">
        <f t="shared" si="67"/>
        <v>44413</v>
      </c>
      <c r="F1452">
        <f ca="1">IF(A1452&lt;$F$2,"",AVERAGE(INDIRECT("C"&amp;A1452-$F$2+3):C1452))</f>
        <v>42374.853583333323</v>
      </c>
      <c r="G1452" s="2">
        <f ca="1">IF(A1452&lt;$G$2,"",IF(A1452=$G$2,AVERAGE(INDIRECT("C"&amp;A1452-$G$2+3):C1452),G1451+(2/($G$2+3))*(C1452-G1451)))</f>
        <v>39112.817180066304</v>
      </c>
      <c r="J1452">
        <f ca="1">IF(F1452="","",IF(C1452&lt;(F1452*(1-'inputs and tables'!$K$14)),0,IF(C1452&gt;(F1452*(1+'inputs and tables'!$K$14)),1,J1451)))</f>
        <v>0</v>
      </c>
      <c r="K1452">
        <f ca="1">IF(G1452="","",IF(C1452&lt;(G1452*(1-'inputs and tables'!$K$14)),0,IF(C1452&gt;(G1452*(1+'inputs and tables'!$K$14)),1,K1451)))</f>
        <v>1</v>
      </c>
      <c r="N1452" s="13">
        <f t="shared" si="68"/>
        <v>3548.6287451150542</v>
      </c>
      <c r="O1452" s="10">
        <f ca="1">(O1451+(IF(J1451&lt;&gt;J1450,(-O1451*'inputs and tables'!$K$22-'inputs and tables'!$K$21)-O1451*'inputs and tables'!$K$22,0)*('inputs and tables'!$K$15+'inputs and tables'!$K$16)))*(IF(AND(J1451=0,'inputs and tables'!$K$16=1),data!C1451/data!C1452,1)*IF(AND(J1451=1,'inputs and tables'!$K$15=1),data!C1452/data!C1451,1))</f>
        <v>26942.685945165384</v>
      </c>
      <c r="P1452" s="10">
        <f ca="1">(P1451+(IF(K1451&lt;&gt;K1450,(-P1451*'inputs and tables'!$K$22-'inputs and tables'!$K$21)-P1451*'inputs and tables'!$K$22,0)*('inputs and tables'!$K$15+'inputs and tables'!$K$16)))*(IF(AND(K1451=0,'inputs and tables'!$K$16=1),data!C1451/data!C1452,1)*IF(AND(K1451=1,'inputs and tables'!$K$15=1),data!C1452/data!C1451,1))</f>
        <v>6309.4651326672765</v>
      </c>
    </row>
    <row r="1453" spans="1:16" x14ac:dyDescent="0.4">
      <c r="A1453" s="17">
        <f t="shared" si="66"/>
        <v>1451</v>
      </c>
      <c r="B1453">
        <v>1628208000</v>
      </c>
      <c r="C1453">
        <v>42836.87</v>
      </c>
      <c r="D1453" s="14">
        <f t="shared" si="67"/>
        <v>44414</v>
      </c>
      <c r="F1453">
        <f ca="1">IF(A1453&lt;$F$2,"",AVERAGE(INDIRECT("C"&amp;A1453-$F$2+3):C1453))</f>
        <v>42247.848166666656</v>
      </c>
      <c r="G1453" s="2">
        <f ca="1">IF(A1453&lt;$G$2,"",IF(A1453=$G$2,AVERAGE(INDIRECT("C"&amp;A1453-$G$2+3):C1453),G1452+(2/($G$2+3))*(C1453-G1452)))</f>
        <v>39179.318123279409</v>
      </c>
      <c r="J1453">
        <f ca="1">IF(F1453="","",IF(C1453&lt;(F1453*(1-'inputs and tables'!$K$14)),0,IF(C1453&gt;(F1453*(1+'inputs and tables'!$K$14)),1,J1452)))</f>
        <v>1</v>
      </c>
      <c r="K1453">
        <f ca="1">IF(G1453="","",IF(C1453&lt;(G1453*(1-'inputs and tables'!$K$14)),0,IF(C1453&gt;(G1453*(1+'inputs and tables'!$K$14)),1,K1452)))</f>
        <v>1</v>
      </c>
      <c r="N1453" s="13">
        <f t="shared" si="68"/>
        <v>3720.0929222752793</v>
      </c>
      <c r="O1453" s="10">
        <f ca="1">(O1452+(IF(J1452&lt;&gt;J1451,(-O1452*'inputs and tables'!$K$22-'inputs and tables'!$K$21)-O1452*'inputs and tables'!$K$22,0)*('inputs and tables'!$K$15+'inputs and tables'!$K$16)))*(IF(AND(J1452=0,'inputs and tables'!$K$16=1),data!C1452/data!C1453,1)*IF(AND(J1452=1,'inputs and tables'!$K$15=1),data!C1453/data!C1452,1))</f>
        <v>25700.86065407866</v>
      </c>
      <c r="P1453" s="10">
        <f ca="1">(P1452+(IF(K1452&lt;&gt;K1451,(-P1452*'inputs and tables'!$K$22-'inputs and tables'!$K$21)-P1452*'inputs and tables'!$K$22,0)*('inputs and tables'!$K$15+'inputs and tables'!$K$16)))*(IF(AND(K1452=0,'inputs and tables'!$K$16=1),data!C1452/data!C1453,1)*IF(AND(K1452=1,'inputs and tables'!$K$15=1),data!C1453/data!C1452,1))</f>
        <v>6614.3285954296653</v>
      </c>
    </row>
    <row r="1454" spans="1:16" x14ac:dyDescent="0.4">
      <c r="A1454" s="17">
        <f t="shared" si="66"/>
        <v>1452</v>
      </c>
      <c r="B1454">
        <v>1628294400</v>
      </c>
      <c r="C1454">
        <v>44572.54</v>
      </c>
      <c r="D1454" s="14">
        <f t="shared" si="67"/>
        <v>44415</v>
      </c>
      <c r="F1454">
        <f ca="1">IF(A1454&lt;$F$2,"",AVERAGE(INDIRECT("C"&amp;A1454-$F$2+3):C1454))</f>
        <v>42134.764833333327</v>
      </c>
      <c r="G1454" s="2">
        <f ca="1">IF(A1454&lt;$G$2,"",IF(A1454=$G$2,AVERAGE(INDIRECT("C"&amp;A1454-$G$2+3):C1454),G1453+(2/($G$2+3))*(C1454-G1453)))</f>
        <v>39275.625656792276</v>
      </c>
      <c r="J1454">
        <f ca="1">IF(F1454="","",IF(C1454&lt;(F1454*(1-'inputs and tables'!$K$14)),0,IF(C1454&gt;(F1454*(1+'inputs and tables'!$K$14)),1,J1453)))</f>
        <v>1</v>
      </c>
      <c r="K1454">
        <f ca="1">IF(G1454="","",IF(C1454&lt;(G1454*(1-'inputs and tables'!$K$14)),0,IF(C1454&gt;(G1454*(1+'inputs and tables'!$K$14)),1,K1453)))</f>
        <v>1</v>
      </c>
      <c r="N1454" s="13">
        <f t="shared" si="68"/>
        <v>3870.8241424229118</v>
      </c>
      <c r="O1454" s="10">
        <f ca="1">(O1453+(IF(J1453&lt;&gt;J1452,(-O1453*'inputs and tables'!$K$22-'inputs and tables'!$K$21)-O1453*'inputs and tables'!$K$22,0)*('inputs and tables'!$K$15+'inputs and tables'!$K$16)))*(IF(AND(J1453=0,'inputs and tables'!$K$16=1),data!C1453/data!C1454,1)*IF(AND(J1453=1,'inputs and tables'!$K$15=1),data!C1454/data!C1453,1))</f>
        <v>26528.273854323168</v>
      </c>
      <c r="P1454" s="10">
        <f ca="1">(P1453+(IF(K1453&lt;&gt;K1452,(-P1453*'inputs and tables'!$K$22-'inputs and tables'!$K$21)-P1453*'inputs and tables'!$K$22,0)*('inputs and tables'!$K$15+'inputs and tables'!$K$16)))*(IF(AND(K1453=0,'inputs and tables'!$K$16=1),data!C1453/data!C1454,1)*IF(AND(K1453=1,'inputs and tables'!$K$15=1),data!C1454/data!C1453,1))</f>
        <v>6882.3288417882204</v>
      </c>
    </row>
    <row r="1455" spans="1:16" x14ac:dyDescent="0.4">
      <c r="A1455" s="17">
        <f t="shared" si="66"/>
        <v>1453</v>
      </c>
      <c r="B1455">
        <v>1628380800</v>
      </c>
      <c r="C1455">
        <v>43794.37</v>
      </c>
      <c r="D1455" s="14">
        <f t="shared" si="67"/>
        <v>44416</v>
      </c>
      <c r="F1455">
        <f ca="1">IF(A1455&lt;$F$2,"",AVERAGE(INDIRECT("C"&amp;A1455-$F$2+3):C1455))</f>
        <v>42001.641833333328</v>
      </c>
      <c r="G1455" s="2">
        <f ca="1">IF(A1455&lt;$G$2,"",IF(A1455=$G$2,AVERAGE(INDIRECT("C"&amp;A1455-$G$2+3):C1455),G1454+(2/($G$2+3))*(C1455-G1454)))</f>
        <v>39356.317520063843</v>
      </c>
      <c r="J1455">
        <f ca="1">IF(F1455="","",IF(C1455&lt;(F1455*(1-'inputs and tables'!$K$14)),0,IF(C1455&gt;(F1455*(1+'inputs and tables'!$K$14)),1,J1454)))</f>
        <v>1</v>
      </c>
      <c r="K1455">
        <f ca="1">IF(G1455="","",IF(C1455&lt;(G1455*(1-'inputs and tables'!$K$14)),0,IF(C1455&gt;(G1455*(1+'inputs and tables'!$K$14)),1,K1454)))</f>
        <v>1</v>
      </c>
      <c r="N1455" s="13">
        <f t="shared" si="68"/>
        <v>3803.2453321754092</v>
      </c>
      <c r="O1455" s="10">
        <f ca="1">(O1454+(IF(J1454&lt;&gt;J1453,(-O1454*'inputs and tables'!$K$22-'inputs and tables'!$K$21)-O1454*'inputs and tables'!$K$22,0)*('inputs and tables'!$K$15+'inputs and tables'!$K$16)))*(IF(AND(J1454=0,'inputs and tables'!$K$16=1),data!C1454/data!C1455,1)*IF(AND(J1454=1,'inputs and tables'!$K$15=1),data!C1455/data!C1454,1))</f>
        <v>26065.129800490504</v>
      </c>
      <c r="P1455" s="10">
        <f ca="1">(P1454+(IF(K1454&lt;&gt;K1453,(-P1454*'inputs and tables'!$K$22-'inputs and tables'!$K$21)-P1454*'inputs and tables'!$K$22,0)*('inputs and tables'!$K$15+'inputs and tables'!$K$16)))*(IF(AND(K1454=0,'inputs and tables'!$K$16=1),data!C1454/data!C1455,1)*IF(AND(K1454=1,'inputs and tables'!$K$15=1),data!C1455/data!C1454,1))</f>
        <v>6762.1736557742688</v>
      </c>
    </row>
    <row r="1456" spans="1:16" x14ac:dyDescent="0.4">
      <c r="A1456" s="17">
        <f t="shared" si="66"/>
        <v>1454</v>
      </c>
      <c r="B1456">
        <v>1628467200</v>
      </c>
      <c r="C1456">
        <v>46253.4</v>
      </c>
      <c r="D1456" s="14">
        <f t="shared" si="67"/>
        <v>44417</v>
      </c>
      <c r="F1456">
        <f ca="1">IF(A1456&lt;$F$2,"",AVERAGE(INDIRECT("C"&amp;A1456-$F$2+3):C1456))</f>
        <v>41887.066583333333</v>
      </c>
      <c r="G1456" s="2">
        <f ca="1">IF(A1456&lt;$G$2,"",IF(A1456=$G$2,AVERAGE(INDIRECT("C"&amp;A1456-$G$2+3):C1456),G1455+(2/($G$2+3))*(C1456-G1455)))</f>
        <v>39479.479707205559</v>
      </c>
      <c r="J1456">
        <f ca="1">IF(F1456="","",IF(C1456&lt;(F1456*(1-'inputs and tables'!$K$14)),0,IF(C1456&gt;(F1456*(1+'inputs and tables'!$K$14)),1,J1455)))</f>
        <v>1</v>
      </c>
      <c r="K1456">
        <f ca="1">IF(G1456="","",IF(C1456&lt;(G1456*(1-'inputs and tables'!$K$14)),0,IF(C1456&gt;(G1456*(1+'inputs and tables'!$K$14)),1,K1455)))</f>
        <v>1</v>
      </c>
      <c r="N1456" s="13">
        <f t="shared" si="68"/>
        <v>4016.7954841510923</v>
      </c>
      <c r="O1456" s="10">
        <f ca="1">(O1455+(IF(J1455&lt;&gt;J1454,(-O1455*'inputs and tables'!$K$22-'inputs and tables'!$K$21)-O1455*'inputs and tables'!$K$22,0)*('inputs and tables'!$K$15+'inputs and tables'!$K$16)))*(IF(AND(J1455=0,'inputs and tables'!$K$16=1),data!C1455/data!C1456,1)*IF(AND(J1455=1,'inputs and tables'!$K$15=1),data!C1456/data!C1455,1))</f>
        <v>27528.672628787841</v>
      </c>
      <c r="P1456" s="10">
        <f ca="1">(P1455+(IF(K1455&lt;&gt;K1454,(-P1455*'inputs and tables'!$K$22-'inputs and tables'!$K$21)-P1455*'inputs and tables'!$K$22,0)*('inputs and tables'!$K$15+'inputs and tables'!$K$16)))*(IF(AND(K1455=0,'inputs and tables'!$K$16=1),data!C1455/data!C1456,1)*IF(AND(K1455=1,'inputs and tables'!$K$15=1),data!C1456/data!C1455,1))</f>
        <v>7141.8660199927426</v>
      </c>
    </row>
    <row r="1457" spans="1:16" x14ac:dyDescent="0.4">
      <c r="A1457" s="17">
        <f t="shared" si="66"/>
        <v>1455</v>
      </c>
      <c r="B1457">
        <v>1628553600</v>
      </c>
      <c r="C1457">
        <v>45584.99</v>
      </c>
      <c r="D1457" s="14">
        <f t="shared" si="67"/>
        <v>44418</v>
      </c>
      <c r="F1457">
        <f ca="1">IF(A1457&lt;$F$2,"",AVERAGE(INDIRECT("C"&amp;A1457-$F$2+3):C1457))</f>
        <v>41768.108166666672</v>
      </c>
      <c r="G1457" s="2">
        <f ca="1">IF(A1457&lt;$G$2,"",IF(A1457=$G$2,AVERAGE(INDIRECT("C"&amp;A1457-$G$2+3):C1457),G1456+(2/($G$2+3))*(C1457-G1456)))</f>
        <v>39588.506676719742</v>
      </c>
      <c r="J1457">
        <f ca="1">IF(F1457="","",IF(C1457&lt;(F1457*(1-'inputs and tables'!$K$14)),0,IF(C1457&gt;(F1457*(1+'inputs and tables'!$K$14)),1,J1456)))</f>
        <v>1</v>
      </c>
      <c r="K1457">
        <f ca="1">IF(G1457="","",IF(C1457&lt;(G1457*(1-'inputs and tables'!$K$14)),0,IF(C1457&gt;(G1457*(1+'inputs and tables'!$K$14)),1,K1456)))</f>
        <v>1</v>
      </c>
      <c r="N1457" s="13">
        <f t="shared" si="68"/>
        <v>3958.7485887972061</v>
      </c>
      <c r="O1457" s="10">
        <f ca="1">(O1456+(IF(J1456&lt;&gt;J1455,(-O1456*'inputs and tables'!$K$22-'inputs and tables'!$K$21)-O1456*'inputs and tables'!$K$22,0)*('inputs and tables'!$K$15+'inputs and tables'!$K$16)))*(IF(AND(J1456=0,'inputs and tables'!$K$16=1),data!C1456/data!C1457,1)*IF(AND(J1456=1,'inputs and tables'!$K$15=1),data!C1457/data!C1456,1))</f>
        <v>27130.854520890731</v>
      </c>
      <c r="P1457" s="10">
        <f ca="1">(P1456+(IF(K1456&lt;&gt;K1455,(-P1456*'inputs and tables'!$K$22-'inputs and tables'!$K$21)-P1456*'inputs and tables'!$K$22,0)*('inputs and tables'!$K$15+'inputs and tables'!$K$16)))*(IF(AND(K1456=0,'inputs and tables'!$K$16=1),data!C1456/data!C1457,1)*IF(AND(K1456=1,'inputs and tables'!$K$15=1),data!C1457/data!C1456,1))</f>
        <v>7038.6585873191798</v>
      </c>
    </row>
    <row r="1458" spans="1:16" x14ac:dyDescent="0.4">
      <c r="A1458" s="17">
        <f t="shared" si="66"/>
        <v>1456</v>
      </c>
      <c r="B1458">
        <v>1628640000</v>
      </c>
      <c r="C1458">
        <v>45511</v>
      </c>
      <c r="D1458" s="14">
        <f t="shared" si="67"/>
        <v>44419</v>
      </c>
      <c r="F1458">
        <f ca="1">IF(A1458&lt;$F$2,"",AVERAGE(INDIRECT("C"&amp;A1458-$F$2+3):C1458))</f>
        <v>41617.574833333339</v>
      </c>
      <c r="G1458" s="2">
        <f ca="1">IF(A1458&lt;$G$2,"",IF(A1458=$G$2,AVERAGE(INDIRECT("C"&amp;A1458-$G$2+3):C1458),G1457+(2/($G$2+3))*(C1458-G1457)))</f>
        <v>39694.265486064032</v>
      </c>
      <c r="J1458">
        <f ca="1">IF(F1458="","",IF(C1458&lt;(F1458*(1-'inputs and tables'!$K$14)),0,IF(C1458&gt;(F1458*(1+'inputs and tables'!$K$14)),1,J1457)))</f>
        <v>1</v>
      </c>
      <c r="K1458">
        <f ca="1">IF(G1458="","",IF(C1458&lt;(G1458*(1-'inputs and tables'!$K$14)),0,IF(C1458&gt;(G1458*(1+'inputs and tables'!$K$14)),1,K1457)))</f>
        <v>1</v>
      </c>
      <c r="N1458" s="13">
        <f t="shared" si="68"/>
        <v>3952.3230568823124</v>
      </c>
      <c r="O1458" s="10">
        <f ca="1">(O1457+(IF(J1457&lt;&gt;J1456,(-O1457*'inputs and tables'!$K$22-'inputs and tables'!$K$21)-O1457*'inputs and tables'!$K$22,0)*('inputs and tables'!$K$15+'inputs and tables'!$K$16)))*(IF(AND(J1457=0,'inputs and tables'!$K$16=1),data!C1457/data!C1458,1)*IF(AND(J1457=1,'inputs and tables'!$K$15=1),data!C1458/data!C1457,1))</f>
        <v>27086.81783412167</v>
      </c>
      <c r="P1458" s="10">
        <f ca="1">(P1457+(IF(K1457&lt;&gt;K1456,(-P1457*'inputs and tables'!$K$22-'inputs and tables'!$K$21)-P1457*'inputs and tables'!$K$22,0)*('inputs and tables'!$K$15+'inputs and tables'!$K$16)))*(IF(AND(K1457=0,'inputs and tables'!$K$16=1),data!C1457/data!C1458,1)*IF(AND(K1457=1,'inputs and tables'!$K$15=1),data!C1458/data!C1457,1))</f>
        <v>7027.2339857370416</v>
      </c>
    </row>
    <row r="1459" spans="1:16" x14ac:dyDescent="0.4">
      <c r="A1459" s="17">
        <f t="shared" si="66"/>
        <v>1457</v>
      </c>
      <c r="B1459">
        <v>1628726400</v>
      </c>
      <c r="C1459">
        <v>44399</v>
      </c>
      <c r="D1459" s="14">
        <f t="shared" si="67"/>
        <v>44420</v>
      </c>
      <c r="F1459">
        <f ca="1">IF(A1459&lt;$F$2,"",AVERAGE(INDIRECT("C"&amp;A1459-$F$2+3):C1459))</f>
        <v>41462.903750000012</v>
      </c>
      <c r="G1459" s="2">
        <f ca="1">IF(A1459&lt;$G$2,"",IF(A1459=$G$2,AVERAGE(INDIRECT("C"&amp;A1459-$G$2+3):C1459),G1458+(2/($G$2+3))*(C1459-G1458)))</f>
        <v>39778.278602384315</v>
      </c>
      <c r="J1459">
        <f ca="1">IF(F1459="","",IF(C1459&lt;(F1459*(1-'inputs and tables'!$K$14)),0,IF(C1459&gt;(F1459*(1+'inputs and tables'!$K$14)),1,J1458)))</f>
        <v>1</v>
      </c>
      <c r="K1459">
        <f ca="1">IF(G1459="","",IF(C1459&lt;(G1459*(1-'inputs and tables'!$K$14)),0,IF(C1459&gt;(G1459*(1+'inputs and tables'!$K$14)),1,K1458)))</f>
        <v>1</v>
      </c>
      <c r="N1459" s="13">
        <f t="shared" si="68"/>
        <v>3855.7533651758426</v>
      </c>
      <c r="O1459" s="10">
        <f ca="1">(O1458+(IF(J1458&lt;&gt;J1457,(-O1458*'inputs and tables'!$K$22-'inputs and tables'!$K$21)-O1458*'inputs and tables'!$K$22,0)*('inputs and tables'!$K$15+'inputs and tables'!$K$16)))*(IF(AND(J1458=0,'inputs and tables'!$K$16=1),data!C1458/data!C1459,1)*IF(AND(J1458=1,'inputs and tables'!$K$15=1),data!C1459/data!C1458,1))</f>
        <v>26424.987915386784</v>
      </c>
      <c r="P1459" s="10">
        <f ca="1">(P1458+(IF(K1458&lt;&gt;K1457,(-P1458*'inputs and tables'!$K$22-'inputs and tables'!$K$21)-P1458*'inputs and tables'!$K$22,0)*('inputs and tables'!$K$15+'inputs and tables'!$K$16)))*(IF(AND(K1458=0,'inputs and tables'!$K$16=1),data!C1458/data!C1459,1)*IF(AND(K1458=1,'inputs and tables'!$K$15=1),data!C1459/data!C1458,1))</f>
        <v>6855.5329861514556</v>
      </c>
    </row>
    <row r="1460" spans="1:16" x14ac:dyDescent="0.4">
      <c r="A1460" s="17">
        <f t="shared" si="66"/>
        <v>1458</v>
      </c>
      <c r="B1460">
        <v>1628812800</v>
      </c>
      <c r="C1460">
        <v>47800</v>
      </c>
      <c r="D1460" s="14">
        <f t="shared" si="67"/>
        <v>44421</v>
      </c>
      <c r="F1460">
        <f ca="1">IF(A1460&lt;$F$2,"",AVERAGE(INDIRECT("C"&amp;A1460-$F$2+3):C1460))</f>
        <v>41334.903916666677</v>
      </c>
      <c r="G1460" s="2">
        <f ca="1">IF(A1460&lt;$G$2,"",IF(A1460=$G$2,AVERAGE(INDIRECT("C"&amp;A1460-$G$2+3):C1460),G1459+(2/($G$2+3))*(C1460-G1459)))</f>
        <v>39921.523627341739</v>
      </c>
      <c r="J1460">
        <f ca="1">IF(F1460="","",IF(C1460&lt;(F1460*(1-'inputs and tables'!$K$14)),0,IF(C1460&gt;(F1460*(1+'inputs and tables'!$K$14)),1,J1459)))</f>
        <v>1</v>
      </c>
      <c r="K1460">
        <f ca="1">IF(G1460="","",IF(C1460&lt;(G1460*(1-'inputs and tables'!$K$14)),0,IF(C1460&gt;(G1460*(1+'inputs and tables'!$K$14)),1,K1459)))</f>
        <v>1</v>
      </c>
      <c r="N1460" s="13">
        <f t="shared" si="68"/>
        <v>4151.1072514111866</v>
      </c>
      <c r="O1460" s="10">
        <f ca="1">(O1459+(IF(J1459&lt;&gt;J1458,(-O1459*'inputs and tables'!$K$22-'inputs and tables'!$K$21)-O1459*'inputs and tables'!$K$22,0)*('inputs and tables'!$K$15+'inputs and tables'!$K$16)))*(IF(AND(J1459=0,'inputs and tables'!$K$16=1),data!C1459/data!C1460,1)*IF(AND(J1459=1,'inputs and tables'!$K$15=1),data!C1460/data!C1459,1))</f>
        <v>28449.163772956334</v>
      </c>
      <c r="P1460" s="10">
        <f ca="1">(P1459+(IF(K1459&lt;&gt;K1458,(-P1459*'inputs and tables'!$K$22-'inputs and tables'!$K$21)-P1459*'inputs and tables'!$K$22,0)*('inputs and tables'!$K$15+'inputs and tables'!$K$16)))*(IF(AND(K1459=0,'inputs and tables'!$K$16=1),data!C1459/data!C1460,1)*IF(AND(K1459=1,'inputs and tables'!$K$15=1),data!C1460/data!C1459,1))</f>
        <v>7380.6724642005356</v>
      </c>
    </row>
    <row r="1461" spans="1:16" x14ac:dyDescent="0.4">
      <c r="A1461" s="17">
        <f t="shared" si="66"/>
        <v>1459</v>
      </c>
      <c r="B1461">
        <v>1628899200</v>
      </c>
      <c r="C1461">
        <v>47068.51</v>
      </c>
      <c r="D1461" s="14">
        <f t="shared" si="67"/>
        <v>44422</v>
      </c>
      <c r="F1461">
        <f ca="1">IF(A1461&lt;$F$2,"",AVERAGE(INDIRECT("C"&amp;A1461-$F$2+3):C1461))</f>
        <v>41216.018166666683</v>
      </c>
      <c r="G1461" s="2">
        <f ca="1">IF(A1461&lt;$G$2,"",IF(A1461=$G$2,AVERAGE(INDIRECT("C"&amp;A1461-$G$2+3):C1461),G1460+(2/($G$2+3))*(C1461-G1460)))</f>
        <v>40049.148383996355</v>
      </c>
      <c r="J1461">
        <f ca="1">IF(F1461="","",IF(C1461&lt;(F1461*(1-'inputs and tables'!$K$14)),0,IF(C1461&gt;(F1461*(1+'inputs and tables'!$K$14)),1,J1460)))</f>
        <v>1</v>
      </c>
      <c r="K1461">
        <f ca="1">IF(G1461="","",IF(C1461&lt;(G1461*(1-'inputs and tables'!$K$14)),0,IF(C1461&gt;(G1461*(1+'inputs and tables'!$K$14)),1,K1460)))</f>
        <v>1</v>
      </c>
      <c r="N1461" s="13">
        <f t="shared" si="68"/>
        <v>4087.5822839774046</v>
      </c>
      <c r="O1461" s="10">
        <f ca="1">(O1460+(IF(J1460&lt;&gt;J1459,(-O1460*'inputs and tables'!$K$22-'inputs and tables'!$K$21)-O1460*'inputs and tables'!$K$22,0)*('inputs and tables'!$K$15+'inputs and tables'!$K$16)))*(IF(AND(J1460=0,'inputs and tables'!$K$16=1),data!C1460/data!C1461,1)*IF(AND(J1460=1,'inputs and tables'!$K$15=1),data!C1461/data!C1460,1))</f>
        <v>28013.802291611566</v>
      </c>
      <c r="P1461" s="10">
        <f ca="1">(P1460+(IF(K1460&lt;&gt;K1459,(-P1460*'inputs and tables'!$K$22-'inputs and tables'!$K$21)-P1460*'inputs and tables'!$K$22,0)*('inputs and tables'!$K$15+'inputs and tables'!$K$16)))*(IF(AND(K1460=0,'inputs and tables'!$K$16=1),data!C1460/data!C1461,1)*IF(AND(K1460=1,'inputs and tables'!$K$15=1),data!C1461/data!C1460,1))</f>
        <v>7267.7250143922083</v>
      </c>
    </row>
    <row r="1462" spans="1:16" x14ac:dyDescent="0.4">
      <c r="A1462" s="17">
        <f t="shared" si="66"/>
        <v>1460</v>
      </c>
      <c r="B1462">
        <v>1628985600</v>
      </c>
      <c r="C1462">
        <v>46973.82</v>
      </c>
      <c r="D1462" s="14">
        <f t="shared" si="67"/>
        <v>44423</v>
      </c>
      <c r="F1462">
        <f ca="1">IF(A1462&lt;$F$2,"",AVERAGE(INDIRECT("C"&amp;A1462-$F$2+3):C1462))</f>
        <v>41107.411166666679</v>
      </c>
      <c r="G1462" s="2">
        <f ca="1">IF(A1462&lt;$G$2,"",IF(A1462=$G$2,AVERAGE(INDIRECT("C"&amp;A1462-$G$2+3):C1462),G1461+(2/($G$2+3))*(C1462-G1461)))</f>
        <v>40172.803234282132</v>
      </c>
      <c r="J1462">
        <f ca="1">IF(F1462="","",IF(C1462&lt;(F1462*(1-'inputs and tables'!$K$14)),0,IF(C1462&gt;(F1462*(1+'inputs and tables'!$K$14)),1,J1461)))</f>
        <v>1</v>
      </c>
      <c r="K1462">
        <f ca="1">IF(G1462="","",IF(C1462&lt;(G1462*(1-'inputs and tables'!$K$14)),0,IF(C1462&gt;(G1462*(1+'inputs and tables'!$K$14)),1,K1461)))</f>
        <v>1</v>
      </c>
      <c r="N1462" s="13">
        <f t="shared" si="68"/>
        <v>4079.3590968302051</v>
      </c>
      <c r="O1462" s="10">
        <f ca="1">(O1461+(IF(J1461&lt;&gt;J1460,(-O1461*'inputs and tables'!$K$22-'inputs and tables'!$K$21)-O1461*'inputs and tables'!$K$22,0)*('inputs and tables'!$K$15+'inputs and tables'!$K$16)))*(IF(AND(J1461=0,'inputs and tables'!$K$16=1),data!C1461/data!C1462,1)*IF(AND(J1461=1,'inputs and tables'!$K$15=1),data!C1462/data!C1461,1))</f>
        <v>27957.44556948476</v>
      </c>
      <c r="P1462" s="10">
        <f ca="1">(P1461+(IF(K1461&lt;&gt;K1460,(-P1461*'inputs and tables'!$K$22-'inputs and tables'!$K$21)-P1461*'inputs and tables'!$K$22,0)*('inputs and tables'!$K$15+'inputs and tables'!$K$16)))*(IF(AND(K1461=0,'inputs and tables'!$K$16=1),data!C1461/data!C1462,1)*IF(AND(K1461=1,'inputs and tables'!$K$15=1),data!C1462/data!C1461,1))</f>
        <v>7253.1041801738993</v>
      </c>
    </row>
    <row r="1463" spans="1:16" x14ac:dyDescent="0.4">
      <c r="A1463" s="17">
        <f t="shared" si="66"/>
        <v>1461</v>
      </c>
      <c r="B1463">
        <v>1629072000</v>
      </c>
      <c r="C1463">
        <v>45901.29</v>
      </c>
      <c r="D1463" s="14">
        <f t="shared" si="67"/>
        <v>44424</v>
      </c>
      <c r="F1463">
        <f ca="1">IF(A1463&lt;$F$2,"",AVERAGE(INDIRECT("C"&amp;A1463-$F$2+3):C1463))</f>
        <v>41022.005166666677</v>
      </c>
      <c r="G1463" s="2">
        <f ca="1">IF(A1463&lt;$G$2,"",IF(A1463=$G$2,AVERAGE(INDIRECT("C"&amp;A1463-$G$2+3):C1463),G1462+(2/($G$2+3))*(C1463-G1462)))</f>
        <v>40275.097640812804</v>
      </c>
      <c r="J1463">
        <f ca="1">IF(F1463="","",IF(C1463&lt;(F1463*(1-'inputs and tables'!$K$14)),0,IF(C1463&gt;(F1463*(1+'inputs and tables'!$K$14)),1,J1462)))</f>
        <v>1</v>
      </c>
      <c r="K1463">
        <f ca="1">IF(G1463="","",IF(C1463&lt;(G1463*(1-'inputs and tables'!$K$14)),0,IF(C1463&gt;(G1463*(1+'inputs and tables'!$K$14)),1,K1462)))</f>
        <v>1</v>
      </c>
      <c r="N1463" s="13">
        <f t="shared" si="68"/>
        <v>3986.217108119828</v>
      </c>
      <c r="O1463" s="10">
        <f ca="1">(O1462+(IF(J1462&lt;&gt;J1461,(-O1462*'inputs and tables'!$K$22-'inputs and tables'!$K$21)-O1462*'inputs and tables'!$K$22,0)*('inputs and tables'!$K$15+'inputs and tables'!$K$16)))*(IF(AND(J1462=0,'inputs and tables'!$K$16=1),data!C1462/data!C1463,1)*IF(AND(J1462=1,'inputs and tables'!$K$15=1),data!C1463/data!C1462,1))</f>
        <v>27319.107041840223</v>
      </c>
      <c r="P1463" s="10">
        <f ca="1">(P1462+(IF(K1462&lt;&gt;K1461,(-P1462*'inputs and tables'!$K$22-'inputs and tables'!$K$21)-P1462*'inputs and tables'!$K$22,0)*('inputs and tables'!$K$15+'inputs and tables'!$K$16)))*(IF(AND(K1462=0,'inputs and tables'!$K$16=1),data!C1462/data!C1463,1)*IF(AND(K1462=1,'inputs and tables'!$K$15=1),data!C1463/data!C1462,1))</f>
        <v>7087.4976396293596</v>
      </c>
    </row>
    <row r="1464" spans="1:16" x14ac:dyDescent="0.4">
      <c r="A1464" s="17">
        <f t="shared" si="66"/>
        <v>1462</v>
      </c>
      <c r="B1464">
        <v>1629158400</v>
      </c>
      <c r="C1464">
        <v>44695.95</v>
      </c>
      <c r="D1464" s="14">
        <f t="shared" si="67"/>
        <v>44425</v>
      </c>
      <c r="F1464">
        <f ca="1">IF(A1464&lt;$F$2,"",AVERAGE(INDIRECT("C"&amp;A1464-$F$2+3):C1464))</f>
        <v>40930.861916666683</v>
      </c>
      <c r="G1464" s="2">
        <f ca="1">IF(A1464&lt;$G$2,"",IF(A1464=$G$2,AVERAGE(INDIRECT("C"&amp;A1464-$G$2+3):C1464),G1463+(2/($G$2+3))*(C1464-G1463)))</f>
        <v>40354.041432941151</v>
      </c>
      <c r="J1464">
        <f ca="1">IF(F1464="","",IF(C1464&lt;(F1464*(1-'inputs and tables'!$K$14)),0,IF(C1464&gt;(F1464*(1+'inputs and tables'!$K$14)),1,J1463)))</f>
        <v>1</v>
      </c>
      <c r="K1464">
        <f ca="1">IF(G1464="","",IF(C1464&lt;(G1464*(1-'inputs and tables'!$K$14)),0,IF(C1464&gt;(G1464*(1+'inputs and tables'!$K$14)),1,K1463)))</f>
        <v>1</v>
      </c>
      <c r="N1464" s="13">
        <f t="shared" si="68"/>
        <v>3881.5414676508744</v>
      </c>
      <c r="O1464" s="10">
        <f ca="1">(O1463+(IF(J1463&lt;&gt;J1462,(-O1463*'inputs and tables'!$K$22-'inputs and tables'!$K$21)-O1463*'inputs and tables'!$K$22,0)*('inputs and tables'!$K$15+'inputs and tables'!$K$16)))*(IF(AND(J1463=0,'inputs and tables'!$K$16=1),data!C1463/data!C1464,1)*IF(AND(J1463=1,'inputs and tables'!$K$15=1),data!C1464/data!C1463,1))</f>
        <v>26601.723881545342</v>
      </c>
      <c r="P1464" s="10">
        <f ca="1">(P1463+(IF(K1463&lt;&gt;K1462,(-P1463*'inputs and tables'!$K$22-'inputs and tables'!$K$21)-P1463*'inputs and tables'!$K$22,0)*('inputs and tables'!$K$15+'inputs and tables'!$K$16)))*(IF(AND(K1463=0,'inputs and tables'!$K$16=1),data!C1463/data!C1464,1)*IF(AND(K1463=1,'inputs and tables'!$K$15=1),data!C1464/data!C1463,1))</f>
        <v>6901.3842557799971</v>
      </c>
    </row>
    <row r="1465" spans="1:16" x14ac:dyDescent="0.4">
      <c r="A1465" s="17">
        <f t="shared" si="66"/>
        <v>1463</v>
      </c>
      <c r="B1465">
        <v>1629244800</v>
      </c>
      <c r="C1465">
        <v>44705.29</v>
      </c>
      <c r="D1465" s="14">
        <f t="shared" si="67"/>
        <v>44426</v>
      </c>
      <c r="F1465">
        <f ca="1">IF(A1465&lt;$F$2,"",AVERAGE(INDIRECT("C"&amp;A1465-$F$2+3):C1465))</f>
        <v>40833.197666666674</v>
      </c>
      <c r="G1465" s="2">
        <f ca="1">IF(A1465&lt;$G$2,"",IF(A1465=$G$2,AVERAGE(INDIRECT("C"&amp;A1465-$G$2+3):C1465),G1464+(2/($G$2+3))*(C1465-G1464)))</f>
        <v>40431.742300210055</v>
      </c>
      <c r="J1465">
        <f ca="1">IF(F1465="","",IF(C1465&lt;(F1465*(1-'inputs and tables'!$K$14)),0,IF(C1465&gt;(F1465*(1+'inputs and tables'!$K$14)),1,J1464)))</f>
        <v>1</v>
      </c>
      <c r="K1465">
        <f ca="1">IF(G1465="","",IF(C1465&lt;(G1465*(1-'inputs and tables'!$K$14)),0,IF(C1465&gt;(G1465*(1+'inputs and tables'!$K$14)),1,K1464)))</f>
        <v>1</v>
      </c>
      <c r="N1465" s="13">
        <f t="shared" si="68"/>
        <v>3882.3525835866112</v>
      </c>
      <c r="O1465" s="10">
        <f ca="1">(O1464+(IF(J1464&lt;&gt;J1463,(-O1464*'inputs and tables'!$K$22-'inputs and tables'!$K$21)-O1464*'inputs and tables'!$K$22,0)*('inputs and tables'!$K$15+'inputs and tables'!$K$16)))*(IF(AND(J1464=0,'inputs and tables'!$K$16=1),data!C1464/data!C1465,1)*IF(AND(J1464=1,'inputs and tables'!$K$15=1),data!C1465/data!C1464,1))</f>
        <v>26607.282776726086</v>
      </c>
      <c r="P1465" s="10">
        <f ca="1">(P1464+(IF(K1464&lt;&gt;K1463,(-P1464*'inputs and tables'!$K$22-'inputs and tables'!$K$21)-P1464*'inputs and tables'!$K$22,0)*('inputs and tables'!$K$15+'inputs and tables'!$K$16)))*(IF(AND(K1464=0,'inputs and tables'!$K$16=1),data!C1464/data!C1465,1)*IF(AND(K1464=1,'inputs and tables'!$K$15=1),data!C1465/data!C1464,1))</f>
        <v>6902.8264206506183</v>
      </c>
    </row>
    <row r="1466" spans="1:16" x14ac:dyDescent="0.4">
      <c r="A1466" s="17">
        <f t="shared" si="66"/>
        <v>1464</v>
      </c>
      <c r="B1466">
        <v>1629331200</v>
      </c>
      <c r="C1466">
        <v>46760.62</v>
      </c>
      <c r="D1466" s="14">
        <f t="shared" si="67"/>
        <v>44427</v>
      </c>
      <c r="F1466">
        <f ca="1">IF(A1466&lt;$F$2,"",AVERAGE(INDIRECT("C"&amp;A1466-$F$2+3):C1466))</f>
        <v>40774.639250000007</v>
      </c>
      <c r="G1466" s="2">
        <f ca="1">IF(A1466&lt;$G$2,"",IF(A1466=$G$2,AVERAGE(INDIRECT("C"&amp;A1466-$G$2+3):C1466),G1465+(2/($G$2+3))*(C1466-G1465)))</f>
        <v>40544.757973420586</v>
      </c>
      <c r="J1466">
        <f ca="1">IF(F1466="","",IF(C1466&lt;(F1466*(1-'inputs and tables'!$K$14)),0,IF(C1466&gt;(F1466*(1+'inputs and tables'!$K$14)),1,J1465)))</f>
        <v>1</v>
      </c>
      <c r="K1466">
        <f ca="1">IF(G1466="","",IF(C1466&lt;(G1466*(1-'inputs and tables'!$K$14)),0,IF(C1466&gt;(G1466*(1+'inputs and tables'!$K$14)),1,K1465)))</f>
        <v>1</v>
      </c>
      <c r="N1466" s="13">
        <f t="shared" si="68"/>
        <v>4060.8441163699367</v>
      </c>
      <c r="O1466" s="10">
        <f ca="1">(O1465+(IF(J1465&lt;&gt;J1464,(-O1465*'inputs and tables'!$K$22-'inputs and tables'!$K$21)-O1465*'inputs and tables'!$K$22,0)*('inputs and tables'!$K$15+'inputs and tables'!$K$16)))*(IF(AND(J1465=0,'inputs and tables'!$K$16=1),data!C1465/data!C1466,1)*IF(AND(J1465=1,'inputs and tables'!$K$15=1),data!C1466/data!C1465,1))</f>
        <v>27830.555157007893</v>
      </c>
      <c r="P1466" s="10">
        <f ca="1">(P1465+(IF(K1465&lt;&gt;K1464,(-P1465*'inputs and tables'!$K$22-'inputs and tables'!$K$21)-P1465*'inputs and tables'!$K$22,0)*('inputs and tables'!$K$15+'inputs and tables'!$K$16)))*(IF(AND(K1465=0,'inputs and tables'!$K$16=1),data!C1465/data!C1466,1)*IF(AND(K1465=1,'inputs and tables'!$K$15=1),data!C1466/data!C1465,1))</f>
        <v>7220.1845280950802</v>
      </c>
    </row>
    <row r="1467" spans="1:16" x14ac:dyDescent="0.4">
      <c r="A1467" s="17">
        <f t="shared" si="66"/>
        <v>1465</v>
      </c>
      <c r="B1467">
        <v>1629417600</v>
      </c>
      <c r="C1467">
        <v>49322.47</v>
      </c>
      <c r="D1467" s="14">
        <f t="shared" si="67"/>
        <v>44428</v>
      </c>
      <c r="F1467">
        <f ca="1">IF(A1467&lt;$F$2,"",AVERAGE(INDIRECT("C"&amp;A1467-$F$2+3):C1467))</f>
        <v>40754.901833333337</v>
      </c>
      <c r="G1467" s="2">
        <f ca="1">IF(A1467&lt;$G$2,"",IF(A1467=$G$2,AVERAGE(INDIRECT("C"&amp;A1467-$G$2+3):C1467),G1466+(2/($G$2+3))*(C1467-G1466)))</f>
        <v>40701.502831038073</v>
      </c>
      <c r="J1467">
        <f ca="1">IF(F1467="","",IF(C1467&lt;(F1467*(1-'inputs and tables'!$K$14)),0,IF(C1467&gt;(F1467*(1+'inputs and tables'!$K$14)),1,J1466)))</f>
        <v>1</v>
      </c>
      <c r="K1467">
        <f ca="1">IF(G1467="","",IF(C1467&lt;(G1467*(1-'inputs and tables'!$K$14)),0,IF(C1467&gt;(G1467*(1+'inputs and tables'!$K$14)),1,K1466)))</f>
        <v>1</v>
      </c>
      <c r="N1467" s="13">
        <f t="shared" si="68"/>
        <v>4283.3234910985502</v>
      </c>
      <c r="O1467" s="10">
        <f ca="1">(O1466+(IF(J1466&lt;&gt;J1465,(-O1466*'inputs and tables'!$K$22-'inputs and tables'!$K$21)-O1466*'inputs and tables'!$K$22,0)*('inputs and tables'!$K$15+'inputs and tables'!$K$16)))*(IF(AND(J1466=0,'inputs and tables'!$K$16=1),data!C1466/data!C1467,1)*IF(AND(J1466=1,'inputs and tables'!$K$15=1),data!C1467/data!C1466,1))</f>
        <v>29355.293445956599</v>
      </c>
      <c r="P1467" s="10">
        <f ca="1">(P1466+(IF(K1466&lt;&gt;K1465,(-P1466*'inputs and tables'!$K$22-'inputs and tables'!$K$21)-P1466*'inputs and tables'!$K$22,0)*('inputs and tables'!$K$15+'inputs and tables'!$K$16)))*(IF(AND(K1466=0,'inputs and tables'!$K$16=1),data!C1466/data!C1467,1)*IF(AND(K1466=1,'inputs and tables'!$K$15=1),data!C1467/data!C1466,1))</f>
        <v>7615.7530584802707</v>
      </c>
    </row>
    <row r="1468" spans="1:16" x14ac:dyDescent="0.4">
      <c r="A1468" s="17">
        <f t="shared" si="66"/>
        <v>1466</v>
      </c>
      <c r="B1468">
        <v>1629504000</v>
      </c>
      <c r="C1468">
        <v>48821.87</v>
      </c>
      <c r="D1468" s="14">
        <f t="shared" si="67"/>
        <v>44429</v>
      </c>
      <c r="F1468">
        <f ca="1">IF(A1468&lt;$F$2,"",AVERAGE(INDIRECT("C"&amp;A1468-$F$2+3):C1468))</f>
        <v>40735.707916666666</v>
      </c>
      <c r="G1468" s="2">
        <f ca="1">IF(A1468&lt;$G$2,"",IF(A1468=$G$2,AVERAGE(INDIRECT("C"&amp;A1468-$G$2+3):C1468),G1467+(2/($G$2+3))*(C1468-G1467)))</f>
        <v>40846.509387626676</v>
      </c>
      <c r="J1468">
        <f ca="1">IF(F1468="","",IF(C1468&lt;(F1468*(1-'inputs and tables'!$K$14)),0,IF(C1468&gt;(F1468*(1+'inputs and tables'!$K$14)),1,J1467)))</f>
        <v>1</v>
      </c>
      <c r="K1468">
        <f ca="1">IF(G1468="","",IF(C1468&lt;(G1468*(1-'inputs and tables'!$K$14)),0,IF(C1468&gt;(G1468*(1+'inputs and tables'!$K$14)),1,K1467)))</f>
        <v>1</v>
      </c>
      <c r="N1468" s="13">
        <f t="shared" si="68"/>
        <v>4239.8497611810517</v>
      </c>
      <c r="O1468" s="10">
        <f ca="1">(O1467+(IF(J1467&lt;&gt;J1466,(-O1467*'inputs and tables'!$K$22-'inputs and tables'!$K$21)-O1467*'inputs and tables'!$K$22,0)*('inputs and tables'!$K$15+'inputs and tables'!$K$16)))*(IF(AND(J1467=0,'inputs and tables'!$K$16=1),data!C1467/data!C1468,1)*IF(AND(J1467=1,'inputs and tables'!$K$15=1),data!C1468/data!C1467,1))</f>
        <v>29057.350948367854</v>
      </c>
      <c r="P1468" s="10">
        <f ca="1">(P1467+(IF(K1467&lt;&gt;K1466,(-P1467*'inputs and tables'!$K$22-'inputs and tables'!$K$21)-P1467*'inputs and tables'!$K$22,0)*('inputs and tables'!$K$15+'inputs and tables'!$K$16)))*(IF(AND(K1467=0,'inputs and tables'!$K$16=1),data!C1467/data!C1468,1)*IF(AND(K1467=1,'inputs and tables'!$K$15=1),data!C1468/data!C1467,1))</f>
        <v>7538.4567271920114</v>
      </c>
    </row>
    <row r="1469" spans="1:16" x14ac:dyDescent="0.4">
      <c r="A1469" s="17">
        <f t="shared" si="66"/>
        <v>1467</v>
      </c>
      <c r="B1469">
        <v>1629590400</v>
      </c>
      <c r="C1469">
        <v>49239.22</v>
      </c>
      <c r="D1469" s="14">
        <f t="shared" si="67"/>
        <v>44430</v>
      </c>
      <c r="F1469">
        <f ca="1">IF(A1469&lt;$F$2,"",AVERAGE(INDIRECT("C"&amp;A1469-$F$2+3):C1469))</f>
        <v>40728.969416666667</v>
      </c>
      <c r="G1469" s="2">
        <f ca="1">IF(A1469&lt;$G$2,"",IF(A1469=$G$2,AVERAGE(INDIRECT("C"&amp;A1469-$G$2+3):C1469),G1468+(2/($G$2+3))*(C1469-G1468)))</f>
        <v>40996.379219990486</v>
      </c>
      <c r="J1469">
        <f ca="1">IF(F1469="","",IF(C1469&lt;(F1469*(1-'inputs and tables'!$K$14)),0,IF(C1469&gt;(F1469*(1+'inputs and tables'!$K$14)),1,J1468)))</f>
        <v>1</v>
      </c>
      <c r="K1469">
        <f ca="1">IF(G1469="","",IF(C1469&lt;(G1469*(1-'inputs and tables'!$K$14)),0,IF(C1469&gt;(G1469*(1+'inputs and tables'!$K$14)),1,K1468)))</f>
        <v>1</v>
      </c>
      <c r="N1469" s="13">
        <f t="shared" si="68"/>
        <v>4276.0937907077559</v>
      </c>
      <c r="O1469" s="10">
        <f ca="1">(O1468+(IF(J1468&lt;&gt;J1467,(-O1468*'inputs and tables'!$K$22-'inputs and tables'!$K$21)-O1468*'inputs and tables'!$K$22,0)*('inputs and tables'!$K$15+'inputs and tables'!$K$16)))*(IF(AND(J1468=0,'inputs and tables'!$K$16=1),data!C1468/data!C1469,1)*IF(AND(J1468=1,'inputs and tables'!$K$15=1),data!C1469/data!C1468,1))</f>
        <v>29305.745477670018</v>
      </c>
      <c r="P1469" s="10">
        <f ca="1">(P1468+(IF(K1468&lt;&gt;K1467,(-P1468*'inputs and tables'!$K$22-'inputs and tables'!$K$21)-P1468*'inputs and tables'!$K$22,0)*('inputs and tables'!$K$15+'inputs and tables'!$K$16)))*(IF(AND(K1468=0,'inputs and tables'!$K$16=1),data!C1468/data!C1469,1)*IF(AND(K1468=1,'inputs and tables'!$K$15=1),data!C1469/data!C1468,1))</f>
        <v>7602.8986446174113</v>
      </c>
    </row>
    <row r="1470" spans="1:16" x14ac:dyDescent="0.4">
      <c r="A1470" s="17">
        <f t="shared" si="66"/>
        <v>1468</v>
      </c>
      <c r="B1470">
        <v>1629676800</v>
      </c>
      <c r="C1470">
        <v>49488.85</v>
      </c>
      <c r="D1470" s="14">
        <f t="shared" si="67"/>
        <v>44431</v>
      </c>
      <c r="F1470">
        <f ca="1">IF(A1470&lt;$F$2,"",AVERAGE(INDIRECT("C"&amp;A1470-$F$2+3):C1470))</f>
        <v>40732.486750000004</v>
      </c>
      <c r="G1470" s="2">
        <f ca="1">IF(A1470&lt;$G$2,"",IF(A1470=$G$2,AVERAGE(INDIRECT("C"&amp;A1470-$G$2+3):C1470),G1469+(2/($G$2+3))*(C1470-G1469)))</f>
        <v>41148.030483919225</v>
      </c>
      <c r="J1470">
        <f ca="1">IF(F1470="","",IF(C1470&lt;(F1470*(1-'inputs and tables'!$K$14)),0,IF(C1470&gt;(F1470*(1+'inputs and tables'!$K$14)),1,J1469)))</f>
        <v>1</v>
      </c>
      <c r="K1470">
        <f ca="1">IF(G1470="","",IF(C1470&lt;(G1470*(1-'inputs and tables'!$K$14)),0,IF(C1470&gt;(G1470*(1+'inputs and tables'!$K$14)),1,K1469)))</f>
        <v>1</v>
      </c>
      <c r="N1470" s="13">
        <f t="shared" si="68"/>
        <v>4297.7724706903873</v>
      </c>
      <c r="O1470" s="10">
        <f ca="1">(O1469+(IF(J1469&lt;&gt;J1468,(-O1469*'inputs and tables'!$K$22-'inputs and tables'!$K$21)-O1469*'inputs and tables'!$K$22,0)*('inputs and tables'!$K$15+'inputs and tables'!$K$16)))*(IF(AND(J1469=0,'inputs and tables'!$K$16=1),data!C1469/data!C1470,1)*IF(AND(J1469=1,'inputs and tables'!$K$15=1),data!C1470/data!C1469,1))</f>
        <v>29454.317962034936</v>
      </c>
      <c r="P1470" s="10">
        <f ca="1">(P1469+(IF(K1469&lt;&gt;K1468,(-P1469*'inputs and tables'!$K$22-'inputs and tables'!$K$21)-P1469*'inputs and tables'!$K$22,0)*('inputs and tables'!$K$15+'inputs and tables'!$K$16)))*(IF(AND(K1469=0,'inputs and tables'!$K$16=1),data!C1469/data!C1470,1)*IF(AND(K1469=1,'inputs and tables'!$K$15=1),data!C1470/data!C1469,1))</f>
        <v>7641.4433573211436</v>
      </c>
    </row>
    <row r="1471" spans="1:16" x14ac:dyDescent="0.4">
      <c r="A1471" s="17">
        <f t="shared" si="66"/>
        <v>1469</v>
      </c>
      <c r="B1471">
        <v>1629763200</v>
      </c>
      <c r="C1471">
        <v>47674.01</v>
      </c>
      <c r="D1471" s="14">
        <f t="shared" si="67"/>
        <v>44432</v>
      </c>
      <c r="F1471">
        <f ca="1">IF(A1471&lt;$F$2,"",AVERAGE(INDIRECT("C"&amp;A1471-$F$2+3):C1471))</f>
        <v>40679.758583333329</v>
      </c>
      <c r="G1471" s="2">
        <f ca="1">IF(A1471&lt;$G$2,"",IF(A1471=$G$2,AVERAGE(INDIRECT("C"&amp;A1471-$G$2+3):C1471),G1470+(2/($G$2+3))*(C1471-G1470)))</f>
        <v>41264.565832420667</v>
      </c>
      <c r="J1471">
        <f ca="1">IF(F1471="","",IF(C1471&lt;(F1471*(1-'inputs and tables'!$K$14)),0,IF(C1471&gt;(F1471*(1+'inputs and tables'!$K$14)),1,J1470)))</f>
        <v>1</v>
      </c>
      <c r="K1471">
        <f ca="1">IF(G1471="","",IF(C1471&lt;(G1471*(1-'inputs and tables'!$K$14)),0,IF(C1471&gt;(G1471*(1+'inputs and tables'!$K$14)),1,K1470)))</f>
        <v>1</v>
      </c>
      <c r="N1471" s="13">
        <f t="shared" si="68"/>
        <v>4140.165870603545</v>
      </c>
      <c r="O1471" s="10">
        <f ca="1">(O1470+(IF(J1470&lt;&gt;J1469,(-O1470*'inputs and tables'!$K$22-'inputs and tables'!$K$21)-O1470*'inputs and tables'!$K$22,0)*('inputs and tables'!$K$15+'inputs and tables'!$K$16)))*(IF(AND(J1470=0,'inputs and tables'!$K$16=1),data!C1470/data!C1471,1)*IF(AND(J1470=1,'inputs and tables'!$K$15=1),data!C1471/data!C1470,1))</f>
        <v>28374.178205095355</v>
      </c>
      <c r="P1471" s="10">
        <f ca="1">(P1470+(IF(K1470&lt;&gt;K1469,(-P1470*'inputs and tables'!$K$22-'inputs and tables'!$K$21)-P1470*'inputs and tables'!$K$22,0)*('inputs and tables'!$K$15+'inputs and tables'!$K$16)))*(IF(AND(K1470=0,'inputs and tables'!$K$16=1),data!C1470/data!C1471,1)*IF(AND(K1470=1,'inputs and tables'!$K$15=1),data!C1471/data!C1470,1))</f>
        <v>7361.2186791845397</v>
      </c>
    </row>
    <row r="1472" spans="1:16" x14ac:dyDescent="0.4">
      <c r="A1472" s="17">
        <f t="shared" si="66"/>
        <v>1470</v>
      </c>
      <c r="B1472">
        <v>1629849600</v>
      </c>
      <c r="C1472">
        <v>48973.32</v>
      </c>
      <c r="D1472" s="14">
        <f t="shared" si="67"/>
        <v>44433</v>
      </c>
      <c r="F1472">
        <f ca="1">IF(A1472&lt;$F$2,"",AVERAGE(INDIRECT("C"&amp;A1472-$F$2+3):C1472))</f>
        <v>40629.436499999996</v>
      </c>
      <c r="G1472" s="2">
        <f ca="1">IF(A1472&lt;$G$2,"",IF(A1472=$G$2,AVERAGE(INDIRECT("C"&amp;A1472-$G$2+3):C1472),G1471+(2/($G$2+3))*(C1472-G1471)))</f>
        <v>41402.22215684173</v>
      </c>
      <c r="J1472">
        <f ca="1">IF(F1472="","",IF(C1472&lt;(F1472*(1-'inputs and tables'!$K$14)),0,IF(C1472&gt;(F1472*(1+'inputs and tables'!$K$14)),1,J1471)))</f>
        <v>1</v>
      </c>
      <c r="K1472">
        <f ca="1">IF(G1472="","",IF(C1472&lt;(G1472*(1-'inputs and tables'!$K$14)),0,IF(C1472&gt;(G1472*(1+'inputs and tables'!$K$14)),1,K1471)))</f>
        <v>1</v>
      </c>
      <c r="N1472" s="13">
        <f t="shared" si="68"/>
        <v>4253.0021710811825</v>
      </c>
      <c r="O1472" s="10">
        <f ca="1">(O1471+(IF(J1471&lt;&gt;J1470,(-O1471*'inputs and tables'!$K$22-'inputs and tables'!$K$21)-O1471*'inputs and tables'!$K$22,0)*('inputs and tables'!$K$15+'inputs and tables'!$K$16)))*(IF(AND(J1471=0,'inputs and tables'!$K$16=1),data!C1471/data!C1472,1)*IF(AND(J1471=1,'inputs and tables'!$K$15=1),data!C1472/data!C1471,1))</f>
        <v>29147.489564548072</v>
      </c>
      <c r="P1472" s="10">
        <f ca="1">(P1471+(IF(K1471&lt;&gt;K1470,(-P1471*'inputs and tables'!$K$22-'inputs and tables'!$K$21)-P1471*'inputs and tables'!$K$22,0)*('inputs and tables'!$K$15+'inputs and tables'!$K$16)))*(IF(AND(K1471=0,'inputs and tables'!$K$16=1),data!C1471/data!C1472,1)*IF(AND(K1471=1,'inputs and tables'!$K$15=1),data!C1472/data!C1471,1))</f>
        <v>7561.8417239431246</v>
      </c>
    </row>
    <row r="1473" spans="1:16" x14ac:dyDescent="0.4">
      <c r="A1473" s="17">
        <f t="shared" si="66"/>
        <v>1471</v>
      </c>
      <c r="B1473">
        <v>1629936000</v>
      </c>
      <c r="C1473">
        <v>46843.87</v>
      </c>
      <c r="D1473" s="14">
        <f t="shared" si="67"/>
        <v>44434</v>
      </c>
      <c r="F1473">
        <f ca="1">IF(A1473&lt;$F$2,"",AVERAGE(INDIRECT("C"&amp;A1473-$F$2+3):C1473))</f>
        <v>40562.750250000005</v>
      </c>
      <c r="G1473" s="2">
        <f ca="1">IF(A1473&lt;$G$2,"",IF(A1473=$G$2,AVERAGE(INDIRECT("C"&amp;A1473-$G$2+3):C1473),G1472+(2/($G$2+3))*(C1473-G1472)))</f>
        <v>41499.39443975527</v>
      </c>
      <c r="J1473">
        <f ca="1">IF(F1473="","",IF(C1473&lt;(F1473*(1-'inputs and tables'!$K$14)),0,IF(C1473&gt;(F1473*(1+'inputs and tables'!$K$14)),1,J1472)))</f>
        <v>1</v>
      </c>
      <c r="K1473">
        <f ca="1">IF(G1473="","",IF(C1473&lt;(G1473*(1-'inputs and tables'!$K$14)),0,IF(C1473&gt;(G1473*(1+'inputs and tables'!$K$14)),1,K1472)))</f>
        <v>1</v>
      </c>
      <c r="N1473" s="13">
        <f t="shared" si="68"/>
        <v>4068.0738167607319</v>
      </c>
      <c r="O1473" s="10">
        <f ca="1">(O1472+(IF(J1472&lt;&gt;J1471,(-O1472*'inputs and tables'!$K$22-'inputs and tables'!$K$21)-O1472*'inputs and tables'!$K$22,0)*('inputs and tables'!$K$15+'inputs and tables'!$K$16)))*(IF(AND(J1472=0,'inputs and tables'!$K$16=1),data!C1472/data!C1473,1)*IF(AND(J1472=1,'inputs and tables'!$K$15=1),data!C1473/data!C1472,1))</f>
        <v>27880.103125294481</v>
      </c>
      <c r="P1473" s="10">
        <f ca="1">(P1472+(IF(K1472&lt;&gt;K1471,(-P1472*'inputs and tables'!$K$22-'inputs and tables'!$K$21)-P1472*'inputs and tables'!$K$22,0)*('inputs and tables'!$K$15+'inputs and tables'!$K$16)))*(IF(AND(K1472=0,'inputs and tables'!$K$16=1),data!C1472/data!C1473,1)*IF(AND(K1472=1,'inputs and tables'!$K$15=1),data!C1473/data!C1472,1))</f>
        <v>7233.0389419579406</v>
      </c>
    </row>
    <row r="1474" spans="1:16" x14ac:dyDescent="0.4">
      <c r="A1474" s="17">
        <f t="shared" si="66"/>
        <v>1472</v>
      </c>
      <c r="B1474">
        <v>1630022400</v>
      </c>
      <c r="C1474">
        <v>49069.9</v>
      </c>
      <c r="D1474" s="14">
        <f t="shared" si="67"/>
        <v>44435</v>
      </c>
      <c r="F1474">
        <f ca="1">IF(A1474&lt;$F$2,"",AVERAGE(INDIRECT("C"&amp;A1474-$F$2+3):C1474))</f>
        <v>40525.374416666673</v>
      </c>
      <c r="G1474" s="2">
        <f ca="1">IF(A1474&lt;$G$2,"",IF(A1474=$G$2,AVERAGE(INDIRECT("C"&amp;A1474-$G$2+3):C1474),G1473+(2/($G$2+3))*(C1474-G1473)))</f>
        <v>41634.582039045352</v>
      </c>
      <c r="J1474">
        <f ca="1">IF(F1474="","",IF(C1474&lt;(F1474*(1-'inputs and tables'!$K$14)),0,IF(C1474&gt;(F1474*(1+'inputs and tables'!$K$14)),1,J1473)))</f>
        <v>1</v>
      </c>
      <c r="K1474">
        <f ca="1">IF(G1474="","",IF(C1474&lt;(G1474*(1-'inputs and tables'!$K$14)),0,IF(C1474&gt;(G1474*(1+'inputs and tables'!$K$14)),1,K1473)))</f>
        <v>1</v>
      </c>
      <c r="N1474" s="13">
        <f t="shared" si="68"/>
        <v>4261.3894919669838</v>
      </c>
      <c r="O1474" s="10">
        <f ca="1">(O1473+(IF(J1473&lt;&gt;J1472,(-O1473*'inputs and tables'!$K$22-'inputs and tables'!$K$21)-O1473*'inputs and tables'!$K$22,0)*('inputs and tables'!$K$15+'inputs and tables'!$K$16)))*(IF(AND(J1473=0,'inputs and tables'!$K$16=1),data!C1473/data!C1474,1)*IF(AND(J1473=1,'inputs and tables'!$K$15=1),data!C1474/data!C1473,1))</f>
        <v>29204.971159468412</v>
      </c>
      <c r="P1474" s="10">
        <f ca="1">(P1473+(IF(K1473&lt;&gt;K1472,(-P1473*'inputs and tables'!$K$22-'inputs and tables'!$K$21)-P1473*'inputs and tables'!$K$22,0)*('inputs and tables'!$K$15+'inputs and tables'!$K$16)))*(IF(AND(K1473=0,'inputs and tables'!$K$16=1),data!C1473/data!C1474,1)*IF(AND(K1473=1,'inputs and tables'!$K$15=1),data!C1474/data!C1473,1))</f>
        <v>7576.7543880977792</v>
      </c>
    </row>
    <row r="1475" spans="1:16" x14ac:dyDescent="0.4">
      <c r="A1475" s="17">
        <f t="shared" si="66"/>
        <v>1473</v>
      </c>
      <c r="B1475">
        <v>1630108800</v>
      </c>
      <c r="C1475">
        <v>48895.35</v>
      </c>
      <c r="D1475" s="14">
        <f t="shared" si="67"/>
        <v>44436</v>
      </c>
      <c r="F1475">
        <f ca="1">IF(A1475&lt;$F$2,"",AVERAGE(INDIRECT("C"&amp;A1475-$F$2+3):C1475))</f>
        <v>40452.050083333328</v>
      </c>
      <c r="G1475" s="2">
        <f ca="1">IF(A1475&lt;$G$2,"",IF(A1475=$G$2,AVERAGE(INDIRECT("C"&amp;A1475-$G$2+3):C1475),G1474+(2/($G$2+3))*(C1475-G1474)))</f>
        <v>41764.238609776687</v>
      </c>
      <c r="J1475">
        <f ca="1">IF(F1475="","",IF(C1475&lt;(F1475*(1-'inputs and tables'!$K$14)),0,IF(C1475&gt;(F1475*(1+'inputs and tables'!$K$14)),1,J1474)))</f>
        <v>1</v>
      </c>
      <c r="K1475">
        <f ca="1">IF(G1475="","",IF(C1475&lt;(G1475*(1-'inputs and tables'!$K$14)),0,IF(C1475&gt;(G1475*(1+'inputs and tables'!$K$14)),1,K1474)))</f>
        <v>1</v>
      </c>
      <c r="N1475" s="13">
        <f t="shared" si="68"/>
        <v>4246.2310030394974</v>
      </c>
      <c r="O1475" s="10">
        <f ca="1">(O1474+(IF(J1474&lt;&gt;J1473,(-O1474*'inputs and tables'!$K$22-'inputs and tables'!$K$21)-O1474*'inputs and tables'!$K$22,0)*('inputs and tables'!$K$15+'inputs and tables'!$K$16)))*(IF(AND(J1474=0,'inputs and tables'!$K$16=1),data!C1474/data!C1475,1)*IF(AND(J1474=1,'inputs and tables'!$K$15=1),data!C1475/data!C1474,1))</f>
        <v>29101.084098033902</v>
      </c>
      <c r="P1475" s="10">
        <f ca="1">(P1474+(IF(K1474&lt;&gt;K1473,(-P1474*'inputs and tables'!$K$22-'inputs and tables'!$K$21)-P1474*'inputs and tables'!$K$22,0)*('inputs and tables'!$K$15+'inputs and tables'!$K$16)))*(IF(AND(K1474=0,'inputs and tables'!$K$16=1),data!C1474/data!C1475,1)*IF(AND(K1474=1,'inputs and tables'!$K$15=1),data!C1475/data!C1474,1))</f>
        <v>7549.8025810135487</v>
      </c>
    </row>
    <row r="1476" spans="1:16" x14ac:dyDescent="0.4">
      <c r="A1476" s="17">
        <f t="shared" si="66"/>
        <v>1474</v>
      </c>
      <c r="B1476">
        <v>1630195200</v>
      </c>
      <c r="C1476">
        <v>48767.83</v>
      </c>
      <c r="D1476" s="14">
        <f t="shared" si="67"/>
        <v>44437</v>
      </c>
      <c r="F1476">
        <f ca="1">IF(A1476&lt;$F$2,"",AVERAGE(INDIRECT("C"&amp;A1476-$F$2+3):C1476))</f>
        <v>40376.778916666663</v>
      </c>
      <c r="G1476" s="2">
        <f ca="1">IF(A1476&lt;$G$2,"",IF(A1476=$G$2,AVERAGE(INDIRECT("C"&amp;A1476-$G$2+3):C1476),G1475+(2/($G$2+3))*(C1476-G1475)))</f>
        <v>41889.302741744963</v>
      </c>
      <c r="J1476">
        <f ca="1">IF(F1476="","",IF(C1476&lt;(F1476*(1-'inputs and tables'!$K$14)),0,IF(C1476&gt;(F1476*(1+'inputs and tables'!$K$14)),1,J1475)))</f>
        <v>1</v>
      </c>
      <c r="K1476">
        <f ca="1">IF(G1476="","",IF(C1476&lt;(G1476*(1-'inputs and tables'!$K$14)),0,IF(C1476&gt;(G1476*(1+'inputs and tables'!$K$14)),1,K1475)))</f>
        <v>1</v>
      </c>
      <c r="N1476" s="13">
        <f t="shared" si="68"/>
        <v>4235.1567520625113</v>
      </c>
      <c r="O1476" s="10">
        <f ca="1">(O1475+(IF(J1475&lt;&gt;J1474,(-O1475*'inputs and tables'!$K$22-'inputs and tables'!$K$21)-O1475*'inputs and tables'!$K$22,0)*('inputs and tables'!$K$15+'inputs and tables'!$K$16)))*(IF(AND(J1475=0,'inputs and tables'!$K$16=1),data!C1475/data!C1476,1)*IF(AND(J1475=1,'inputs and tables'!$K$15=1),data!C1476/data!C1475,1))</f>
        <v>29025.187918863874</v>
      </c>
      <c r="P1476" s="10">
        <f ca="1">(P1475+(IF(K1475&lt;&gt;K1474,(-P1475*'inputs and tables'!$K$22-'inputs and tables'!$K$21)-P1475*'inputs and tables'!$K$22,0)*('inputs and tables'!$K$15+'inputs and tables'!$K$16)))*(IF(AND(K1475=0,'inputs and tables'!$K$16=1),data!C1475/data!C1476,1)*IF(AND(K1475=1,'inputs and tables'!$K$15=1),data!C1476/data!C1475,1))</f>
        <v>7530.1125527157483</v>
      </c>
    </row>
    <row r="1477" spans="1:16" x14ac:dyDescent="0.4">
      <c r="A1477" s="17">
        <f t="shared" ref="A1477:A1540" si="69">A1476+1</f>
        <v>1475</v>
      </c>
      <c r="B1477">
        <v>1630281600</v>
      </c>
      <c r="C1477">
        <v>46982.91</v>
      </c>
      <c r="D1477" s="14">
        <f t="shared" si="67"/>
        <v>44438</v>
      </c>
      <c r="F1477">
        <f ca="1">IF(A1477&lt;$F$2,"",AVERAGE(INDIRECT("C"&amp;A1477-$F$2+3):C1477))</f>
        <v>40296.818083333324</v>
      </c>
      <c r="G1477" s="2">
        <f ca="1">IF(A1477&lt;$G$2,"",IF(A1477=$G$2,AVERAGE(INDIRECT("C"&amp;A1477-$G$2+3):C1477),G1476+(2/($G$2+3))*(C1477-G1476)))</f>
        <v>41980.260014213804</v>
      </c>
      <c r="J1477">
        <f ca="1">IF(F1477="","",IF(C1477&lt;(F1477*(1-'inputs and tables'!$K$14)),0,IF(C1477&gt;(F1477*(1+'inputs and tables'!$K$14)),1,J1476)))</f>
        <v>1</v>
      </c>
      <c r="K1477">
        <f ca="1">IF(G1477="","",IF(C1477&lt;(G1477*(1-'inputs and tables'!$K$14)),0,IF(C1477&gt;(G1477*(1+'inputs and tables'!$K$14)),1,K1476)))</f>
        <v>1</v>
      </c>
      <c r="N1477" s="13">
        <f t="shared" si="68"/>
        <v>4080.1485019539577</v>
      </c>
      <c r="O1477" s="10">
        <f ca="1">(O1476+(IF(J1476&lt;&gt;J1475,(-O1476*'inputs and tables'!$K$22-'inputs and tables'!$K$21)-O1476*'inputs and tables'!$K$22,0)*('inputs and tables'!$K$15+'inputs and tables'!$K$16)))*(IF(AND(J1476=0,'inputs and tables'!$K$16=1),data!C1476/data!C1477,1)*IF(AND(J1476=1,'inputs and tables'!$K$15=1),data!C1477/data!C1476,1))</f>
        <v>27962.855671967951</v>
      </c>
      <c r="P1477" s="10">
        <f ca="1">(P1476+(IF(K1476&lt;&gt;K1475,(-P1476*'inputs and tables'!$K$22-'inputs and tables'!$K$21)-P1476*'inputs and tables'!$K$22,0)*('inputs and tables'!$K$15+'inputs and tables'!$K$16)))*(IF(AND(K1476=0,'inputs and tables'!$K$16=1),data!C1476/data!C1477,1)*IF(AND(K1476=1,'inputs and tables'!$K$15=1),data!C1477/data!C1476,1))</f>
        <v>7254.5077432010867</v>
      </c>
    </row>
    <row r="1478" spans="1:16" x14ac:dyDescent="0.4">
      <c r="A1478" s="17">
        <f t="shared" si="69"/>
        <v>1476</v>
      </c>
      <c r="B1478">
        <v>1630368000</v>
      </c>
      <c r="C1478">
        <v>47100.89</v>
      </c>
      <c r="D1478" s="14">
        <f t="shared" si="67"/>
        <v>44439</v>
      </c>
      <c r="F1478">
        <f ca="1">IF(A1478&lt;$F$2,"",AVERAGE(INDIRECT("C"&amp;A1478-$F$2+3):C1478))</f>
        <v>40212.913916666657</v>
      </c>
      <c r="G1478" s="2">
        <f ca="1">IF(A1478&lt;$G$2,"",IF(A1478=$G$2,AVERAGE(INDIRECT("C"&amp;A1478-$G$2+3):C1478),G1477+(2/($G$2+3))*(C1478-G1477)))</f>
        <v>42071.699835388557</v>
      </c>
      <c r="J1478">
        <f ca="1">IF(F1478="","",IF(C1478&lt;(F1478*(1-'inputs and tables'!$K$14)),0,IF(C1478&gt;(F1478*(1+'inputs and tables'!$K$14)),1,J1477)))</f>
        <v>1</v>
      </c>
      <c r="K1478">
        <f ca="1">IF(G1478="","",IF(C1478&lt;(G1478*(1-'inputs and tables'!$K$14)),0,IF(C1478&gt;(G1478*(1+'inputs and tables'!$K$14)),1,K1477)))</f>
        <v>1</v>
      </c>
      <c r="N1478" s="13">
        <f t="shared" si="68"/>
        <v>4090.3942683456203</v>
      </c>
      <c r="O1478" s="10">
        <f ca="1">(O1477+(IF(J1477&lt;&gt;J1476,(-O1477*'inputs and tables'!$K$22-'inputs and tables'!$K$21)-O1477*'inputs and tables'!$K$22,0)*('inputs and tables'!$K$15+'inputs and tables'!$K$16)))*(IF(AND(J1477=0,'inputs and tables'!$K$16=1),data!C1477/data!C1478,1)*IF(AND(J1477=1,'inputs and tables'!$K$15=1),data!C1478/data!C1477,1))</f>
        <v>28033.07392179919</v>
      </c>
      <c r="P1478" s="10">
        <f ca="1">(P1477+(IF(K1477&lt;&gt;K1476,(-P1477*'inputs and tables'!$K$22-'inputs and tables'!$K$21)-P1477*'inputs and tables'!$K$22,0)*('inputs and tables'!$K$15+'inputs and tables'!$K$16)))*(IF(AND(K1477=0,'inputs and tables'!$K$16=1),data!C1477/data!C1478,1)*IF(AND(K1477=1,'inputs and tables'!$K$15=1),data!C1478/data!C1477,1))</f>
        <v>7272.7247251535209</v>
      </c>
    </row>
    <row r="1479" spans="1:16" x14ac:dyDescent="0.4">
      <c r="A1479" s="17">
        <f t="shared" si="69"/>
        <v>1477</v>
      </c>
      <c r="B1479">
        <v>1630454400</v>
      </c>
      <c r="C1479">
        <v>48810.52</v>
      </c>
      <c r="D1479" s="14">
        <f t="shared" si="67"/>
        <v>44440</v>
      </c>
      <c r="F1479">
        <f ca="1">IF(A1479&lt;$F$2,"",AVERAGE(INDIRECT("C"&amp;A1479-$F$2+3):C1479))</f>
        <v>40176.334833333334</v>
      </c>
      <c r="G1479" s="2">
        <f ca="1">IF(A1479&lt;$G$2,"",IF(A1479=$G$2,AVERAGE(INDIRECT("C"&amp;A1479-$G$2+3):C1479),G1478+(2/($G$2+3))*(C1479-G1478)))</f>
        <v>42192.035909756618</v>
      </c>
      <c r="J1479">
        <f ca="1">IF(F1479="","",IF(C1479&lt;(F1479*(1-'inputs and tables'!$K$14)),0,IF(C1479&gt;(F1479*(1+'inputs and tables'!$K$14)),1,J1478)))</f>
        <v>1</v>
      </c>
      <c r="K1479">
        <f ca="1">IF(G1479="","",IF(C1479&lt;(G1479*(1-'inputs and tables'!$K$14)),0,IF(C1479&gt;(G1479*(1+'inputs and tables'!$K$14)),1,K1478)))</f>
        <v>1</v>
      </c>
      <c r="N1479" s="13">
        <f t="shared" si="68"/>
        <v>4238.8640903169617</v>
      </c>
      <c r="O1479" s="10">
        <f ca="1">(O1478+(IF(J1478&lt;&gt;J1477,(-O1478*'inputs and tables'!$K$22-'inputs and tables'!$K$21)-O1478*'inputs and tables'!$K$22,0)*('inputs and tables'!$K$15+'inputs and tables'!$K$16)))*(IF(AND(J1478=0,'inputs and tables'!$K$16=1),data!C1478/data!C1479,1)*IF(AND(J1478=1,'inputs and tables'!$K$15=1),data!C1479/data!C1478,1))</f>
        <v>29050.595759898759</v>
      </c>
      <c r="P1479" s="10">
        <f ca="1">(P1478+(IF(K1478&lt;&gt;K1477,(-P1478*'inputs and tables'!$K$22-'inputs and tables'!$K$21)-P1478*'inputs and tables'!$K$22,0)*('inputs and tables'!$K$15+'inputs and tables'!$K$16)))*(IF(AND(K1478=0,'inputs and tables'!$K$16=1),data!C1478/data!C1479,1)*IF(AND(K1478=1,'inputs and tables'!$K$15=1),data!C1479/data!C1478,1))</f>
        <v>7536.7042035001978</v>
      </c>
    </row>
    <row r="1480" spans="1:16" x14ac:dyDescent="0.4">
      <c r="A1480" s="17">
        <f t="shared" si="69"/>
        <v>1478</v>
      </c>
      <c r="B1480">
        <v>1630540800</v>
      </c>
      <c r="C1480">
        <v>49246.64</v>
      </c>
      <c r="D1480" s="14">
        <f t="shared" si="67"/>
        <v>44441</v>
      </c>
      <c r="F1480">
        <f ca="1">IF(A1480&lt;$F$2,"",AVERAGE(INDIRECT("C"&amp;A1480-$F$2+3):C1480))</f>
        <v>40108.08924999999</v>
      </c>
      <c r="G1480" s="2">
        <f ca="1">IF(A1480&lt;$G$2,"",IF(A1480=$G$2,AVERAGE(INDIRECT("C"&amp;A1480-$G$2+3):C1480),G1479+(2/($G$2+3))*(C1480-G1479)))</f>
        <v>42318.010982796681</v>
      </c>
      <c r="J1480">
        <f ca="1">IF(F1480="","",IF(C1480&lt;(F1480*(1-'inputs and tables'!$K$14)),0,IF(C1480&gt;(F1480*(1+'inputs and tables'!$K$14)),1,J1479)))</f>
        <v>1</v>
      </c>
      <c r="K1480">
        <f ca="1">IF(G1480="","",IF(C1480&lt;(G1480*(1-'inputs and tables'!$K$14)),0,IF(C1480&gt;(G1480*(1+'inputs and tables'!$K$14)),1,K1479)))</f>
        <v>1</v>
      </c>
      <c r="N1480" s="13">
        <f t="shared" si="68"/>
        <v>4276.7381676074529</v>
      </c>
      <c r="O1480" s="10">
        <f ca="1">(O1479+(IF(J1479&lt;&gt;J1478,(-O1479*'inputs and tables'!$K$22-'inputs and tables'!$K$21)-O1479*'inputs and tables'!$K$22,0)*('inputs and tables'!$K$15+'inputs and tables'!$K$16)))*(IF(AND(J1479=0,'inputs and tables'!$K$16=1),data!C1479/data!C1480,1)*IF(AND(J1479=1,'inputs and tables'!$K$15=1),data!C1480/data!C1479,1))</f>
        <v>29310.161644933527</v>
      </c>
      <c r="P1480" s="10">
        <f ca="1">(P1479+(IF(K1479&lt;&gt;K1478,(-P1479*'inputs and tables'!$K$22-'inputs and tables'!$K$21)-P1479*'inputs and tables'!$K$22,0)*('inputs and tables'!$K$15+'inputs and tables'!$K$16)))*(IF(AND(K1479=0,'inputs and tables'!$K$16=1),data!C1479/data!C1480,1)*IF(AND(K1479=1,'inputs and tables'!$K$15=1),data!C1480/data!C1479,1))</f>
        <v>7604.044347330474</v>
      </c>
    </row>
    <row r="1481" spans="1:16" x14ac:dyDescent="0.4">
      <c r="A1481" s="17">
        <f t="shared" si="69"/>
        <v>1479</v>
      </c>
      <c r="B1481">
        <v>1630627200</v>
      </c>
      <c r="C1481">
        <v>49999.14</v>
      </c>
      <c r="D1481" s="14">
        <f t="shared" si="67"/>
        <v>44442</v>
      </c>
      <c r="F1481">
        <f ca="1">IF(A1481&lt;$F$2,"",AVERAGE(INDIRECT("C"&amp;A1481-$F$2+3):C1481))</f>
        <v>40054.801416666669</v>
      </c>
      <c r="G1481" s="2">
        <f ca="1">IF(A1481&lt;$G$2,"",IF(A1481=$G$2,AVERAGE(INDIRECT("C"&amp;A1481-$G$2+3):C1481),G1480+(2/($G$2+3))*(C1481-G1480)))</f>
        <v>42455.174000961022</v>
      </c>
      <c r="J1481">
        <f ca="1">IF(F1481="","",IF(C1481&lt;(F1481*(1-'inputs and tables'!$K$14)),0,IF(C1481&gt;(F1481*(1+'inputs and tables'!$K$14)),1,J1480)))</f>
        <v>1</v>
      </c>
      <c r="K1481">
        <f ca="1">IF(G1481="","",IF(C1481&lt;(G1481*(1-'inputs and tables'!$K$14)),0,IF(C1481&gt;(G1481*(1+'inputs and tables'!$K$14)),1,K1480)))</f>
        <v>1</v>
      </c>
      <c r="N1481" s="13">
        <f t="shared" si="68"/>
        <v>4342.0877116804004</v>
      </c>
      <c r="O1481" s="10">
        <f ca="1">(O1480+(IF(J1480&lt;&gt;J1479,(-O1480*'inputs and tables'!$K$22-'inputs and tables'!$K$21)-O1480*'inputs and tables'!$K$22,0)*('inputs and tables'!$K$15+'inputs and tables'!$K$16)))*(IF(AND(J1480=0,'inputs and tables'!$K$16=1),data!C1480/data!C1481,1)*IF(AND(J1480=1,'inputs and tables'!$K$15=1),data!C1481/data!C1480,1))</f>
        <v>29758.027664581005</v>
      </c>
      <c r="P1481" s="10">
        <f ca="1">(P1480+(IF(K1480&lt;&gt;K1479,(-P1480*'inputs and tables'!$K$22-'inputs and tables'!$K$21)-P1480*'inputs and tables'!$K$22,0)*('inputs and tables'!$K$15+'inputs and tables'!$K$16)))*(IF(AND(K1480=0,'inputs and tables'!$K$16=1),data!C1480/data!C1481,1)*IF(AND(K1480=1,'inputs and tables'!$K$15=1),data!C1481/data!C1480,1))</f>
        <v>7720.2358960608271</v>
      </c>
    </row>
    <row r="1482" spans="1:16" x14ac:dyDescent="0.4">
      <c r="A1482" s="17">
        <f t="shared" si="69"/>
        <v>1480</v>
      </c>
      <c r="B1482">
        <v>1630713600</v>
      </c>
      <c r="C1482">
        <v>49915.64</v>
      </c>
      <c r="D1482" s="14">
        <f t="shared" si="67"/>
        <v>44443</v>
      </c>
      <c r="F1482">
        <f ca="1">IF(A1482&lt;$F$2,"",AVERAGE(INDIRECT("C"&amp;A1482-$F$2+3):C1482))</f>
        <v>39993.142166666665</v>
      </c>
      <c r="G1482" s="2">
        <f ca="1">IF(A1482&lt;$G$2,"",IF(A1482=$G$2,AVERAGE(INDIRECT("C"&amp;A1482-$G$2+3):C1482),G1481+(2/($G$2+3))*(C1482-G1481)))</f>
        <v>42588.396608086718</v>
      </c>
      <c r="J1482">
        <f ca="1">IF(F1482="","",IF(C1482&lt;(F1482*(1-'inputs and tables'!$K$14)),0,IF(C1482&gt;(F1482*(1+'inputs and tables'!$K$14)),1,J1481)))</f>
        <v>1</v>
      </c>
      <c r="K1482">
        <f ca="1">IF(G1482="","",IF(C1482&lt;(G1482*(1-'inputs and tables'!$K$14)),0,IF(C1482&gt;(G1482*(1+'inputs and tables'!$K$14)),1,K1481)))</f>
        <v>1</v>
      </c>
      <c r="N1482" s="13">
        <f t="shared" si="68"/>
        <v>4334.8363004776211</v>
      </c>
      <c r="O1482" s="10">
        <f ca="1">(O1481+(IF(J1481&lt;&gt;J1480,(-O1481*'inputs and tables'!$K$22-'inputs and tables'!$K$21)-O1481*'inputs and tables'!$K$22,0)*('inputs and tables'!$K$15+'inputs and tables'!$K$16)))*(IF(AND(J1481=0,'inputs and tables'!$K$16=1),data!C1481/data!C1482,1)*IF(AND(J1481=1,'inputs and tables'!$K$15=1),data!C1482/data!C1481,1))</f>
        <v>29708.330903596867</v>
      </c>
      <c r="P1482" s="10">
        <f ca="1">(P1481+(IF(K1481&lt;&gt;K1480,(-P1481*'inputs and tables'!$K$22-'inputs and tables'!$K$21)-P1481*'inputs and tables'!$K$22,0)*('inputs and tables'!$K$15+'inputs and tables'!$K$16)))*(IF(AND(K1481=0,'inputs and tables'!$K$16=1),data!C1481/data!C1482,1)*IF(AND(K1481=1,'inputs and tables'!$K$15=1),data!C1482/data!C1481,1))</f>
        <v>7707.3428803545357</v>
      </c>
    </row>
    <row r="1483" spans="1:16" x14ac:dyDescent="0.4">
      <c r="A1483" s="17">
        <f t="shared" si="69"/>
        <v>1481</v>
      </c>
      <c r="B1483">
        <v>1630800000</v>
      </c>
      <c r="C1483">
        <v>51756.88</v>
      </c>
      <c r="D1483" s="14">
        <f t="shared" si="67"/>
        <v>44444</v>
      </c>
      <c r="F1483">
        <f ca="1">IF(A1483&lt;$F$2,"",AVERAGE(INDIRECT("C"&amp;A1483-$F$2+3):C1483))</f>
        <v>39933.932416666663</v>
      </c>
      <c r="G1483" s="2">
        <f ca="1">IF(A1483&lt;$G$2,"",IF(A1483=$G$2,AVERAGE(INDIRECT("C"&amp;A1483-$G$2+3):C1483),G1482+(2/($G$2+3))*(C1483-G1482)))</f>
        <v>42752.119525799455</v>
      </c>
      <c r="J1483">
        <f ca="1">IF(F1483="","",IF(C1483&lt;(F1483*(1-'inputs and tables'!$K$14)),0,IF(C1483&gt;(F1483*(1+'inputs and tables'!$K$14)),1,J1482)))</f>
        <v>1</v>
      </c>
      <c r="K1483">
        <f ca="1">IF(G1483="","",IF(C1483&lt;(G1483*(1-'inputs and tables'!$K$14)),0,IF(C1483&gt;(G1483*(1+'inputs and tables'!$K$14)),1,K1482)))</f>
        <v>1</v>
      </c>
      <c r="N1483" s="13">
        <f t="shared" si="68"/>
        <v>4494.7355623100129</v>
      </c>
      <c r="O1483" s="10">
        <f ca="1">(O1482+(IF(J1482&lt;&gt;J1481,(-O1482*'inputs and tables'!$K$22-'inputs and tables'!$K$21)-O1482*'inputs and tables'!$K$22,0)*('inputs and tables'!$K$15+'inputs and tables'!$K$16)))*(IF(AND(J1482=0,'inputs and tables'!$K$16=1),data!C1482/data!C1483,1)*IF(AND(J1482=1,'inputs and tables'!$K$15=1),data!C1483/data!C1482,1))</f>
        <v>30804.1831693985</v>
      </c>
      <c r="P1483" s="10">
        <f ca="1">(P1482+(IF(K1482&lt;&gt;K1481,(-P1482*'inputs and tables'!$K$22-'inputs and tables'!$K$21)-P1482*'inputs and tables'!$K$22,0)*('inputs and tables'!$K$15+'inputs and tables'!$K$16)))*(IF(AND(K1482=0,'inputs and tables'!$K$16=1),data!C1482/data!C1483,1)*IF(AND(K1482=1,'inputs and tables'!$K$15=1),data!C1483/data!C1482,1))</f>
        <v>7991.6439131575598</v>
      </c>
    </row>
    <row r="1484" spans="1:16" x14ac:dyDescent="0.4">
      <c r="A1484" s="17">
        <f t="shared" si="69"/>
        <v>1482</v>
      </c>
      <c r="B1484">
        <v>1630886400</v>
      </c>
      <c r="C1484">
        <v>52663.9</v>
      </c>
      <c r="D1484" s="14">
        <f t="shared" si="67"/>
        <v>44445</v>
      </c>
      <c r="F1484">
        <f ca="1">IF(A1484&lt;$F$2,"",AVERAGE(INDIRECT("C"&amp;A1484-$F$2+3):C1484))</f>
        <v>39887.457916666666</v>
      </c>
      <c r="G1484" s="2">
        <f ca="1">IF(A1484&lt;$G$2,"",IF(A1484=$G$2,AVERAGE(INDIRECT("C"&amp;A1484-$G$2+3):C1484),G1483+(2/($G$2+3))*(C1484-G1483)))</f>
        <v>42929.115605695893</v>
      </c>
      <c r="J1484">
        <f ca="1">IF(F1484="","",IF(C1484&lt;(F1484*(1-'inputs and tables'!$K$14)),0,IF(C1484&gt;(F1484*(1+'inputs and tables'!$K$14)),1,J1483)))</f>
        <v>1</v>
      </c>
      <c r="K1484">
        <f ca="1">IF(G1484="","",IF(C1484&lt;(G1484*(1-'inputs and tables'!$K$14)),0,IF(C1484&gt;(G1484*(1+'inputs and tables'!$K$14)),1,K1483)))</f>
        <v>1</v>
      </c>
      <c r="N1484" s="13">
        <f t="shared" si="68"/>
        <v>4573.5041250542599</v>
      </c>
      <c r="O1484" s="10">
        <f ca="1">(O1483+(IF(J1483&lt;&gt;J1482,(-O1483*'inputs and tables'!$K$22-'inputs and tables'!$K$21)-O1483*'inputs and tables'!$K$22,0)*('inputs and tables'!$K$15+'inputs and tables'!$K$16)))*(IF(AND(J1483=0,'inputs and tables'!$K$16=1),data!C1483/data!C1484,1)*IF(AND(J1483=1,'inputs and tables'!$K$15=1),data!C1484/data!C1483,1))</f>
        <v>31344.014979552201</v>
      </c>
      <c r="P1484" s="10">
        <f ca="1">(P1483+(IF(K1483&lt;&gt;K1482,(-P1483*'inputs and tables'!$K$22-'inputs and tables'!$K$21)-P1483*'inputs and tables'!$K$22,0)*('inputs and tables'!$K$15+'inputs and tables'!$K$16)))*(IF(AND(K1483=0,'inputs and tables'!$K$16=1),data!C1483/data!C1484,1)*IF(AND(K1483=1,'inputs and tables'!$K$15=1),data!C1484/data!C1483,1))</f>
        <v>8131.6944892763713</v>
      </c>
    </row>
    <row r="1485" spans="1:16" x14ac:dyDescent="0.4">
      <c r="A1485" s="17">
        <f t="shared" si="69"/>
        <v>1483</v>
      </c>
      <c r="B1485">
        <v>1630972800</v>
      </c>
      <c r="C1485">
        <v>46863.73</v>
      </c>
      <c r="D1485" s="14">
        <f t="shared" si="67"/>
        <v>44446</v>
      </c>
      <c r="F1485">
        <f ca="1">IF(A1485&lt;$F$2,"",AVERAGE(INDIRECT("C"&amp;A1485-$F$2+3):C1485))</f>
        <v>39812.854500000001</v>
      </c>
      <c r="G1485" s="2">
        <f ca="1">IF(A1485&lt;$G$2,"",IF(A1485=$G$2,AVERAGE(INDIRECT("C"&amp;A1485-$G$2+3):C1485),G1484+(2/($G$2+3))*(C1485-G1484)))</f>
        <v>42999.376577022755</v>
      </c>
      <c r="J1485">
        <f ca="1">IF(F1485="","",IF(C1485&lt;(F1485*(1-'inputs and tables'!$K$14)),0,IF(C1485&gt;(F1485*(1+'inputs and tables'!$K$14)),1,J1484)))</f>
        <v>1</v>
      </c>
      <c r="K1485">
        <f ca="1">IF(G1485="","",IF(C1485&lt;(G1485*(1-'inputs and tables'!$K$14)),0,IF(C1485&gt;(G1485*(1+'inputs and tables'!$K$14)),1,K1484)))</f>
        <v>1</v>
      </c>
      <c r="N1485" s="13">
        <f t="shared" si="68"/>
        <v>4069.7985236647701</v>
      </c>
      <c r="O1485" s="10">
        <f ca="1">(O1484+(IF(J1484&lt;&gt;J1483,(-O1484*'inputs and tables'!$K$22-'inputs and tables'!$K$21)-O1484*'inputs and tables'!$K$22,0)*('inputs and tables'!$K$15+'inputs and tables'!$K$16)))*(IF(AND(J1484=0,'inputs and tables'!$K$16=1),data!C1484/data!C1485,1)*IF(AND(J1484=1,'inputs and tables'!$K$15=1),data!C1485/data!C1484,1))</f>
        <v>27891.923217188432</v>
      </c>
      <c r="P1485" s="10">
        <f ca="1">(P1484+(IF(K1484&lt;&gt;K1483,(-P1484*'inputs and tables'!$K$22-'inputs and tables'!$K$21)-P1484*'inputs and tables'!$K$22,0)*('inputs and tables'!$K$15+'inputs and tables'!$K$16)))*(IF(AND(K1484=0,'inputs and tables'!$K$16=1),data!C1484/data!C1485,1)*IF(AND(K1484=1,'inputs and tables'!$K$15=1),data!C1485/data!C1484,1))</f>
        <v>7236.1054724001788</v>
      </c>
    </row>
    <row r="1486" spans="1:16" x14ac:dyDescent="0.4">
      <c r="A1486" s="17">
        <f t="shared" si="69"/>
        <v>1484</v>
      </c>
      <c r="B1486">
        <v>1631059200</v>
      </c>
      <c r="C1486">
        <v>46048.31</v>
      </c>
      <c r="D1486" s="14">
        <f t="shared" si="67"/>
        <v>44447</v>
      </c>
      <c r="F1486">
        <f ca="1">IF(A1486&lt;$F$2,"",AVERAGE(INDIRECT("C"&amp;A1486-$F$2+3):C1486))</f>
        <v>39724.340249999994</v>
      </c>
      <c r="G1486" s="2">
        <f ca="1">IF(A1486&lt;$G$2,"",IF(A1486=$G$2,AVERAGE(INDIRECT("C"&amp;A1486-$G$2+3):C1486),G1485+(2/($G$2+3))*(C1486-G1485)))</f>
        <v>43053.821816718773</v>
      </c>
      <c r="J1486">
        <f ca="1">IF(F1486="","",IF(C1486&lt;(F1486*(1-'inputs and tables'!$K$14)),0,IF(C1486&gt;(F1486*(1+'inputs and tables'!$K$14)),1,J1485)))</f>
        <v>1</v>
      </c>
      <c r="K1486">
        <f ca="1">IF(G1486="","",IF(C1486&lt;(G1486*(1-'inputs and tables'!$K$14)),0,IF(C1486&gt;(G1486*(1+'inputs and tables'!$K$14)),1,K1485)))</f>
        <v>1</v>
      </c>
      <c r="N1486" s="13">
        <f t="shared" si="68"/>
        <v>3998.9848024315957</v>
      </c>
      <c r="O1486" s="10">
        <f ca="1">(O1485+(IF(J1485&lt;&gt;J1484,(-O1485*'inputs and tables'!$K$22-'inputs and tables'!$K$21)-O1485*'inputs and tables'!$K$22,0)*('inputs and tables'!$K$15+'inputs and tables'!$K$16)))*(IF(AND(J1485=0,'inputs and tables'!$K$16=1),data!C1485/data!C1486,1)*IF(AND(J1485=1,'inputs and tables'!$K$15=1),data!C1486/data!C1485,1))</f>
        <v>27406.609051419724</v>
      </c>
      <c r="P1486" s="10">
        <f ca="1">(P1485+(IF(K1485&lt;&gt;K1484,(-P1485*'inputs and tables'!$K$22-'inputs and tables'!$K$21)-P1485*'inputs and tables'!$K$22,0)*('inputs and tables'!$K$15+'inputs and tables'!$K$16)))*(IF(AND(K1485=0,'inputs and tables'!$K$16=1),data!C1485/data!C1486,1)*IF(AND(K1485=1,'inputs and tables'!$K$15=1),data!C1486/data!C1485,1))</f>
        <v>7110.1986117148554</v>
      </c>
    </row>
    <row r="1487" spans="1:16" x14ac:dyDescent="0.4">
      <c r="A1487" s="17">
        <f t="shared" si="69"/>
        <v>1485</v>
      </c>
      <c r="B1487">
        <v>1631145600</v>
      </c>
      <c r="C1487">
        <v>46395.14</v>
      </c>
      <c r="D1487" s="14">
        <f t="shared" si="67"/>
        <v>44448</v>
      </c>
      <c r="F1487">
        <f ca="1">IF(A1487&lt;$F$2,"",AVERAGE(INDIRECT("C"&amp;A1487-$F$2+3):C1487))</f>
        <v>39697.372083333328</v>
      </c>
      <c r="G1487" s="2">
        <f ca="1">IF(A1487&lt;$G$2,"",IF(A1487=$G$2,AVERAGE(INDIRECT("C"&amp;A1487-$G$2+3):C1487),G1486+(2/($G$2+3))*(C1487-G1486)))</f>
        <v>43113.488212848795</v>
      </c>
      <c r="J1487">
        <f ca="1">IF(F1487="","",IF(C1487&lt;(F1487*(1-'inputs and tables'!$K$14)),0,IF(C1487&gt;(F1487*(1+'inputs and tables'!$K$14)),1,J1486)))</f>
        <v>1</v>
      </c>
      <c r="K1487">
        <f ca="1">IF(G1487="","",IF(C1487&lt;(G1487*(1-'inputs and tables'!$K$14)),0,IF(C1487&gt;(G1487*(1+'inputs and tables'!$K$14)),1,K1486)))</f>
        <v>1</v>
      </c>
      <c r="N1487" s="13">
        <f t="shared" si="68"/>
        <v>4029.1046461137494</v>
      </c>
      <c r="O1487" s="10">
        <f ca="1">(O1486+(IF(J1486&lt;&gt;J1485,(-O1486*'inputs and tables'!$K$22-'inputs and tables'!$K$21)-O1486*'inputs and tables'!$K$22,0)*('inputs and tables'!$K$15+'inputs and tables'!$K$16)))*(IF(AND(J1486=0,'inputs and tables'!$K$16=1),data!C1486/data!C1487,1)*IF(AND(J1486=1,'inputs and tables'!$K$15=1),data!C1487/data!C1486,1))</f>
        <v>27613.03213659492</v>
      </c>
      <c r="P1487" s="10">
        <f ca="1">(P1486+(IF(K1486&lt;&gt;K1485,(-P1486*'inputs and tables'!$K$22-'inputs and tables'!$K$21)-P1486*'inputs and tables'!$K$22,0)*('inputs and tables'!$K$15+'inputs and tables'!$K$16)))*(IF(AND(K1486=0,'inputs and tables'!$K$16=1),data!C1486/data!C1487,1)*IF(AND(K1486=1,'inputs and tables'!$K$15=1),data!C1487/data!C1486,1))</f>
        <v>7163.7517211449531</v>
      </c>
    </row>
    <row r="1488" spans="1:16" x14ac:dyDescent="0.4">
      <c r="A1488" s="17">
        <f t="shared" si="69"/>
        <v>1486</v>
      </c>
      <c r="B1488">
        <v>1631232000</v>
      </c>
      <c r="C1488">
        <v>44850.91</v>
      </c>
      <c r="D1488" s="14">
        <f t="shared" si="67"/>
        <v>44449</v>
      </c>
      <c r="F1488">
        <f ca="1">IF(A1488&lt;$F$2,"",AVERAGE(INDIRECT("C"&amp;A1488-$F$2+3):C1488))</f>
        <v>39657.204916666662</v>
      </c>
      <c r="G1488" s="2">
        <f ca="1">IF(A1488&lt;$G$2,"",IF(A1488=$G$2,AVERAGE(INDIRECT("C"&amp;A1488-$G$2+3):C1488),G1487+(2/($G$2+3))*(C1488-G1487)))</f>
        <v>43144.51360190507</v>
      </c>
      <c r="J1488">
        <f ca="1">IF(F1488="","",IF(C1488&lt;(F1488*(1-'inputs and tables'!$K$14)),0,IF(C1488&gt;(F1488*(1+'inputs and tables'!$K$14)),1,J1487)))</f>
        <v>1</v>
      </c>
      <c r="K1488">
        <f ca="1">IF(G1488="","",IF(C1488&lt;(G1488*(1-'inputs and tables'!$K$14)),0,IF(C1488&gt;(G1488*(1+'inputs and tables'!$K$14)),1,K1487)))</f>
        <v>1</v>
      </c>
      <c r="N1488" s="13">
        <f t="shared" si="68"/>
        <v>3894.9986973512664</v>
      </c>
      <c r="O1488" s="10">
        <f ca="1">(O1487+(IF(J1487&lt;&gt;J1486,(-O1487*'inputs and tables'!$K$22-'inputs and tables'!$K$21)-O1487*'inputs and tables'!$K$22,0)*('inputs and tables'!$K$15+'inputs and tables'!$K$16)))*(IF(AND(J1487=0,'inputs and tables'!$K$16=1),data!C1487/data!C1488,1)*IF(AND(J1487=1,'inputs and tables'!$K$15=1),data!C1488/data!C1487,1))</f>
        <v>26693.951547199267</v>
      </c>
      <c r="P1488" s="10">
        <f ca="1">(P1487+(IF(K1487&lt;&gt;K1486,(-P1487*'inputs and tables'!$K$22-'inputs and tables'!$K$21)-P1487*'inputs and tables'!$K$22,0)*('inputs and tables'!$K$15+'inputs and tables'!$K$16)))*(IF(AND(K1487=0,'inputs and tables'!$K$16=1),data!C1487/data!C1488,1)*IF(AND(K1487=1,'inputs and tables'!$K$15=1),data!C1488/data!C1487,1))</f>
        <v>6925.3112224128954</v>
      </c>
    </row>
    <row r="1489" spans="1:16" x14ac:dyDescent="0.4">
      <c r="A1489" s="17">
        <f t="shared" si="69"/>
        <v>1487</v>
      </c>
      <c r="B1489">
        <v>1631318400</v>
      </c>
      <c r="C1489">
        <v>45173.69</v>
      </c>
      <c r="D1489" s="14">
        <f t="shared" si="67"/>
        <v>44450</v>
      </c>
      <c r="F1489">
        <f ca="1">IF(A1489&lt;$F$2,"",AVERAGE(INDIRECT("C"&amp;A1489-$F$2+3):C1489))</f>
        <v>39618.306916666668</v>
      </c>
      <c r="G1489" s="2">
        <f ca="1">IF(A1489&lt;$G$2,"",IF(A1489=$G$2,AVERAGE(INDIRECT("C"&amp;A1489-$G$2+3):C1489),G1488+(2/($G$2+3))*(C1489-G1488)))</f>
        <v>43180.748894728196</v>
      </c>
      <c r="J1489">
        <f ca="1">IF(F1489="","",IF(C1489&lt;(F1489*(1-'inputs and tables'!$K$14)),0,IF(C1489&gt;(F1489*(1+'inputs and tables'!$K$14)),1,J1488)))</f>
        <v>1</v>
      </c>
      <c r="K1489">
        <f ca="1">IF(G1489="","",IF(C1489&lt;(G1489*(1-'inputs and tables'!$K$14)),0,IF(C1489&gt;(G1489*(1+'inputs and tables'!$K$14)),1,K1488)))</f>
        <v>1</v>
      </c>
      <c r="N1489" s="13">
        <f t="shared" si="68"/>
        <v>3923.0299609205235</v>
      </c>
      <c r="O1489" s="10">
        <f ca="1">(O1488+(IF(J1488&lt;&gt;J1487,(-O1488*'inputs and tables'!$K$22-'inputs and tables'!$K$21)-O1488*'inputs and tables'!$K$22,0)*('inputs and tables'!$K$15+'inputs and tables'!$K$16)))*(IF(AND(J1488=0,'inputs and tables'!$K$16=1),data!C1488/data!C1489,1)*IF(AND(J1488=1,'inputs and tables'!$K$15=1),data!C1489/data!C1488,1))</f>
        <v>26886.060774869453</v>
      </c>
      <c r="P1489" s="10">
        <f ca="1">(P1488+(IF(K1488&lt;&gt;K1487,(-P1488*'inputs and tables'!$K$22-'inputs and tables'!$K$21)-P1488*'inputs and tables'!$K$22,0)*('inputs and tables'!$K$15+'inputs and tables'!$K$16)))*(IF(AND(K1488=0,'inputs and tables'!$K$16=1),data!C1488/data!C1489,1)*IF(AND(K1488=1,'inputs and tables'!$K$15=1),data!C1489/data!C1488,1))</f>
        <v>6975.1508345048333</v>
      </c>
    </row>
    <row r="1490" spans="1:16" x14ac:dyDescent="0.4">
      <c r="A1490" s="17">
        <f t="shared" si="69"/>
        <v>1488</v>
      </c>
      <c r="B1490">
        <v>1631404800</v>
      </c>
      <c r="C1490">
        <v>46025.24</v>
      </c>
      <c r="D1490" s="14">
        <f t="shared" ref="D1490:D1553" si="70">(B1490/86400)+DATE(1970,1,1)</f>
        <v>44451</v>
      </c>
      <c r="F1490">
        <f ca="1">IF(A1490&lt;$F$2,"",AVERAGE(INDIRECT("C"&amp;A1490-$F$2+3):C1490))</f>
        <v>39612.159000000007</v>
      </c>
      <c r="G1490" s="2">
        <f ca="1">IF(A1490&lt;$G$2,"",IF(A1490=$G$2,AVERAGE(INDIRECT("C"&amp;A1490-$G$2+3):C1490),G1489+(2/($G$2+3))*(C1490-G1489)))</f>
        <v>43231.54337875091</v>
      </c>
      <c r="J1490">
        <f ca="1">IF(F1490="","",IF(C1490&lt;(F1490*(1-'inputs and tables'!$K$14)),0,IF(C1490&gt;(F1490*(1+'inputs and tables'!$K$14)),1,J1489)))</f>
        <v>1</v>
      </c>
      <c r="K1490">
        <f ca="1">IF(G1490="","",IF(C1490&lt;(G1490*(1-'inputs and tables'!$K$14)),0,IF(C1490&gt;(G1490*(1+'inputs and tables'!$K$14)),1,K1489)))</f>
        <v>1</v>
      </c>
      <c r="N1490" s="13">
        <f t="shared" ref="N1490:N1553" si="71">(C1490/C1489)*N1489</f>
        <v>3996.9813287016782</v>
      </c>
      <c r="O1490" s="10">
        <f ca="1">(O1489+(IF(J1489&lt;&gt;J1488,(-O1489*'inputs and tables'!$K$22-'inputs and tables'!$K$21)-O1489*'inputs and tables'!$K$22,0)*('inputs and tables'!$K$15+'inputs and tables'!$K$16)))*(IF(AND(J1489=0,'inputs and tables'!$K$16=1),data!C1489/data!C1490,1)*IF(AND(J1489=1,'inputs and tables'!$K$15=1),data!C1490/data!C1489,1))</f>
        <v>27392.87846128914</v>
      </c>
      <c r="P1490" s="10">
        <f ca="1">(P1489+(IF(K1489&lt;&gt;K1488,(-P1489*'inputs and tables'!$K$22-'inputs and tables'!$K$21)-P1489*'inputs and tables'!$K$22,0)*('inputs and tables'!$K$15+'inputs and tables'!$K$16)))*(IF(AND(K1489=0,'inputs and tables'!$K$16=1),data!C1489/data!C1490,1)*IF(AND(K1489=1,'inputs and tables'!$K$15=1),data!C1490/data!C1489,1))</f>
        <v>7106.6364336029501</v>
      </c>
    </row>
    <row r="1491" spans="1:16" x14ac:dyDescent="0.4">
      <c r="A1491" s="17">
        <f t="shared" si="69"/>
        <v>1489</v>
      </c>
      <c r="B1491">
        <v>1631491200</v>
      </c>
      <c r="C1491">
        <v>44940.73</v>
      </c>
      <c r="D1491" s="14">
        <f t="shared" si="70"/>
        <v>44452</v>
      </c>
      <c r="F1491">
        <f ca="1">IF(A1491&lt;$F$2,"",AVERAGE(INDIRECT("C"&amp;A1491-$F$2+3):C1491))</f>
        <v>39599.735916666679</v>
      </c>
      <c r="G1491" s="2">
        <f ca="1">IF(A1491&lt;$G$2,"",IF(A1491=$G$2,AVERAGE(INDIRECT("C"&amp;A1491-$G$2+3):C1491),G1490+(2/($G$2+3))*(C1491-G1490)))</f>
        <v>43262.06456841607</v>
      </c>
      <c r="J1491">
        <f ca="1">IF(F1491="","",IF(C1491&lt;(F1491*(1-'inputs and tables'!$K$14)),0,IF(C1491&gt;(F1491*(1+'inputs and tables'!$K$14)),1,J1490)))</f>
        <v>1</v>
      </c>
      <c r="K1491">
        <f ca="1">IF(G1491="","",IF(C1491&lt;(G1491*(1-'inputs and tables'!$K$14)),0,IF(C1491&gt;(G1491*(1+'inputs and tables'!$K$14)),1,K1490)))</f>
        <v>1</v>
      </c>
      <c r="N1491" s="13">
        <f t="shared" si="71"/>
        <v>3902.7989578810102</v>
      </c>
      <c r="O1491" s="10">
        <f ca="1">(O1490+(IF(J1490&lt;&gt;J1489,(-O1490*'inputs and tables'!$K$22-'inputs and tables'!$K$21)-O1490*'inputs and tables'!$K$22,0)*('inputs and tables'!$K$15+'inputs and tables'!$K$16)))*(IF(AND(J1490=0,'inputs and tables'!$K$16=1),data!C1490/data!C1491,1)*IF(AND(J1490=1,'inputs and tables'!$K$15=1),data!C1491/data!C1490,1))</f>
        <v>26747.409787577657</v>
      </c>
      <c r="P1491" s="10">
        <f ca="1">(P1490+(IF(K1490&lt;&gt;K1489,(-P1490*'inputs and tables'!$K$22-'inputs and tables'!$K$21)-P1490*'inputs and tables'!$K$22,0)*('inputs and tables'!$K$15+'inputs and tables'!$K$16)))*(IF(AND(K1490=0,'inputs and tables'!$K$16=1),data!C1490/data!C1491,1)*IF(AND(K1490=1,'inputs and tables'!$K$15=1),data!C1491/data!C1490,1))</f>
        <v>6939.1800927211489</v>
      </c>
    </row>
    <row r="1492" spans="1:16" x14ac:dyDescent="0.4">
      <c r="A1492" s="17">
        <f t="shared" si="69"/>
        <v>1490</v>
      </c>
      <c r="B1492">
        <v>1631577600</v>
      </c>
      <c r="C1492">
        <v>47111.519999999997</v>
      </c>
      <c r="D1492" s="14">
        <f t="shared" si="70"/>
        <v>44453</v>
      </c>
      <c r="F1492">
        <f ca="1">IF(A1492&lt;$F$2,"",AVERAGE(INDIRECT("C"&amp;A1492-$F$2+3):C1492))</f>
        <v>39629.514916666682</v>
      </c>
      <c r="G1492" s="2">
        <f ca="1">IF(A1492&lt;$G$2,"",IF(A1492=$G$2,AVERAGE(INDIRECT("C"&amp;A1492-$G$2+3):C1492),G1491+(2/($G$2+3))*(C1492-G1491)))</f>
        <v>43330.80484398007</v>
      </c>
      <c r="J1492">
        <f ca="1">IF(F1492="","",IF(C1492&lt;(F1492*(1-'inputs and tables'!$K$14)),0,IF(C1492&gt;(F1492*(1+'inputs and tables'!$K$14)),1,J1491)))</f>
        <v>1</v>
      </c>
      <c r="K1492">
        <f ca="1">IF(G1492="","",IF(C1492&lt;(G1492*(1-'inputs and tables'!$K$14)),0,IF(C1492&gt;(G1492*(1+'inputs and tables'!$K$14)),1,K1491)))</f>
        <v>1</v>
      </c>
      <c r="N1492" s="13">
        <f t="shared" si="71"/>
        <v>4091.3174120711956</v>
      </c>
      <c r="O1492" s="10">
        <f ca="1">(O1491+(IF(J1491&lt;&gt;J1490,(-O1491*'inputs and tables'!$K$22-'inputs and tables'!$K$21)-O1491*'inputs and tables'!$K$22,0)*('inputs and tables'!$K$15+'inputs and tables'!$K$16)))*(IF(AND(J1491=0,'inputs and tables'!$K$16=1),data!C1491/data!C1492,1)*IF(AND(J1491=1,'inputs and tables'!$K$15=1),data!C1492/data!C1491,1))</f>
        <v>28039.400587299322</v>
      </c>
      <c r="P1492" s="10">
        <f ca="1">(P1491+(IF(K1491&lt;&gt;K1490,(-P1491*'inputs and tables'!$K$22-'inputs and tables'!$K$21)-P1491*'inputs and tables'!$K$22,0)*('inputs and tables'!$K$15+'inputs and tables'!$K$16)))*(IF(AND(K1491=0,'inputs and tables'!$K$16=1),data!C1491/data!C1492,1)*IF(AND(K1491=1,'inputs and tables'!$K$15=1),data!C1492/data!C1491,1))</f>
        <v>7274.3660755362498</v>
      </c>
    </row>
    <row r="1493" spans="1:16" x14ac:dyDescent="0.4">
      <c r="A1493" s="17">
        <f t="shared" si="69"/>
        <v>1491</v>
      </c>
      <c r="B1493">
        <v>1631664000</v>
      </c>
      <c r="C1493">
        <v>48121.41</v>
      </c>
      <c r="D1493" s="14">
        <f t="shared" si="70"/>
        <v>44454</v>
      </c>
      <c r="F1493">
        <f ca="1">IF(A1493&lt;$F$2,"",AVERAGE(INDIRECT("C"&amp;A1493-$F$2+3):C1493))</f>
        <v>39673.445166666686</v>
      </c>
      <c r="G1493" s="2">
        <f ca="1">IF(A1493&lt;$G$2,"",IF(A1493=$G$2,AVERAGE(INDIRECT("C"&amp;A1493-$G$2+3):C1493),G1492+(2/($G$2+3))*(C1493-G1492)))</f>
        <v>43416.351364623282</v>
      </c>
      <c r="J1493">
        <f ca="1">IF(F1493="","",IF(C1493&lt;(F1493*(1-'inputs and tables'!$K$14)),0,IF(C1493&gt;(F1493*(1+'inputs and tables'!$K$14)),1,J1492)))</f>
        <v>1</v>
      </c>
      <c r="K1493">
        <f ca="1">IF(G1493="","",IF(C1493&lt;(G1493*(1-'inputs and tables'!$K$14)),0,IF(C1493&gt;(G1493*(1+'inputs and tables'!$K$14)),1,K1492)))</f>
        <v>1</v>
      </c>
      <c r="N1493" s="13">
        <f t="shared" si="71"/>
        <v>4179.0195397307707</v>
      </c>
      <c r="O1493" s="10">
        <f ca="1">(O1492+(IF(J1492&lt;&gt;J1491,(-O1492*'inputs and tables'!$K$22-'inputs and tables'!$K$21)-O1492*'inputs and tables'!$K$22,0)*('inputs and tables'!$K$15+'inputs and tables'!$K$16)))*(IF(AND(J1492=0,'inputs and tables'!$K$16=1),data!C1492/data!C1493,1)*IF(AND(J1492=1,'inputs and tables'!$K$15=1),data!C1493/data!C1492,1))</f>
        <v>28640.457616643907</v>
      </c>
      <c r="P1493" s="10">
        <f ca="1">(P1492+(IF(K1492&lt;&gt;K1491,(-P1492*'inputs and tables'!$K$22-'inputs and tables'!$K$21)-P1492*'inputs and tables'!$K$22,0)*('inputs and tables'!$K$15+'inputs and tables'!$K$16)))*(IF(AND(K1492=0,'inputs and tables'!$K$16=1),data!C1492/data!C1493,1)*IF(AND(K1492=1,'inputs and tables'!$K$15=1),data!C1493/data!C1492,1))</f>
        <v>7430.3005381904668</v>
      </c>
    </row>
    <row r="1494" spans="1:16" x14ac:dyDescent="0.4">
      <c r="A1494" s="17">
        <f t="shared" si="69"/>
        <v>1492</v>
      </c>
      <c r="B1494">
        <v>1631750400</v>
      </c>
      <c r="C1494">
        <v>47737.82</v>
      </c>
      <c r="D1494" s="14">
        <f t="shared" si="70"/>
        <v>44455</v>
      </c>
      <c r="F1494">
        <f ca="1">IF(A1494&lt;$F$2,"",AVERAGE(INDIRECT("C"&amp;A1494-$F$2+3):C1494))</f>
        <v>39765.509583333354</v>
      </c>
      <c r="G1494" s="2">
        <f ca="1">IF(A1494&lt;$G$2,"",IF(A1494=$G$2,AVERAGE(INDIRECT("C"&amp;A1494-$G$2+3):C1494),G1493+(2/($G$2+3))*(C1494-G1493)))</f>
        <v>43493.520447397867</v>
      </c>
      <c r="J1494">
        <f ca="1">IF(F1494="","",IF(C1494&lt;(F1494*(1-'inputs and tables'!$K$14)),0,IF(C1494&gt;(F1494*(1+'inputs and tables'!$K$14)),1,J1493)))</f>
        <v>1</v>
      </c>
      <c r="K1494">
        <f ca="1">IF(G1494="","",IF(C1494&lt;(G1494*(1-'inputs and tables'!$K$14)),0,IF(C1494&gt;(G1494*(1+'inputs and tables'!$K$14)),1,K1493)))</f>
        <v>1</v>
      </c>
      <c r="N1494" s="13">
        <f t="shared" si="71"/>
        <v>4145.7073382544349</v>
      </c>
      <c r="O1494" s="10">
        <f ca="1">(O1493+(IF(J1493&lt;&gt;J1492,(-O1493*'inputs and tables'!$K$22-'inputs and tables'!$K$21)-O1493*'inputs and tables'!$K$22,0)*('inputs and tables'!$K$15+'inputs and tables'!$K$16)))*(IF(AND(J1493=0,'inputs and tables'!$K$16=1),data!C1493/data!C1494,1)*IF(AND(J1493=1,'inputs and tables'!$K$15=1),data!C1494/data!C1493,1))</f>
        <v>28412.156053219882</v>
      </c>
      <c r="P1494" s="10">
        <f ca="1">(P1493+(IF(K1493&lt;&gt;K1492,(-P1493*'inputs and tables'!$K$22-'inputs and tables'!$K$21)-P1493*'inputs and tables'!$K$22,0)*('inputs and tables'!$K$15+'inputs and tables'!$K$16)))*(IF(AND(K1493=0,'inputs and tables'!$K$16=1),data!C1493/data!C1494,1)*IF(AND(K1493=1,'inputs and tables'!$K$15=1),data!C1494/data!C1493,1))</f>
        <v>7371.0714137021259</v>
      </c>
    </row>
    <row r="1495" spans="1:16" x14ac:dyDescent="0.4">
      <c r="A1495" s="17">
        <f t="shared" si="69"/>
        <v>1493</v>
      </c>
      <c r="B1495">
        <v>1631836800</v>
      </c>
      <c r="C1495">
        <v>47299.98</v>
      </c>
      <c r="D1495" s="14">
        <f t="shared" si="70"/>
        <v>44456</v>
      </c>
      <c r="F1495">
        <f ca="1">IF(A1495&lt;$F$2,"",AVERAGE(INDIRECT("C"&amp;A1495-$F$2+3):C1495))</f>
        <v>39821.954083333367</v>
      </c>
      <c r="G1495" s="2">
        <f ca="1">IF(A1495&lt;$G$2,"",IF(A1495=$G$2,AVERAGE(INDIRECT("C"&amp;A1495-$G$2+3):C1495),G1494+(2/($G$2+3))*(C1495-G1494)))</f>
        <v>43561.492939408621</v>
      </c>
      <c r="J1495">
        <f ca="1">IF(F1495="","",IF(C1495&lt;(F1495*(1-'inputs and tables'!$K$14)),0,IF(C1495&gt;(F1495*(1+'inputs and tables'!$K$14)),1,J1494)))</f>
        <v>1</v>
      </c>
      <c r="K1495">
        <f ca="1">IF(G1495="","",IF(C1495&lt;(G1495*(1-'inputs and tables'!$K$14)),0,IF(C1495&gt;(G1495*(1+'inputs and tables'!$K$14)),1,K1494)))</f>
        <v>1</v>
      </c>
      <c r="N1495" s="13">
        <f t="shared" si="71"/>
        <v>4107.6838905774921</v>
      </c>
      <c r="O1495" s="10">
        <f ca="1">(O1494+(IF(J1494&lt;&gt;J1493,(-O1494*'inputs and tables'!$K$22-'inputs and tables'!$K$21)-O1494*'inputs and tables'!$K$22,0)*('inputs and tables'!$K$15+'inputs and tables'!$K$16)))*(IF(AND(J1494=0,'inputs and tables'!$K$16=1),data!C1494/data!C1495,1)*IF(AND(J1494=1,'inputs and tables'!$K$15=1),data!C1495/data!C1494,1))</f>
        <v>28151.566474425923</v>
      </c>
      <c r="P1495" s="10">
        <f ca="1">(P1494+(IF(K1494&lt;&gt;K1493,(-P1494*'inputs and tables'!$K$22-'inputs and tables'!$K$21)-P1494*'inputs and tables'!$K$22,0)*('inputs and tables'!$K$15+'inputs and tables'!$K$16)))*(IF(AND(K1494=0,'inputs and tables'!$K$16=1),data!C1494/data!C1495,1)*IF(AND(K1494=1,'inputs and tables'!$K$15=1),data!C1495/data!C1494,1))</f>
        <v>7303.465689189039</v>
      </c>
    </row>
    <row r="1496" spans="1:16" x14ac:dyDescent="0.4">
      <c r="A1496" s="17">
        <f t="shared" si="69"/>
        <v>1494</v>
      </c>
      <c r="B1496">
        <v>1631923200</v>
      </c>
      <c r="C1496">
        <v>48292.74</v>
      </c>
      <c r="D1496" s="14">
        <f t="shared" si="70"/>
        <v>44457</v>
      </c>
      <c r="F1496">
        <f ca="1">IF(A1496&lt;$F$2,"",AVERAGE(INDIRECT("C"&amp;A1496-$F$2+3):C1496))</f>
        <v>39913.960166666693</v>
      </c>
      <c r="G1496" s="2">
        <f ca="1">IF(A1496&lt;$G$2,"",IF(A1496=$G$2,AVERAGE(INDIRECT("C"&amp;A1496-$G$2+3):C1496),G1495+(2/($G$2+3))*(C1496-G1495)))</f>
        <v>43645.979494062041</v>
      </c>
      <c r="J1496">
        <f ca="1">IF(F1496="","",IF(C1496&lt;(F1496*(1-'inputs and tables'!$K$14)),0,IF(C1496&gt;(F1496*(1+'inputs and tables'!$K$14)),1,J1495)))</f>
        <v>1</v>
      </c>
      <c r="K1496">
        <f ca="1">IF(G1496="","",IF(C1496&lt;(G1496*(1-'inputs and tables'!$K$14)),0,IF(C1496&gt;(G1496*(1+'inputs and tables'!$K$14)),1,K1495)))</f>
        <v>1</v>
      </c>
      <c r="N1496" s="13">
        <f t="shared" si="71"/>
        <v>4193.898393399897</v>
      </c>
      <c r="O1496" s="10">
        <f ca="1">(O1495+(IF(J1495&lt;&gt;J1494,(-O1495*'inputs and tables'!$K$22-'inputs and tables'!$K$21)-O1495*'inputs and tables'!$K$22,0)*('inputs and tables'!$K$15+'inputs and tables'!$K$16)))*(IF(AND(J1495=0,'inputs and tables'!$K$16=1),data!C1495/data!C1496,1)*IF(AND(J1495=1,'inputs and tables'!$K$15=1),data!C1496/data!C1495,1))</f>
        <v>28742.428228133875</v>
      </c>
      <c r="P1496" s="10">
        <f ca="1">(P1495+(IF(K1495&lt;&gt;K1494,(-P1495*'inputs and tables'!$K$22-'inputs and tables'!$K$21)-P1495*'inputs and tables'!$K$22,0)*('inputs and tables'!$K$15+'inputs and tables'!$K$16)))*(IF(AND(K1495=0,'inputs and tables'!$K$16=1),data!C1495/data!C1496,1)*IF(AND(K1495=1,'inputs and tables'!$K$15=1),data!C1496/data!C1495,1))</f>
        <v>7456.7551535312923</v>
      </c>
    </row>
    <row r="1497" spans="1:16" x14ac:dyDescent="0.4">
      <c r="A1497" s="17">
        <f t="shared" si="69"/>
        <v>1495</v>
      </c>
      <c r="B1497">
        <v>1632009600</v>
      </c>
      <c r="C1497">
        <v>47241.75</v>
      </c>
      <c r="D1497" s="14">
        <f t="shared" si="70"/>
        <v>44458</v>
      </c>
      <c r="F1497">
        <f ca="1">IF(A1497&lt;$F$2,"",AVERAGE(INDIRECT("C"&amp;A1497-$F$2+3):C1497))</f>
        <v>39995.560333333357</v>
      </c>
      <c r="G1497" s="2">
        <f ca="1">IF(A1497&lt;$G$2,"",IF(A1497=$G$2,AVERAGE(INDIRECT("C"&amp;A1497-$G$2+3):C1497),G1496+(2/($G$2+3))*(C1497-G1496)))</f>
        <v>43710.189681668075</v>
      </c>
      <c r="J1497">
        <f ca="1">IF(F1497="","",IF(C1497&lt;(F1497*(1-'inputs and tables'!$K$14)),0,IF(C1497&gt;(F1497*(1+'inputs and tables'!$K$14)),1,J1496)))</f>
        <v>1</v>
      </c>
      <c r="K1497">
        <f ca="1">IF(G1497="","",IF(C1497&lt;(G1497*(1-'inputs and tables'!$K$14)),0,IF(C1497&gt;(G1497*(1+'inputs and tables'!$K$14)),1,K1496)))</f>
        <v>1</v>
      </c>
      <c r="N1497" s="13">
        <f t="shared" si="71"/>
        <v>4102.6270082500932</v>
      </c>
      <c r="O1497" s="10">
        <f ca="1">(O1496+(IF(J1496&lt;&gt;J1495,(-O1496*'inputs and tables'!$K$22-'inputs and tables'!$K$21)-O1496*'inputs and tables'!$K$22,0)*('inputs and tables'!$K$15+'inputs and tables'!$K$16)))*(IF(AND(J1496=0,'inputs and tables'!$K$16=1),data!C1496/data!C1497,1)*IF(AND(J1496=1,'inputs and tables'!$K$15=1),data!C1497/data!C1496,1))</f>
        <v>28116.909679310877</v>
      </c>
      <c r="P1497" s="10">
        <f ca="1">(P1496+(IF(K1496&lt;&gt;K1495,(-P1496*'inputs and tables'!$K$22-'inputs and tables'!$K$21)-P1496*'inputs and tables'!$K$22,0)*('inputs and tables'!$K$15+'inputs and tables'!$K$16)))*(IF(AND(K1496=0,'inputs and tables'!$K$16=1),data!C1496/data!C1497,1)*IF(AND(K1496=1,'inputs and tables'!$K$15=1),data!C1497/data!C1496,1))</f>
        <v>7294.4745478168552</v>
      </c>
    </row>
    <row r="1498" spans="1:16" x14ac:dyDescent="0.4">
      <c r="A1498" s="17">
        <f t="shared" si="69"/>
        <v>1496</v>
      </c>
      <c r="B1498">
        <v>1632096000</v>
      </c>
      <c r="C1498">
        <v>43015.62</v>
      </c>
      <c r="D1498" s="14">
        <f t="shared" si="70"/>
        <v>44459</v>
      </c>
      <c r="F1498">
        <f ca="1">IF(A1498&lt;$F$2,"",AVERAGE(INDIRECT("C"&amp;A1498-$F$2+3):C1498))</f>
        <v>40065.230083333357</v>
      </c>
      <c r="G1498" s="2">
        <f ca="1">IF(A1498&lt;$G$2,"",IF(A1498=$G$2,AVERAGE(INDIRECT("C"&amp;A1498-$G$2+3):C1498),G1497+(2/($G$2+3))*(C1498-G1497)))</f>
        <v>43697.786651638286</v>
      </c>
      <c r="J1498">
        <f ca="1">IF(F1498="","",IF(C1498&lt;(F1498*(1-'inputs and tables'!$K$14)),0,IF(C1498&gt;(F1498*(1+'inputs and tables'!$K$14)),1,J1497)))</f>
        <v>1</v>
      </c>
      <c r="K1498">
        <f ca="1">IF(G1498="","",IF(C1498&lt;(G1498*(1-'inputs and tables'!$K$14)),0,IF(C1498&gt;(G1498*(1+'inputs and tables'!$K$14)),1,K1497)))</f>
        <v>0</v>
      </c>
      <c r="N1498" s="13">
        <f t="shared" si="71"/>
        <v>3735.6161528441025</v>
      </c>
      <c r="O1498" s="10">
        <f ca="1">(O1497+(IF(J1497&lt;&gt;J1496,(-O1497*'inputs and tables'!$K$22-'inputs and tables'!$K$21)-O1497*'inputs and tables'!$K$22,0)*('inputs and tables'!$K$15+'inputs and tables'!$K$16)))*(IF(AND(J1497=0,'inputs and tables'!$K$16=1),data!C1497/data!C1498,1)*IF(AND(J1497=1,'inputs and tables'!$K$15=1),data!C1498/data!C1497,1))</f>
        <v>25601.640547599498</v>
      </c>
      <c r="P1498" s="10">
        <f ca="1">(P1497+(IF(K1497&lt;&gt;K1496,(-P1497*'inputs and tables'!$K$22-'inputs and tables'!$K$21)-P1497*'inputs and tables'!$K$22,0)*('inputs and tables'!$K$15+'inputs and tables'!$K$16)))*(IF(AND(K1497=0,'inputs and tables'!$K$16=1),data!C1497/data!C1498,1)*IF(AND(K1497=1,'inputs and tables'!$K$15=1),data!C1498/data!C1497,1))</f>
        <v>6641.9289134835535</v>
      </c>
    </row>
    <row r="1499" spans="1:16" x14ac:dyDescent="0.4">
      <c r="A1499" s="17">
        <f t="shared" si="69"/>
        <v>1497</v>
      </c>
      <c r="B1499">
        <v>1632182400</v>
      </c>
      <c r="C1499">
        <v>40734.379999999997</v>
      </c>
      <c r="D1499" s="14">
        <f t="shared" si="70"/>
        <v>44460</v>
      </c>
      <c r="F1499">
        <f ca="1">IF(A1499&lt;$F$2,"",AVERAGE(INDIRECT("C"&amp;A1499-$F$2+3):C1499))</f>
        <v>40081.380833333358</v>
      </c>
      <c r="G1499" s="2">
        <f ca="1">IF(A1499&lt;$G$2,"",IF(A1499=$G$2,AVERAGE(INDIRECT("C"&amp;A1499-$G$2+3):C1499),G1498+(2/($G$2+3))*(C1499-G1498)))</f>
        <v>43644.86867571617</v>
      </c>
      <c r="J1499">
        <f ca="1">IF(F1499="","",IF(C1499&lt;(F1499*(1-'inputs and tables'!$K$14)),0,IF(C1499&gt;(F1499*(1+'inputs and tables'!$K$14)),1,J1498)))</f>
        <v>1</v>
      </c>
      <c r="K1499">
        <f ca="1">IF(G1499="","",IF(C1499&lt;(G1499*(1-'inputs and tables'!$K$14)),0,IF(C1499&gt;(G1499*(1+'inputs and tables'!$K$14)),1,K1498)))</f>
        <v>0</v>
      </c>
      <c r="N1499" s="13">
        <f t="shared" si="71"/>
        <v>3537.5058619192223</v>
      </c>
      <c r="O1499" s="10">
        <f ca="1">(O1498+(IF(J1498&lt;&gt;J1497,(-O1498*'inputs and tables'!$K$22-'inputs and tables'!$K$21)-O1498*'inputs and tables'!$K$22,0)*('inputs and tables'!$K$15+'inputs and tables'!$K$16)))*(IF(AND(J1498=0,'inputs and tables'!$K$16=1),data!C1498/data!C1499,1)*IF(AND(J1498=1,'inputs and tables'!$K$15=1),data!C1499/data!C1498,1))</f>
        <v>24243.913134097009</v>
      </c>
      <c r="P1499" s="10">
        <f ca="1">(P1498+(IF(K1498&lt;&gt;K1497,(-P1498*'inputs and tables'!$K$22-'inputs and tables'!$K$21)-P1498*'inputs and tables'!$K$22,0)*('inputs and tables'!$K$15+'inputs and tables'!$K$16)))*(IF(AND(K1498=0,'inputs and tables'!$K$16=1),data!C1498/data!C1499,1)*IF(AND(K1498=1,'inputs and tables'!$K$15=1),data!C1499/data!C1498,1))</f>
        <v>6957.7844731586947</v>
      </c>
    </row>
    <row r="1500" spans="1:16" x14ac:dyDescent="0.4">
      <c r="A1500" s="17">
        <f t="shared" si="69"/>
        <v>1498</v>
      </c>
      <c r="B1500">
        <v>1632268800</v>
      </c>
      <c r="C1500">
        <v>43543.61</v>
      </c>
      <c r="D1500" s="14">
        <f t="shared" si="70"/>
        <v>44461</v>
      </c>
      <c r="F1500">
        <f ca="1">IF(A1500&lt;$F$2,"",AVERAGE(INDIRECT("C"&amp;A1500-$F$2+3):C1500))</f>
        <v>40124.871583333363</v>
      </c>
      <c r="G1500" s="2">
        <f ca="1">IF(A1500&lt;$G$2,"",IF(A1500=$G$2,AVERAGE(INDIRECT("C"&amp;A1500-$G$2+3):C1500),G1499+(2/($G$2+3))*(C1500-G1499)))</f>
        <v>43643.060485078378</v>
      </c>
      <c r="J1500">
        <f ca="1">IF(F1500="","",IF(C1500&lt;(F1500*(1-'inputs and tables'!$K$14)),0,IF(C1500&gt;(F1500*(1+'inputs and tables'!$K$14)),1,J1499)))</f>
        <v>1</v>
      </c>
      <c r="K1500">
        <f ca="1">IF(G1500="","",IF(C1500&lt;(G1500*(1-'inputs and tables'!$K$14)),0,IF(C1500&gt;(G1500*(1+'inputs and tables'!$K$14)),1,K1499)))</f>
        <v>0</v>
      </c>
      <c r="N1500" s="13">
        <f t="shared" si="71"/>
        <v>3781.4685193226087</v>
      </c>
      <c r="O1500" s="10">
        <f ca="1">(O1499+(IF(J1499&lt;&gt;J1498,(-O1499*'inputs and tables'!$K$22-'inputs and tables'!$K$21)-O1499*'inputs and tables'!$K$22,0)*('inputs and tables'!$K$15+'inputs and tables'!$K$16)))*(IF(AND(J1499=0,'inputs and tables'!$K$16=1),data!C1499/data!C1500,1)*IF(AND(J1499=1,'inputs and tables'!$K$15=1),data!C1500/data!C1499,1))</f>
        <v>25915.88477313262</v>
      </c>
      <c r="P1500" s="10">
        <f ca="1">(P1499+(IF(K1499&lt;&gt;K1498,(-P1499*'inputs and tables'!$K$22-'inputs and tables'!$K$21)-P1499*'inputs and tables'!$K$22,0)*('inputs and tables'!$K$15+'inputs and tables'!$K$16)))*(IF(AND(K1499=0,'inputs and tables'!$K$16=1),data!C1499/data!C1500,1)*IF(AND(K1499=1,'inputs and tables'!$K$15=1),data!C1500/data!C1499,1))</f>
        <v>6508.900770692785</v>
      </c>
    </row>
    <row r="1501" spans="1:16" x14ac:dyDescent="0.4">
      <c r="A1501" s="17">
        <f t="shared" si="69"/>
        <v>1499</v>
      </c>
      <c r="B1501">
        <v>1632355200</v>
      </c>
      <c r="C1501">
        <v>44865.26</v>
      </c>
      <c r="D1501" s="14">
        <f t="shared" si="70"/>
        <v>44462</v>
      </c>
      <c r="F1501">
        <f ca="1">IF(A1501&lt;$F$2,"",AVERAGE(INDIRECT("C"&amp;A1501-$F$2+3):C1501))</f>
        <v>40171.732833333357</v>
      </c>
      <c r="G1501" s="2">
        <f ca="1">IF(A1501&lt;$G$2,"",IF(A1501=$G$2,AVERAGE(INDIRECT("C"&amp;A1501-$G$2+3):C1501),G1500+(2/($G$2+3))*(C1501-G1500)))</f>
        <v>43664.885476416268</v>
      </c>
      <c r="J1501">
        <f ca="1">IF(F1501="","",IF(C1501&lt;(F1501*(1-'inputs and tables'!$K$14)),0,IF(C1501&gt;(F1501*(1+'inputs and tables'!$K$14)),1,J1500)))</f>
        <v>1</v>
      </c>
      <c r="K1501">
        <f ca="1">IF(G1501="","",IF(C1501&lt;(G1501*(1-'inputs and tables'!$K$14)),0,IF(C1501&gt;(G1501*(1+'inputs and tables'!$K$14)),1,K1500)))</f>
        <v>1</v>
      </c>
      <c r="N1501" s="13">
        <f t="shared" si="71"/>
        <v>3896.2448979591691</v>
      </c>
      <c r="O1501" s="10">
        <f ca="1">(O1500+(IF(J1500&lt;&gt;J1499,(-O1500*'inputs and tables'!$K$22-'inputs and tables'!$K$21)-O1500*'inputs and tables'!$K$22,0)*('inputs and tables'!$K$15+'inputs and tables'!$K$16)))*(IF(AND(J1500=0,'inputs and tables'!$K$16=1),data!C1500/data!C1501,1)*IF(AND(J1500=1,'inputs and tables'!$K$15=1),data!C1501/data!C1500,1))</f>
        <v>26702.49224803906</v>
      </c>
      <c r="P1501" s="10">
        <f ca="1">(P1500+(IF(K1500&lt;&gt;K1499,(-P1500*'inputs and tables'!$K$22-'inputs and tables'!$K$21)-P1500*'inputs and tables'!$K$22,0)*('inputs and tables'!$K$15+'inputs and tables'!$K$16)))*(IF(AND(K1500=0,'inputs and tables'!$K$16=1),data!C1500/data!C1501,1)*IF(AND(K1500=1,'inputs and tables'!$K$15=1),data!C1501/data!C1500,1))</f>
        <v>6317.1602413035398</v>
      </c>
    </row>
    <row r="1502" spans="1:16" x14ac:dyDescent="0.4">
      <c r="A1502" s="17">
        <f t="shared" si="69"/>
        <v>1500</v>
      </c>
      <c r="B1502">
        <v>1632441600</v>
      </c>
      <c r="C1502">
        <v>42810.57</v>
      </c>
      <c r="D1502" s="14">
        <f t="shared" si="70"/>
        <v>44463</v>
      </c>
      <c r="F1502">
        <f ca="1">IF(A1502&lt;$F$2,"",AVERAGE(INDIRECT("C"&amp;A1502-$F$2+3):C1502))</f>
        <v>40207.404416666701</v>
      </c>
      <c r="G1502" s="2">
        <f ca="1">IF(A1502&lt;$G$2,"",IF(A1502=$G$2,AVERAGE(INDIRECT("C"&amp;A1502-$G$2+3):C1502),G1501+(2/($G$2+3))*(C1502-G1501)))</f>
        <v>43649.629842908835</v>
      </c>
      <c r="J1502">
        <f ca="1">IF(F1502="","",IF(C1502&lt;(F1502*(1-'inputs and tables'!$K$14)),0,IF(C1502&gt;(F1502*(1+'inputs and tables'!$K$14)),1,J1501)))</f>
        <v>1</v>
      </c>
      <c r="K1502">
        <f ca="1">IF(G1502="","",IF(C1502&lt;(G1502*(1-'inputs and tables'!$K$14)),0,IF(C1502&gt;(G1502*(1+'inputs and tables'!$K$14)),1,K1501)))</f>
        <v>0</v>
      </c>
      <c r="N1502" s="13">
        <f t="shared" si="71"/>
        <v>3717.8089448545234</v>
      </c>
      <c r="O1502" s="10">
        <f ca="1">(O1501+(IF(J1501&lt;&gt;J1500,(-O1501*'inputs and tables'!$K$22-'inputs and tables'!$K$21)-O1501*'inputs and tables'!$K$22,0)*('inputs and tables'!$K$15+'inputs and tables'!$K$16)))*(IF(AND(J1501=0,'inputs and tables'!$K$16=1),data!C1501/data!C1502,1)*IF(AND(J1501=1,'inputs and tables'!$K$15=1),data!C1502/data!C1501,1))</f>
        <v>25479.600777062999</v>
      </c>
      <c r="P1502" s="10">
        <f ca="1">(P1501+(IF(K1501&lt;&gt;K1500,(-P1501*'inputs and tables'!$K$22-'inputs and tables'!$K$21)-P1501*'inputs and tables'!$K$22,0)*('inputs and tables'!$K$15+'inputs and tables'!$K$16)))*(IF(AND(K1501=0,'inputs and tables'!$K$16=1),data!C1501/data!C1502,1)*IF(AND(K1501=1,'inputs and tables'!$K$15=1),data!C1502/data!C1501,1))</f>
        <v>5979.6310300185423</v>
      </c>
    </row>
    <row r="1503" spans="1:16" x14ac:dyDescent="0.4">
      <c r="A1503" s="17">
        <f t="shared" si="69"/>
        <v>1501</v>
      </c>
      <c r="B1503">
        <v>1632528000</v>
      </c>
      <c r="C1503">
        <v>42670.64</v>
      </c>
      <c r="D1503" s="14">
        <f t="shared" si="70"/>
        <v>44464</v>
      </c>
      <c r="F1503">
        <f ca="1">IF(A1503&lt;$F$2,"",AVERAGE(INDIRECT("C"&amp;A1503-$F$2+3):C1503))</f>
        <v>40265.797333333365</v>
      </c>
      <c r="G1503" s="2">
        <f ca="1">IF(A1503&lt;$G$2,"",IF(A1503=$G$2,AVERAGE(INDIRECT("C"&amp;A1503-$G$2+3):C1503),G1502+(2/($G$2+3))*(C1503-G1502)))</f>
        <v>43632.147881428318</v>
      </c>
      <c r="J1503">
        <f ca="1">IF(F1503="","",IF(C1503&lt;(F1503*(1-'inputs and tables'!$K$14)),0,IF(C1503&gt;(F1503*(1+'inputs and tables'!$K$14)),1,J1502)))</f>
        <v>1</v>
      </c>
      <c r="K1503">
        <f ca="1">IF(G1503="","",IF(C1503&lt;(G1503*(1-'inputs and tables'!$K$14)),0,IF(C1503&gt;(G1503*(1+'inputs and tables'!$K$14)),1,K1502)))</f>
        <v>0</v>
      </c>
      <c r="N1503" s="13">
        <f t="shared" si="71"/>
        <v>3705.6569691706327</v>
      </c>
      <c r="O1503" s="10">
        <f ca="1">(O1502+(IF(J1502&lt;&gt;J1501,(-O1502*'inputs and tables'!$K$22-'inputs and tables'!$K$21)-O1502*'inputs and tables'!$K$22,0)*('inputs and tables'!$K$15+'inputs and tables'!$K$16)))*(IF(AND(J1502=0,'inputs and tables'!$K$16=1),data!C1502/data!C1503,1)*IF(AND(J1502=1,'inputs and tables'!$K$15=1),data!C1503/data!C1502,1))</f>
        <v>25396.318528386222</v>
      </c>
      <c r="P1503" s="10">
        <f ca="1">(P1502+(IF(K1502&lt;&gt;K1501,(-P1502*'inputs and tables'!$K$22-'inputs and tables'!$K$21)-P1502*'inputs and tables'!$K$22,0)*('inputs and tables'!$K$15+'inputs and tables'!$K$16)))*(IF(AND(K1502=0,'inputs and tables'!$K$16=1),data!C1502/data!C1503,1)*IF(AND(K1502=1,'inputs and tables'!$K$15=1),data!C1503/data!C1502,1))</f>
        <v>5951.2461374496061</v>
      </c>
    </row>
    <row r="1504" spans="1:16" x14ac:dyDescent="0.4">
      <c r="A1504" s="17">
        <f t="shared" si="69"/>
        <v>1502</v>
      </c>
      <c r="B1504">
        <v>1632614400</v>
      </c>
      <c r="C1504">
        <v>43160.9</v>
      </c>
      <c r="D1504" s="14">
        <f t="shared" si="70"/>
        <v>44465</v>
      </c>
      <c r="F1504">
        <f ca="1">IF(A1504&lt;$F$2,"",AVERAGE(INDIRECT("C"&amp;A1504-$F$2+3):C1504))</f>
        <v>40337.095250000028</v>
      </c>
      <c r="G1504" s="2">
        <f ca="1">IF(A1504&lt;$G$2,"",IF(A1504=$G$2,AVERAGE(INDIRECT("C"&amp;A1504-$G$2+3):C1504),G1503+(2/($G$2+3))*(C1504-G1503)))</f>
        <v>43623.732740688523</v>
      </c>
      <c r="J1504">
        <f ca="1">IF(F1504="","",IF(C1504&lt;(F1504*(1-'inputs and tables'!$K$14)),0,IF(C1504&gt;(F1504*(1+'inputs and tables'!$K$14)),1,J1503)))</f>
        <v>1</v>
      </c>
      <c r="K1504">
        <f ca="1">IF(G1504="","",IF(C1504&lt;(G1504*(1-'inputs and tables'!$K$14)),0,IF(C1504&gt;(G1504*(1+'inputs and tables'!$K$14)),1,K1503)))</f>
        <v>0</v>
      </c>
      <c r="N1504" s="13">
        <f t="shared" si="71"/>
        <v>3748.2327399044584</v>
      </c>
      <c r="O1504" s="10">
        <f ca="1">(O1503+(IF(J1503&lt;&gt;J1502,(-O1503*'inputs and tables'!$K$22-'inputs and tables'!$K$21)-O1503*'inputs and tables'!$K$22,0)*('inputs and tables'!$K$15+'inputs and tables'!$K$16)))*(IF(AND(J1503=0,'inputs and tables'!$K$16=1),data!C1503/data!C1504,1)*IF(AND(J1503=1,'inputs and tables'!$K$15=1),data!C1504/data!C1503,1))</f>
        <v>25688.106960003999</v>
      </c>
      <c r="P1504" s="10">
        <f ca="1">(P1503+(IF(K1503&lt;&gt;K1502,(-P1503*'inputs and tables'!$K$22-'inputs and tables'!$K$21)-P1503*'inputs and tables'!$K$22,0)*('inputs and tables'!$K$15+'inputs and tables'!$K$16)))*(IF(AND(K1503=0,'inputs and tables'!$K$16=1),data!C1503/data!C1504,1)*IF(AND(K1503=1,'inputs and tables'!$K$15=1),data!C1504/data!C1503,1))</f>
        <v>5883.6465755464469</v>
      </c>
    </row>
    <row r="1505" spans="1:16" x14ac:dyDescent="0.4">
      <c r="A1505" s="17">
        <f t="shared" si="69"/>
        <v>1503</v>
      </c>
      <c r="B1505">
        <v>1632700800</v>
      </c>
      <c r="C1505">
        <v>42147.35</v>
      </c>
      <c r="D1505" s="14">
        <f t="shared" si="70"/>
        <v>44466</v>
      </c>
      <c r="F1505">
        <f ca="1">IF(A1505&lt;$F$2,"",AVERAGE(INDIRECT("C"&amp;A1505-$F$2+3):C1505))</f>
        <v>40391.312583333354</v>
      </c>
      <c r="G1505" s="2">
        <f ca="1">IF(A1505&lt;$G$2,"",IF(A1505=$G$2,AVERAGE(INDIRECT("C"&amp;A1505-$G$2+3):C1505),G1504+(2/($G$2+3))*(C1505-G1504)))</f>
        <v>43597.36876317623</v>
      </c>
      <c r="J1505">
        <f ca="1">IF(F1505="","",IF(C1505&lt;(F1505*(1-'inputs and tables'!$K$14)),0,IF(C1505&gt;(F1505*(1+'inputs and tables'!$K$14)),1,J1504)))</f>
        <v>1</v>
      </c>
      <c r="K1505">
        <f ca="1">IF(G1505="","",IF(C1505&lt;(G1505*(1-'inputs and tables'!$K$14)),0,IF(C1505&gt;(G1505*(1+'inputs and tables'!$K$14)),1,K1504)))</f>
        <v>0</v>
      </c>
      <c r="N1505" s="13">
        <f t="shared" si="71"/>
        <v>3660.212765957433</v>
      </c>
      <c r="O1505" s="10">
        <f ca="1">(O1504+(IF(J1504&lt;&gt;J1503,(-O1504*'inputs and tables'!$K$22-'inputs and tables'!$K$21)-O1504*'inputs and tables'!$K$22,0)*('inputs and tables'!$K$15+'inputs and tables'!$K$16)))*(IF(AND(J1504=0,'inputs and tables'!$K$16=1),data!C1504/data!C1505,1)*IF(AND(J1504=1,'inputs and tables'!$K$15=1),data!C1505/data!C1504,1))</f>
        <v>25084.871605567179</v>
      </c>
      <c r="P1505" s="10">
        <f ca="1">(P1504+(IF(K1504&lt;&gt;K1503,(-P1504*'inputs and tables'!$K$22-'inputs and tables'!$K$21)-P1504*'inputs and tables'!$K$22,0)*('inputs and tables'!$K$15+'inputs and tables'!$K$16)))*(IF(AND(K1504=0,'inputs and tables'!$K$16=1),data!C1504/data!C1505,1)*IF(AND(K1504=1,'inputs and tables'!$K$15=1),data!C1505/data!C1504,1))</f>
        <v>6025.1351860200621</v>
      </c>
    </row>
    <row r="1506" spans="1:16" x14ac:dyDescent="0.4">
      <c r="A1506" s="17">
        <f t="shared" si="69"/>
        <v>1504</v>
      </c>
      <c r="B1506">
        <v>1632787200</v>
      </c>
      <c r="C1506">
        <v>41026.54</v>
      </c>
      <c r="D1506" s="14">
        <f t="shared" si="70"/>
        <v>44467</v>
      </c>
      <c r="F1506">
        <f ca="1">IF(A1506&lt;$F$2,"",AVERAGE(INDIRECT("C"&amp;A1506-$F$2+3):C1506))</f>
        <v>40422.752000000022</v>
      </c>
      <c r="G1506" s="2">
        <f ca="1">IF(A1506&lt;$G$2,"",IF(A1506=$G$2,AVERAGE(INDIRECT("C"&amp;A1506-$G$2+3):C1506),G1505+(2/($G$2+3))*(C1506-G1505)))</f>
        <v>43551.461106690942</v>
      </c>
      <c r="J1506">
        <f ca="1">IF(F1506="","",IF(C1506&lt;(F1506*(1-'inputs and tables'!$K$14)),0,IF(C1506&gt;(F1506*(1+'inputs and tables'!$K$14)),1,J1505)))</f>
        <v>1</v>
      </c>
      <c r="K1506">
        <f ca="1">IF(G1506="","",IF(C1506&lt;(G1506*(1-'inputs and tables'!$K$14)),0,IF(C1506&gt;(G1506*(1+'inputs and tables'!$K$14)),1,K1505)))</f>
        <v>0</v>
      </c>
      <c r="N1506" s="13">
        <f t="shared" si="71"/>
        <v>3562.8779852366342</v>
      </c>
      <c r="O1506" s="10">
        <f ca="1">(O1505+(IF(J1505&lt;&gt;J1504,(-O1505*'inputs and tables'!$K$22-'inputs and tables'!$K$21)-O1505*'inputs and tables'!$K$22,0)*('inputs and tables'!$K$15+'inputs and tables'!$K$16)))*(IF(AND(J1505=0,'inputs and tables'!$K$16=1),data!C1505/data!C1506,1)*IF(AND(J1505=1,'inputs and tables'!$K$15=1),data!C1506/data!C1505,1))</f>
        <v>24417.798232170375</v>
      </c>
      <c r="P1506" s="10">
        <f ca="1">(P1505+(IF(K1505&lt;&gt;K1504,(-P1505*'inputs and tables'!$K$22-'inputs and tables'!$K$21)-P1505*'inputs and tables'!$K$22,0)*('inputs and tables'!$K$15+'inputs and tables'!$K$16)))*(IF(AND(K1505=0,'inputs and tables'!$K$16=1),data!C1505/data!C1506,1)*IF(AND(K1505=1,'inputs and tables'!$K$15=1),data!C1506/data!C1505,1))</f>
        <v>6189.7367285299379</v>
      </c>
    </row>
    <row r="1507" spans="1:16" x14ac:dyDescent="0.4">
      <c r="A1507" s="17">
        <f t="shared" si="69"/>
        <v>1505</v>
      </c>
      <c r="B1507">
        <v>1632873600</v>
      </c>
      <c r="C1507">
        <v>41524.28</v>
      </c>
      <c r="D1507" s="14">
        <f t="shared" si="70"/>
        <v>44468</v>
      </c>
      <c r="F1507">
        <f ca="1">IF(A1507&lt;$F$2,"",AVERAGE(INDIRECT("C"&amp;A1507-$F$2+3):C1507))</f>
        <v>40463.011916666692</v>
      </c>
      <c r="G1507" s="2">
        <f ca="1">IF(A1507&lt;$G$2,"",IF(A1507=$G$2,AVERAGE(INDIRECT("C"&amp;A1507-$G$2+3):C1507),G1506+(2/($G$2+3))*(C1507-G1506)))</f>
        <v>43515.261444071461</v>
      </c>
      <c r="J1507">
        <f ca="1">IF(F1507="","",IF(C1507&lt;(F1507*(1-'inputs and tables'!$K$14)),0,IF(C1507&gt;(F1507*(1+'inputs and tables'!$K$14)),1,J1506)))</f>
        <v>1</v>
      </c>
      <c r="K1507">
        <f ca="1">IF(G1507="","",IF(C1507&lt;(G1507*(1-'inputs and tables'!$K$14)),0,IF(C1507&gt;(G1507*(1+'inputs and tables'!$K$14)),1,K1506)))</f>
        <v>0</v>
      </c>
      <c r="N1507" s="13">
        <f t="shared" si="71"/>
        <v>3606.1033434650321</v>
      </c>
      <c r="O1507" s="10">
        <f ca="1">(O1506+(IF(J1506&lt;&gt;J1505,(-O1506*'inputs and tables'!$K$22-'inputs and tables'!$K$21)-O1506*'inputs and tables'!$K$22,0)*('inputs and tables'!$K$15+'inputs and tables'!$K$16)))*(IF(AND(J1506=0,'inputs and tables'!$K$16=1),data!C1506/data!C1507,1)*IF(AND(J1506=1,'inputs and tables'!$K$15=1),data!C1507/data!C1506,1))</f>
        <v>24714.038541299065</v>
      </c>
      <c r="P1507" s="10">
        <f ca="1">(P1506+(IF(K1506&lt;&gt;K1505,(-P1506*'inputs and tables'!$K$22-'inputs and tables'!$K$21)-P1506*'inputs and tables'!$K$22,0)*('inputs and tables'!$K$15+'inputs and tables'!$K$16)))*(IF(AND(K1506=0,'inputs and tables'!$K$16=1),data!C1506/data!C1507,1)*IF(AND(K1506=1,'inputs and tables'!$K$15=1),data!C1507/data!C1506,1))</f>
        <v>6115.5420752028122</v>
      </c>
    </row>
    <row r="1508" spans="1:16" x14ac:dyDescent="0.4">
      <c r="A1508" s="17">
        <f t="shared" si="69"/>
        <v>1506</v>
      </c>
      <c r="B1508">
        <v>1632960000</v>
      </c>
      <c r="C1508">
        <v>43824.1</v>
      </c>
      <c r="D1508" s="14">
        <f t="shared" si="70"/>
        <v>44469</v>
      </c>
      <c r="F1508">
        <f ca="1">IF(A1508&lt;$F$2,"",AVERAGE(INDIRECT("C"&amp;A1508-$F$2+3):C1508))</f>
        <v>40515.140416666698</v>
      </c>
      <c r="G1508" s="2">
        <f ca="1">IF(A1508&lt;$G$2,"",IF(A1508=$G$2,AVERAGE(INDIRECT("C"&amp;A1508-$G$2+3):C1508),G1507+(2/($G$2+3))*(C1508-G1507)))</f>
        <v>43520.776418284469</v>
      </c>
      <c r="J1508">
        <f ca="1">IF(F1508="","",IF(C1508&lt;(F1508*(1-'inputs and tables'!$K$14)),0,IF(C1508&gt;(F1508*(1+'inputs and tables'!$K$14)),1,J1507)))</f>
        <v>1</v>
      </c>
      <c r="K1508">
        <f ca="1">IF(G1508="","",IF(C1508&lt;(G1508*(1-'inputs and tables'!$K$14)),0,IF(C1508&gt;(G1508*(1+'inputs and tables'!$K$14)),1,K1507)))</f>
        <v>1</v>
      </c>
      <c r="N1508" s="13">
        <f t="shared" si="71"/>
        <v>3805.82718193659</v>
      </c>
      <c r="O1508" s="10">
        <f ca="1">(O1507+(IF(J1507&lt;&gt;J1506,(-O1507*'inputs and tables'!$K$22-'inputs and tables'!$K$21)-O1507*'inputs and tables'!$K$22,0)*('inputs and tables'!$K$15+'inputs and tables'!$K$16)))*(IF(AND(J1507=0,'inputs and tables'!$K$16=1),data!C1507/data!C1508,1)*IF(AND(J1507=1,'inputs and tables'!$K$15=1),data!C1508/data!C1507,1))</f>
        <v>26082.82422808401</v>
      </c>
      <c r="P1508" s="10">
        <f ca="1">(P1507+(IF(K1507&lt;&gt;K1506,(-P1507*'inputs and tables'!$K$22-'inputs and tables'!$K$21)-P1507*'inputs and tables'!$K$22,0)*('inputs and tables'!$K$15+'inputs and tables'!$K$16)))*(IF(AND(K1507=0,'inputs and tables'!$K$16=1),data!C1507/data!C1508,1)*IF(AND(K1507=1,'inputs and tables'!$K$15=1),data!C1508/data!C1507,1))</f>
        <v>5794.6080234962637</v>
      </c>
    </row>
    <row r="1509" spans="1:16" x14ac:dyDescent="0.4">
      <c r="A1509" s="17">
        <f t="shared" si="69"/>
        <v>1507</v>
      </c>
      <c r="B1509">
        <v>1633046400</v>
      </c>
      <c r="C1509">
        <v>48141.61</v>
      </c>
      <c r="D1509" s="14">
        <f t="shared" si="70"/>
        <v>44470</v>
      </c>
      <c r="F1509">
        <f ca="1">IF(A1509&lt;$F$2,"",AVERAGE(INDIRECT("C"&amp;A1509-$F$2+3):C1509))</f>
        <v>40589.2639166667</v>
      </c>
      <c r="G1509" s="2">
        <f ca="1">IF(A1509&lt;$G$2,"",IF(A1509=$G$2,AVERAGE(INDIRECT("C"&amp;A1509-$G$2+3):C1509),G1508+(2/($G$2+3))*(C1509-G1508)))</f>
        <v>43603.291303672246</v>
      </c>
      <c r="J1509">
        <f ca="1">IF(F1509="","",IF(C1509&lt;(F1509*(1-'inputs and tables'!$K$14)),0,IF(C1509&gt;(F1509*(1+'inputs and tables'!$K$14)),1,J1508)))</f>
        <v>1</v>
      </c>
      <c r="K1509">
        <f ca="1">IF(G1509="","",IF(C1509&lt;(G1509*(1-'inputs and tables'!$K$14)),0,IF(C1509&gt;(G1509*(1+'inputs and tables'!$K$14)),1,K1508)))</f>
        <v>1</v>
      </c>
      <c r="N1509" s="13">
        <f t="shared" si="71"/>
        <v>4180.7737733391077</v>
      </c>
      <c r="O1509" s="10">
        <f ca="1">(O1508+(IF(J1508&lt;&gt;J1507,(-O1508*'inputs and tables'!$K$22-'inputs and tables'!$K$21)-O1508*'inputs and tables'!$K$22,0)*('inputs and tables'!$K$15+'inputs and tables'!$K$16)))*(IF(AND(J1508=0,'inputs and tables'!$K$16=1),data!C1508/data!C1509,1)*IF(AND(J1508=1,'inputs and tables'!$K$15=1),data!C1509/data!C1508,1))</f>
        <v>28652.480066606538</v>
      </c>
      <c r="P1509" s="10">
        <f ca="1">(P1508+(IF(K1508&lt;&gt;K1507,(-P1508*'inputs and tables'!$K$22-'inputs and tables'!$K$21)-P1508*'inputs and tables'!$K$22,0)*('inputs and tables'!$K$15+'inputs and tables'!$K$16)))*(IF(AND(K1508=0,'inputs and tables'!$K$16=1),data!C1508/data!C1509,1)*IF(AND(K1508=1,'inputs and tables'!$K$15=1),data!C1509/data!C1508,1))</f>
        <v>6314.5635733185109</v>
      </c>
    </row>
    <row r="1510" spans="1:16" x14ac:dyDescent="0.4">
      <c r="A1510" s="17">
        <f t="shared" si="69"/>
        <v>1508</v>
      </c>
      <c r="B1510">
        <v>1633132800</v>
      </c>
      <c r="C1510">
        <v>47634.9</v>
      </c>
      <c r="D1510" s="14">
        <f t="shared" si="70"/>
        <v>44471</v>
      </c>
      <c r="F1510">
        <f ca="1">IF(A1510&lt;$F$2,"",AVERAGE(INDIRECT("C"&amp;A1510-$F$2+3):C1510))</f>
        <v>40679.313083333363</v>
      </c>
      <c r="G1510" s="2">
        <f ca="1">IF(A1510&lt;$G$2,"",IF(A1510=$G$2,AVERAGE(INDIRECT("C"&amp;A1510-$G$2+3):C1510),G1509+(2/($G$2+3))*(C1510-G1509)))</f>
        <v>43675.28431610667</v>
      </c>
      <c r="J1510">
        <f ca="1">IF(F1510="","",IF(C1510&lt;(F1510*(1-'inputs and tables'!$K$14)),0,IF(C1510&gt;(F1510*(1+'inputs and tables'!$K$14)),1,J1509)))</f>
        <v>1</v>
      </c>
      <c r="K1510">
        <f ca="1">IF(G1510="","",IF(C1510&lt;(G1510*(1-'inputs and tables'!$K$14)),0,IF(C1510&gt;(G1510*(1+'inputs and tables'!$K$14)),1,K1509)))</f>
        <v>1</v>
      </c>
      <c r="N1510" s="13">
        <f t="shared" si="71"/>
        <v>4136.7694311767109</v>
      </c>
      <c r="O1510" s="10">
        <f ca="1">(O1509+(IF(J1509&lt;&gt;J1508,(-O1509*'inputs and tables'!$K$22-'inputs and tables'!$K$21)-O1509*'inputs and tables'!$K$22,0)*('inputs and tables'!$K$15+'inputs and tables'!$K$16)))*(IF(AND(J1509=0,'inputs and tables'!$K$16=1),data!C1509/data!C1510,1)*IF(AND(J1509=1,'inputs and tables'!$K$15=1),data!C1510/data!C1509,1))</f>
        <v>28350.901075489495</v>
      </c>
      <c r="P1510" s="10">
        <f ca="1">(P1509+(IF(K1509&lt;&gt;K1508,(-P1509*'inputs and tables'!$K$22-'inputs and tables'!$K$21)-P1509*'inputs and tables'!$K$22,0)*('inputs and tables'!$K$15+'inputs and tables'!$K$16)))*(IF(AND(K1509=0,'inputs and tables'!$K$16=1),data!C1509/data!C1510,1)*IF(AND(K1509=1,'inputs and tables'!$K$15=1),data!C1510/data!C1509,1))</f>
        <v>6248.1002267824015</v>
      </c>
    </row>
    <row r="1511" spans="1:16" x14ac:dyDescent="0.4">
      <c r="A1511" s="17">
        <f t="shared" si="69"/>
        <v>1509</v>
      </c>
      <c r="B1511">
        <v>1633219200</v>
      </c>
      <c r="C1511">
        <v>48200.01</v>
      </c>
      <c r="D1511" s="14">
        <f t="shared" si="70"/>
        <v>44472</v>
      </c>
      <c r="F1511">
        <f ca="1">IF(A1511&lt;$F$2,"",AVERAGE(INDIRECT("C"&amp;A1511-$F$2+3):C1511))</f>
        <v>40785.036500000031</v>
      </c>
      <c r="G1511" s="2">
        <f ca="1">IF(A1511&lt;$G$2,"",IF(A1511=$G$2,AVERAGE(INDIRECT("C"&amp;A1511-$G$2+3):C1511),G1510+(2/($G$2+3))*(C1511-G1510)))</f>
        <v>43756.082989033333</v>
      </c>
      <c r="J1511">
        <f ca="1">IF(F1511="","",IF(C1511&lt;(F1511*(1-'inputs and tables'!$K$14)),0,IF(C1511&gt;(F1511*(1+'inputs and tables'!$K$14)),1,J1510)))</f>
        <v>1</v>
      </c>
      <c r="K1511">
        <f ca="1">IF(G1511="","",IF(C1511&lt;(G1511*(1-'inputs and tables'!$K$14)),0,IF(C1511&gt;(G1511*(1+'inputs and tables'!$K$14)),1,K1510)))</f>
        <v>1</v>
      </c>
      <c r="N1511" s="13">
        <f t="shared" si="71"/>
        <v>4185.8454190186558</v>
      </c>
      <c r="O1511" s="10">
        <f ca="1">(O1510+(IF(J1510&lt;&gt;J1509,(-O1510*'inputs and tables'!$K$22-'inputs and tables'!$K$21)-O1510*'inputs and tables'!$K$22,0)*('inputs and tables'!$K$15+'inputs and tables'!$K$16)))*(IF(AND(J1510=0,'inputs and tables'!$K$16=1),data!C1510/data!C1511,1)*IF(AND(J1510=1,'inputs and tables'!$K$15=1),data!C1511/data!C1510,1))</f>
        <v>28687.238040755925</v>
      </c>
      <c r="P1511" s="10">
        <f ca="1">(P1510+(IF(K1510&lt;&gt;K1509,(-P1510*'inputs and tables'!$K$22-'inputs and tables'!$K$21)-P1510*'inputs and tables'!$K$22,0)*('inputs and tables'!$K$15+'inputs and tables'!$K$16)))*(IF(AND(K1510=0,'inputs and tables'!$K$16=1),data!C1510/data!C1511,1)*IF(AND(K1510=1,'inputs and tables'!$K$15=1),data!C1511/data!C1510,1))</f>
        <v>6322.2236933826671</v>
      </c>
    </row>
    <row r="1512" spans="1:16" x14ac:dyDescent="0.4">
      <c r="A1512" s="17">
        <f t="shared" si="69"/>
        <v>1510</v>
      </c>
      <c r="B1512">
        <v>1633305600</v>
      </c>
      <c r="C1512">
        <v>49224.94</v>
      </c>
      <c r="D1512" s="14">
        <f t="shared" si="70"/>
        <v>44473</v>
      </c>
      <c r="F1512">
        <f ca="1">IF(A1512&lt;$F$2,"",AVERAGE(INDIRECT("C"&amp;A1512-$F$2+3):C1512))</f>
        <v>40896.941750000027</v>
      </c>
      <c r="G1512" s="2">
        <f ca="1">IF(A1512&lt;$G$2,"",IF(A1512=$G$2,AVERAGE(INDIRECT("C"&amp;A1512-$G$2+3):C1512),G1511+(2/($G$2+3))*(C1512-G1511)))</f>
        <v>43853.741149943453</v>
      </c>
      <c r="J1512">
        <f ca="1">IF(F1512="","",IF(C1512&lt;(F1512*(1-'inputs and tables'!$K$14)),0,IF(C1512&gt;(F1512*(1+'inputs and tables'!$K$14)),1,J1511)))</f>
        <v>1</v>
      </c>
      <c r="K1512">
        <f ca="1">IF(G1512="","",IF(C1512&lt;(G1512*(1-'inputs and tables'!$K$14)),0,IF(C1512&gt;(G1512*(1+'inputs and tables'!$K$14)),1,K1511)))</f>
        <v>1</v>
      </c>
      <c r="N1512" s="13">
        <f t="shared" si="71"/>
        <v>4274.8536691272093</v>
      </c>
      <c r="O1512" s="10">
        <f ca="1">(O1511+(IF(J1511&lt;&gt;J1510,(-O1511*'inputs and tables'!$K$22-'inputs and tables'!$K$21)-O1511*'inputs and tables'!$K$22,0)*('inputs and tables'!$K$15+'inputs and tables'!$K$16)))*(IF(AND(J1511=0,'inputs and tables'!$K$16=1),data!C1511/data!C1512,1)*IF(AND(J1511=1,'inputs and tables'!$K$15=1),data!C1512/data!C1511,1))</f>
        <v>29297.246438785551</v>
      </c>
      <c r="P1512" s="10">
        <f ca="1">(P1511+(IF(K1511&lt;&gt;K1510,(-P1511*'inputs and tables'!$K$22-'inputs and tables'!$K$21)-P1511*'inputs and tables'!$K$22,0)*('inputs and tables'!$K$15+'inputs and tables'!$K$16)))*(IF(AND(K1511=0,'inputs and tables'!$K$16=1),data!C1511/data!C1512,1)*IF(AND(K1511=1,'inputs and tables'!$K$15=1),data!C1512/data!C1511,1))</f>
        <v>6456.6601121730091</v>
      </c>
    </row>
    <row r="1513" spans="1:16" x14ac:dyDescent="0.4">
      <c r="A1513" s="17">
        <f t="shared" si="69"/>
        <v>1511</v>
      </c>
      <c r="B1513">
        <v>1633392000</v>
      </c>
      <c r="C1513">
        <v>51471.99</v>
      </c>
      <c r="D1513" s="14">
        <f t="shared" si="70"/>
        <v>44474</v>
      </c>
      <c r="F1513">
        <f ca="1">IF(A1513&lt;$F$2,"",AVERAGE(INDIRECT("C"&amp;A1513-$F$2+3):C1513))</f>
        <v>41046.268416666695</v>
      </c>
      <c r="G1513" s="2">
        <f ca="1">IF(A1513&lt;$G$2,"",IF(A1513=$G$2,AVERAGE(INDIRECT("C"&amp;A1513-$G$2+3):C1513),G1512+(2/($G$2+3))*(C1513-G1512)))</f>
        <v>43989.781307980178</v>
      </c>
      <c r="J1513">
        <f ca="1">IF(F1513="","",IF(C1513&lt;(F1513*(1-'inputs and tables'!$K$14)),0,IF(C1513&gt;(F1513*(1+'inputs and tables'!$K$14)),1,J1512)))</f>
        <v>1</v>
      </c>
      <c r="K1513">
        <f ca="1">IF(G1513="","",IF(C1513&lt;(G1513*(1-'inputs and tables'!$K$14)),0,IF(C1513&gt;(G1513*(1+'inputs and tables'!$K$14)),1,K1512)))</f>
        <v>1</v>
      </c>
      <c r="N1513" s="13">
        <f t="shared" si="71"/>
        <v>4469.9947894051065</v>
      </c>
      <c r="O1513" s="10">
        <f ca="1">(O1512+(IF(J1512&lt;&gt;J1511,(-O1512*'inputs and tables'!$K$22-'inputs and tables'!$K$21)-O1512*'inputs and tables'!$K$22,0)*('inputs and tables'!$K$15+'inputs and tables'!$K$16)))*(IF(AND(J1512=0,'inputs and tables'!$K$16=1),data!C1512/data!C1513,1)*IF(AND(J1512=1,'inputs and tables'!$K$15=1),data!C1513/data!C1512,1))</f>
        <v>30634.624962970098</v>
      </c>
      <c r="P1513" s="10">
        <f ca="1">(P1512+(IF(K1512&lt;&gt;K1511,(-P1512*'inputs and tables'!$K$22-'inputs and tables'!$K$21)-P1512*'inputs and tables'!$K$22,0)*('inputs and tables'!$K$15+'inputs and tables'!$K$16)))*(IF(AND(K1512=0,'inputs and tables'!$K$16=1),data!C1512/data!C1513,1)*IF(AND(K1512=1,'inputs and tables'!$K$15=1),data!C1513/data!C1512,1))</f>
        <v>6751.3976599497728</v>
      </c>
    </row>
    <row r="1514" spans="1:16" x14ac:dyDescent="0.4">
      <c r="A1514" s="17">
        <f t="shared" si="69"/>
        <v>1512</v>
      </c>
      <c r="B1514">
        <v>1633478400</v>
      </c>
      <c r="C1514">
        <v>55315</v>
      </c>
      <c r="D1514" s="14">
        <f t="shared" si="70"/>
        <v>44475</v>
      </c>
      <c r="F1514">
        <f ca="1">IF(A1514&lt;$F$2,"",AVERAGE(INDIRECT("C"&amp;A1514-$F$2+3):C1514))</f>
        <v>41229.053333333359</v>
      </c>
      <c r="G1514" s="2">
        <f ca="1">IF(A1514&lt;$G$2,"",IF(A1514=$G$2,AVERAGE(INDIRECT("C"&amp;A1514-$G$2+3):C1514),G1513+(2/($G$2+3))*(C1514-G1513)))</f>
        <v>44192.017356051962</v>
      </c>
      <c r="J1514">
        <f ca="1">IF(F1514="","",IF(C1514&lt;(F1514*(1-'inputs and tables'!$K$14)),0,IF(C1514&gt;(F1514*(1+'inputs and tables'!$K$14)),1,J1513)))</f>
        <v>1</v>
      </c>
      <c r="K1514">
        <f ca="1">IF(G1514="","",IF(C1514&lt;(G1514*(1-'inputs and tables'!$K$14)),0,IF(C1514&gt;(G1514*(1+'inputs and tables'!$K$14)),1,K1513)))</f>
        <v>1</v>
      </c>
      <c r="N1514" s="13">
        <f t="shared" si="71"/>
        <v>4803.7342596612934</v>
      </c>
      <c r="O1514" s="10">
        <f ca="1">(O1513+(IF(J1513&lt;&gt;J1512,(-O1513*'inputs and tables'!$K$22-'inputs and tables'!$K$21)-O1513*'inputs and tables'!$K$22,0)*('inputs and tables'!$K$15+'inputs and tables'!$K$16)))*(IF(AND(J1513=0,'inputs and tables'!$K$16=1),data!C1513/data!C1514,1)*IF(AND(J1513=1,'inputs and tables'!$K$15=1),data!C1514/data!C1513,1))</f>
        <v>32921.872261528864</v>
      </c>
      <c r="P1514" s="10">
        <f ca="1">(P1513+(IF(K1513&lt;&gt;K1512,(-P1513*'inputs and tables'!$K$22-'inputs and tables'!$K$21)-P1513*'inputs and tables'!$K$22,0)*('inputs and tables'!$K$15+'inputs and tables'!$K$16)))*(IF(AND(K1513=0,'inputs and tables'!$K$16=1),data!C1513/data!C1514,1)*IF(AND(K1513=1,'inputs and tables'!$K$15=1),data!C1514/data!C1513,1))</f>
        <v>7255.4715984387176</v>
      </c>
    </row>
    <row r="1515" spans="1:16" x14ac:dyDescent="0.4">
      <c r="A1515" s="17">
        <f t="shared" si="69"/>
        <v>1513</v>
      </c>
      <c r="B1515">
        <v>1633564800</v>
      </c>
      <c r="C1515">
        <v>53785.22</v>
      </c>
      <c r="D1515" s="14">
        <f t="shared" si="70"/>
        <v>44476</v>
      </c>
      <c r="F1515">
        <f ca="1">IF(A1515&lt;$F$2,"",AVERAGE(INDIRECT("C"&amp;A1515-$F$2+3):C1515))</f>
        <v>41365.696416666702</v>
      </c>
      <c r="G1515" s="2">
        <f ca="1">IF(A1515&lt;$G$2,"",IF(A1515=$G$2,AVERAGE(INDIRECT("C"&amp;A1515-$G$2+3):C1515),G1514+(2/($G$2+3))*(C1515-G1514)))</f>
        <v>44363.324546122465</v>
      </c>
      <c r="J1515">
        <f ca="1">IF(F1515="","",IF(C1515&lt;(F1515*(1-'inputs and tables'!$K$14)),0,IF(C1515&gt;(F1515*(1+'inputs and tables'!$K$14)),1,J1514)))</f>
        <v>1</v>
      </c>
      <c r="K1515">
        <f ca="1">IF(G1515="","",IF(C1515&lt;(G1515*(1-'inputs and tables'!$K$14)),0,IF(C1515&gt;(G1515*(1+'inputs and tables'!$K$14)),1,K1514)))</f>
        <v>1</v>
      </c>
      <c r="N1515" s="13">
        <f t="shared" si="71"/>
        <v>4670.8831958315068</v>
      </c>
      <c r="O1515" s="10">
        <f ca="1">(O1514+(IF(J1514&lt;&gt;J1513,(-O1514*'inputs and tables'!$K$22-'inputs and tables'!$K$21)-O1514*'inputs and tables'!$K$22,0)*('inputs and tables'!$K$15+'inputs and tables'!$K$16)))*(IF(AND(J1514=0,'inputs and tables'!$K$16=1),data!C1514/data!C1515,1)*IF(AND(J1514=1,'inputs and tables'!$K$15=1),data!C1515/data!C1514,1))</f>
        <v>32011.391890052018</v>
      </c>
      <c r="P1515" s="10">
        <f ca="1">(P1514+(IF(K1514&lt;&gt;K1513,(-P1514*'inputs and tables'!$K$22-'inputs and tables'!$K$21)-P1514*'inputs and tables'!$K$22,0)*('inputs and tables'!$K$15+'inputs and tables'!$K$16)))*(IF(AND(K1514=0,'inputs and tables'!$K$16=1),data!C1514/data!C1515,1)*IF(AND(K1514=1,'inputs and tables'!$K$15=1),data!C1515/data!C1514,1))</f>
        <v>7054.8158026896517</v>
      </c>
    </row>
    <row r="1516" spans="1:16" x14ac:dyDescent="0.4">
      <c r="A1516" s="17">
        <f t="shared" si="69"/>
        <v>1514</v>
      </c>
      <c r="B1516">
        <v>1633651200</v>
      </c>
      <c r="C1516">
        <v>53951.43</v>
      </c>
      <c r="D1516" s="14">
        <f t="shared" si="70"/>
        <v>44477</v>
      </c>
      <c r="F1516">
        <f ca="1">IF(A1516&lt;$F$2,"",AVERAGE(INDIRECT("C"&amp;A1516-$F$2+3):C1516))</f>
        <v>41509.660666666692</v>
      </c>
      <c r="G1516" s="2">
        <f ca="1">IF(A1516&lt;$G$2,"",IF(A1516=$G$2,AVERAGE(INDIRECT("C"&amp;A1516-$G$2+3):C1516),G1515+(2/($G$2+3))*(C1516-G1515)))</f>
        <v>44534.540714941708</v>
      </c>
      <c r="J1516">
        <f ca="1">IF(F1516="","",IF(C1516&lt;(F1516*(1-'inputs and tables'!$K$14)),0,IF(C1516&gt;(F1516*(1+'inputs and tables'!$K$14)),1,J1515)))</f>
        <v>1</v>
      </c>
      <c r="K1516">
        <f ca="1">IF(G1516="","",IF(C1516&lt;(G1516*(1-'inputs and tables'!$K$14)),0,IF(C1516&gt;(G1516*(1+'inputs and tables'!$K$14)),1,K1515)))</f>
        <v>1</v>
      </c>
      <c r="N1516" s="13">
        <f t="shared" si="71"/>
        <v>4685.3174120711938</v>
      </c>
      <c r="O1516" s="10">
        <f ca="1">(O1515+(IF(J1515&lt;&gt;J1514,(-O1515*'inputs and tables'!$K$22-'inputs and tables'!$K$21)-O1515*'inputs and tables'!$K$22,0)*('inputs and tables'!$K$15+'inputs and tables'!$K$16)))*(IF(AND(J1515=0,'inputs and tables'!$K$16=1),data!C1515/data!C1516,1)*IF(AND(J1515=1,'inputs and tables'!$K$15=1),data!C1516/data!C1515,1))</f>
        <v>32110.315227096013</v>
      </c>
      <c r="P1516" s="10">
        <f ca="1">(P1515+(IF(K1515&lt;&gt;K1514,(-P1515*'inputs and tables'!$K$22-'inputs and tables'!$K$21)-P1515*'inputs and tables'!$K$22,0)*('inputs and tables'!$K$15+'inputs and tables'!$K$16)))*(IF(AND(K1515=0,'inputs and tables'!$K$16=1),data!C1515/data!C1516,1)*IF(AND(K1515=1,'inputs and tables'!$K$15=1),data!C1516/data!C1515,1))</f>
        <v>7076.6169765914228</v>
      </c>
    </row>
    <row r="1517" spans="1:16" x14ac:dyDescent="0.4">
      <c r="A1517" s="17">
        <f t="shared" si="69"/>
        <v>1515</v>
      </c>
      <c r="B1517">
        <v>1633737600</v>
      </c>
      <c r="C1517">
        <v>54949.72</v>
      </c>
      <c r="D1517" s="14">
        <f t="shared" si="70"/>
        <v>44478</v>
      </c>
      <c r="F1517">
        <f ca="1">IF(A1517&lt;$F$2,"",AVERAGE(INDIRECT("C"&amp;A1517-$F$2+3):C1517))</f>
        <v>41656.475166666693</v>
      </c>
      <c r="G1517" s="2">
        <f ca="1">IF(A1517&lt;$G$2,"",IF(A1517=$G$2,AVERAGE(INDIRECT("C"&amp;A1517-$G$2+3):C1517),G1516+(2/($G$2+3))*(C1517-G1516)))</f>
        <v>44720.526059317752</v>
      </c>
      <c r="J1517">
        <f ca="1">IF(F1517="","",IF(C1517&lt;(F1517*(1-'inputs and tables'!$K$14)),0,IF(C1517&gt;(F1517*(1+'inputs and tables'!$K$14)),1,J1516)))</f>
        <v>1</v>
      </c>
      <c r="K1517">
        <f ca="1">IF(G1517="","",IF(C1517&lt;(G1517*(1-'inputs and tables'!$K$14)),0,IF(C1517&gt;(G1517*(1+'inputs and tables'!$K$14)),1,K1516)))</f>
        <v>1</v>
      </c>
      <c r="N1517" s="13">
        <f t="shared" si="71"/>
        <v>4772.0121580546929</v>
      </c>
      <c r="O1517" s="10">
        <f ca="1">(O1516+(IF(J1516&lt;&gt;J1515,(-O1516*'inputs and tables'!$K$22-'inputs and tables'!$K$21)-O1516*'inputs and tables'!$K$22,0)*('inputs and tables'!$K$15+'inputs and tables'!$K$16)))*(IF(AND(J1516=0,'inputs and tables'!$K$16=1),data!C1516/data!C1517,1)*IF(AND(J1516=1,'inputs and tables'!$K$15=1),data!C1517/data!C1516,1))</f>
        <v>32704.468275273928</v>
      </c>
      <c r="P1517" s="10">
        <f ca="1">(P1516+(IF(K1516&lt;&gt;K1515,(-P1516*'inputs and tables'!$K$22-'inputs and tables'!$K$21)-P1516*'inputs and tables'!$K$22,0)*('inputs and tables'!$K$15+'inputs and tables'!$K$16)))*(IF(AND(K1516=0,'inputs and tables'!$K$16=1),data!C1516/data!C1517,1)*IF(AND(K1516=1,'inputs and tables'!$K$15=1),data!C1517/data!C1516,1))</f>
        <v>7207.5591214346905</v>
      </c>
    </row>
    <row r="1518" spans="1:16" x14ac:dyDescent="0.4">
      <c r="A1518" s="17">
        <f t="shared" si="69"/>
        <v>1516</v>
      </c>
      <c r="B1518">
        <v>1633824000</v>
      </c>
      <c r="C1518">
        <v>54659</v>
      </c>
      <c r="D1518" s="14">
        <f t="shared" si="70"/>
        <v>44479</v>
      </c>
      <c r="F1518">
        <f ca="1">IF(A1518&lt;$F$2,"",AVERAGE(INDIRECT("C"&amp;A1518-$F$2+3):C1518))</f>
        <v>41815.749250000023</v>
      </c>
      <c r="G1518" s="2">
        <f ca="1">IF(A1518&lt;$G$2,"",IF(A1518=$G$2,AVERAGE(INDIRECT("C"&amp;A1518-$G$2+3):C1518),G1517+(2/($G$2+3))*(C1518-G1517)))</f>
        <v>44897.998808258504</v>
      </c>
      <c r="J1518">
        <f ca="1">IF(F1518="","",IF(C1518&lt;(F1518*(1-'inputs and tables'!$K$14)),0,IF(C1518&gt;(F1518*(1+'inputs and tables'!$K$14)),1,J1517)))</f>
        <v>1</v>
      </c>
      <c r="K1518">
        <f ca="1">IF(G1518="","",IF(C1518&lt;(G1518*(1-'inputs and tables'!$K$14)),0,IF(C1518&gt;(G1518*(1+'inputs and tables'!$K$14)),1,K1517)))</f>
        <v>1</v>
      </c>
      <c r="N1518" s="13">
        <f t="shared" si="71"/>
        <v>4746.7650890143113</v>
      </c>
      <c r="O1518" s="10">
        <f ca="1">(O1517+(IF(J1517&lt;&gt;J1516,(-O1517*'inputs and tables'!$K$22-'inputs and tables'!$K$21)-O1517*'inputs and tables'!$K$22,0)*('inputs and tables'!$K$15+'inputs and tables'!$K$16)))*(IF(AND(J1517=0,'inputs and tables'!$K$16=1),data!C1517/data!C1518,1)*IF(AND(J1517=1,'inputs and tables'!$K$15=1),data!C1518/data!C1517,1))</f>
        <v>32531.440223138492</v>
      </c>
      <c r="P1518" s="10">
        <f ca="1">(P1517+(IF(K1517&lt;&gt;K1516,(-P1517*'inputs and tables'!$K$22-'inputs and tables'!$K$21)-P1517*'inputs and tables'!$K$22,0)*('inputs and tables'!$K$15+'inputs and tables'!$K$16)))*(IF(AND(K1517=0,'inputs and tables'!$K$16=1),data!C1517/data!C1518,1)*IF(AND(K1517=1,'inputs and tables'!$K$15=1),data!C1518/data!C1517,1))</f>
        <v>7169.4264141564099</v>
      </c>
    </row>
    <row r="1519" spans="1:16" x14ac:dyDescent="0.4">
      <c r="A1519" s="17">
        <f t="shared" si="69"/>
        <v>1517</v>
      </c>
      <c r="B1519">
        <v>1633910400</v>
      </c>
      <c r="C1519">
        <v>57471.35</v>
      </c>
      <c r="D1519" s="14">
        <f t="shared" si="70"/>
        <v>44480</v>
      </c>
      <c r="F1519">
        <f ca="1">IF(A1519&lt;$F$2,"",AVERAGE(INDIRECT("C"&amp;A1519-$F$2+3):C1519))</f>
        <v>41969.505750000018</v>
      </c>
      <c r="G1519" s="2">
        <f ca="1">IF(A1519&lt;$G$2,"",IF(A1519=$G$2,AVERAGE(INDIRECT("C"&amp;A1519-$G$2+3):C1519),G1518+(2/($G$2+3))*(C1519-G1518)))</f>
        <v>45122.522936682457</v>
      </c>
      <c r="J1519">
        <f ca="1">IF(F1519="","",IF(C1519&lt;(F1519*(1-'inputs and tables'!$K$14)),0,IF(C1519&gt;(F1519*(1+'inputs and tables'!$K$14)),1,J1518)))</f>
        <v>1</v>
      </c>
      <c r="K1519">
        <f ca="1">IF(G1519="","",IF(C1519&lt;(G1519*(1-'inputs and tables'!$K$14)),0,IF(C1519&gt;(G1519*(1+'inputs and tables'!$K$14)),1,K1518)))</f>
        <v>1</v>
      </c>
      <c r="N1519" s="13">
        <f t="shared" si="71"/>
        <v>4990.9986973512623</v>
      </c>
      <c r="O1519" s="10">
        <f ca="1">(O1518+(IF(J1518&lt;&gt;J1517,(-O1518*'inputs and tables'!$K$22-'inputs and tables'!$K$21)-O1518*'inputs and tables'!$K$22,0)*('inputs and tables'!$K$15+'inputs and tables'!$K$16)))*(IF(AND(J1518=0,'inputs and tables'!$K$16=1),data!C1518/data!C1519,1)*IF(AND(J1518=1,'inputs and tables'!$K$15=1),data!C1519/data!C1518,1))</f>
        <v>34205.268795039614</v>
      </c>
      <c r="P1519" s="10">
        <f ca="1">(P1518+(IF(K1518&lt;&gt;K1517,(-P1518*'inputs and tables'!$K$22-'inputs and tables'!$K$21)-P1518*'inputs and tables'!$K$22,0)*('inputs and tables'!$K$15+'inputs and tables'!$K$16)))*(IF(AND(K1518=0,'inputs and tables'!$K$16=1),data!C1518/data!C1519,1)*IF(AND(K1518=1,'inputs and tables'!$K$15=1),data!C1519/data!C1518,1))</f>
        <v>7538.3123501569362</v>
      </c>
    </row>
    <row r="1520" spans="1:16" x14ac:dyDescent="0.4">
      <c r="A1520" s="17">
        <f t="shared" si="69"/>
        <v>1518</v>
      </c>
      <c r="B1520">
        <v>1633996800</v>
      </c>
      <c r="C1520">
        <v>55996.93</v>
      </c>
      <c r="D1520" s="14">
        <f t="shared" si="70"/>
        <v>44481</v>
      </c>
      <c r="F1520">
        <f ca="1">IF(A1520&lt;$F$2,"",AVERAGE(INDIRECT("C"&amp;A1520-$F$2+3):C1520))</f>
        <v>42098.511083333353</v>
      </c>
      <c r="G1520" s="2">
        <f ca="1">IF(A1520&lt;$G$2,"",IF(A1520=$G$2,AVERAGE(INDIRECT("C"&amp;A1520-$G$2+3):C1520),G1519+(2/($G$2+3))*(C1520-G1519)))</f>
        <v>45316.708777098844</v>
      </c>
      <c r="J1520">
        <f ca="1">IF(F1520="","",IF(C1520&lt;(F1520*(1-'inputs and tables'!$K$14)),0,IF(C1520&gt;(F1520*(1+'inputs and tables'!$K$14)),1,J1519)))</f>
        <v>1</v>
      </c>
      <c r="K1520">
        <f ca="1">IF(G1520="","",IF(C1520&lt;(G1520*(1-'inputs and tables'!$K$14)),0,IF(C1520&gt;(G1520*(1+'inputs and tables'!$K$14)),1,K1519)))</f>
        <v>1</v>
      </c>
      <c r="N1520" s="13">
        <f t="shared" si="71"/>
        <v>4862.9552757272941</v>
      </c>
      <c r="O1520" s="10">
        <f ca="1">(O1519+(IF(J1519&lt;&gt;J1518,(-O1519*'inputs and tables'!$K$22-'inputs and tables'!$K$21)-O1519*'inputs and tables'!$K$22,0)*('inputs and tables'!$K$15+'inputs and tables'!$K$16)))*(IF(AND(J1519=0,'inputs and tables'!$K$16=1),data!C1519/data!C1520,1)*IF(AND(J1519=1,'inputs and tables'!$K$15=1),data!C1520/data!C1519,1))</f>
        <v>33327.737078509861</v>
      </c>
      <c r="P1520" s="10">
        <f ca="1">(P1519+(IF(K1519&lt;&gt;K1518,(-P1519*'inputs and tables'!$K$22-'inputs and tables'!$K$21)-P1519*'inputs and tables'!$K$22,0)*('inputs and tables'!$K$15+'inputs and tables'!$K$16)))*(IF(AND(K1519=0,'inputs and tables'!$K$16=1),data!C1519/data!C1520,1)*IF(AND(K1519=1,'inputs and tables'!$K$15=1),data!C1520/data!C1519,1))</f>
        <v>7344.9179284960846</v>
      </c>
    </row>
    <row r="1521" spans="1:16" x14ac:dyDescent="0.4">
      <c r="A1521" s="17">
        <f t="shared" si="69"/>
        <v>1519</v>
      </c>
      <c r="B1521">
        <v>1634083200</v>
      </c>
      <c r="C1521">
        <v>57367</v>
      </c>
      <c r="D1521" s="14">
        <f t="shared" si="70"/>
        <v>44482</v>
      </c>
      <c r="F1521">
        <f ca="1">IF(A1521&lt;$F$2,"",AVERAGE(INDIRECT("C"&amp;A1521-$F$2+3):C1521))</f>
        <v>42242.035750000017</v>
      </c>
      <c r="G1521" s="2">
        <f ca="1">IF(A1521&lt;$G$2,"",IF(A1521=$G$2,AVERAGE(INDIRECT("C"&amp;A1521-$G$2+3):C1521),G1520+(2/($G$2+3))*(C1521-G1520)))</f>
        <v>45531.892548936361</v>
      </c>
      <c r="J1521">
        <f ca="1">IF(F1521="","",IF(C1521&lt;(F1521*(1-'inputs and tables'!$K$14)),0,IF(C1521&gt;(F1521*(1+'inputs and tables'!$K$14)),1,J1520)))</f>
        <v>1</v>
      </c>
      <c r="K1521">
        <f ca="1">IF(G1521="","",IF(C1521&lt;(G1521*(1-'inputs and tables'!$K$14)),0,IF(C1521&gt;(G1521*(1+'inputs and tables'!$K$14)),1,K1520)))</f>
        <v>1</v>
      </c>
      <c r="N1521" s="13">
        <f t="shared" si="71"/>
        <v>4981.9366044289873</v>
      </c>
      <c r="O1521" s="10">
        <f ca="1">(O1520+(IF(J1520&lt;&gt;J1519,(-O1520*'inputs and tables'!$K$22-'inputs and tables'!$K$21)-O1520*'inputs and tables'!$K$22,0)*('inputs and tables'!$K$15+'inputs and tables'!$K$16)))*(IF(AND(J1520=0,'inputs and tables'!$K$16=1),data!C1520/data!C1521,1)*IF(AND(J1520=1,'inputs and tables'!$K$15=1),data!C1521/data!C1520,1))</f>
        <v>34143.1627230792</v>
      </c>
      <c r="P1521" s="10">
        <f ca="1">(P1520+(IF(K1520&lt;&gt;K1519,(-P1520*'inputs and tables'!$K$22-'inputs and tables'!$K$21)-P1520*'inputs and tables'!$K$22,0)*('inputs and tables'!$K$15+'inputs and tables'!$K$16)))*(IF(AND(K1520=0,'inputs and tables'!$K$16=1),data!C1520/data!C1521,1)*IF(AND(K1520=1,'inputs and tables'!$K$15=1),data!C1521/data!C1520,1))</f>
        <v>7524.6251321998352</v>
      </c>
    </row>
    <row r="1522" spans="1:16" x14ac:dyDescent="0.4">
      <c r="A1522" s="17">
        <f t="shared" si="69"/>
        <v>1520</v>
      </c>
      <c r="B1522">
        <v>1634169600</v>
      </c>
      <c r="C1522">
        <v>57347.94</v>
      </c>
      <c r="D1522" s="14">
        <f t="shared" si="70"/>
        <v>44483</v>
      </c>
      <c r="F1522">
        <f ca="1">IF(A1522&lt;$F$2,"",AVERAGE(INDIRECT("C"&amp;A1522-$F$2+3):C1522))</f>
        <v>42400.36016666668</v>
      </c>
      <c r="G1522" s="2">
        <f ca="1">IF(A1522&lt;$G$2,"",IF(A1522=$G$2,AVERAGE(INDIRECT("C"&amp;A1522-$G$2+3):C1522),G1521+(2/($G$2+3))*(C1522-G1521)))</f>
        <v>45742.893396276784</v>
      </c>
      <c r="J1522">
        <f ca="1">IF(F1522="","",IF(C1522&lt;(F1522*(1-'inputs and tables'!$K$14)),0,IF(C1522&gt;(F1522*(1+'inputs and tables'!$K$14)),1,J1521)))</f>
        <v>1</v>
      </c>
      <c r="K1522">
        <f ca="1">IF(G1522="","",IF(C1522&lt;(G1522*(1-'inputs and tables'!$K$14)),0,IF(C1522&gt;(G1522*(1+'inputs and tables'!$K$14)),1,K1521)))</f>
        <v>1</v>
      </c>
      <c r="N1522" s="13">
        <f t="shared" si="71"/>
        <v>4980.2813721232988</v>
      </c>
      <c r="O1522" s="10">
        <f ca="1">(O1521+(IF(J1521&lt;&gt;J1520,(-O1521*'inputs and tables'!$K$22-'inputs and tables'!$K$21)-O1521*'inputs and tables'!$K$22,0)*('inputs and tables'!$K$15+'inputs and tables'!$K$16)))*(IF(AND(J1521=0,'inputs and tables'!$K$16=1),data!C1521/data!C1522,1)*IF(AND(J1521=1,'inputs and tables'!$K$15=1),data!C1522/data!C1521,1))</f>
        <v>34131.818767817429</v>
      </c>
      <c r="P1522" s="10">
        <f ca="1">(P1521+(IF(K1521&lt;&gt;K1520,(-P1521*'inputs and tables'!$K$22-'inputs and tables'!$K$21)-P1521*'inputs and tables'!$K$22,0)*('inputs and tables'!$K$15+'inputs and tables'!$K$16)))*(IF(AND(K1521=0,'inputs and tables'!$K$16=1),data!C1521/data!C1522,1)*IF(AND(K1521=1,'inputs and tables'!$K$15=1),data!C1522/data!C1521,1))</f>
        <v>7522.1250998638279</v>
      </c>
    </row>
    <row r="1523" spans="1:16" x14ac:dyDescent="0.4">
      <c r="A1523" s="17">
        <f t="shared" si="69"/>
        <v>1521</v>
      </c>
      <c r="B1523">
        <v>1634256000</v>
      </c>
      <c r="C1523">
        <v>61672.42</v>
      </c>
      <c r="D1523" s="14">
        <f t="shared" si="70"/>
        <v>44484</v>
      </c>
      <c r="F1523">
        <f ca="1">IF(A1523&lt;$F$2,"",AVERAGE(INDIRECT("C"&amp;A1523-$F$2+3):C1523))</f>
        <v>42596.855583333345</v>
      </c>
      <c r="G1523" s="2">
        <f ca="1">IF(A1523&lt;$G$2,"",IF(A1523=$G$2,AVERAGE(INDIRECT("C"&amp;A1523-$G$2+3):C1523),G1522+(2/($G$2+3))*(C1523-G1522)))</f>
        <v>46027.349228486128</v>
      </c>
      <c r="J1523">
        <f ca="1">IF(F1523="","",IF(C1523&lt;(F1523*(1-'inputs and tables'!$K$14)),0,IF(C1523&gt;(F1523*(1+'inputs and tables'!$K$14)),1,J1522)))</f>
        <v>1</v>
      </c>
      <c r="K1523">
        <f ca="1">IF(G1523="","",IF(C1523&lt;(G1523*(1-'inputs and tables'!$K$14)),0,IF(C1523&gt;(G1523*(1+'inputs and tables'!$K$14)),1,K1522)))</f>
        <v>1</v>
      </c>
      <c r="N1523" s="13">
        <f t="shared" si="71"/>
        <v>5355.8332609639401</v>
      </c>
      <c r="O1523" s="10">
        <f ca="1">(O1522+(IF(J1522&lt;&gt;J1521,(-O1522*'inputs and tables'!$K$22-'inputs and tables'!$K$21)-O1522*'inputs and tables'!$K$22,0)*('inputs and tables'!$K$15+'inputs and tables'!$K$16)))*(IF(AND(J1522=0,'inputs and tables'!$K$16=1),data!C1522/data!C1523,1)*IF(AND(J1522=1,'inputs and tables'!$K$15=1),data!C1523/data!C1522,1))</f>
        <v>36705.622946747848</v>
      </c>
      <c r="P1523" s="10">
        <f ca="1">(P1522+(IF(K1522&lt;&gt;K1521,(-P1522*'inputs and tables'!$K$22-'inputs and tables'!$K$21)-P1522*'inputs and tables'!$K$22,0)*('inputs and tables'!$K$15+'inputs and tables'!$K$16)))*(IF(AND(K1522=0,'inputs and tables'!$K$16=1),data!C1522/data!C1523,1)*IF(AND(K1522=1,'inputs and tables'!$K$15=1),data!C1523/data!C1522,1))</f>
        <v>8089.3517439570442</v>
      </c>
    </row>
    <row r="1524" spans="1:16" x14ac:dyDescent="0.4">
      <c r="A1524" s="17">
        <f t="shared" si="69"/>
        <v>1522</v>
      </c>
      <c r="B1524">
        <v>1634342400</v>
      </c>
      <c r="C1524">
        <v>60875.57</v>
      </c>
      <c r="D1524" s="14">
        <f t="shared" si="70"/>
        <v>44485</v>
      </c>
      <c r="F1524">
        <f ca="1">IF(A1524&lt;$F$2,"",AVERAGE(INDIRECT("C"&amp;A1524-$F$2+3):C1524))</f>
        <v>42805.65333333335</v>
      </c>
      <c r="G1524" s="2">
        <f ca="1">IF(A1524&lt;$G$2,"",IF(A1524=$G$2,AVERAGE(INDIRECT("C"&amp;A1524-$G$2+3):C1524),G1523+(2/($G$2+3))*(C1524-G1523)))</f>
        <v>46292.496027977446</v>
      </c>
      <c r="J1524">
        <f ca="1">IF(F1524="","",IF(C1524&lt;(F1524*(1-'inputs and tables'!$K$14)),0,IF(C1524&gt;(F1524*(1+'inputs and tables'!$K$14)),1,J1523)))</f>
        <v>1</v>
      </c>
      <c r="K1524">
        <f ca="1">IF(G1524="","",IF(C1524&lt;(G1524*(1-'inputs and tables'!$K$14)),0,IF(C1524&gt;(G1524*(1+'inputs and tables'!$K$14)),1,K1523)))</f>
        <v>1</v>
      </c>
      <c r="N1524" s="13">
        <f t="shared" si="71"/>
        <v>5286.6322188449649</v>
      </c>
      <c r="O1524" s="10">
        <f ca="1">(O1523+(IF(J1523&lt;&gt;J1522,(-O1523*'inputs and tables'!$K$22-'inputs and tables'!$K$21)-O1523*'inputs and tables'!$K$22,0)*('inputs and tables'!$K$15+'inputs and tables'!$K$16)))*(IF(AND(J1523=0,'inputs and tables'!$K$16=1),data!C1523/data!C1524,1)*IF(AND(J1523=1,'inputs and tables'!$K$15=1),data!C1524/data!C1523,1))</f>
        <v>36231.361102553703</v>
      </c>
      <c r="P1524" s="10">
        <f ca="1">(P1523+(IF(K1523&lt;&gt;K1522,(-P1523*'inputs and tables'!$K$22-'inputs and tables'!$K$21)-P1523*'inputs and tables'!$K$22,0)*('inputs and tables'!$K$15+'inputs and tables'!$K$16)))*(IF(AND(K1523=0,'inputs and tables'!$K$16=1),data!C1523/data!C1524,1)*IF(AND(K1523=1,'inputs and tables'!$K$15=1),data!C1524/data!C1523,1))</f>
        <v>7984.8317666775383</v>
      </c>
    </row>
    <row r="1525" spans="1:16" x14ac:dyDescent="0.4">
      <c r="A1525" s="17">
        <f t="shared" si="69"/>
        <v>1523</v>
      </c>
      <c r="B1525">
        <v>1634428800</v>
      </c>
      <c r="C1525">
        <v>61528.33</v>
      </c>
      <c r="D1525" s="14">
        <f t="shared" si="70"/>
        <v>44486</v>
      </c>
      <c r="F1525">
        <f ca="1">IF(A1525&lt;$F$2,"",AVERAGE(INDIRECT("C"&amp;A1525-$F$2+3):C1525))</f>
        <v>43022.69175000002</v>
      </c>
      <c r="G1525" s="2">
        <f ca="1">IF(A1525&lt;$G$2,"",IF(A1525=$G$2,AVERAGE(INDIRECT("C"&amp;A1525-$G$2+3):C1525),G1524+(2/($G$2+3))*(C1525-G1524)))</f>
        <v>46564.564491763565</v>
      </c>
      <c r="J1525">
        <f ca="1">IF(F1525="","",IF(C1525&lt;(F1525*(1-'inputs and tables'!$K$14)),0,IF(C1525&gt;(F1525*(1+'inputs and tables'!$K$14)),1,J1524)))</f>
        <v>1</v>
      </c>
      <c r="K1525">
        <f ca="1">IF(G1525="","",IF(C1525&lt;(G1525*(1-'inputs and tables'!$K$14)),0,IF(C1525&gt;(G1525*(1+'inputs and tables'!$K$14)),1,K1524)))</f>
        <v>1</v>
      </c>
      <c r="N1525" s="13">
        <f t="shared" si="71"/>
        <v>5343.32001736863</v>
      </c>
      <c r="O1525" s="10">
        <f ca="1">(O1524+(IF(J1524&lt;&gt;J1523,(-O1524*'inputs and tables'!$K$22-'inputs and tables'!$K$21)-O1524*'inputs and tables'!$K$22,0)*('inputs and tables'!$K$15+'inputs and tables'!$K$16)))*(IF(AND(J1524=0,'inputs and tables'!$K$16=1),data!C1524/data!C1525,1)*IF(AND(J1524=1,'inputs and tables'!$K$15=1),data!C1525/data!C1524,1))</f>
        <v>36619.864787583727</v>
      </c>
      <c r="P1525" s="10">
        <f ca="1">(P1524+(IF(K1524&lt;&gt;K1523,(-P1524*'inputs and tables'!$K$22-'inputs and tables'!$K$21)-P1524*'inputs and tables'!$K$22,0)*('inputs and tables'!$K$15+'inputs and tables'!$K$16)))*(IF(AND(K1524=0,'inputs and tables'!$K$16=1),data!C1524/data!C1525,1)*IF(AND(K1524=1,'inputs and tables'!$K$15=1),data!C1525/data!C1524,1))</f>
        <v>8070.4519716960122</v>
      </c>
    </row>
    <row r="1526" spans="1:16" x14ac:dyDescent="0.4">
      <c r="A1526" s="17">
        <f t="shared" si="69"/>
        <v>1524</v>
      </c>
      <c r="B1526">
        <v>1634515200</v>
      </c>
      <c r="C1526">
        <v>62009.84</v>
      </c>
      <c r="D1526" s="14">
        <f t="shared" si="70"/>
        <v>44487</v>
      </c>
      <c r="F1526">
        <f ca="1">IF(A1526&lt;$F$2,"",AVERAGE(INDIRECT("C"&amp;A1526-$F$2+3):C1526))</f>
        <v>43242.772416666689</v>
      </c>
      <c r="G1526" s="2">
        <f ca="1">IF(A1526&lt;$G$2,"",IF(A1526=$G$2,AVERAGE(INDIRECT("C"&amp;A1526-$G$2+3):C1526),G1525+(2/($G$2+3))*(C1526-G1525)))</f>
        <v>46840.372982982073</v>
      </c>
      <c r="J1526">
        <f ca="1">IF(F1526="","",IF(C1526&lt;(F1526*(1-'inputs and tables'!$K$14)),0,IF(C1526&gt;(F1526*(1+'inputs and tables'!$K$14)),1,J1525)))</f>
        <v>1</v>
      </c>
      <c r="K1526">
        <f ca="1">IF(G1526="","",IF(C1526&lt;(G1526*(1-'inputs and tables'!$K$14)),0,IF(C1526&gt;(G1526*(1+'inputs and tables'!$K$14)),1,K1525)))</f>
        <v>1</v>
      </c>
      <c r="N1526" s="13">
        <f t="shared" si="71"/>
        <v>5385.135909683002</v>
      </c>
      <c r="O1526" s="10">
        <f ca="1">(O1525+(IF(J1525&lt;&gt;J1524,(-O1525*'inputs and tables'!$K$22-'inputs and tables'!$K$21)-O1525*'inputs and tables'!$K$22,0)*('inputs and tables'!$K$15+'inputs and tables'!$K$16)))*(IF(AND(J1525=0,'inputs and tables'!$K$16=1),data!C1525/data!C1526,1)*IF(AND(J1525=1,'inputs and tables'!$K$15=1),data!C1526/data!C1525,1))</f>
        <v>36906.44547478699</v>
      </c>
      <c r="P1526" s="10">
        <f ca="1">(P1525+(IF(K1525&lt;&gt;K1524,(-P1525*'inputs and tables'!$K$22-'inputs and tables'!$K$21)-P1525*'inputs and tables'!$K$22,0)*('inputs and tables'!$K$15+'inputs and tables'!$K$16)))*(IF(AND(K1525=0,'inputs and tables'!$K$16=1),data!C1525/data!C1526,1)*IF(AND(K1525=1,'inputs and tables'!$K$15=1),data!C1526/data!C1525,1))</f>
        <v>8133.6099239578607</v>
      </c>
    </row>
    <row r="1527" spans="1:16" x14ac:dyDescent="0.4">
      <c r="A1527" s="17">
        <f t="shared" si="69"/>
        <v>1525</v>
      </c>
      <c r="B1527">
        <v>1634601600</v>
      </c>
      <c r="C1527">
        <v>64280.59</v>
      </c>
      <c r="D1527" s="14">
        <f t="shared" si="70"/>
        <v>44488</v>
      </c>
      <c r="F1527">
        <f ca="1">IF(A1527&lt;$F$2,"",AVERAGE(INDIRECT("C"&amp;A1527-$F$2+3):C1527))</f>
        <v>43515.036250000012</v>
      </c>
      <c r="G1527" s="2">
        <f ca="1">IF(A1527&lt;$G$2,"",IF(A1527=$G$2,AVERAGE(INDIRECT("C"&amp;A1527-$G$2+3):C1527),G1526+(2/($G$2+3))*(C1527-G1526)))</f>
        <v>47151.805429714535</v>
      </c>
      <c r="J1527">
        <f ca="1">IF(F1527="","",IF(C1527&lt;(F1527*(1-'inputs and tables'!$K$14)),0,IF(C1527&gt;(F1527*(1+'inputs and tables'!$K$14)),1,J1526)))</f>
        <v>1</v>
      </c>
      <c r="K1527">
        <f ca="1">IF(G1527="","",IF(C1527&lt;(G1527*(1-'inputs and tables'!$K$14)),0,IF(C1527&gt;(G1527*(1+'inputs and tables'!$K$14)),1,K1526)))</f>
        <v>1</v>
      </c>
      <c r="N1527" s="13">
        <f t="shared" si="71"/>
        <v>5582.3352149370176</v>
      </c>
      <c r="O1527" s="10">
        <f ca="1">(O1526+(IF(J1526&lt;&gt;J1525,(-O1526*'inputs and tables'!$K$22-'inputs and tables'!$K$21)-O1526*'inputs and tables'!$K$22,0)*('inputs and tables'!$K$15+'inputs and tables'!$K$16)))*(IF(AND(J1526=0,'inputs and tables'!$K$16=1),data!C1526/data!C1527,1)*IF(AND(J1526=1,'inputs and tables'!$K$15=1),data!C1527/data!C1526,1))</f>
        <v>38257.929546699968</v>
      </c>
      <c r="P1527" s="10">
        <f ca="1">(P1526+(IF(K1526&lt;&gt;K1525,(-P1526*'inputs and tables'!$K$22-'inputs and tables'!$K$21)-P1526*'inputs and tables'!$K$22,0)*('inputs and tables'!$K$15+'inputs and tables'!$K$16)))*(IF(AND(K1526=0,'inputs and tables'!$K$16=1),data!C1526/data!C1527,1)*IF(AND(K1526=1,'inputs and tables'!$K$15=1),data!C1527/data!C1526,1))</f>
        <v>8431.4561163497019</v>
      </c>
    </row>
    <row r="1528" spans="1:16" x14ac:dyDescent="0.4">
      <c r="A1528" s="17">
        <f t="shared" si="69"/>
        <v>1526</v>
      </c>
      <c r="B1528">
        <v>1634688000</v>
      </c>
      <c r="C1528">
        <v>66001.41</v>
      </c>
      <c r="D1528" s="14">
        <f t="shared" si="70"/>
        <v>44489</v>
      </c>
      <c r="F1528">
        <f ca="1">IF(A1528&lt;$F$2,"",AVERAGE(INDIRECT("C"&amp;A1528-$F$2+3):C1528))</f>
        <v>43794.135000000009</v>
      </c>
      <c r="G1528" s="2">
        <f ca="1">IF(A1528&lt;$G$2,"",IF(A1528=$G$2,AVERAGE(INDIRECT("C"&amp;A1528-$G$2+3):C1528),G1527+(2/($G$2+3))*(C1528-G1527)))</f>
        <v>47488.405511326775</v>
      </c>
      <c r="J1528">
        <f ca="1">IF(F1528="","",IF(C1528&lt;(F1528*(1-'inputs and tables'!$K$14)),0,IF(C1528&gt;(F1528*(1+'inputs and tables'!$K$14)),1,J1527)))</f>
        <v>1</v>
      </c>
      <c r="K1528">
        <f ca="1">IF(G1528="","",IF(C1528&lt;(G1528*(1-'inputs and tables'!$K$14)),0,IF(C1528&gt;(G1528*(1+'inputs and tables'!$K$14)),1,K1527)))</f>
        <v>1</v>
      </c>
      <c r="N1528" s="13">
        <f t="shared" si="71"/>
        <v>5731.7768128527796</v>
      </c>
      <c r="O1528" s="10">
        <f ca="1">(O1527+(IF(J1527&lt;&gt;J1526,(-O1527*'inputs and tables'!$K$22-'inputs and tables'!$K$21)-O1527*'inputs and tables'!$K$22,0)*('inputs and tables'!$K$15+'inputs and tables'!$K$16)))*(IF(AND(J1527=0,'inputs and tables'!$K$16=1),data!C1527/data!C1528,1)*IF(AND(J1527=1,'inputs and tables'!$K$15=1),data!C1528/data!C1527,1))</f>
        <v>39282.111345942205</v>
      </c>
      <c r="P1528" s="10">
        <f ca="1">(P1527+(IF(K1527&lt;&gt;K1526,(-P1527*'inputs and tables'!$K$22-'inputs and tables'!$K$21)-P1527*'inputs and tables'!$K$22,0)*('inputs and tables'!$K$15+'inputs and tables'!$K$16)))*(IF(AND(K1527=0,'inputs and tables'!$K$16=1),data!C1527/data!C1528,1)*IF(AND(K1527=1,'inputs and tables'!$K$15=1),data!C1528/data!C1527,1))</f>
        <v>8657.1699486922025</v>
      </c>
    </row>
    <row r="1529" spans="1:16" x14ac:dyDescent="0.4">
      <c r="A1529" s="17">
        <f t="shared" si="69"/>
        <v>1527</v>
      </c>
      <c r="B1529">
        <v>1634774400</v>
      </c>
      <c r="C1529">
        <v>62193.15</v>
      </c>
      <c r="D1529" s="14">
        <f t="shared" si="70"/>
        <v>44490</v>
      </c>
      <c r="F1529">
        <f ca="1">IF(A1529&lt;$F$2,"",AVERAGE(INDIRECT("C"&amp;A1529-$F$2+3):C1529))</f>
        <v>44031.760666666676</v>
      </c>
      <c r="G1529" s="2">
        <f ca="1">IF(A1529&lt;$G$2,"",IF(A1529=$G$2,AVERAGE(INDIRECT("C"&amp;A1529-$G$2+3):C1529),G1528+(2/($G$2+3))*(C1529-G1528)))</f>
        <v>47750.990234338795</v>
      </c>
      <c r="J1529">
        <f ca="1">IF(F1529="","",IF(C1529&lt;(F1529*(1-'inputs and tables'!$K$14)),0,IF(C1529&gt;(F1529*(1+'inputs and tables'!$K$14)),1,J1528)))</f>
        <v>1</v>
      </c>
      <c r="K1529">
        <f ca="1">IF(G1529="","",IF(C1529&lt;(G1529*(1-'inputs and tables'!$K$14)),0,IF(C1529&gt;(G1529*(1+'inputs and tables'!$K$14)),1,K1528)))</f>
        <v>1</v>
      </c>
      <c r="N1529" s="13">
        <f t="shared" si="71"/>
        <v>5401.0551454624201</v>
      </c>
      <c r="O1529" s="10">
        <f ca="1">(O1528+(IF(J1528&lt;&gt;J1527,(-O1528*'inputs and tables'!$K$22-'inputs and tables'!$K$21)-O1528*'inputs and tables'!$K$22,0)*('inputs and tables'!$K$15+'inputs and tables'!$K$16)))*(IF(AND(J1528=0,'inputs and tables'!$K$16=1),data!C1528/data!C1529,1)*IF(AND(J1528=1,'inputs and tables'!$K$15=1),data!C1529/data!C1528,1))</f>
        <v>37015.546232343906</v>
      </c>
      <c r="P1529" s="10">
        <f ca="1">(P1528+(IF(K1528&lt;&gt;K1527,(-P1528*'inputs and tables'!$K$22-'inputs and tables'!$K$21)-P1528*'inputs and tables'!$K$22,0)*('inputs and tables'!$K$15+'inputs and tables'!$K$16)))*(IF(AND(K1528=0,'inputs and tables'!$K$16=1),data!C1528/data!C1529,1)*IF(AND(K1528=1,'inputs and tables'!$K$15=1),data!C1529/data!C1528,1))</f>
        <v>8157.6540439743103</v>
      </c>
    </row>
    <row r="1530" spans="1:16" x14ac:dyDescent="0.4">
      <c r="A1530" s="17">
        <f t="shared" si="69"/>
        <v>1528</v>
      </c>
      <c r="B1530">
        <v>1634860800</v>
      </c>
      <c r="C1530">
        <v>60688.22</v>
      </c>
      <c r="D1530" s="14">
        <f t="shared" si="70"/>
        <v>44491</v>
      </c>
      <c r="F1530">
        <f ca="1">IF(A1530&lt;$F$2,"",AVERAGE(INDIRECT("C"&amp;A1530-$F$2+3):C1530))</f>
        <v>44248.636750000012</v>
      </c>
      <c r="G1530" s="2">
        <f ca="1">IF(A1530&lt;$G$2,"",IF(A1530=$G$2,AVERAGE(INDIRECT("C"&amp;A1530-$G$2+3):C1530),G1529+(2/($G$2+3))*(C1530-G1529)))</f>
        <v>47982.012194439885</v>
      </c>
      <c r="J1530">
        <f ca="1">IF(F1530="","",IF(C1530&lt;(F1530*(1-'inputs and tables'!$K$14)),0,IF(C1530&gt;(F1530*(1+'inputs and tables'!$K$14)),1,J1529)))</f>
        <v>1</v>
      </c>
      <c r="K1530">
        <f ca="1">IF(G1530="","",IF(C1530&lt;(G1530*(1-'inputs and tables'!$K$14)),0,IF(C1530&gt;(G1530*(1+'inputs and tables'!$K$14)),1,K1529)))</f>
        <v>1</v>
      </c>
      <c r="N1530" s="13">
        <f t="shared" si="71"/>
        <v>5270.3621363438797</v>
      </c>
      <c r="O1530" s="10">
        <f ca="1">(O1529+(IF(J1529&lt;&gt;J1528,(-O1529*'inputs and tables'!$K$22-'inputs and tables'!$K$21)-O1529*'inputs and tables'!$K$22,0)*('inputs and tables'!$K$15+'inputs and tables'!$K$16)))*(IF(AND(J1529=0,'inputs and tables'!$K$16=1),data!C1529/data!C1530,1)*IF(AND(J1529=1,'inputs and tables'!$K$15=1),data!C1530/data!C1529,1))</f>
        <v>36119.855855004258</v>
      </c>
      <c r="P1530" s="10">
        <f ca="1">(P1529+(IF(K1529&lt;&gt;K1528,(-P1529*'inputs and tables'!$K$22-'inputs and tables'!$K$21)-P1529*'inputs and tables'!$K$22,0)*('inputs and tables'!$K$15+'inputs and tables'!$K$16)))*(IF(AND(K1529=0,'inputs and tables'!$K$16=1),data!C1529/data!C1530,1)*IF(AND(K1529=1,'inputs and tables'!$K$15=1),data!C1530/data!C1529,1))</f>
        <v>7960.2577342456952</v>
      </c>
    </row>
    <row r="1531" spans="1:16" x14ac:dyDescent="0.4">
      <c r="A1531" s="17">
        <f t="shared" si="69"/>
        <v>1529</v>
      </c>
      <c r="B1531">
        <v>1634947200</v>
      </c>
      <c r="C1531">
        <v>61286.75</v>
      </c>
      <c r="D1531" s="14">
        <f t="shared" si="70"/>
        <v>44492</v>
      </c>
      <c r="F1531">
        <f ca="1">IF(A1531&lt;$F$2,"",AVERAGE(INDIRECT("C"&amp;A1531-$F$2+3):C1531))</f>
        <v>44496.155916666678</v>
      </c>
      <c r="G1531" s="2">
        <f ca="1">IF(A1531&lt;$G$2,"",IF(A1531=$G$2,AVERAGE(INDIRECT("C"&amp;A1531-$G$2+3):C1531),G1530+(2/($G$2+3))*(C1531-G1530)))</f>
        <v>48219.596798110601</v>
      </c>
      <c r="J1531">
        <f ca="1">IF(F1531="","",IF(C1531&lt;(F1531*(1-'inputs and tables'!$K$14)),0,IF(C1531&gt;(F1531*(1+'inputs and tables'!$K$14)),1,J1530)))</f>
        <v>1</v>
      </c>
      <c r="K1531">
        <f ca="1">IF(G1531="","",IF(C1531&lt;(G1531*(1-'inputs and tables'!$K$14)),0,IF(C1531&gt;(G1531*(1+'inputs and tables'!$K$14)),1,K1530)))</f>
        <v>1</v>
      </c>
      <c r="N1531" s="13">
        <f t="shared" si="71"/>
        <v>5322.3404255318956</v>
      </c>
      <c r="O1531" s="10">
        <f ca="1">(O1530+(IF(J1530&lt;&gt;J1529,(-O1530*'inputs and tables'!$K$22-'inputs and tables'!$K$21)-O1530*'inputs and tables'!$K$22,0)*('inputs and tables'!$K$15+'inputs and tables'!$K$16)))*(IF(AND(J1530=0,'inputs and tables'!$K$16=1),data!C1530/data!C1531,1)*IF(AND(J1530=1,'inputs and tables'!$K$15=1),data!C1531/data!C1530,1))</f>
        <v>36476.08342808015</v>
      </c>
      <c r="P1531" s="10">
        <f ca="1">(P1530+(IF(K1530&lt;&gt;K1529,(-P1530*'inputs and tables'!$K$22-'inputs and tables'!$K$21)-P1530*'inputs and tables'!$K$22,0)*('inputs and tables'!$K$15+'inputs and tables'!$K$16)))*(IF(AND(K1530=0,'inputs and tables'!$K$16=1),data!C1530/data!C1531,1)*IF(AND(K1530=1,'inputs and tables'!$K$15=1),data!C1531/data!C1530,1))</f>
        <v>8038.764783252539</v>
      </c>
    </row>
    <row r="1532" spans="1:16" x14ac:dyDescent="0.4">
      <c r="A1532" s="17">
        <f t="shared" si="69"/>
        <v>1530</v>
      </c>
      <c r="B1532">
        <v>1635033600</v>
      </c>
      <c r="C1532">
        <v>60852.22</v>
      </c>
      <c r="D1532" s="14">
        <f t="shared" si="70"/>
        <v>44493</v>
      </c>
      <c r="F1532">
        <f ca="1">IF(A1532&lt;$F$2,"",AVERAGE(INDIRECT("C"&amp;A1532-$F$2+3):C1532))</f>
        <v>44734.227333333336</v>
      </c>
      <c r="G1532" s="2">
        <f ca="1">IF(A1532&lt;$G$2,"",IF(A1532=$G$2,AVERAGE(INDIRECT("C"&amp;A1532-$G$2+3):C1532),G1531+(2/($G$2+3))*(C1532-G1531)))</f>
        <v>48445.179355287197</v>
      </c>
      <c r="J1532">
        <f ca="1">IF(F1532="","",IF(C1532&lt;(F1532*(1-'inputs and tables'!$K$14)),0,IF(C1532&gt;(F1532*(1+'inputs and tables'!$K$14)),1,J1531)))</f>
        <v>1</v>
      </c>
      <c r="K1532">
        <f ca="1">IF(G1532="","",IF(C1532&lt;(G1532*(1-'inputs and tables'!$K$14)),0,IF(C1532&gt;(G1532*(1+'inputs and tables'!$K$14)),1,K1531)))</f>
        <v>1</v>
      </c>
      <c r="N1532" s="13">
        <f t="shared" si="71"/>
        <v>5284.6044290056261</v>
      </c>
      <c r="O1532" s="10">
        <f ca="1">(O1531+(IF(J1531&lt;&gt;J1530,(-O1531*'inputs and tables'!$K$22-'inputs and tables'!$K$21)-O1531*'inputs and tables'!$K$22,0)*('inputs and tables'!$K$15+'inputs and tables'!$K$16)))*(IF(AND(J1531=0,'inputs and tables'!$K$16=1),data!C1531/data!C1532,1)*IF(AND(J1531=1,'inputs and tables'!$K$15=1),data!C1532/data!C1531,1))</f>
        <v>36217.46386460185</v>
      </c>
      <c r="P1532" s="10">
        <f ca="1">(P1531+(IF(K1531&lt;&gt;K1530,(-P1531*'inputs and tables'!$K$22-'inputs and tables'!$K$21)-P1531*'inputs and tables'!$K$22,0)*('inputs and tables'!$K$15+'inputs and tables'!$K$16)))*(IF(AND(K1531=0,'inputs and tables'!$K$16=1),data!C1531/data!C1532,1)*IF(AND(K1531=1,'inputs and tables'!$K$15=1),data!C1532/data!C1531,1))</f>
        <v>7981.7690303162726</v>
      </c>
    </row>
    <row r="1533" spans="1:16" x14ac:dyDescent="0.4">
      <c r="A1533" s="17">
        <f t="shared" si="69"/>
        <v>1531</v>
      </c>
      <c r="B1533">
        <v>1635120000</v>
      </c>
      <c r="C1533">
        <v>63078.78</v>
      </c>
      <c r="D1533" s="14">
        <f t="shared" si="70"/>
        <v>44494</v>
      </c>
      <c r="F1533">
        <f ca="1">IF(A1533&lt;$F$2,"",AVERAGE(INDIRECT("C"&amp;A1533-$F$2+3):C1533))</f>
        <v>44970.71433333333</v>
      </c>
      <c r="G1533" s="2">
        <f ca="1">IF(A1533&lt;$G$2,"",IF(A1533=$G$2,AVERAGE(INDIRECT("C"&amp;A1533-$G$2+3):C1533),G1532+(2/($G$2+3))*(C1533-G1532)))</f>
        <v>48706.493652514211</v>
      </c>
      <c r="J1533">
        <f ca="1">IF(F1533="","",IF(C1533&lt;(F1533*(1-'inputs and tables'!$K$14)),0,IF(C1533&gt;(F1533*(1+'inputs and tables'!$K$14)),1,J1532)))</f>
        <v>1</v>
      </c>
      <c r="K1533">
        <f ca="1">IF(G1533="","",IF(C1533&lt;(G1533*(1-'inputs and tables'!$K$14)),0,IF(C1533&gt;(G1533*(1+'inputs and tables'!$K$14)),1,K1532)))</f>
        <v>1</v>
      </c>
      <c r="N1533" s="13">
        <f t="shared" si="71"/>
        <v>5477.9661311332848</v>
      </c>
      <c r="O1533" s="10">
        <f ca="1">(O1532+(IF(J1532&lt;&gt;J1531,(-O1532*'inputs and tables'!$K$22-'inputs and tables'!$K$21)-O1532*'inputs and tables'!$K$22,0)*('inputs and tables'!$K$15+'inputs and tables'!$K$16)))*(IF(AND(J1532=0,'inputs and tables'!$K$16=1),data!C1532/data!C1533,1)*IF(AND(J1532=1,'inputs and tables'!$K$15=1),data!C1533/data!C1532,1))</f>
        <v>37542.647339294606</v>
      </c>
      <c r="P1533" s="10">
        <f ca="1">(P1532+(IF(K1532&lt;&gt;K1531,(-P1532*'inputs and tables'!$K$22-'inputs and tables'!$K$21)-P1532*'inputs and tables'!$K$22,0)*('inputs and tables'!$K$15+'inputs and tables'!$K$16)))*(IF(AND(K1532=0,'inputs and tables'!$K$16=1),data!C1532/data!C1533,1)*IF(AND(K1532=1,'inputs and tables'!$K$15=1),data!C1533/data!C1532,1))</f>
        <v>8273.8189777486095</v>
      </c>
    </row>
    <row r="1534" spans="1:16" x14ac:dyDescent="0.4">
      <c r="A1534" s="17">
        <f t="shared" si="69"/>
        <v>1532</v>
      </c>
      <c r="B1534">
        <v>1635206400</v>
      </c>
      <c r="C1534">
        <v>60328.81</v>
      </c>
      <c r="D1534" s="14">
        <f t="shared" si="70"/>
        <v>44495</v>
      </c>
      <c r="F1534">
        <f ca="1">IF(A1534&lt;$F$2,"",AVERAGE(INDIRECT("C"&amp;A1534-$F$2+3):C1534))</f>
        <v>45185.996999999996</v>
      </c>
      <c r="G1534" s="2">
        <f ca="1">IF(A1534&lt;$G$2,"",IF(A1534=$G$2,AVERAGE(INDIRECT("C"&amp;A1534-$G$2+3):C1534),G1533+(2/($G$2+3))*(C1534-G1533)))</f>
        <v>48914.035015862173</v>
      </c>
      <c r="J1534">
        <f ca="1">IF(F1534="","",IF(C1534&lt;(F1534*(1-'inputs and tables'!$K$14)),0,IF(C1534&gt;(F1534*(1+'inputs and tables'!$K$14)),1,J1533)))</f>
        <v>1</v>
      </c>
      <c r="K1534">
        <f ca="1">IF(G1534="","",IF(C1534&lt;(G1534*(1-'inputs and tables'!$K$14)),0,IF(C1534&gt;(G1534*(1+'inputs and tables'!$K$14)),1,K1533)))</f>
        <v>1</v>
      </c>
      <c r="N1534" s="13">
        <f t="shared" si="71"/>
        <v>5239.1498046026727</v>
      </c>
      <c r="O1534" s="10">
        <f ca="1">(O1533+(IF(J1533&lt;&gt;J1532,(-O1533*'inputs and tables'!$K$22-'inputs and tables'!$K$21)-O1533*'inputs and tables'!$K$22,0)*('inputs and tables'!$K$15+'inputs and tables'!$K$16)))*(IF(AND(J1533=0,'inputs and tables'!$K$16=1),data!C1533/data!C1534,1)*IF(AND(J1533=1,'inputs and tables'!$K$15=1),data!C1534/data!C1533,1))</f>
        <v>35905.945521287977</v>
      </c>
      <c r="P1534" s="10">
        <f ca="1">(P1533+(IF(K1533&lt;&gt;K1532,(-P1533*'inputs and tables'!$K$22-'inputs and tables'!$K$21)-P1533*'inputs and tables'!$K$22,0)*('inputs and tables'!$K$15+'inputs and tables'!$K$16)))*(IF(AND(K1533=0,'inputs and tables'!$K$16=1),data!C1533/data!C1534,1)*IF(AND(K1533=1,'inputs and tables'!$K$15=1),data!C1534/data!C1533,1))</f>
        <v>7913.1152042412687</v>
      </c>
    </row>
    <row r="1535" spans="1:16" x14ac:dyDescent="0.4">
      <c r="A1535" s="17">
        <f t="shared" si="69"/>
        <v>1533</v>
      </c>
      <c r="B1535">
        <v>1635292800</v>
      </c>
      <c r="C1535">
        <v>58413.440000000002</v>
      </c>
      <c r="D1535" s="14">
        <f t="shared" si="70"/>
        <v>44496</v>
      </c>
      <c r="F1535">
        <f ca="1">IF(A1535&lt;$F$2,"",AVERAGE(INDIRECT("C"&amp;A1535-$F$2+3):C1535))</f>
        <v>45373.511249999996</v>
      </c>
      <c r="G1535" s="2">
        <f ca="1">IF(A1535&lt;$G$2,"",IF(A1535=$G$2,AVERAGE(INDIRECT("C"&amp;A1535-$G$2+3):C1535),G1534+(2/($G$2+3))*(C1535-G1534)))</f>
        <v>49083.66724772178</v>
      </c>
      <c r="J1535">
        <f ca="1">IF(F1535="","",IF(C1535&lt;(F1535*(1-'inputs and tables'!$K$14)),0,IF(C1535&gt;(F1535*(1+'inputs and tables'!$K$14)),1,J1534)))</f>
        <v>1</v>
      </c>
      <c r="K1535">
        <f ca="1">IF(G1535="","",IF(C1535&lt;(G1535*(1-'inputs and tables'!$K$14)),0,IF(C1535&gt;(G1535*(1+'inputs and tables'!$K$14)),1,K1534)))</f>
        <v>1</v>
      </c>
      <c r="N1535" s="13">
        <f t="shared" si="71"/>
        <v>5072.8128528006764</v>
      </c>
      <c r="O1535" s="10">
        <f ca="1">(O1534+(IF(J1534&lt;&gt;J1533,(-O1534*'inputs and tables'!$K$22-'inputs and tables'!$K$21)-O1534*'inputs and tables'!$K$22,0)*('inputs and tables'!$K$15+'inputs and tables'!$K$16)))*(IF(AND(J1534=0,'inputs and tables'!$K$16=1),data!C1534/data!C1535,1)*IF(AND(J1534=1,'inputs and tables'!$K$15=1),data!C1535/data!C1534,1))</f>
        <v>34765.97324480665</v>
      </c>
      <c r="P1535" s="10">
        <f ca="1">(P1534+(IF(K1534&lt;&gt;K1533,(-P1534*'inputs and tables'!$K$22-'inputs and tables'!$K$21)-P1534*'inputs and tables'!$K$22,0)*('inputs and tables'!$K$15+'inputs and tables'!$K$16)))*(IF(AND(K1534=0,'inputs and tables'!$K$16=1),data!C1534/data!C1535,1)*IF(AND(K1534=1,'inputs and tables'!$K$15=1),data!C1535/data!C1534,1))</f>
        <v>7661.882941102851</v>
      </c>
    </row>
    <row r="1536" spans="1:16" x14ac:dyDescent="0.4">
      <c r="A1536" s="17">
        <f t="shared" si="69"/>
        <v>1534</v>
      </c>
      <c r="B1536">
        <v>1635379200</v>
      </c>
      <c r="C1536">
        <v>60575.89</v>
      </c>
      <c r="D1536" s="14">
        <f t="shared" si="70"/>
        <v>44497</v>
      </c>
      <c r="F1536">
        <f ca="1">IF(A1536&lt;$F$2,"",AVERAGE(INDIRECT("C"&amp;A1536-$F$2+3):C1536))</f>
        <v>45586.268666666663</v>
      </c>
      <c r="G1536" s="2">
        <f ca="1">IF(A1536&lt;$G$2,"",IF(A1536=$G$2,AVERAGE(INDIRECT("C"&amp;A1536-$G$2+3):C1536),G1535+(2/($G$2+3))*(C1536-G1535)))</f>
        <v>49288.88551115532</v>
      </c>
      <c r="J1536">
        <f ca="1">IF(F1536="","",IF(C1536&lt;(F1536*(1-'inputs and tables'!$K$14)),0,IF(C1536&gt;(F1536*(1+'inputs and tables'!$K$14)),1,J1535)))</f>
        <v>1</v>
      </c>
      <c r="K1536">
        <f ca="1">IF(G1536="","",IF(C1536&lt;(G1536*(1-'inputs and tables'!$K$14)),0,IF(C1536&gt;(G1536*(1+'inputs and tables'!$K$14)),1,K1535)))</f>
        <v>1</v>
      </c>
      <c r="N1536" s="13">
        <f t="shared" si="71"/>
        <v>5260.6070343030633</v>
      </c>
      <c r="O1536" s="10">
        <f ca="1">(O1535+(IF(J1535&lt;&gt;J1534,(-O1535*'inputs and tables'!$K$22-'inputs and tables'!$K$21)-O1535*'inputs and tables'!$K$22,0)*('inputs and tables'!$K$15+'inputs and tables'!$K$16)))*(IF(AND(J1535=0,'inputs and tables'!$K$16=1),data!C1535/data!C1536,1)*IF(AND(J1535=1,'inputs and tables'!$K$15=1),data!C1536/data!C1535,1))</f>
        <v>36053.000320137806</v>
      </c>
      <c r="P1536" s="10">
        <f ca="1">(P1535+(IF(K1535&lt;&gt;K1534,(-P1535*'inputs and tables'!$K$22-'inputs and tables'!$K$21)-P1535*'inputs and tables'!$K$22,0)*('inputs and tables'!$K$15+'inputs and tables'!$K$16)))*(IF(AND(K1535=0,'inputs and tables'!$K$16=1),data!C1535/data!C1536,1)*IF(AND(K1535=1,'inputs and tables'!$K$15=1),data!C1536/data!C1535,1))</f>
        <v>7945.5238081017433</v>
      </c>
    </row>
    <row r="1537" spans="1:16" x14ac:dyDescent="0.4">
      <c r="A1537" s="17">
        <f t="shared" si="69"/>
        <v>1535</v>
      </c>
      <c r="B1537">
        <v>1635465600</v>
      </c>
      <c r="C1537">
        <v>62253.71</v>
      </c>
      <c r="D1537" s="14">
        <f t="shared" si="70"/>
        <v>44498</v>
      </c>
      <c r="F1537">
        <f ca="1">IF(A1537&lt;$F$2,"",AVERAGE(INDIRECT("C"&amp;A1537-$F$2+3):C1537))</f>
        <v>45825.843833333332</v>
      </c>
      <c r="G1537" s="2">
        <f ca="1">IF(A1537&lt;$G$2,"",IF(A1537=$G$2,AVERAGE(INDIRECT("C"&amp;A1537-$G$2+3):C1537),G1536+(2/($G$2+3))*(C1537-G1536)))</f>
        <v>49520.400234170404</v>
      </c>
      <c r="J1537">
        <f ca="1">IF(F1537="","",IF(C1537&lt;(F1537*(1-'inputs and tables'!$K$14)),0,IF(C1537&gt;(F1537*(1+'inputs and tables'!$K$14)),1,J1536)))</f>
        <v>1</v>
      </c>
      <c r="K1537">
        <f ca="1">IF(G1537="","",IF(C1537&lt;(G1537*(1-'inputs and tables'!$K$14)),0,IF(C1537&gt;(G1537*(1+'inputs and tables'!$K$14)),1,K1536)))</f>
        <v>1</v>
      </c>
      <c r="N1537" s="13">
        <f t="shared" si="71"/>
        <v>5406.3143725575137</v>
      </c>
      <c r="O1537" s="10">
        <f ca="1">(O1536+(IF(J1536&lt;&gt;J1535,(-O1536*'inputs and tables'!$K$22-'inputs and tables'!$K$21)-O1536*'inputs and tables'!$K$22,0)*('inputs and tables'!$K$15+'inputs and tables'!$K$16)))*(IF(AND(J1536=0,'inputs and tables'!$K$16=1),data!C1536/data!C1537,1)*IF(AND(J1536=1,'inputs and tables'!$K$15=1),data!C1537/data!C1536,1))</f>
        <v>37051.589775400185</v>
      </c>
      <c r="P1537" s="10">
        <f ca="1">(P1536+(IF(K1536&lt;&gt;K1535,(-P1536*'inputs and tables'!$K$22-'inputs and tables'!$K$21)-P1536*'inputs and tables'!$K$22,0)*('inputs and tables'!$K$15+'inputs and tables'!$K$16)))*(IF(AND(K1536=0,'inputs and tables'!$K$16=1),data!C1536/data!C1537,1)*IF(AND(K1536=1,'inputs and tables'!$K$15=1),data!C1537/data!C1536,1))</f>
        <v>8165.5974835476891</v>
      </c>
    </row>
    <row r="1538" spans="1:16" x14ac:dyDescent="0.4">
      <c r="A1538" s="17">
        <f t="shared" si="69"/>
        <v>1536</v>
      </c>
      <c r="B1538">
        <v>1635552000</v>
      </c>
      <c r="C1538">
        <v>61859.19</v>
      </c>
      <c r="D1538" s="14">
        <f t="shared" si="70"/>
        <v>44499</v>
      </c>
      <c r="F1538">
        <f ca="1">IF(A1538&lt;$F$2,"",AVERAGE(INDIRECT("C"&amp;A1538-$F$2+3):C1538))</f>
        <v>46059.782500000008</v>
      </c>
      <c r="G1538" s="2">
        <f ca="1">IF(A1538&lt;$G$2,"",IF(A1538=$G$2,AVERAGE(INDIRECT("C"&amp;A1538-$G$2+3):C1538),G1537+(2/($G$2+3))*(C1538-G1537)))</f>
        <v>49740.735765703073</v>
      </c>
      <c r="J1538">
        <f ca="1">IF(F1538="","",IF(C1538&lt;(F1538*(1-'inputs and tables'!$K$14)),0,IF(C1538&gt;(F1538*(1+'inputs and tables'!$K$14)),1,J1537)))</f>
        <v>1</v>
      </c>
      <c r="K1538">
        <f ca="1">IF(G1538="","",IF(C1538&lt;(G1538*(1-'inputs and tables'!$K$14)),0,IF(C1538&gt;(G1538*(1+'inputs and tables'!$K$14)),1,K1537)))</f>
        <v>1</v>
      </c>
      <c r="N1538" s="13">
        <f t="shared" si="71"/>
        <v>5372.0529743812222</v>
      </c>
      <c r="O1538" s="10">
        <f ca="1">(O1537+(IF(J1537&lt;&gt;J1536,(-O1537*'inputs and tables'!$K$22-'inputs and tables'!$K$21)-O1537*'inputs and tables'!$K$22,0)*('inputs and tables'!$K$15+'inputs and tables'!$K$16)))*(IF(AND(J1537=0,'inputs and tables'!$K$16=1),data!C1537/data!C1538,1)*IF(AND(J1537=1,'inputs and tables'!$K$15=1),data!C1538/data!C1537,1))</f>
        <v>36816.782995238958</v>
      </c>
      <c r="P1538" s="10">
        <f ca="1">(P1537+(IF(K1537&lt;&gt;K1536,(-P1537*'inputs and tables'!$K$22-'inputs and tables'!$K$21)-P1537*'inputs and tables'!$K$22,0)*('inputs and tables'!$K$15+'inputs and tables'!$K$16)))*(IF(AND(K1537=0,'inputs and tables'!$K$16=1),data!C1537/data!C1538,1)*IF(AND(K1537=1,'inputs and tables'!$K$15=1),data!C1538/data!C1537,1))</f>
        <v>8113.8496998540068</v>
      </c>
    </row>
    <row r="1539" spans="1:16" x14ac:dyDescent="0.4">
      <c r="A1539" s="17">
        <f t="shared" si="69"/>
        <v>1537</v>
      </c>
      <c r="B1539">
        <v>1635638400</v>
      </c>
      <c r="C1539">
        <v>61299.8</v>
      </c>
      <c r="D1539" s="14">
        <f t="shared" si="70"/>
        <v>44500</v>
      </c>
      <c r="F1539">
        <f ca="1">IF(A1539&lt;$F$2,"",AVERAGE(INDIRECT("C"&amp;A1539-$F$2+3):C1539))</f>
        <v>46281.704750000012</v>
      </c>
      <c r="G1539" s="2">
        <f ca="1">IF(A1539&lt;$G$2,"",IF(A1539=$G$2,AVERAGE(INDIRECT("C"&amp;A1539-$G$2+3):C1539),G1538+(2/($G$2+3))*(C1539-G1538)))</f>
        <v>49947.147627029801</v>
      </c>
      <c r="J1539">
        <f ca="1">IF(F1539="","",IF(C1539&lt;(F1539*(1-'inputs and tables'!$K$14)),0,IF(C1539&gt;(F1539*(1+'inputs and tables'!$K$14)),1,J1538)))</f>
        <v>1</v>
      </c>
      <c r="K1539">
        <f ca="1">IF(G1539="","",IF(C1539&lt;(G1539*(1-'inputs and tables'!$K$14)),0,IF(C1539&gt;(G1539*(1+'inputs and tables'!$K$14)),1,K1538)))</f>
        <v>1</v>
      </c>
      <c r="N1539" s="13">
        <f t="shared" si="71"/>
        <v>5323.4737299174794</v>
      </c>
      <c r="O1539" s="10">
        <f ca="1">(O1538+(IF(J1538&lt;&gt;J1537,(-O1538*'inputs and tables'!$K$22-'inputs and tables'!$K$21)-O1538*'inputs and tables'!$K$22,0)*('inputs and tables'!$K$15+'inputs and tables'!$K$16)))*(IF(AND(J1538=0,'inputs and tables'!$K$16=1),data!C1538/data!C1539,1)*IF(AND(J1538=1,'inputs and tables'!$K$15=1),data!C1539/data!C1538,1))</f>
        <v>36483.850406892641</v>
      </c>
      <c r="P1539" s="10">
        <f ca="1">(P1538+(IF(K1538&lt;&gt;K1537,(-P1538*'inputs and tables'!$K$22-'inputs and tables'!$K$21)-P1538*'inputs and tables'!$K$22,0)*('inputs and tables'!$K$15+'inputs and tables'!$K$16)))*(IF(AND(K1538=0,'inputs and tables'!$K$16=1),data!C1538/data!C1539,1)*IF(AND(K1538=1,'inputs and tables'!$K$15=1),data!C1539/data!C1538,1))</f>
        <v>8040.4765052874227</v>
      </c>
    </row>
    <row r="1540" spans="1:16" x14ac:dyDescent="0.4">
      <c r="A1540" s="17">
        <f t="shared" si="69"/>
        <v>1538</v>
      </c>
      <c r="B1540">
        <v>1635724800</v>
      </c>
      <c r="C1540">
        <v>60911.11</v>
      </c>
      <c r="D1540" s="14">
        <f t="shared" si="70"/>
        <v>44501</v>
      </c>
      <c r="F1540">
        <f ca="1">IF(A1540&lt;$F$2,"",AVERAGE(INDIRECT("C"&amp;A1540-$F$2+3):C1540))</f>
        <v>46495.243083333349</v>
      </c>
      <c r="G1540" s="2">
        <f ca="1">IF(A1540&lt;$G$2,"",IF(A1540=$G$2,AVERAGE(INDIRECT("C"&amp;A1540-$G$2+3):C1540),G1539+(2/($G$2+3))*(C1540-G1539)))</f>
        <v>50142.932669404268</v>
      </c>
      <c r="J1540">
        <f ca="1">IF(F1540="","",IF(C1540&lt;(F1540*(1-'inputs and tables'!$K$14)),0,IF(C1540&gt;(F1540*(1+'inputs and tables'!$K$14)),1,J1539)))</f>
        <v>1</v>
      </c>
      <c r="K1540">
        <f ca="1">IF(G1540="","",IF(C1540&lt;(G1540*(1-'inputs and tables'!$K$14)),0,IF(C1540&gt;(G1540*(1+'inputs and tables'!$K$14)),1,K1539)))</f>
        <v>1</v>
      </c>
      <c r="N1540" s="13">
        <f t="shared" si="71"/>
        <v>5289.718627876663</v>
      </c>
      <c r="O1540" s="10">
        <f ca="1">(O1539+(IF(J1539&lt;&gt;J1538,(-O1539*'inputs and tables'!$K$22-'inputs and tables'!$K$21)-O1539*'inputs and tables'!$K$22,0)*('inputs and tables'!$K$15+'inputs and tables'!$K$16)))*(IF(AND(J1539=0,'inputs and tables'!$K$16=1),data!C1539/data!C1540,1)*IF(AND(J1539=1,'inputs and tables'!$K$15=1),data!C1540/data!C1539,1))</f>
        <v>36252.513472438448</v>
      </c>
      <c r="P1540" s="10">
        <f ca="1">(P1539+(IF(K1539&lt;&gt;K1538,(-P1539*'inputs and tables'!$K$22-'inputs and tables'!$K$21)-P1539*'inputs and tables'!$K$22,0)*('inputs and tables'!$K$15+'inputs and tables'!$K$16)))*(IF(AND(K1539=0,'inputs and tables'!$K$16=1),data!C1539/data!C1540,1)*IF(AND(K1539=1,'inputs and tables'!$K$15=1),data!C1540/data!C1539,1))</f>
        <v>7989.493421935761</v>
      </c>
    </row>
    <row r="1541" spans="1:16" x14ac:dyDescent="0.4">
      <c r="A1541" s="17">
        <f t="shared" ref="A1541:A1604" si="72">A1540+1</f>
        <v>1539</v>
      </c>
      <c r="B1541">
        <v>1635811200</v>
      </c>
      <c r="C1541">
        <v>63219.99</v>
      </c>
      <c r="D1541" s="14">
        <f t="shared" si="70"/>
        <v>44502</v>
      </c>
      <c r="F1541">
        <f ca="1">IF(A1541&lt;$F$2,"",AVERAGE(INDIRECT("C"&amp;A1541-$F$2+3):C1541))</f>
        <v>46741.325166666684</v>
      </c>
      <c r="G1541" s="2">
        <f ca="1">IF(A1541&lt;$G$2,"",IF(A1541=$G$2,AVERAGE(INDIRECT("C"&amp;A1541-$G$2+3):C1541),G1540+(2/($G$2+3))*(C1541-G1540)))</f>
        <v>50376.451550307764</v>
      </c>
      <c r="J1541">
        <f ca="1">IF(F1541="","",IF(C1541&lt;(F1541*(1-'inputs and tables'!$K$14)),0,IF(C1541&gt;(F1541*(1+'inputs and tables'!$K$14)),1,J1540)))</f>
        <v>1</v>
      </c>
      <c r="K1541">
        <f ca="1">IF(G1541="","",IF(C1541&lt;(G1541*(1-'inputs and tables'!$K$14)),0,IF(C1541&gt;(G1541*(1+'inputs and tables'!$K$14)),1,K1540)))</f>
        <v>1</v>
      </c>
      <c r="N1541" s="13">
        <f t="shared" si="71"/>
        <v>5490.2292661745341</v>
      </c>
      <c r="O1541" s="10">
        <f ca="1">(O1540+(IF(J1540&lt;&gt;J1539,(-O1540*'inputs and tables'!$K$22-'inputs and tables'!$K$21)-O1540*'inputs and tables'!$K$22,0)*('inputs and tables'!$K$15+'inputs and tables'!$K$16)))*(IF(AND(J1540=0,'inputs and tables'!$K$16=1),data!C1540/data!C1541,1)*IF(AND(J1540=1,'inputs and tables'!$K$15=1),data!C1541/data!C1540,1))</f>
        <v>37626.691406582868</v>
      </c>
      <c r="P1541" s="10">
        <f ca="1">(P1540+(IF(K1540&lt;&gt;K1539,(-P1540*'inputs and tables'!$K$22-'inputs and tables'!$K$21)-P1540*'inputs and tables'!$K$22,0)*('inputs and tables'!$K$15+'inputs and tables'!$K$16)))*(IF(AND(K1540=0,'inputs and tables'!$K$16=1),data!C1540/data!C1541,1)*IF(AND(K1540=1,'inputs and tables'!$K$15=1),data!C1541/data!C1540,1))</f>
        <v>8292.3409906640118</v>
      </c>
    </row>
    <row r="1542" spans="1:16" x14ac:dyDescent="0.4">
      <c r="A1542" s="17">
        <f t="shared" si="72"/>
        <v>1540</v>
      </c>
      <c r="B1542">
        <v>1635897600</v>
      </c>
      <c r="C1542">
        <v>62896.480000000003</v>
      </c>
      <c r="D1542" s="14">
        <f t="shared" si="70"/>
        <v>44503</v>
      </c>
      <c r="F1542">
        <f ca="1">IF(A1542&lt;$F$2,"",AVERAGE(INDIRECT("C"&amp;A1542-$F$2+3):C1542))</f>
        <v>46980.295750000027</v>
      </c>
      <c r="G1542" s="2">
        <f ca="1">IF(A1542&lt;$G$2,"",IF(A1542=$G$2,AVERAGE(INDIRECT("C"&amp;A1542-$G$2+3):C1542),G1541+(2/($G$2+3))*(C1542-G1541)))</f>
        <v>50600.023486909413</v>
      </c>
      <c r="J1542">
        <f ca="1">IF(F1542="","",IF(C1542&lt;(F1542*(1-'inputs and tables'!$K$14)),0,IF(C1542&gt;(F1542*(1+'inputs and tables'!$K$14)),1,J1541)))</f>
        <v>1</v>
      </c>
      <c r="K1542">
        <f ca="1">IF(G1542="","",IF(C1542&lt;(G1542*(1-'inputs and tables'!$K$14)),0,IF(C1542&gt;(G1542*(1+'inputs and tables'!$K$14)),1,K1541)))</f>
        <v>1</v>
      </c>
      <c r="N1542" s="13">
        <f t="shared" si="71"/>
        <v>5462.1346070342834</v>
      </c>
      <c r="O1542" s="10">
        <f ca="1">(O1541+(IF(J1541&lt;&gt;J1540,(-O1541*'inputs and tables'!$K$22-'inputs and tables'!$K$21)-O1541*'inputs and tables'!$K$22,0)*('inputs and tables'!$K$15+'inputs and tables'!$K$16)))*(IF(AND(J1541=0,'inputs and tables'!$K$16=1),data!C1541/data!C1542,1)*IF(AND(J1541=1,'inputs and tables'!$K$15=1),data!C1542/data!C1541,1))</f>
        <v>37434.147704235816</v>
      </c>
      <c r="P1542" s="10">
        <f ca="1">(P1541+(IF(K1541&lt;&gt;K1540,(-P1541*'inputs and tables'!$K$22-'inputs and tables'!$K$21)-P1541*'inputs and tables'!$K$22,0)*('inputs and tables'!$K$15+'inputs and tables'!$K$16)))*(IF(AND(K1541=0,'inputs and tables'!$K$16=1),data!C1541/data!C1542,1)*IF(AND(K1541=1,'inputs and tables'!$K$15=1),data!C1542/data!C1541,1))</f>
        <v>8249.907335836011</v>
      </c>
    </row>
    <row r="1543" spans="1:16" x14ac:dyDescent="0.4">
      <c r="A1543" s="17">
        <f t="shared" si="72"/>
        <v>1541</v>
      </c>
      <c r="B1543">
        <v>1635984000</v>
      </c>
      <c r="C1543">
        <v>61395.01</v>
      </c>
      <c r="D1543" s="14">
        <f t="shared" si="70"/>
        <v>44504</v>
      </c>
      <c r="F1543">
        <f ca="1">IF(A1543&lt;$F$2,"",AVERAGE(INDIRECT("C"&amp;A1543-$F$2+3):C1543))</f>
        <v>47209.736500000021</v>
      </c>
      <c r="G1543" s="2">
        <f ca="1">IF(A1543&lt;$G$2,"",IF(A1543=$G$2,AVERAGE(INDIRECT("C"&amp;A1543-$G$2+3):C1543),G1542+(2/($G$2+3))*(C1543-G1542)))</f>
        <v>50792.7911032146</v>
      </c>
      <c r="J1543">
        <f ca="1">IF(F1543="","",IF(C1543&lt;(F1543*(1-'inputs and tables'!$K$14)),0,IF(C1543&gt;(F1543*(1+'inputs and tables'!$K$14)),1,J1542)))</f>
        <v>1</v>
      </c>
      <c r="K1543">
        <f ca="1">IF(G1543="","",IF(C1543&lt;(G1543*(1-'inputs and tables'!$K$14)),0,IF(C1543&gt;(G1543*(1+'inputs and tables'!$K$14)),1,K1542)))</f>
        <v>1</v>
      </c>
      <c r="N1543" s="13">
        <f t="shared" si="71"/>
        <v>5331.7420755536068</v>
      </c>
      <c r="O1543" s="10">
        <f ca="1">(O1542+(IF(J1542&lt;&gt;J1541,(-O1542*'inputs and tables'!$K$22-'inputs and tables'!$K$21)-O1542*'inputs and tables'!$K$22,0)*('inputs and tables'!$K$15+'inputs and tables'!$K$16)))*(IF(AND(J1542=0,'inputs and tables'!$K$16=1),data!C1542/data!C1543,1)*IF(AND(J1542=1,'inputs and tables'!$K$15=1),data!C1543/data!C1542,1))</f>
        <v>36540.516617830363</v>
      </c>
      <c r="P1543" s="10">
        <f ca="1">(P1542+(IF(K1542&lt;&gt;K1541,(-P1542*'inputs and tables'!$K$22-'inputs and tables'!$K$21)-P1542*'inputs and tables'!$K$22,0)*('inputs and tables'!$K$15+'inputs and tables'!$K$16)))*(IF(AND(K1542=0,'inputs and tables'!$K$16=1),data!C1542/data!C1543,1)*IF(AND(K1542=1,'inputs and tables'!$K$15=1),data!C1543/data!C1542,1))</f>
        <v>8052.964861987909</v>
      </c>
    </row>
    <row r="1544" spans="1:16" x14ac:dyDescent="0.4">
      <c r="A1544" s="17">
        <f t="shared" si="72"/>
        <v>1542</v>
      </c>
      <c r="B1544">
        <v>1636070400</v>
      </c>
      <c r="C1544">
        <v>60937.120000000003</v>
      </c>
      <c r="D1544" s="14">
        <f t="shared" si="70"/>
        <v>44505</v>
      </c>
      <c r="F1544">
        <f ca="1">IF(A1544&lt;$F$2,"",AVERAGE(INDIRECT("C"&amp;A1544-$F$2+3):C1544))</f>
        <v>47443.581583333355</v>
      </c>
      <c r="G1544" s="2">
        <f ca="1">IF(A1544&lt;$G$2,"",IF(A1544=$G$2,AVERAGE(INDIRECT("C"&amp;A1544-$G$2+3):C1544),G1543+(2/($G$2+3))*(C1544-G1543)))</f>
        <v>50973.939833514341</v>
      </c>
      <c r="J1544">
        <f ca="1">IF(F1544="","",IF(C1544&lt;(F1544*(1-'inputs and tables'!$K$14)),0,IF(C1544&gt;(F1544*(1+'inputs and tables'!$K$14)),1,J1543)))</f>
        <v>1</v>
      </c>
      <c r="K1544">
        <f ca="1">IF(G1544="","",IF(C1544&lt;(G1544*(1-'inputs and tables'!$K$14)),0,IF(C1544&gt;(G1544*(1+'inputs and tables'!$K$14)),1,K1543)))</f>
        <v>1</v>
      </c>
      <c r="N1544" s="13">
        <f t="shared" si="71"/>
        <v>5291.9774207555174</v>
      </c>
      <c r="O1544" s="10">
        <f ca="1">(O1543+(IF(J1543&lt;&gt;J1542,(-O1543*'inputs and tables'!$K$22-'inputs and tables'!$K$21)-O1543*'inputs and tables'!$K$22,0)*('inputs and tables'!$K$15+'inputs and tables'!$K$16)))*(IF(AND(J1543=0,'inputs and tables'!$K$16=1),data!C1543/data!C1544,1)*IF(AND(J1543=1,'inputs and tables'!$K$15=1),data!C1544/data!C1543,1))</f>
        <v>36267.993864692311</v>
      </c>
      <c r="P1544" s="10">
        <f ca="1">(P1543+(IF(K1543&lt;&gt;K1542,(-P1543*'inputs and tables'!$K$22-'inputs and tables'!$K$21)-P1543*'inputs and tables'!$K$22,0)*('inputs and tables'!$K$15+'inputs and tables'!$K$16)))*(IF(AND(K1543=0,'inputs and tables'!$K$16=1),data!C1543/data!C1544,1)*IF(AND(K1543=1,'inputs and tables'!$K$15=1),data!C1544/data!C1543,1))</f>
        <v>7992.9050610259801</v>
      </c>
    </row>
    <row r="1545" spans="1:16" x14ac:dyDescent="0.4">
      <c r="A1545" s="17">
        <f t="shared" si="72"/>
        <v>1543</v>
      </c>
      <c r="B1545">
        <v>1636156800</v>
      </c>
      <c r="C1545">
        <v>61470.61</v>
      </c>
      <c r="D1545" s="14">
        <f t="shared" si="70"/>
        <v>44506</v>
      </c>
      <c r="F1545">
        <f ca="1">IF(A1545&lt;$F$2,"",AVERAGE(INDIRECT("C"&amp;A1545-$F$2+3):C1545))</f>
        <v>47674.03825000002</v>
      </c>
      <c r="G1545" s="2">
        <f ca="1">IF(A1545&lt;$G$2,"",IF(A1545=$G$2,AVERAGE(INDIRECT("C"&amp;A1545-$G$2+3):C1545),G1544+(2/($G$2+3))*(C1545-G1544)))</f>
        <v>51161.380372201587</v>
      </c>
      <c r="J1545">
        <f ca="1">IF(F1545="","",IF(C1545&lt;(F1545*(1-'inputs and tables'!$K$14)),0,IF(C1545&gt;(F1545*(1+'inputs and tables'!$K$14)),1,J1544)))</f>
        <v>1</v>
      </c>
      <c r="K1545">
        <f ca="1">IF(G1545="","",IF(C1545&lt;(G1545*(1-'inputs and tables'!$K$14)),0,IF(C1545&gt;(G1545*(1+'inputs and tables'!$K$14)),1,K1544)))</f>
        <v>1</v>
      </c>
      <c r="N1545" s="13">
        <f t="shared" si="71"/>
        <v>5338.3074250976788</v>
      </c>
      <c r="O1545" s="10">
        <f ca="1">(O1544+(IF(J1544&lt;&gt;J1543,(-O1544*'inputs and tables'!$K$22-'inputs and tables'!$K$21)-O1544*'inputs and tables'!$K$22,0)*('inputs and tables'!$K$15+'inputs and tables'!$K$16)))*(IF(AND(J1544=0,'inputs and tables'!$K$16=1),data!C1544/data!C1545,1)*IF(AND(J1544=1,'inputs and tables'!$K$15=1),data!C1545/data!C1544,1))</f>
        <v>36585.51152957169</v>
      </c>
      <c r="P1545" s="10">
        <f ca="1">(P1544+(IF(K1544&lt;&gt;K1543,(-P1544*'inputs and tables'!$K$22-'inputs and tables'!$K$21)-P1544*'inputs and tables'!$K$22,0)*('inputs and tables'!$K$15+'inputs and tables'!$K$16)))*(IF(AND(K1544=0,'inputs and tables'!$K$16=1),data!C1544/data!C1545,1)*IF(AND(K1544=1,'inputs and tables'!$K$15=1),data!C1545/data!C1544,1))</f>
        <v>8062.881044810686</v>
      </c>
    </row>
    <row r="1546" spans="1:16" x14ac:dyDescent="0.4">
      <c r="A1546" s="17">
        <f t="shared" si="72"/>
        <v>1544</v>
      </c>
      <c r="B1546">
        <v>1636243200</v>
      </c>
      <c r="C1546">
        <v>63273.59</v>
      </c>
      <c r="D1546" s="14">
        <f t="shared" si="70"/>
        <v>44507</v>
      </c>
      <c r="F1546">
        <f ca="1">IF(A1546&lt;$F$2,"",AVERAGE(INDIRECT("C"&amp;A1546-$F$2+3):C1546))</f>
        <v>47922.127583333364</v>
      </c>
      <c r="G1546" s="2">
        <f ca="1">IF(A1546&lt;$G$2,"",IF(A1546=$G$2,AVERAGE(INDIRECT("C"&amp;A1546-$G$2+3):C1546),G1545+(2/($G$2+3))*(C1546-G1545)))</f>
        <v>51377.669829840845</v>
      </c>
      <c r="J1546">
        <f ca="1">IF(F1546="","",IF(C1546&lt;(F1546*(1-'inputs and tables'!$K$14)),0,IF(C1546&gt;(F1546*(1+'inputs and tables'!$K$14)),1,J1545)))</f>
        <v>1</v>
      </c>
      <c r="K1546">
        <f ca="1">IF(G1546="","",IF(C1546&lt;(G1546*(1-'inputs and tables'!$K$14)),0,IF(C1546&gt;(G1546*(1+'inputs and tables'!$K$14)),1,K1545)))</f>
        <v>1</v>
      </c>
      <c r="N1546" s="13">
        <f t="shared" si="71"/>
        <v>5494.8840642639825</v>
      </c>
      <c r="O1546" s="10">
        <f ca="1">(O1545+(IF(J1545&lt;&gt;J1544,(-O1545*'inputs and tables'!$K$22-'inputs and tables'!$K$21)-O1545*'inputs and tables'!$K$22,0)*('inputs and tables'!$K$15+'inputs and tables'!$K$16)))*(IF(AND(J1545=0,'inputs and tables'!$K$16=1),data!C1545/data!C1546,1)*IF(AND(J1545=1,'inputs and tables'!$K$15=1),data!C1546/data!C1545,1))</f>
        <v>37658.592560939156</v>
      </c>
      <c r="P1546" s="10">
        <f ca="1">(P1545+(IF(K1545&lt;&gt;K1544,(-P1545*'inputs and tables'!$K$22-'inputs and tables'!$K$21)-P1545*'inputs and tables'!$K$22,0)*('inputs and tables'!$K$15+'inputs and tables'!$K$16)))*(IF(AND(K1545=0,'inputs and tables'!$K$16=1),data!C1545/data!C1546,1)*IF(AND(K1545=1,'inputs and tables'!$K$15=1),data!C1546/data!C1545,1))</f>
        <v>8299.3715118187865</v>
      </c>
    </row>
    <row r="1547" spans="1:16" x14ac:dyDescent="0.4">
      <c r="A1547" s="17">
        <f t="shared" si="72"/>
        <v>1545</v>
      </c>
      <c r="B1547">
        <v>1636329600</v>
      </c>
      <c r="C1547">
        <v>67525.83</v>
      </c>
      <c r="D1547" s="14">
        <f t="shared" si="70"/>
        <v>44508</v>
      </c>
      <c r="F1547">
        <f ca="1">IF(A1547&lt;$F$2,"",AVERAGE(INDIRECT("C"&amp;A1547-$F$2+3):C1547))</f>
        <v>48199.351250000029</v>
      </c>
      <c r="G1547" s="2">
        <f ca="1">IF(A1547&lt;$G$2,"",IF(A1547=$G$2,AVERAGE(INDIRECT("C"&amp;A1547-$G$2+3):C1547),G1546+(2/($G$2+3))*(C1547-G1546)))</f>
        <v>51666.029832879402</v>
      </c>
      <c r="J1547">
        <f ca="1">IF(F1547="","",IF(C1547&lt;(F1547*(1-'inputs and tables'!$K$14)),0,IF(C1547&gt;(F1547*(1+'inputs and tables'!$K$14)),1,J1546)))</f>
        <v>1</v>
      </c>
      <c r="K1547">
        <f ca="1">IF(G1547="","",IF(C1547&lt;(G1547*(1-'inputs and tables'!$K$14)),0,IF(C1547&gt;(G1547*(1+'inputs and tables'!$K$14)),1,K1546)))</f>
        <v>1</v>
      </c>
      <c r="N1547" s="13">
        <f t="shared" si="71"/>
        <v>5864.1623968736212</v>
      </c>
      <c r="O1547" s="10">
        <f ca="1">(O1546+(IF(J1546&lt;&gt;J1545,(-O1546*'inputs and tables'!$K$22-'inputs and tables'!$K$21)-O1546*'inputs and tables'!$K$22,0)*('inputs and tables'!$K$15+'inputs and tables'!$K$16)))*(IF(AND(J1546=0,'inputs and tables'!$K$16=1),data!C1546/data!C1547,1)*IF(AND(J1546=1,'inputs and tables'!$K$15=1),data!C1547/data!C1546,1))</f>
        <v>40189.401601983423</v>
      </c>
      <c r="P1547" s="10">
        <f ca="1">(P1546+(IF(K1546&lt;&gt;K1545,(-P1546*'inputs and tables'!$K$22-'inputs and tables'!$K$21)-P1546*'inputs and tables'!$K$22,0)*('inputs and tables'!$K$15+'inputs and tables'!$K$16)))*(IF(AND(K1546=0,'inputs and tables'!$K$16=1),data!C1546/data!C1547,1)*IF(AND(K1546=1,'inputs and tables'!$K$15=1),data!C1547/data!C1546,1))</f>
        <v>8857.1226923257946</v>
      </c>
    </row>
    <row r="1548" spans="1:16" x14ac:dyDescent="0.4">
      <c r="A1548" s="17">
        <f t="shared" si="72"/>
        <v>1546</v>
      </c>
      <c r="B1548">
        <v>1636416000</v>
      </c>
      <c r="C1548">
        <v>66947.66</v>
      </c>
      <c r="D1548" s="14">
        <f t="shared" si="70"/>
        <v>44509</v>
      </c>
      <c r="F1548">
        <f ca="1">IF(A1548&lt;$F$2,"",AVERAGE(INDIRECT("C"&amp;A1548-$F$2+3):C1548))</f>
        <v>48481.526500000022</v>
      </c>
      <c r="G1548" s="2">
        <f ca="1">IF(A1548&lt;$G$2,"",IF(A1548=$G$2,AVERAGE(INDIRECT("C"&amp;A1548-$G$2+3):C1548),G1547+(2/($G$2+3))*(C1548-G1547)))</f>
        <v>51938.916085863697</v>
      </c>
      <c r="J1548">
        <f ca="1">IF(F1548="","",IF(C1548&lt;(F1548*(1-'inputs and tables'!$K$14)),0,IF(C1548&gt;(F1548*(1+'inputs and tables'!$K$14)),1,J1547)))</f>
        <v>1</v>
      </c>
      <c r="K1548">
        <f ca="1">IF(G1548="","",IF(C1548&lt;(G1548*(1-'inputs and tables'!$K$14)),0,IF(C1548&gt;(G1548*(1+'inputs and tables'!$K$14)),1,K1547)))</f>
        <v>1</v>
      </c>
      <c r="N1548" s="13">
        <f t="shared" si="71"/>
        <v>5813.9522362136131</v>
      </c>
      <c r="O1548" s="10">
        <f ca="1">(O1547+(IF(J1547&lt;&gt;J1546,(-O1547*'inputs and tables'!$K$22-'inputs and tables'!$K$21)-O1547*'inputs and tables'!$K$22,0)*('inputs and tables'!$K$15+'inputs and tables'!$K$16)))*(IF(AND(J1547=0,'inputs and tables'!$K$16=1),data!C1547/data!C1548,1)*IF(AND(J1547=1,'inputs and tables'!$K$15=1),data!C1548/data!C1547,1))</f>
        <v>39845.2917061966</v>
      </c>
      <c r="P1548" s="10">
        <f ca="1">(P1547+(IF(K1547&lt;&gt;K1546,(-P1547*'inputs and tables'!$K$22-'inputs and tables'!$K$21)-P1547*'inputs and tables'!$K$22,0)*('inputs and tables'!$K$15+'inputs and tables'!$K$16)))*(IF(AND(K1547=0,'inputs and tables'!$K$16=1),data!C1547/data!C1548,1)*IF(AND(K1547=1,'inputs and tables'!$K$15=1),data!C1548/data!C1547,1))</f>
        <v>8781.2861920262494</v>
      </c>
    </row>
    <row r="1549" spans="1:16" x14ac:dyDescent="0.4">
      <c r="A1549" s="17">
        <f t="shared" si="72"/>
        <v>1547</v>
      </c>
      <c r="B1549">
        <v>1636502400</v>
      </c>
      <c r="C1549">
        <v>64882.43</v>
      </c>
      <c r="D1549" s="14">
        <f t="shared" si="70"/>
        <v>44510</v>
      </c>
      <c r="F1549">
        <f ca="1">IF(A1549&lt;$F$2,"",AVERAGE(INDIRECT("C"&amp;A1549-$F$2+3):C1549))</f>
        <v>48749.465333333355</v>
      </c>
      <c r="G1549" s="2">
        <f ca="1">IF(A1549&lt;$G$2,"",IF(A1549=$G$2,AVERAGE(INDIRECT("C"&amp;A1549-$G$2+3):C1549),G1548+(2/($G$2+3))*(C1549-G1548)))</f>
        <v>52170.050262901845</v>
      </c>
      <c r="J1549">
        <f ca="1">IF(F1549="","",IF(C1549&lt;(F1549*(1-'inputs and tables'!$K$14)),0,IF(C1549&gt;(F1549*(1+'inputs and tables'!$K$14)),1,J1548)))</f>
        <v>1</v>
      </c>
      <c r="K1549">
        <f ca="1">IF(G1549="","",IF(C1549&lt;(G1549*(1-'inputs and tables'!$K$14)),0,IF(C1549&gt;(G1549*(1+'inputs and tables'!$K$14)),1,K1548)))</f>
        <v>1</v>
      </c>
      <c r="N1549" s="13">
        <f t="shared" si="71"/>
        <v>5634.6009552757059</v>
      </c>
      <c r="O1549" s="10">
        <f ca="1">(O1548+(IF(J1548&lt;&gt;J1547,(-O1548*'inputs and tables'!$K$22-'inputs and tables'!$K$21)-O1548*'inputs and tables'!$K$22,0)*('inputs and tables'!$K$15+'inputs and tables'!$K$16)))*(IF(AND(J1548=0,'inputs and tables'!$K$16=1),data!C1548/data!C1549,1)*IF(AND(J1548=1,'inputs and tables'!$K$15=1),data!C1549/data!C1548,1))</f>
        <v>38616.127135091519</v>
      </c>
      <c r="P1549" s="10">
        <f ca="1">(P1548+(IF(K1548&lt;&gt;K1547,(-P1548*'inputs and tables'!$K$22-'inputs and tables'!$K$21)-P1548*'inputs and tables'!$K$22,0)*('inputs and tables'!$K$15+'inputs and tables'!$K$16)))*(IF(AND(K1548=0,'inputs and tables'!$K$16=1),data!C1548/data!C1549,1)*IF(AND(K1548=1,'inputs and tables'!$K$15=1),data!C1549/data!C1548,1))</f>
        <v>8510.3973262711443</v>
      </c>
    </row>
    <row r="1550" spans="1:16" x14ac:dyDescent="0.4">
      <c r="A1550" s="17">
        <f t="shared" si="72"/>
        <v>1548</v>
      </c>
      <c r="B1550">
        <v>1636588800</v>
      </c>
      <c r="C1550">
        <v>64774.26</v>
      </c>
      <c r="D1550" s="14">
        <f t="shared" si="70"/>
        <v>44511</v>
      </c>
      <c r="F1550">
        <f ca="1">IF(A1550&lt;$F$2,"",AVERAGE(INDIRECT("C"&amp;A1550-$F$2+3):C1550))</f>
        <v>49015.750666666681</v>
      </c>
      <c r="G1550" s="2">
        <f ca="1">IF(A1550&lt;$G$2,"",IF(A1550=$G$2,AVERAGE(INDIRECT("C"&amp;A1550-$G$2+3):C1550),G1549+(2/($G$2+3))*(C1550-G1549)))</f>
        <v>52395.125436778595</v>
      </c>
      <c r="J1550">
        <f ca="1">IF(F1550="","",IF(C1550&lt;(F1550*(1-'inputs and tables'!$K$14)),0,IF(C1550&gt;(F1550*(1+'inputs and tables'!$K$14)),1,J1549)))</f>
        <v>1</v>
      </c>
      <c r="K1550">
        <f ca="1">IF(G1550="","",IF(C1550&lt;(G1550*(1-'inputs and tables'!$K$14)),0,IF(C1550&gt;(G1550*(1+'inputs and tables'!$K$14)),1,K1549)))</f>
        <v>1</v>
      </c>
      <c r="N1550" s="13">
        <f t="shared" si="71"/>
        <v>5625.2071211463099</v>
      </c>
      <c r="O1550" s="10">
        <f ca="1">(O1549+(IF(J1549&lt;&gt;J1548,(-O1549*'inputs and tables'!$K$22-'inputs and tables'!$K$21)-O1549*'inputs and tables'!$K$22,0)*('inputs and tables'!$K$15+'inputs and tables'!$K$16)))*(IF(AND(J1549=0,'inputs and tables'!$K$16=1),data!C1549/data!C1550,1)*IF(AND(J1549=1,'inputs and tables'!$K$15=1),data!C1550/data!C1549,1))</f>
        <v>38551.747510712426</v>
      </c>
      <c r="P1550" s="10">
        <f ca="1">(P1549+(IF(K1549&lt;&gt;K1548,(-P1549*'inputs and tables'!$K$22-'inputs and tables'!$K$21)-P1549*'inputs and tables'!$K$22,0)*('inputs and tables'!$K$15+'inputs and tables'!$K$16)))*(IF(AND(K1549=0,'inputs and tables'!$K$16=1),data!C1549/data!C1550,1)*IF(AND(K1549=1,'inputs and tables'!$K$15=1),data!C1550/data!C1549,1))</f>
        <v>8496.2090525153253</v>
      </c>
    </row>
    <row r="1551" spans="1:16" x14ac:dyDescent="0.4">
      <c r="A1551" s="17">
        <f t="shared" si="72"/>
        <v>1549</v>
      </c>
      <c r="B1551">
        <v>1636675200</v>
      </c>
      <c r="C1551">
        <v>64122.23</v>
      </c>
      <c r="D1551" s="14">
        <f t="shared" si="70"/>
        <v>44512</v>
      </c>
      <c r="F1551">
        <f ca="1">IF(A1551&lt;$F$2,"",AVERAGE(INDIRECT("C"&amp;A1551-$F$2+3):C1551))</f>
        <v>49284.435916666684</v>
      </c>
      <c r="G1551" s="2">
        <f ca="1">IF(A1551&lt;$G$2,"",IF(A1551=$G$2,AVERAGE(INDIRECT("C"&amp;A1551-$G$2+3):C1551),G1550+(2/($G$2+3))*(C1551-G1550)))</f>
        <v>52604.538018264691</v>
      </c>
      <c r="J1551">
        <f ca="1">IF(F1551="","",IF(C1551&lt;(F1551*(1-'inputs and tables'!$K$14)),0,IF(C1551&gt;(F1551*(1+'inputs and tables'!$K$14)),1,J1550)))</f>
        <v>1</v>
      </c>
      <c r="K1551">
        <f ca="1">IF(G1551="","",IF(C1551&lt;(G1551*(1-'inputs and tables'!$K$14)),0,IF(C1551&gt;(G1551*(1+'inputs and tables'!$K$14)),1,K1550)))</f>
        <v>1</v>
      </c>
      <c r="N1551" s="13">
        <f t="shared" si="71"/>
        <v>5568.5827181936393</v>
      </c>
      <c r="O1551" s="10">
        <f ca="1">(O1550+(IF(J1550&lt;&gt;J1549,(-O1550*'inputs and tables'!$K$22-'inputs and tables'!$K$21)-O1550*'inputs and tables'!$K$22,0)*('inputs and tables'!$K$15+'inputs and tables'!$K$16)))*(IF(AND(J1550=0,'inputs and tables'!$K$16=1),data!C1550/data!C1551,1)*IF(AND(J1550=1,'inputs and tables'!$K$15=1),data!C1551/data!C1550,1))</f>
        <v>38163.678300359272</v>
      </c>
      <c r="P1551" s="10">
        <f ca="1">(P1550+(IF(K1550&lt;&gt;K1549,(-P1550*'inputs and tables'!$K$22-'inputs and tables'!$K$21)-P1550*'inputs and tables'!$K$22,0)*('inputs and tables'!$K$15+'inputs and tables'!$K$16)))*(IF(AND(K1550=0,'inputs and tables'!$K$16=1),data!C1550/data!C1551,1)*IF(AND(K1550=1,'inputs and tables'!$K$15=1),data!C1551/data!C1550,1))</f>
        <v>8410.6845989976537</v>
      </c>
    </row>
    <row r="1552" spans="1:16" x14ac:dyDescent="0.4">
      <c r="A1552" s="17">
        <f t="shared" si="72"/>
        <v>1550</v>
      </c>
      <c r="B1552">
        <v>1636761600</v>
      </c>
      <c r="C1552">
        <v>64380</v>
      </c>
      <c r="D1552" s="14">
        <f t="shared" si="70"/>
        <v>44513</v>
      </c>
      <c r="F1552">
        <f ca="1">IF(A1552&lt;$F$2,"",AVERAGE(INDIRECT("C"&amp;A1552-$F$2+3):C1552))</f>
        <v>49559.40366666668</v>
      </c>
      <c r="G1552" s="2">
        <f ca="1">IF(A1552&lt;$G$2,"",IF(A1552=$G$2,AVERAGE(INDIRECT("C"&amp;A1552-$G$2+3):C1552),G1551+(2/($G$2+3))*(C1552-G1551)))</f>
        <v>52814.814125081393</v>
      </c>
      <c r="J1552">
        <f ca="1">IF(F1552="","",IF(C1552&lt;(F1552*(1-'inputs and tables'!$K$14)),0,IF(C1552&gt;(F1552*(1+'inputs and tables'!$K$14)),1,J1551)))</f>
        <v>1</v>
      </c>
      <c r="K1552">
        <f ca="1">IF(G1552="","",IF(C1552&lt;(G1552*(1-'inputs and tables'!$K$14)),0,IF(C1552&gt;(G1552*(1+'inputs and tables'!$K$14)),1,K1551)))</f>
        <v>1</v>
      </c>
      <c r="N1552" s="13">
        <f t="shared" si="71"/>
        <v>5590.9683022144809</v>
      </c>
      <c r="O1552" s="10">
        <f ca="1">(O1551+(IF(J1551&lt;&gt;J1550,(-O1551*'inputs and tables'!$K$22-'inputs and tables'!$K$21)-O1551*'inputs and tables'!$K$22,0)*('inputs and tables'!$K$15+'inputs and tables'!$K$16)))*(IF(AND(J1551=0,'inputs and tables'!$K$16=1),data!C1551/data!C1552,1)*IF(AND(J1551=1,'inputs and tables'!$K$15=1),data!C1552/data!C1551,1))</f>
        <v>38317.095474956652</v>
      </c>
      <c r="P1552" s="10">
        <f ca="1">(P1551+(IF(K1551&lt;&gt;K1550,(-P1551*'inputs and tables'!$K$22-'inputs and tables'!$K$21)-P1551*'inputs and tables'!$K$22,0)*('inputs and tables'!$K$15+'inputs and tables'!$K$16)))*(IF(AND(K1551=0,'inputs and tables'!$K$16=1),data!C1551/data!C1552,1)*IF(AND(K1551=1,'inputs and tables'!$K$15=1),data!C1552/data!C1551,1))</f>
        <v>8444.4953720959002</v>
      </c>
    </row>
    <row r="1553" spans="1:16" x14ac:dyDescent="0.4">
      <c r="A1553" s="17">
        <f t="shared" si="72"/>
        <v>1551</v>
      </c>
      <c r="B1553">
        <v>1636848000</v>
      </c>
      <c r="C1553">
        <v>65519.1</v>
      </c>
      <c r="D1553" s="14">
        <f t="shared" si="70"/>
        <v>44514</v>
      </c>
      <c r="F1553">
        <f ca="1">IF(A1553&lt;$F$2,"",AVERAGE(INDIRECT("C"&amp;A1553-$F$2+3):C1553))</f>
        <v>49842.728916666674</v>
      </c>
      <c r="G1553" s="2">
        <f ca="1">IF(A1553&lt;$G$2,"",IF(A1553=$G$2,AVERAGE(INDIRECT("C"&amp;A1553-$G$2+3):C1553),G1552+(2/($G$2+3))*(C1553-G1552)))</f>
        <v>53041.676372847796</v>
      </c>
      <c r="J1553">
        <f ca="1">IF(F1553="","",IF(C1553&lt;(F1553*(1-'inputs and tables'!$K$14)),0,IF(C1553&gt;(F1553*(1+'inputs and tables'!$K$14)),1,J1552)))</f>
        <v>1</v>
      </c>
      <c r="K1553">
        <f ca="1">IF(G1553="","",IF(C1553&lt;(G1553*(1-'inputs and tables'!$K$14)),0,IF(C1553&gt;(G1553*(1+'inputs and tables'!$K$14)),1,K1552)))</f>
        <v>1</v>
      </c>
      <c r="N1553" s="13">
        <f t="shared" si="71"/>
        <v>5689.8914459400557</v>
      </c>
      <c r="O1553" s="10">
        <f ca="1">(O1552+(IF(J1552&lt;&gt;J1551,(-O1552*'inputs and tables'!$K$22-'inputs and tables'!$K$21)-O1552*'inputs and tables'!$K$22,0)*('inputs and tables'!$K$15+'inputs and tables'!$K$16)))*(IF(AND(J1552=0,'inputs and tables'!$K$16=1),data!C1552/data!C1553,1)*IF(AND(J1552=1,'inputs and tables'!$K$15=1),data!C1553/data!C1552,1))</f>
        <v>38995.054522106751</v>
      </c>
      <c r="P1553" s="10">
        <f ca="1">(P1552+(IF(K1552&lt;&gt;K1551,(-P1552*'inputs and tables'!$K$22-'inputs and tables'!$K$21)-P1552*'inputs and tables'!$K$22,0)*('inputs and tables'!$K$15+'inputs and tables'!$K$16)))*(IF(AND(K1552=0,'inputs and tables'!$K$16=1),data!C1552/data!C1553,1)*IF(AND(K1552=1,'inputs and tables'!$K$15=1),data!C1553/data!C1552,1))</f>
        <v>8593.9070632787898</v>
      </c>
    </row>
    <row r="1554" spans="1:16" x14ac:dyDescent="0.4">
      <c r="A1554" s="17">
        <f t="shared" si="72"/>
        <v>1552</v>
      </c>
      <c r="B1554">
        <v>1636934400</v>
      </c>
      <c r="C1554">
        <v>63606.74</v>
      </c>
      <c r="D1554" s="14">
        <f t="shared" ref="D1554:D1617" si="73">(B1554/86400)+DATE(1970,1,1)</f>
        <v>44515</v>
      </c>
      <c r="F1554">
        <f ca="1">IF(A1554&lt;$F$2,"",AVERAGE(INDIRECT("C"&amp;A1554-$F$2+3):C1554))</f>
        <v>50107.96375000001</v>
      </c>
      <c r="G1554" s="2">
        <f ca="1">IF(A1554&lt;$G$2,"",IF(A1554=$G$2,AVERAGE(INDIRECT("C"&amp;A1554-$G$2+3):C1554),G1553+(2/($G$2+3))*(C1554-G1553)))</f>
        <v>53230.338223332656</v>
      </c>
      <c r="J1554">
        <f ca="1">IF(F1554="","",IF(C1554&lt;(F1554*(1-'inputs and tables'!$K$14)),0,IF(C1554&gt;(F1554*(1+'inputs and tables'!$K$14)),1,J1553)))</f>
        <v>1</v>
      </c>
      <c r="K1554">
        <f ca="1">IF(G1554="","",IF(C1554&lt;(G1554*(1-'inputs and tables'!$K$14)),0,IF(C1554&gt;(G1554*(1+'inputs and tables'!$K$14)),1,K1553)))</f>
        <v>1</v>
      </c>
      <c r="N1554" s="13">
        <f t="shared" ref="N1554:N1617" si="74">(C1554/C1553)*N1553</f>
        <v>5523.815892314351</v>
      </c>
      <c r="O1554" s="10">
        <f ca="1">(O1553+(IF(J1553&lt;&gt;J1552,(-O1553*'inputs and tables'!$K$22-'inputs and tables'!$K$21)-O1553*'inputs and tables'!$K$22,0)*('inputs and tables'!$K$15+'inputs and tables'!$K$16)))*(IF(AND(J1553=0,'inputs and tables'!$K$16=1),data!C1553/data!C1554,1)*IF(AND(J1553=1,'inputs and tables'!$K$15=1),data!C1554/data!C1553,1))</f>
        <v>37856.873709704014</v>
      </c>
      <c r="P1554" s="10">
        <f ca="1">(P1553+(IF(K1553&lt;&gt;K1552,(-P1553*'inputs and tables'!$K$22-'inputs and tables'!$K$21)-P1553*'inputs and tables'!$K$22,0)*('inputs and tables'!$K$15+'inputs and tables'!$K$16)))*(IF(AND(K1553=0,'inputs and tables'!$K$16=1),data!C1553/data!C1554,1)*IF(AND(K1553=1,'inputs and tables'!$K$15=1),data!C1554/data!C1553,1))</f>
        <v>8343.0696111231318</v>
      </c>
    </row>
    <row r="1555" spans="1:16" x14ac:dyDescent="0.4">
      <c r="A1555" s="17">
        <f t="shared" si="72"/>
        <v>1553</v>
      </c>
      <c r="B1555">
        <v>1637020800</v>
      </c>
      <c r="C1555">
        <v>60058.87</v>
      </c>
      <c r="D1555" s="14">
        <f t="shared" si="73"/>
        <v>44516</v>
      </c>
      <c r="F1555">
        <f ca="1">IF(A1555&lt;$F$2,"",AVERAGE(INDIRECT("C"&amp;A1555-$F$2+3):C1555))</f>
        <v>50351.457250000014</v>
      </c>
      <c r="G1555" s="2">
        <f ca="1">IF(A1555&lt;$G$2,"",IF(A1555=$G$2,AVERAGE(INDIRECT("C"&amp;A1555-$G$2+3):C1555),G1554+(2/($G$2+3))*(C1555-G1554)))</f>
        <v>53352.276290773145</v>
      </c>
      <c r="J1555">
        <f ca="1">IF(F1555="","",IF(C1555&lt;(F1555*(1-'inputs and tables'!$K$14)),0,IF(C1555&gt;(F1555*(1+'inputs and tables'!$K$14)),1,J1554)))</f>
        <v>1</v>
      </c>
      <c r="K1555">
        <f ca="1">IF(G1555="","",IF(C1555&lt;(G1555*(1-'inputs and tables'!$K$14)),0,IF(C1555&gt;(G1555*(1+'inputs and tables'!$K$14)),1,K1554)))</f>
        <v>1</v>
      </c>
      <c r="N1555" s="13">
        <f t="shared" si="74"/>
        <v>5215.7073382544313</v>
      </c>
      <c r="O1555" s="10">
        <f ca="1">(O1554+(IF(J1554&lt;&gt;J1553,(-O1554*'inputs and tables'!$K$22-'inputs and tables'!$K$21)-O1554*'inputs and tables'!$K$22,0)*('inputs and tables'!$K$15+'inputs and tables'!$K$16)))*(IF(AND(J1554=0,'inputs and tables'!$K$16=1),data!C1554/data!C1555,1)*IF(AND(J1554=1,'inputs and tables'!$K$15=1),data!C1555/data!C1554,1))</f>
        <v>35745.285118173502</v>
      </c>
      <c r="P1555" s="10">
        <f ca="1">(P1554+(IF(K1554&lt;&gt;K1553,(-P1554*'inputs and tables'!$K$22-'inputs and tables'!$K$21)-P1554*'inputs and tables'!$K$22,0)*('inputs and tables'!$K$15+'inputs and tables'!$K$16)))*(IF(AND(K1554=0,'inputs and tables'!$K$16=1),data!C1554/data!C1555,1)*IF(AND(K1554=1,'inputs and tables'!$K$15=1),data!C1555/data!C1554,1))</f>
        <v>7877.7081355748587</v>
      </c>
    </row>
    <row r="1556" spans="1:16" x14ac:dyDescent="0.4">
      <c r="A1556" s="17">
        <f t="shared" si="72"/>
        <v>1554</v>
      </c>
      <c r="B1556">
        <v>1637107200</v>
      </c>
      <c r="C1556">
        <v>60344.87</v>
      </c>
      <c r="D1556" s="14">
        <f t="shared" si="73"/>
        <v>44517</v>
      </c>
      <c r="F1556">
        <f ca="1">IF(A1556&lt;$F$2,"",AVERAGE(INDIRECT("C"&amp;A1556-$F$2+3):C1556))</f>
        <v>50606.078250000013</v>
      </c>
      <c r="G1556" s="2">
        <f ca="1">IF(A1556&lt;$G$2,"",IF(A1556=$G$2,AVERAGE(INDIRECT("C"&amp;A1556-$G$2+3):C1556),G1555+(2/($G$2+3))*(C1556-G1555)))</f>
        <v>53477.144035580764</v>
      </c>
      <c r="J1556">
        <f ca="1">IF(F1556="","",IF(C1556&lt;(F1556*(1-'inputs and tables'!$K$14)),0,IF(C1556&gt;(F1556*(1+'inputs and tables'!$K$14)),1,J1555)))</f>
        <v>1</v>
      </c>
      <c r="K1556">
        <f ca="1">IF(G1556="","",IF(C1556&lt;(G1556*(1-'inputs and tables'!$K$14)),0,IF(C1556&gt;(G1556*(1+'inputs and tables'!$K$14)),1,K1555)))</f>
        <v>1</v>
      </c>
      <c r="N1556" s="13">
        <f t="shared" si="74"/>
        <v>5240.5445071645481</v>
      </c>
      <c r="O1556" s="10">
        <f ca="1">(O1555+(IF(J1555&lt;&gt;J1554,(-O1555*'inputs and tables'!$K$22-'inputs and tables'!$K$21)-O1555*'inputs and tables'!$K$22,0)*('inputs and tables'!$K$15+'inputs and tables'!$K$16)))*(IF(AND(J1555=0,'inputs and tables'!$K$16=1),data!C1555/data!C1556,1)*IF(AND(J1555=1,'inputs and tables'!$K$15=1),data!C1556/data!C1555,1))</f>
        <v>35915.503964179057</v>
      </c>
      <c r="P1556" s="10">
        <f ca="1">(P1555+(IF(K1555&lt;&gt;K1554,(-P1555*'inputs and tables'!$K$22-'inputs and tables'!$K$21)-P1555*'inputs and tables'!$K$22,0)*('inputs and tables'!$K$15+'inputs and tables'!$K$16)))*(IF(AND(K1555=0,'inputs and tables'!$K$16=1),data!C1555/data!C1556,1)*IF(AND(K1555=1,'inputs and tables'!$K$15=1),data!C1556/data!C1555,1))</f>
        <v>7915.221737258913</v>
      </c>
    </row>
    <row r="1557" spans="1:16" x14ac:dyDescent="0.4">
      <c r="A1557" s="17">
        <f t="shared" si="72"/>
        <v>1555</v>
      </c>
      <c r="B1557">
        <v>1637193600</v>
      </c>
      <c r="C1557">
        <v>56891.62</v>
      </c>
      <c r="D1557" s="14">
        <f t="shared" si="73"/>
        <v>44518</v>
      </c>
      <c r="F1557">
        <f ca="1">IF(A1557&lt;$F$2,"",AVERAGE(INDIRECT("C"&amp;A1557-$F$2+3):C1557))</f>
        <v>50812.304166666683</v>
      </c>
      <c r="G1557" s="2">
        <f ca="1">IF(A1557&lt;$G$2,"",IF(A1557=$G$2,AVERAGE(INDIRECT("C"&amp;A1557-$G$2+3):C1557),G1556+(2/($G$2+3))*(C1557-G1556)))</f>
        <v>53538.116820659678</v>
      </c>
      <c r="J1557">
        <f ca="1">IF(F1557="","",IF(C1557&lt;(F1557*(1-'inputs and tables'!$K$14)),0,IF(C1557&gt;(F1557*(1+'inputs and tables'!$K$14)),1,J1556)))</f>
        <v>1</v>
      </c>
      <c r="K1557">
        <f ca="1">IF(G1557="","",IF(C1557&lt;(G1557*(1-'inputs and tables'!$K$14)),0,IF(C1557&gt;(G1557*(1+'inputs and tables'!$K$14)),1,K1556)))</f>
        <v>1</v>
      </c>
      <c r="N1557" s="13">
        <f t="shared" si="74"/>
        <v>4940.6530612244715</v>
      </c>
      <c r="O1557" s="10">
        <f ca="1">(O1556+(IF(J1556&lt;&gt;J1555,(-O1556*'inputs and tables'!$K$22-'inputs and tables'!$K$21)-O1556*'inputs and tables'!$K$22,0)*('inputs and tables'!$K$15+'inputs and tables'!$K$16)))*(IF(AND(J1556=0,'inputs and tables'!$K$16=1),data!C1556/data!C1557,1)*IF(AND(J1556=1,'inputs and tables'!$K$15=1),data!C1557/data!C1556,1))</f>
        <v>33860.230432820033</v>
      </c>
      <c r="P1557" s="10">
        <f ca="1">(P1556+(IF(K1556&lt;&gt;K1555,(-P1556*'inputs and tables'!$K$22-'inputs and tables'!$K$21)-P1556*'inputs and tables'!$K$22,0)*('inputs and tables'!$K$15+'inputs and tables'!$K$16)))*(IF(AND(K1556=0,'inputs and tables'!$K$16=1),data!C1556/data!C1557,1)*IF(AND(K1556=1,'inputs and tables'!$K$15=1),data!C1557/data!C1556,1))</f>
        <v>7462.2712302118462</v>
      </c>
    </row>
    <row r="1558" spans="1:16" x14ac:dyDescent="0.4">
      <c r="A1558" s="17">
        <f t="shared" si="72"/>
        <v>1556</v>
      </c>
      <c r="B1558">
        <v>1637280000</v>
      </c>
      <c r="C1558">
        <v>58052.24</v>
      </c>
      <c r="D1558" s="14">
        <f t="shared" si="73"/>
        <v>44519</v>
      </c>
      <c r="F1558">
        <f ca="1">IF(A1558&lt;$F$2,"",AVERAGE(INDIRECT("C"&amp;A1558-$F$2+3):C1558))</f>
        <v>51027.007583333347</v>
      </c>
      <c r="G1558" s="2">
        <f ca="1">IF(A1558&lt;$G$2,"",IF(A1558=$G$2,AVERAGE(INDIRECT("C"&amp;A1558-$G$2+3):C1558),G1557+(2/($G$2+3))*(C1558-G1557)))</f>
        <v>53618.726163147898</v>
      </c>
      <c r="J1558">
        <f ca="1">IF(F1558="","",IF(C1558&lt;(F1558*(1-'inputs and tables'!$K$14)),0,IF(C1558&gt;(F1558*(1+'inputs and tables'!$K$14)),1,J1557)))</f>
        <v>1</v>
      </c>
      <c r="K1558">
        <f ca="1">IF(G1558="","",IF(C1558&lt;(G1558*(1-'inputs and tables'!$K$14)),0,IF(C1558&gt;(G1558*(1+'inputs and tables'!$K$14)),1,K1557)))</f>
        <v>1</v>
      </c>
      <c r="N1558" s="13">
        <f t="shared" si="74"/>
        <v>5041.4450716456604</v>
      </c>
      <c r="O1558" s="10">
        <f ca="1">(O1557+(IF(J1557&lt;&gt;J1556,(-O1557*'inputs and tables'!$K$22-'inputs and tables'!$K$21)-O1557*'inputs and tables'!$K$22,0)*('inputs and tables'!$K$15+'inputs and tables'!$K$16)))*(IF(AND(J1557=0,'inputs and tables'!$K$16=1),data!C1557/data!C1558,1)*IF(AND(J1557=1,'inputs and tables'!$K$15=1),data!C1558/data!C1557,1))</f>
        <v>34550.997555375856</v>
      </c>
      <c r="P1558" s="10">
        <f ca="1">(P1557+(IF(K1557&lt;&gt;K1556,(-P1557*'inputs and tables'!$K$22-'inputs and tables'!$K$21)-P1557*'inputs and tables'!$K$22,0)*('inputs and tables'!$K$15+'inputs and tables'!$K$16)))*(IF(AND(K1557=0,'inputs and tables'!$K$16=1),data!C1557/data!C1558,1)*IF(AND(K1557=1,'inputs and tables'!$K$15=1),data!C1558/data!C1557,1))</f>
        <v>7614.5056231718008</v>
      </c>
    </row>
    <row r="1559" spans="1:16" x14ac:dyDescent="0.4">
      <c r="A1559" s="17">
        <f t="shared" si="72"/>
        <v>1557</v>
      </c>
      <c r="B1559">
        <v>1637366400</v>
      </c>
      <c r="C1559">
        <v>59707.51</v>
      </c>
      <c r="D1559" s="14">
        <f t="shared" si="73"/>
        <v>44520</v>
      </c>
      <c r="F1559">
        <f ca="1">IF(A1559&lt;$F$2,"",AVERAGE(INDIRECT("C"&amp;A1559-$F$2+3):C1559))</f>
        <v>51244.28608333334</v>
      </c>
      <c r="G1559" s="2">
        <f ca="1">IF(A1559&lt;$G$2,"",IF(A1559=$G$2,AVERAGE(INDIRECT("C"&amp;A1559-$G$2+3):C1559),G1558+(2/($G$2+3))*(C1559-G1558)))</f>
        <v>53727.454445948832</v>
      </c>
      <c r="J1559">
        <f ca="1">IF(F1559="","",IF(C1559&lt;(F1559*(1-'inputs and tables'!$K$14)),0,IF(C1559&gt;(F1559*(1+'inputs and tables'!$K$14)),1,J1558)))</f>
        <v>1</v>
      </c>
      <c r="K1559">
        <f ca="1">IF(G1559="","",IF(C1559&lt;(G1559*(1-'inputs and tables'!$K$14)),0,IF(C1559&gt;(G1559*(1+'inputs and tables'!$K$14)),1,K1558)))</f>
        <v>1</v>
      </c>
      <c r="N1559" s="13">
        <f t="shared" si="74"/>
        <v>5185.1940946591212</v>
      </c>
      <c r="O1559" s="10">
        <f ca="1">(O1558+(IF(J1558&lt;&gt;J1557,(-O1558*'inputs and tables'!$K$22-'inputs and tables'!$K$21)-O1558*'inputs and tables'!$K$22,0)*('inputs and tables'!$K$15+'inputs and tables'!$K$16)))*(IF(AND(J1558=0,'inputs and tables'!$K$16=1),data!C1558/data!C1559,1)*IF(AND(J1558=1,'inputs and tables'!$K$15=1),data!C1559/data!C1558,1))</f>
        <v>35536.165909318566</v>
      </c>
      <c r="P1559" s="10">
        <f ca="1">(P1558+(IF(K1558&lt;&gt;K1557,(-P1558*'inputs and tables'!$K$22-'inputs and tables'!$K$21)-P1558*'inputs and tables'!$K$22,0)*('inputs and tables'!$K$15+'inputs and tables'!$K$16)))*(IF(AND(K1558=0,'inputs and tables'!$K$16=1),data!C1558/data!C1559,1)*IF(AND(K1558=1,'inputs and tables'!$K$15=1),data!C1559/data!C1558,1))</f>
        <v>7831.6214954080424</v>
      </c>
    </row>
    <row r="1560" spans="1:16" x14ac:dyDescent="0.4">
      <c r="A1560" s="17">
        <f t="shared" si="72"/>
        <v>1558</v>
      </c>
      <c r="B1560">
        <v>1637452800</v>
      </c>
      <c r="C1560">
        <v>58622.02</v>
      </c>
      <c r="D1560" s="14">
        <f t="shared" si="73"/>
        <v>44521</v>
      </c>
      <c r="F1560">
        <f ca="1">IF(A1560&lt;$F$2,"",AVERAGE(INDIRECT("C"&amp;A1560-$F$2+3):C1560))</f>
        <v>51447.318416666676</v>
      </c>
      <c r="G1560" s="2">
        <f ca="1">IF(A1560&lt;$G$2,"",IF(A1560=$G$2,AVERAGE(INDIRECT("C"&amp;A1560-$G$2+3):C1560),G1559+(2/($G$2+3))*(C1560-G1559)))</f>
        <v>53814.857402271176</v>
      </c>
      <c r="J1560">
        <f ca="1">IF(F1560="","",IF(C1560&lt;(F1560*(1-'inputs and tables'!$K$14)),0,IF(C1560&gt;(F1560*(1+'inputs and tables'!$K$14)),1,J1559)))</f>
        <v>1</v>
      </c>
      <c r="K1560">
        <f ca="1">IF(G1560="","",IF(C1560&lt;(G1560*(1-'inputs and tables'!$K$14)),0,IF(C1560&gt;(G1560*(1+'inputs and tables'!$K$14)),1,K1559)))</f>
        <v>1</v>
      </c>
      <c r="N1560" s="13">
        <f t="shared" si="74"/>
        <v>5090.9266174554741</v>
      </c>
      <c r="O1560" s="10">
        <f ca="1">(O1559+(IF(J1559&lt;&gt;J1558,(-O1559*'inputs and tables'!$K$22-'inputs and tables'!$K$21)-O1559*'inputs and tables'!$K$22,0)*('inputs and tables'!$K$15+'inputs and tables'!$K$16)))*(IF(AND(J1559=0,'inputs and tables'!$K$16=1),data!C1559/data!C1560,1)*IF(AND(J1559=1,'inputs and tables'!$K$15=1),data!C1560/data!C1559,1))</f>
        <v>34890.113968232654</v>
      </c>
      <c r="P1560" s="10">
        <f ca="1">(P1559+(IF(K1559&lt;&gt;K1558,(-P1559*'inputs and tables'!$K$22-'inputs and tables'!$K$21)-P1559*'inputs and tables'!$K$22,0)*('inputs and tables'!$K$15+'inputs and tables'!$K$16)))*(IF(AND(K1559=0,'inputs and tables'!$K$16=1),data!C1559/data!C1560,1)*IF(AND(K1559=1,'inputs and tables'!$K$15=1),data!C1560/data!C1559,1))</f>
        <v>7689.2416370443207</v>
      </c>
    </row>
    <row r="1561" spans="1:16" x14ac:dyDescent="0.4">
      <c r="A1561" s="17">
        <f t="shared" si="72"/>
        <v>1559</v>
      </c>
      <c r="B1561">
        <v>1637539200</v>
      </c>
      <c r="C1561">
        <v>56247.18</v>
      </c>
      <c r="D1561" s="14">
        <f t="shared" si="73"/>
        <v>44522</v>
      </c>
      <c r="F1561">
        <f ca="1">IF(A1561&lt;$F$2,"",AVERAGE(INDIRECT("C"&amp;A1561-$F$2+3):C1561))</f>
        <v>51621.203083333334</v>
      </c>
      <c r="G1561" s="2">
        <f ca="1">IF(A1561&lt;$G$2,"",IF(A1561=$G$2,AVERAGE(INDIRECT("C"&amp;A1561-$G$2+3):C1561),G1560+(2/($G$2+3))*(C1561-G1560)))</f>
        <v>53858.291734373473</v>
      </c>
      <c r="J1561">
        <f ca="1">IF(F1561="","",IF(C1561&lt;(F1561*(1-'inputs and tables'!$K$14)),0,IF(C1561&gt;(F1561*(1+'inputs and tables'!$K$14)),1,J1560)))</f>
        <v>1</v>
      </c>
      <c r="K1561">
        <f ca="1">IF(G1561="","",IF(C1561&lt;(G1561*(1-'inputs and tables'!$K$14)),0,IF(C1561&gt;(G1561*(1+'inputs and tables'!$K$14)),1,K1560)))</f>
        <v>1</v>
      </c>
      <c r="N1561" s="13">
        <f t="shared" si="74"/>
        <v>4884.687798523647</v>
      </c>
      <c r="O1561" s="10">
        <f ca="1">(O1560+(IF(J1560&lt;&gt;J1559,(-O1560*'inputs and tables'!$K$22-'inputs and tables'!$K$21)-O1560*'inputs and tables'!$K$22,0)*('inputs and tables'!$K$15+'inputs and tables'!$K$16)))*(IF(AND(J1560=0,'inputs and tables'!$K$16=1),data!C1560/data!C1561,1)*IF(AND(J1560=1,'inputs and tables'!$K$15=1),data!C1561/data!C1560,1))</f>
        <v>33476.678568764713</v>
      </c>
      <c r="P1561" s="10">
        <f ca="1">(P1560+(IF(K1560&lt;&gt;K1559,(-P1560*'inputs and tables'!$K$22-'inputs and tables'!$K$21)-P1560*'inputs and tables'!$K$22,0)*('inputs and tables'!$K$15+'inputs and tables'!$K$16)))*(IF(AND(K1560=0,'inputs and tables'!$K$16=1),data!C1560/data!C1561,1)*IF(AND(K1560=1,'inputs and tables'!$K$15=1),data!C1561/data!C1560,1))</f>
        <v>7377.7423299696356</v>
      </c>
    </row>
    <row r="1562" spans="1:16" x14ac:dyDescent="0.4">
      <c r="A1562" s="17">
        <f t="shared" si="72"/>
        <v>1560</v>
      </c>
      <c r="B1562">
        <v>1637625600</v>
      </c>
      <c r="C1562">
        <v>57541.27</v>
      </c>
      <c r="D1562" s="14">
        <f t="shared" si="73"/>
        <v>44523</v>
      </c>
      <c r="F1562">
        <f ca="1">IF(A1562&lt;$F$2,"",AVERAGE(INDIRECT("C"&amp;A1562-$F$2+3):C1562))</f>
        <v>51790.400333333331</v>
      </c>
      <c r="G1562" s="2">
        <f ca="1">IF(A1562&lt;$G$2,"",IF(A1562=$G$2,AVERAGE(INDIRECT("C"&amp;A1562-$G$2+3):C1562),G1561+(2/($G$2+3))*(C1562-G1561)))</f>
        <v>53924.059203402518</v>
      </c>
      <c r="J1562">
        <f ca="1">IF(F1562="","",IF(C1562&lt;(F1562*(1-'inputs and tables'!$K$14)),0,IF(C1562&gt;(F1562*(1+'inputs and tables'!$K$14)),1,J1561)))</f>
        <v>1</v>
      </c>
      <c r="K1562">
        <f ca="1">IF(G1562="","",IF(C1562&lt;(G1562*(1-'inputs and tables'!$K$14)),0,IF(C1562&gt;(G1562*(1+'inputs and tables'!$K$14)),1,K1561)))</f>
        <v>1</v>
      </c>
      <c r="N1562" s="13">
        <f t="shared" si="74"/>
        <v>4997.0707772470505</v>
      </c>
      <c r="O1562" s="10">
        <f ca="1">(O1561+(IF(J1561&lt;&gt;J1560,(-O1561*'inputs and tables'!$K$22-'inputs and tables'!$K$21)-O1561*'inputs and tables'!$K$22,0)*('inputs and tables'!$K$15+'inputs and tables'!$K$16)))*(IF(AND(J1561=0,'inputs and tables'!$K$16=1),data!C1561/data!C1562,1)*IF(AND(J1561=1,'inputs and tables'!$K$15=1),data!C1562/data!C1561,1))</f>
        <v>34246.883136692435</v>
      </c>
      <c r="P1562" s="10">
        <f ca="1">(P1561+(IF(K1561&lt;&gt;K1560,(-P1561*'inputs and tables'!$K$22-'inputs and tables'!$K$21)-P1561*'inputs and tables'!$K$22,0)*('inputs and tables'!$K$15+'inputs and tables'!$K$16)))*(IF(AND(K1561=0,'inputs and tables'!$K$16=1),data!C1561/data!C1562,1)*IF(AND(K1561=1,'inputs and tables'!$K$15=1),data!C1562/data!C1561,1))</f>
        <v>7547.4835076036143</v>
      </c>
    </row>
    <row r="1563" spans="1:16" x14ac:dyDescent="0.4">
      <c r="A1563" s="17">
        <f t="shared" si="72"/>
        <v>1561</v>
      </c>
      <c r="B1563">
        <v>1637712000</v>
      </c>
      <c r="C1563">
        <v>57138.29</v>
      </c>
      <c r="D1563" s="14">
        <f t="shared" si="73"/>
        <v>44524</v>
      </c>
      <c r="F1563">
        <f ca="1">IF(A1563&lt;$F$2,"",AVERAGE(INDIRECT("C"&amp;A1563-$F$2+3):C1563))</f>
        <v>51937.737166666666</v>
      </c>
      <c r="G1563" s="2">
        <f ca="1">IF(A1563&lt;$G$2,"",IF(A1563=$G$2,AVERAGE(INDIRECT("C"&amp;A1563-$G$2+3):C1563),G1562+(2/($G$2+3))*(C1563-G1562)))</f>
        <v>53981.456181913185</v>
      </c>
      <c r="J1563">
        <f ca="1">IF(F1563="","",IF(C1563&lt;(F1563*(1-'inputs and tables'!$K$14)),0,IF(C1563&gt;(F1563*(1+'inputs and tables'!$K$14)),1,J1562)))</f>
        <v>1</v>
      </c>
      <c r="K1563">
        <f ca="1">IF(G1563="","",IF(C1563&lt;(G1563*(1-'inputs and tables'!$K$14)),0,IF(C1563&gt;(G1563*(1+'inputs and tables'!$K$14)),1,K1562)))</f>
        <v>1</v>
      </c>
      <c r="N1563" s="13">
        <f t="shared" si="74"/>
        <v>4962.0746851932081</v>
      </c>
      <c r="O1563" s="10">
        <f ca="1">(O1562+(IF(J1562&lt;&gt;J1561,(-O1562*'inputs and tables'!$K$22-'inputs and tables'!$K$21)-O1562*'inputs and tables'!$K$22,0)*('inputs and tables'!$K$15+'inputs and tables'!$K$16)))*(IF(AND(J1562=0,'inputs and tables'!$K$16=1),data!C1562/data!C1563,1)*IF(AND(J1562=1,'inputs and tables'!$K$15=1),data!C1563/data!C1562,1))</f>
        <v>34007.041211645868</v>
      </c>
      <c r="P1563" s="10">
        <f ca="1">(P1562+(IF(K1562&lt;&gt;K1561,(-P1562*'inputs and tables'!$K$22-'inputs and tables'!$K$21)-P1562*'inputs and tables'!$K$22,0)*('inputs and tables'!$K$15+'inputs and tables'!$K$16)))*(IF(AND(K1562=0,'inputs and tables'!$K$16=1),data!C1562/data!C1563,1)*IF(AND(K1562=1,'inputs and tables'!$K$15=1),data!C1563/data!C1562,1))</f>
        <v>7494.6260558321455</v>
      </c>
    </row>
    <row r="1564" spans="1:16" x14ac:dyDescent="0.4">
      <c r="A1564" s="17">
        <f t="shared" si="72"/>
        <v>1562</v>
      </c>
      <c r="B1564">
        <v>1637798400</v>
      </c>
      <c r="C1564">
        <v>58960.36</v>
      </c>
      <c r="D1564" s="14">
        <f t="shared" si="73"/>
        <v>44525</v>
      </c>
      <c r="F1564">
        <f ca="1">IF(A1564&lt;$F$2,"",AVERAGE(INDIRECT("C"&amp;A1564-$F$2+3):C1564))</f>
        <v>52095.577166666662</v>
      </c>
      <c r="G1564" s="2">
        <f ca="1">IF(A1564&lt;$G$2,"",IF(A1564=$G$2,AVERAGE(INDIRECT("C"&amp;A1564-$G$2+3):C1564),G1563+(2/($G$2+3))*(C1564-G1563)))</f>
        <v>54070.365178664739</v>
      </c>
      <c r="J1564">
        <f ca="1">IF(F1564="","",IF(C1564&lt;(F1564*(1-'inputs and tables'!$K$14)),0,IF(C1564&gt;(F1564*(1+'inputs and tables'!$K$14)),1,J1563)))</f>
        <v>1</v>
      </c>
      <c r="K1564">
        <f ca="1">IF(G1564="","",IF(C1564&lt;(G1564*(1-'inputs and tables'!$K$14)),0,IF(C1564&gt;(G1564*(1+'inputs and tables'!$K$14)),1,K1563)))</f>
        <v>1</v>
      </c>
      <c r="N1564" s="13">
        <f t="shared" si="74"/>
        <v>5120.3091619626384</v>
      </c>
      <c r="O1564" s="10">
        <f ca="1">(O1563+(IF(J1563&lt;&gt;J1562,(-O1563*'inputs and tables'!$K$22-'inputs and tables'!$K$21)-O1563*'inputs and tables'!$K$22,0)*('inputs and tables'!$K$15+'inputs and tables'!$K$16)))*(IF(AND(J1563=0,'inputs and tables'!$K$16=1),data!C1563/data!C1564,1)*IF(AND(J1563=1,'inputs and tables'!$K$15=1),data!C1564/data!C1563,1))</f>
        <v>35091.484053398803</v>
      </c>
      <c r="P1564" s="10">
        <f ca="1">(P1563+(IF(K1563&lt;&gt;K1562,(-P1563*'inputs and tables'!$K$22-'inputs and tables'!$K$21)-P1563*'inputs and tables'!$K$22,0)*('inputs and tables'!$K$15+'inputs and tables'!$K$16)))*(IF(AND(K1563=0,'inputs and tables'!$K$16=1),data!C1563/data!C1564,1)*IF(AND(K1563=1,'inputs and tables'!$K$15=1),data!C1564/data!C1563,1))</f>
        <v>7733.6204901694355</v>
      </c>
    </row>
    <row r="1565" spans="1:16" x14ac:dyDescent="0.4">
      <c r="A1565" s="17">
        <f t="shared" si="72"/>
        <v>1563</v>
      </c>
      <c r="B1565">
        <v>1637884800</v>
      </c>
      <c r="C1565">
        <v>53726.53</v>
      </c>
      <c r="D1565" s="14">
        <f t="shared" si="73"/>
        <v>44526</v>
      </c>
      <c r="F1565">
        <f ca="1">IF(A1565&lt;$F$2,"",AVERAGE(INDIRECT("C"&amp;A1565-$F$2+3):C1565))</f>
        <v>52209.827583333339</v>
      </c>
      <c r="G1565" s="2">
        <f ca="1">IF(A1565&lt;$G$2,"",IF(A1565=$G$2,AVERAGE(INDIRECT("C"&amp;A1565-$G$2+3):C1565),G1564+(2/($G$2+3))*(C1565-G1564)))</f>
        <v>54064.225264760011</v>
      </c>
      <c r="J1565">
        <f ca="1">IF(F1565="","",IF(C1565&lt;(F1565*(1-'inputs and tables'!$K$14)),0,IF(C1565&gt;(F1565*(1+'inputs and tables'!$K$14)),1,J1564)))</f>
        <v>1</v>
      </c>
      <c r="K1565">
        <f ca="1">IF(G1565="","",IF(C1565&lt;(G1565*(1-'inputs and tables'!$K$14)),0,IF(C1565&gt;(G1565*(1+'inputs and tables'!$K$14)),1,K1564)))</f>
        <v>0</v>
      </c>
      <c r="N1565" s="13">
        <f t="shared" si="74"/>
        <v>4665.7863656100562</v>
      </c>
      <c r="O1565" s="10">
        <f ca="1">(O1564+(IF(J1564&lt;&gt;J1563,(-O1564*'inputs and tables'!$K$22-'inputs and tables'!$K$21)-O1564*'inputs and tables'!$K$22,0)*('inputs and tables'!$K$15+'inputs and tables'!$K$16)))*(IF(AND(J1564=0,'inputs and tables'!$K$16=1),data!C1564/data!C1565,1)*IF(AND(J1564=1,'inputs and tables'!$K$15=1),data!C1565/data!C1564,1))</f>
        <v>31976.461316373447</v>
      </c>
      <c r="P1565" s="10">
        <f ca="1">(P1564+(IF(K1564&lt;&gt;K1563,(-P1564*'inputs and tables'!$K$22-'inputs and tables'!$K$21)-P1564*'inputs and tables'!$K$22,0)*('inputs and tables'!$K$15+'inputs and tables'!$K$16)))*(IF(AND(K1564=0,'inputs and tables'!$K$16=1),data!C1564/data!C1565,1)*IF(AND(K1564=1,'inputs and tables'!$K$15=1),data!C1565/data!C1564,1))</f>
        <v>7047.1176443580553</v>
      </c>
    </row>
    <row r="1566" spans="1:16" x14ac:dyDescent="0.4">
      <c r="A1566" s="17">
        <f t="shared" si="72"/>
        <v>1564</v>
      </c>
      <c r="B1566">
        <v>1637971200</v>
      </c>
      <c r="C1566">
        <v>54721.03</v>
      </c>
      <c r="D1566" s="14">
        <f t="shared" si="73"/>
        <v>44527</v>
      </c>
      <c r="F1566">
        <f ca="1">IF(A1566&lt;$F$2,"",AVERAGE(INDIRECT("C"&amp;A1566-$F$2+3):C1566))</f>
        <v>52314.116416666671</v>
      </c>
      <c r="G1566" s="2">
        <f ca="1">IF(A1566&lt;$G$2,"",IF(A1566=$G$2,AVERAGE(INDIRECT("C"&amp;A1566-$G$2+3):C1566),G1565+(2/($G$2+3))*(C1566-G1565)))</f>
        <v>54075.95392074644</v>
      </c>
      <c r="J1566">
        <f ca="1">IF(F1566="","",IF(C1566&lt;(F1566*(1-'inputs and tables'!$K$14)),0,IF(C1566&gt;(F1566*(1+'inputs and tables'!$K$14)),1,J1565)))</f>
        <v>1</v>
      </c>
      <c r="K1566">
        <f ca="1">IF(G1566="","",IF(C1566&lt;(G1566*(1-'inputs and tables'!$K$14)),0,IF(C1566&gt;(G1566*(1+'inputs and tables'!$K$14)),1,K1565)))</f>
        <v>1</v>
      </c>
      <c r="N1566" s="13">
        <f t="shared" si="74"/>
        <v>4752.1519756838725</v>
      </c>
      <c r="O1566" s="10">
        <f ca="1">(O1565+(IF(J1565&lt;&gt;J1564,(-O1565*'inputs and tables'!$K$22-'inputs and tables'!$K$21)-O1565*'inputs and tables'!$K$22,0)*('inputs and tables'!$K$15+'inputs and tables'!$K$16)))*(IF(AND(J1565=0,'inputs and tables'!$K$16=1),data!C1565/data!C1566,1)*IF(AND(J1565=1,'inputs and tables'!$K$15=1),data!C1566/data!C1565,1))</f>
        <v>32568.358667256398</v>
      </c>
      <c r="P1566" s="10">
        <f ca="1">(P1565+(IF(K1565&lt;&gt;K1564,(-P1565*'inputs and tables'!$K$22-'inputs and tables'!$K$21)-P1565*'inputs and tables'!$K$22,0)*('inputs and tables'!$K$15+'inputs and tables'!$K$16)))*(IF(AND(K1565=0,'inputs and tables'!$K$16=1),data!C1565/data!C1566,1)*IF(AND(K1565=1,'inputs and tables'!$K$15=1),data!C1566/data!C1565,1))</f>
        <v>6863.690981563529</v>
      </c>
    </row>
    <row r="1567" spans="1:16" x14ac:dyDescent="0.4">
      <c r="A1567" s="17">
        <f t="shared" si="72"/>
        <v>1565</v>
      </c>
      <c r="B1567">
        <v>1638057600</v>
      </c>
      <c r="C1567">
        <v>57274.879999999997</v>
      </c>
      <c r="D1567" s="14">
        <f t="shared" si="73"/>
        <v>44528</v>
      </c>
      <c r="F1567">
        <f ca="1">IF(A1567&lt;$F$2,"",AVERAGE(INDIRECT("C"&amp;A1567-$F$2+3):C1567))</f>
        <v>52445.891833333335</v>
      </c>
      <c r="G1567" s="2">
        <f ca="1">IF(A1567&lt;$G$2,"",IF(A1567=$G$2,AVERAGE(INDIRECT("C"&amp;A1567-$G$2+3):C1567),G1566+(2/($G$2+3))*(C1567-G1566)))</f>
        <v>54133.077600733108</v>
      </c>
      <c r="J1567">
        <f ca="1">IF(F1567="","",IF(C1567&lt;(F1567*(1-'inputs and tables'!$K$14)),0,IF(C1567&gt;(F1567*(1+'inputs and tables'!$K$14)),1,J1566)))</f>
        <v>1</v>
      </c>
      <c r="K1567">
        <f ca="1">IF(G1567="","",IF(C1567&lt;(G1567*(1-'inputs and tables'!$K$14)),0,IF(C1567&gt;(G1567*(1+'inputs and tables'!$K$14)),1,K1566)))</f>
        <v>1</v>
      </c>
      <c r="N1567" s="13">
        <f t="shared" si="74"/>
        <v>4973.9366044289864</v>
      </c>
      <c r="O1567" s="10">
        <f ca="1">(O1566+(IF(J1566&lt;&gt;J1565,(-O1566*'inputs and tables'!$K$22-'inputs and tables'!$K$21)-O1566*'inputs and tables'!$K$22,0)*('inputs and tables'!$K$15+'inputs and tables'!$K$16)))*(IF(AND(J1566=0,'inputs and tables'!$K$16=1),data!C1566/data!C1567,1)*IF(AND(J1566=1,'inputs and tables'!$K$15=1),data!C1567/data!C1566,1))</f>
        <v>34088.335589883267</v>
      </c>
      <c r="P1567" s="10">
        <f ca="1">(P1566+(IF(K1566&lt;&gt;K1565,(-P1566*'inputs and tables'!$K$22-'inputs and tables'!$K$21)-P1566*'inputs and tables'!$K$22,0)*('inputs and tables'!$K$15+'inputs and tables'!$K$16)))*(IF(AND(K1566=0,'inputs and tables'!$K$16=1),data!C1566/data!C1567,1)*IF(AND(K1566=1,'inputs and tables'!$K$15=1),data!C1567/data!C1566,1))</f>
        <v>7126.5497142053837</v>
      </c>
    </row>
    <row r="1568" spans="1:16" x14ac:dyDescent="0.4">
      <c r="A1568" s="17">
        <f t="shared" si="72"/>
        <v>1566</v>
      </c>
      <c r="B1568">
        <v>1638144000</v>
      </c>
      <c r="C1568">
        <v>57776.25</v>
      </c>
      <c r="D1568" s="14">
        <f t="shared" si="73"/>
        <v>44529</v>
      </c>
      <c r="F1568">
        <f ca="1">IF(A1568&lt;$F$2,"",AVERAGE(INDIRECT("C"&amp;A1568-$F$2+3):C1568))</f>
        <v>52595.31525</v>
      </c>
      <c r="G1568" s="2">
        <f ca="1">IF(A1568&lt;$G$2,"",IF(A1568=$G$2,AVERAGE(INDIRECT("C"&amp;A1568-$G$2+3):C1568),G1567+(2/($G$2+3))*(C1568-G1567)))</f>
        <v>54198.134250720017</v>
      </c>
      <c r="J1568">
        <f ca="1">IF(F1568="","",IF(C1568&lt;(F1568*(1-'inputs and tables'!$K$14)),0,IF(C1568&gt;(F1568*(1+'inputs and tables'!$K$14)),1,J1567)))</f>
        <v>1</v>
      </c>
      <c r="K1568">
        <f ca="1">IF(G1568="","",IF(C1568&lt;(G1568*(1-'inputs and tables'!$K$14)),0,IF(C1568&gt;(G1568*(1+'inputs and tables'!$K$14)),1,K1567)))</f>
        <v>1</v>
      </c>
      <c r="N1568" s="13">
        <f t="shared" si="74"/>
        <v>5017.4772036473969</v>
      </c>
      <c r="O1568" s="10">
        <f ca="1">(O1567+(IF(J1567&lt;&gt;J1566,(-O1567*'inputs and tables'!$K$22-'inputs and tables'!$K$21)-O1567*'inputs and tables'!$K$22,0)*('inputs and tables'!$K$15+'inputs and tables'!$K$16)))*(IF(AND(J1567=0,'inputs and tables'!$K$16=1),data!C1567/data!C1568,1)*IF(AND(J1567=1,'inputs and tables'!$K$15=1),data!C1568/data!C1567,1))</f>
        <v>34386.736368980484</v>
      </c>
      <c r="P1568" s="10">
        <f ca="1">(P1567+(IF(K1567&lt;&gt;K1566,(-P1567*'inputs and tables'!$K$22-'inputs and tables'!$K$21)-P1567*'inputs and tables'!$K$22,0)*('inputs and tables'!$K$15+'inputs and tables'!$K$16)))*(IF(AND(K1567=0,'inputs and tables'!$K$16=1),data!C1567/data!C1568,1)*IF(AND(K1567=1,'inputs and tables'!$K$15=1),data!C1568/data!C1567,1))</f>
        <v>7188.9337511551103</v>
      </c>
    </row>
    <row r="1569" spans="1:16" x14ac:dyDescent="0.4">
      <c r="A1569" s="17">
        <f t="shared" si="72"/>
        <v>1567</v>
      </c>
      <c r="B1569">
        <v>1638230400</v>
      </c>
      <c r="C1569">
        <v>56950.559999999998</v>
      </c>
      <c r="D1569" s="14">
        <f t="shared" si="73"/>
        <v>44530</v>
      </c>
      <c r="F1569">
        <f ca="1">IF(A1569&lt;$F$2,"",AVERAGE(INDIRECT("C"&amp;A1569-$F$2+3):C1569))</f>
        <v>52743.671416666664</v>
      </c>
      <c r="G1569" s="2">
        <f ca="1">IF(A1569&lt;$G$2,"",IF(A1569=$G$2,AVERAGE(INDIRECT("C"&amp;A1569-$G$2+3):C1569),G1568+(2/($G$2+3))*(C1569-G1568)))</f>
        <v>54247.284710528591</v>
      </c>
      <c r="J1569">
        <f ca="1">IF(F1569="","",IF(C1569&lt;(F1569*(1-'inputs and tables'!$K$14)),0,IF(C1569&gt;(F1569*(1+'inputs and tables'!$K$14)),1,J1568)))</f>
        <v>1</v>
      </c>
      <c r="K1569">
        <f ca="1">IF(G1569="","",IF(C1569&lt;(G1569*(1-'inputs and tables'!$K$14)),0,IF(C1569&gt;(G1569*(1+'inputs and tables'!$K$14)),1,K1568)))</f>
        <v>1</v>
      </c>
      <c r="N1569" s="13">
        <f t="shared" si="74"/>
        <v>4945.7716022579052</v>
      </c>
      <c r="O1569" s="10">
        <f ca="1">(O1568+(IF(J1568&lt;&gt;J1567,(-O1568*'inputs and tables'!$K$22-'inputs and tables'!$K$21)-O1568*'inputs and tables'!$K$22,0)*('inputs and tables'!$K$15+'inputs and tables'!$K$16)))*(IF(AND(J1568=0,'inputs and tables'!$K$16=1),data!C1568/data!C1569,1)*IF(AND(J1568=1,'inputs and tables'!$K$15=1),data!C1569/data!C1568,1))</f>
        <v>33895.309799196126</v>
      </c>
      <c r="P1569" s="10">
        <f ca="1">(P1568+(IF(K1568&lt;&gt;K1567,(-P1568*'inputs and tables'!$K$22-'inputs and tables'!$K$21)-P1568*'inputs and tables'!$K$22,0)*('inputs and tables'!$K$15+'inputs and tables'!$K$16)))*(IF(AND(K1568=0,'inputs and tables'!$K$16=1),data!C1568/data!C1569,1)*IF(AND(K1568=1,'inputs and tables'!$K$15=1),data!C1569/data!C1568,1))</f>
        <v>7086.1955030169693</v>
      </c>
    </row>
    <row r="1570" spans="1:16" x14ac:dyDescent="0.4">
      <c r="A1570" s="17">
        <f t="shared" si="72"/>
        <v>1568</v>
      </c>
      <c r="B1570">
        <v>1638316800</v>
      </c>
      <c r="C1570">
        <v>57184.07</v>
      </c>
      <c r="D1570" s="14">
        <f t="shared" si="73"/>
        <v>44531</v>
      </c>
      <c r="F1570">
        <f ca="1">IF(A1570&lt;$F$2,"",AVERAGE(INDIRECT("C"&amp;A1570-$F$2+3):C1570))</f>
        <v>52901.813249999999</v>
      </c>
      <c r="G1570" s="2">
        <f ca="1">IF(A1570&lt;$G$2,"",IF(A1570=$G$2,AVERAGE(INDIRECT("C"&amp;A1570-$G$2+3):C1570),G1569+(2/($G$2+3))*(C1570-G1569)))</f>
        <v>54299.72730498344</v>
      </c>
      <c r="J1570">
        <f ca="1">IF(F1570="","",IF(C1570&lt;(F1570*(1-'inputs and tables'!$K$14)),0,IF(C1570&gt;(F1570*(1+'inputs and tables'!$K$14)),1,J1569)))</f>
        <v>1</v>
      </c>
      <c r="K1570">
        <f ca="1">IF(G1570="","",IF(C1570&lt;(G1570*(1-'inputs and tables'!$K$14)),0,IF(C1570&gt;(G1570*(1+'inputs and tables'!$K$14)),1,K1569)))</f>
        <v>1</v>
      </c>
      <c r="N1570" s="13">
        <f t="shared" si="74"/>
        <v>4966.050369083785</v>
      </c>
      <c r="O1570" s="10">
        <f ca="1">(O1569+(IF(J1569&lt;&gt;J1568,(-O1569*'inputs and tables'!$K$22-'inputs and tables'!$K$21)-O1569*'inputs and tables'!$K$22,0)*('inputs and tables'!$K$15+'inputs and tables'!$K$16)))*(IF(AND(J1569=0,'inputs and tables'!$K$16=1),data!C1569/data!C1570,1)*IF(AND(J1569=1,'inputs and tables'!$K$15=1),data!C1570/data!C1569,1))</f>
        <v>34034.288130422552</v>
      </c>
      <c r="P1570" s="10">
        <f ca="1">(P1569+(IF(K1569&lt;&gt;K1568,(-P1569*'inputs and tables'!$K$22-'inputs and tables'!$K$21)-P1569*'inputs and tables'!$K$22,0)*('inputs and tables'!$K$15+'inputs and tables'!$K$16)))*(IF(AND(K1569=0,'inputs and tables'!$K$16=1),data!C1569/data!C1570,1)*IF(AND(K1569=1,'inputs and tables'!$K$15=1),data!C1570/data!C1569,1))</f>
        <v>7115.2504853017708</v>
      </c>
    </row>
    <row r="1571" spans="1:16" x14ac:dyDescent="0.4">
      <c r="A1571" s="17">
        <f t="shared" si="72"/>
        <v>1569</v>
      </c>
      <c r="B1571">
        <v>1638403200</v>
      </c>
      <c r="C1571">
        <v>56480.34</v>
      </c>
      <c r="D1571" s="14">
        <f t="shared" si="73"/>
        <v>44532</v>
      </c>
      <c r="F1571">
        <f ca="1">IF(A1571&lt;$F$2,"",AVERAGE(INDIRECT("C"&amp;A1571-$F$2+3):C1571))</f>
        <v>53041.456250000003</v>
      </c>
      <c r="G1571" s="2">
        <f ca="1">IF(A1571&lt;$G$2,"",IF(A1571=$G$2,AVERAGE(INDIRECT("C"&amp;A1571-$G$2+3):C1571),G1570+(2/($G$2+3))*(C1571-G1570)))</f>
        <v>54338.666817394449</v>
      </c>
      <c r="J1571">
        <f ca="1">IF(F1571="","",IF(C1571&lt;(F1571*(1-'inputs and tables'!$K$14)),0,IF(C1571&gt;(F1571*(1+'inputs and tables'!$K$14)),1,J1570)))</f>
        <v>1</v>
      </c>
      <c r="K1571">
        <f ca="1">IF(G1571="","",IF(C1571&lt;(G1571*(1-'inputs and tables'!$K$14)),0,IF(C1571&gt;(G1571*(1+'inputs and tables'!$K$14)),1,K1570)))</f>
        <v>1</v>
      </c>
      <c r="N1571" s="13">
        <f t="shared" si="74"/>
        <v>4904.9361702127471</v>
      </c>
      <c r="O1571" s="10">
        <f ca="1">(O1570+(IF(J1570&lt;&gt;J1569,(-O1570*'inputs and tables'!$K$22-'inputs and tables'!$K$21)-O1570*'inputs and tables'!$K$22,0)*('inputs and tables'!$K$15+'inputs and tables'!$K$16)))*(IF(AND(J1570=0,'inputs and tables'!$K$16=1),data!C1570/data!C1571,1)*IF(AND(J1570=1,'inputs and tables'!$K$15=1),data!C1571/data!C1570,1))</f>
        <v>33615.448590214546</v>
      </c>
      <c r="P1571" s="10">
        <f ca="1">(P1570+(IF(K1570&lt;&gt;K1569,(-P1570*'inputs and tables'!$K$22-'inputs and tables'!$K$21)-P1570*'inputs and tables'!$K$22,0)*('inputs and tables'!$K$15+'inputs and tables'!$K$16)))*(IF(AND(K1570=0,'inputs and tables'!$K$16=1),data!C1570/data!C1571,1)*IF(AND(K1570=1,'inputs and tables'!$K$15=1),data!C1571/data!C1570,1))</f>
        <v>7027.6873715880838</v>
      </c>
    </row>
    <row r="1572" spans="1:16" x14ac:dyDescent="0.4">
      <c r="A1572" s="17">
        <f t="shared" si="72"/>
        <v>1570</v>
      </c>
      <c r="B1572">
        <v>1638489600</v>
      </c>
      <c r="C1572">
        <v>53601.05</v>
      </c>
      <c r="D1572" s="14">
        <f t="shared" si="73"/>
        <v>44533</v>
      </c>
      <c r="F1572">
        <f ca="1">IF(A1572&lt;$F$2,"",AVERAGE(INDIRECT("C"&amp;A1572-$F$2+3):C1572))</f>
        <v>53147.611166666662</v>
      </c>
      <c r="G1572" s="2">
        <f ca="1">IF(A1572&lt;$G$2,"",IF(A1572=$G$2,AVERAGE(INDIRECT("C"&amp;A1572-$G$2+3):C1572),G1571+(2/($G$2+3))*(C1572-G1571)))</f>
        <v>54325.495088512405</v>
      </c>
      <c r="J1572">
        <f ca="1">IF(F1572="","",IF(C1572&lt;(F1572*(1-'inputs and tables'!$K$14)),0,IF(C1572&gt;(F1572*(1+'inputs and tables'!$K$14)),1,J1571)))</f>
        <v>1</v>
      </c>
      <c r="K1572">
        <f ca="1">IF(G1572="","",IF(C1572&lt;(G1572*(1-'inputs and tables'!$K$14)),0,IF(C1572&gt;(G1572*(1+'inputs and tables'!$K$14)),1,K1571)))</f>
        <v>0</v>
      </c>
      <c r="N1572" s="13">
        <f t="shared" si="74"/>
        <v>4654.8892748588623</v>
      </c>
      <c r="O1572" s="10">
        <f ca="1">(O1571+(IF(J1571&lt;&gt;J1570,(-O1571*'inputs and tables'!$K$22-'inputs and tables'!$K$21)-O1571*'inputs and tables'!$K$22,0)*('inputs and tables'!$K$15+'inputs and tables'!$K$16)))*(IF(AND(J1571=0,'inputs and tables'!$K$16=1),data!C1571/data!C1572,1)*IF(AND(J1571=1,'inputs and tables'!$K$15=1),data!C1572/data!C1571,1))</f>
        <v>31901.779285615485</v>
      </c>
      <c r="P1572" s="10">
        <f ca="1">(P1571+(IF(K1571&lt;&gt;K1570,(-P1571*'inputs and tables'!$K$22-'inputs and tables'!$K$21)-P1571*'inputs and tables'!$K$22,0)*('inputs and tables'!$K$15+'inputs and tables'!$K$16)))*(IF(AND(K1571=0,'inputs and tables'!$K$16=1),data!C1571/data!C1572,1)*IF(AND(K1571=1,'inputs and tables'!$K$15=1),data!C1572/data!C1571,1))</f>
        <v>6669.4255415045573</v>
      </c>
    </row>
    <row r="1573" spans="1:16" x14ac:dyDescent="0.4">
      <c r="A1573" s="17">
        <f t="shared" si="72"/>
        <v>1571</v>
      </c>
      <c r="B1573">
        <v>1638576000</v>
      </c>
      <c r="C1573">
        <v>49152.47</v>
      </c>
      <c r="D1573" s="14">
        <f t="shared" si="73"/>
        <v>44534</v>
      </c>
      <c r="F1573">
        <f ca="1">IF(A1573&lt;$F$2,"",AVERAGE(INDIRECT("C"&amp;A1573-$F$2+3):C1573))</f>
        <v>53200.241166666659</v>
      </c>
      <c r="G1573" s="2">
        <f ca="1">IF(A1573&lt;$G$2,"",IF(A1573=$G$2,AVERAGE(INDIRECT("C"&amp;A1573-$G$2+3):C1573),G1572+(2/($G$2+3))*(C1573-G1572)))</f>
        <v>54233.119640503253</v>
      </c>
      <c r="J1573">
        <f ca="1">IF(F1573="","",IF(C1573&lt;(F1573*(1-'inputs and tables'!$K$14)),0,IF(C1573&gt;(F1573*(1+'inputs and tables'!$K$14)),1,J1572)))</f>
        <v>0</v>
      </c>
      <c r="K1573">
        <f ca="1">IF(G1573="","",IF(C1573&lt;(G1573*(1-'inputs and tables'!$K$14)),0,IF(C1573&gt;(G1573*(1+'inputs and tables'!$K$14)),1,K1572)))</f>
        <v>0</v>
      </c>
      <c r="N1573" s="13">
        <f t="shared" si="74"/>
        <v>4268.5601389491803</v>
      </c>
      <c r="O1573" s="10">
        <f ca="1">(O1572+(IF(J1572&lt;&gt;J1571,(-O1572*'inputs and tables'!$K$22-'inputs and tables'!$K$21)-O1572*'inputs and tables'!$K$22,0)*('inputs and tables'!$K$15+'inputs and tables'!$K$16)))*(IF(AND(J1572=0,'inputs and tables'!$K$16=1),data!C1572/data!C1573,1)*IF(AND(J1572=1,'inputs and tables'!$K$15=1),data!C1573/data!C1572,1))</f>
        <v>29254.114411617618</v>
      </c>
      <c r="P1573" s="10">
        <f ca="1">(P1572+(IF(K1572&lt;&gt;K1571,(-P1572*'inputs and tables'!$K$22-'inputs and tables'!$K$21)-P1572*'inputs and tables'!$K$22,0)*('inputs and tables'!$K$15+'inputs and tables'!$K$16)))*(IF(AND(K1572=0,'inputs and tables'!$K$16=1),data!C1572/data!C1573,1)*IF(AND(K1572=1,'inputs and tables'!$K$15=1),data!C1573/data!C1572,1))</f>
        <v>7214.8623706212766</v>
      </c>
    </row>
    <row r="1574" spans="1:16" x14ac:dyDescent="0.4">
      <c r="A1574" s="17">
        <f t="shared" si="72"/>
        <v>1572</v>
      </c>
      <c r="B1574">
        <v>1638662400</v>
      </c>
      <c r="C1574">
        <v>49396.33</v>
      </c>
      <c r="D1574" s="14">
        <f t="shared" si="73"/>
        <v>44535</v>
      </c>
      <c r="F1574">
        <f ca="1">IF(A1574&lt;$F$2,"",AVERAGE(INDIRECT("C"&amp;A1574-$F$2+3):C1574))</f>
        <v>53240.439416666661</v>
      </c>
      <c r="G1574" s="2">
        <f ca="1">IF(A1574&lt;$G$2,"",IF(A1574=$G$2,AVERAGE(INDIRECT("C"&amp;A1574-$G$2+3):C1574),G1573+(2/($G$2+3))*(C1574-G1573)))</f>
        <v>54146.748396922841</v>
      </c>
      <c r="J1574">
        <f ca="1">IF(F1574="","",IF(C1574&lt;(F1574*(1-'inputs and tables'!$K$14)),0,IF(C1574&gt;(F1574*(1+'inputs and tables'!$K$14)),1,J1573)))</f>
        <v>0</v>
      </c>
      <c r="K1574">
        <f ca="1">IF(G1574="","",IF(C1574&lt;(G1574*(1-'inputs and tables'!$K$14)),0,IF(C1574&gt;(G1574*(1+'inputs and tables'!$K$14)),1,K1573)))</f>
        <v>0</v>
      </c>
      <c r="N1574" s="13">
        <f t="shared" si="74"/>
        <v>4289.7377333912127</v>
      </c>
      <c r="O1574" s="10">
        <f ca="1">(O1573+(IF(J1573&lt;&gt;J1572,(-O1573*'inputs and tables'!$K$22-'inputs and tables'!$K$21)-O1573*'inputs and tables'!$K$22,0)*('inputs and tables'!$K$15+'inputs and tables'!$K$16)))*(IF(AND(J1573=0,'inputs and tables'!$K$16=1),data!C1573/data!C1574,1)*IF(AND(J1573=1,'inputs and tables'!$K$15=1),data!C1574/data!C1573,1))</f>
        <v>28876.815041636772</v>
      </c>
      <c r="P1574" s="10">
        <f ca="1">(P1573+(IF(K1573&lt;&gt;K1572,(-P1573*'inputs and tables'!$K$22-'inputs and tables'!$K$21)-P1573*'inputs and tables'!$K$22,0)*('inputs and tables'!$K$15+'inputs and tables'!$K$16)))*(IF(AND(K1573=0,'inputs and tables'!$K$16=1),data!C1573/data!C1574,1)*IF(AND(K1573=1,'inputs and tables'!$K$15=1),data!C1574/data!C1573,1))</f>
        <v>7179.2440091417957</v>
      </c>
    </row>
    <row r="1575" spans="1:16" x14ac:dyDescent="0.4">
      <c r="A1575" s="17">
        <f t="shared" si="72"/>
        <v>1573</v>
      </c>
      <c r="B1575">
        <v>1638748800</v>
      </c>
      <c r="C1575">
        <v>50441.919999999998</v>
      </c>
      <c r="D1575" s="14">
        <f t="shared" si="73"/>
        <v>44536</v>
      </c>
      <c r="F1575">
        <f ca="1">IF(A1575&lt;$F$2,"",AVERAGE(INDIRECT("C"&amp;A1575-$F$2+3):C1575))</f>
        <v>53295.835666666659</v>
      </c>
      <c r="G1575" s="2">
        <f ca="1">IF(A1575&lt;$G$2,"",IF(A1575=$G$2,AVERAGE(INDIRECT("C"&amp;A1575-$G$2+3):C1575),G1574+(2/($G$2+3))*(C1575-G1574)))</f>
        <v>54080.590746977789</v>
      </c>
      <c r="J1575">
        <f ca="1">IF(F1575="","",IF(C1575&lt;(F1575*(1-'inputs and tables'!$K$14)),0,IF(C1575&gt;(F1575*(1+'inputs and tables'!$K$14)),1,J1574)))</f>
        <v>0</v>
      </c>
      <c r="K1575">
        <f ca="1">IF(G1575="","",IF(C1575&lt;(G1575*(1-'inputs and tables'!$K$14)),0,IF(C1575&gt;(G1575*(1+'inputs and tables'!$K$14)),1,K1574)))</f>
        <v>0</v>
      </c>
      <c r="N1575" s="13">
        <f t="shared" si="74"/>
        <v>4380.540165002154</v>
      </c>
      <c r="O1575" s="10">
        <f ca="1">(O1574+(IF(J1574&lt;&gt;J1573,(-O1574*'inputs and tables'!$K$22-'inputs and tables'!$K$21)-O1574*'inputs and tables'!$K$22,0)*('inputs and tables'!$K$15+'inputs and tables'!$K$16)))*(IF(AND(J1574=0,'inputs and tables'!$K$16=1),data!C1574/data!C1575,1)*IF(AND(J1574=1,'inputs and tables'!$K$15=1),data!C1575/data!C1574,1))</f>
        <v>28278.239312572834</v>
      </c>
      <c r="P1575" s="10">
        <f ca="1">(P1574+(IF(K1574&lt;&gt;K1573,(-P1574*'inputs and tables'!$K$22-'inputs and tables'!$K$21)-P1574*'inputs and tables'!$K$22,0)*('inputs and tables'!$K$15+'inputs and tables'!$K$16)))*(IF(AND(K1574=0,'inputs and tables'!$K$16=1),data!C1574/data!C1575,1)*IF(AND(K1574=1,'inputs and tables'!$K$15=1),data!C1575/data!C1574,1))</f>
        <v>7030.4283862725924</v>
      </c>
    </row>
    <row r="1576" spans="1:16" x14ac:dyDescent="0.4">
      <c r="A1576" s="17">
        <f t="shared" si="72"/>
        <v>1574</v>
      </c>
      <c r="B1576">
        <v>1638835200</v>
      </c>
      <c r="C1576">
        <v>50588.95</v>
      </c>
      <c r="D1576" s="14">
        <f t="shared" si="73"/>
        <v>44537</v>
      </c>
      <c r="F1576">
        <f ca="1">IF(A1576&lt;$F$2,"",AVERAGE(INDIRECT("C"&amp;A1576-$F$2+3):C1576))</f>
        <v>53331.965250000001</v>
      </c>
      <c r="G1576" s="2">
        <f ca="1">IF(A1576&lt;$G$2,"",IF(A1576=$G$2,AVERAGE(INDIRECT("C"&amp;A1576-$G$2+3):C1576),G1575+(2/($G$2+3))*(C1576-G1575)))</f>
        <v>54018.240019353187</v>
      </c>
      <c r="J1576">
        <f ca="1">IF(F1576="","",IF(C1576&lt;(F1576*(1-'inputs and tables'!$K$14)),0,IF(C1576&gt;(F1576*(1+'inputs and tables'!$K$14)),1,J1575)))</f>
        <v>0</v>
      </c>
      <c r="K1576">
        <f ca="1">IF(G1576="","",IF(C1576&lt;(G1576*(1-'inputs and tables'!$K$14)),0,IF(C1576&gt;(G1576*(1+'inputs and tables'!$K$14)),1,K1575)))</f>
        <v>0</v>
      </c>
      <c r="N1576" s="13">
        <f t="shared" si="74"/>
        <v>4393.308727746401</v>
      </c>
      <c r="O1576" s="10">
        <f ca="1">(O1575+(IF(J1575&lt;&gt;J1574,(-O1575*'inputs and tables'!$K$22-'inputs and tables'!$K$21)-O1575*'inputs and tables'!$K$22,0)*('inputs and tables'!$K$15+'inputs and tables'!$K$16)))*(IF(AND(J1575=0,'inputs and tables'!$K$16=1),data!C1575/data!C1576,1)*IF(AND(J1575=1,'inputs and tables'!$K$15=1),data!C1576/data!C1575,1))</f>
        <v>28196.052401673762</v>
      </c>
      <c r="P1576" s="10">
        <f ca="1">(P1575+(IF(K1575&lt;&gt;K1574,(-P1575*'inputs and tables'!$K$22-'inputs and tables'!$K$21)-P1575*'inputs and tables'!$K$22,0)*('inputs and tables'!$K$15+'inputs and tables'!$K$16)))*(IF(AND(K1575=0,'inputs and tables'!$K$16=1),data!C1575/data!C1576,1)*IF(AND(K1575=1,'inputs and tables'!$K$15=1),data!C1576/data!C1575,1))</f>
        <v>7009.9953888367163</v>
      </c>
    </row>
    <row r="1577" spans="1:16" x14ac:dyDescent="0.4">
      <c r="A1577" s="17">
        <f t="shared" si="72"/>
        <v>1575</v>
      </c>
      <c r="B1577">
        <v>1638921600</v>
      </c>
      <c r="C1577">
        <v>50471.19</v>
      </c>
      <c r="D1577" s="14">
        <f t="shared" si="73"/>
        <v>44538</v>
      </c>
      <c r="F1577">
        <f ca="1">IF(A1577&lt;$F$2,"",AVERAGE(INDIRECT("C"&amp;A1577-$F$2+3):C1577))</f>
        <v>53372.683583333339</v>
      </c>
      <c r="G1577" s="2">
        <f ca="1">IF(A1577&lt;$G$2,"",IF(A1577=$G$2,AVERAGE(INDIRECT("C"&amp;A1577-$G$2+3):C1577),G1576+(2/($G$2+3))*(C1577-G1576)))</f>
        <v>53954.899840436163</v>
      </c>
      <c r="J1577">
        <f ca="1">IF(F1577="","",IF(C1577&lt;(F1577*(1-'inputs and tables'!$K$14)),0,IF(C1577&gt;(F1577*(1+'inputs and tables'!$K$14)),1,J1576)))</f>
        <v>0</v>
      </c>
      <c r="K1577">
        <f ca="1">IF(G1577="","",IF(C1577&lt;(G1577*(1-'inputs and tables'!$K$14)),0,IF(C1577&gt;(G1577*(1+'inputs and tables'!$K$14)),1,K1576)))</f>
        <v>0</v>
      </c>
      <c r="N1577" s="13">
        <f t="shared" si="74"/>
        <v>4383.082066869285</v>
      </c>
      <c r="O1577" s="10">
        <f ca="1">(O1576+(IF(J1576&lt;&gt;J1575,(-O1576*'inputs and tables'!$K$22-'inputs and tables'!$K$21)-O1576*'inputs and tables'!$K$22,0)*('inputs and tables'!$K$15+'inputs and tables'!$K$16)))*(IF(AND(J1576=0,'inputs and tables'!$K$16=1),data!C1576/data!C1577,1)*IF(AND(J1576=1,'inputs and tables'!$K$15=1),data!C1577/data!C1576,1))</f>
        <v>28261.839777220506</v>
      </c>
      <c r="P1577" s="10">
        <f ca="1">(P1576+(IF(K1576&lt;&gt;K1575,(-P1576*'inputs and tables'!$K$22-'inputs and tables'!$K$21)-P1576*'inputs and tables'!$K$22,0)*('inputs and tables'!$K$15+'inputs and tables'!$K$16)))*(IF(AND(K1576=0,'inputs and tables'!$K$16=1),data!C1576/data!C1577,1)*IF(AND(K1576=1,'inputs and tables'!$K$15=1),data!C1577/data!C1576,1))</f>
        <v>7026.3511961198292</v>
      </c>
    </row>
    <row r="1578" spans="1:16" x14ac:dyDescent="0.4">
      <c r="A1578" s="17">
        <f t="shared" si="72"/>
        <v>1576</v>
      </c>
      <c r="B1578">
        <v>1639008000</v>
      </c>
      <c r="C1578">
        <v>47545.59</v>
      </c>
      <c r="D1578" s="14">
        <f t="shared" si="73"/>
        <v>44539</v>
      </c>
      <c r="F1578">
        <f ca="1">IF(A1578&lt;$F$2,"",AVERAGE(INDIRECT("C"&amp;A1578-$F$2+3):C1578))</f>
        <v>53389.638499999994</v>
      </c>
      <c r="G1578" s="2">
        <f ca="1">IF(A1578&lt;$G$2,"",IF(A1578=$G$2,AVERAGE(INDIRECT("C"&amp;A1578-$G$2+3):C1578),G1577+(2/($G$2+3))*(C1578-G1577)))</f>
        <v>53840.447878999803</v>
      </c>
      <c r="J1578">
        <f ca="1">IF(F1578="","",IF(C1578&lt;(F1578*(1-'inputs and tables'!$K$14)),0,IF(C1578&gt;(F1578*(1+'inputs and tables'!$K$14)),1,J1577)))</f>
        <v>0</v>
      </c>
      <c r="K1578">
        <f ca="1">IF(G1578="","",IF(C1578&lt;(G1578*(1-'inputs and tables'!$K$14)),0,IF(C1578&gt;(G1578*(1+'inputs and tables'!$K$14)),1,K1577)))</f>
        <v>0</v>
      </c>
      <c r="N1578" s="13">
        <f t="shared" si="74"/>
        <v>4129.0134607034151</v>
      </c>
      <c r="O1578" s="10">
        <f ca="1">(O1577+(IF(J1577&lt;&gt;J1576,(-O1577*'inputs and tables'!$K$22-'inputs and tables'!$K$21)-O1577*'inputs and tables'!$K$22,0)*('inputs and tables'!$K$15+'inputs and tables'!$K$16)))*(IF(AND(J1577=0,'inputs and tables'!$K$16=1),data!C1577/data!C1578,1)*IF(AND(J1577=1,'inputs and tables'!$K$15=1),data!C1578/data!C1577,1))</f>
        <v>30000.862017816038</v>
      </c>
      <c r="P1578" s="10">
        <f ca="1">(P1577+(IF(K1577&lt;&gt;K1576,(-P1577*'inputs and tables'!$K$22-'inputs and tables'!$K$21)-P1577*'inputs and tables'!$K$22,0)*('inputs and tables'!$K$15+'inputs and tables'!$K$16)))*(IF(AND(K1577=0,'inputs and tables'!$K$16=1),data!C1577/data!C1578,1)*IF(AND(K1577=1,'inputs and tables'!$K$15=1),data!C1578/data!C1577,1))</f>
        <v>7458.7002964121639</v>
      </c>
    </row>
    <row r="1579" spans="1:16" x14ac:dyDescent="0.4">
      <c r="A1579" s="17">
        <f t="shared" si="72"/>
        <v>1577</v>
      </c>
      <c r="B1579">
        <v>1639094400</v>
      </c>
      <c r="C1579">
        <v>47140.54</v>
      </c>
      <c r="D1579" s="14">
        <f t="shared" si="73"/>
        <v>44540</v>
      </c>
      <c r="F1579">
        <f ca="1">IF(A1579&lt;$F$2,"",AVERAGE(INDIRECT("C"&amp;A1579-$F$2+3):C1579))</f>
        <v>53412.484666666664</v>
      </c>
      <c r="G1579" s="2">
        <f ca="1">IF(A1579&lt;$G$2,"",IF(A1579=$G$2,AVERAGE(INDIRECT("C"&amp;A1579-$G$2+3):C1579),G1578+(2/($G$2+3))*(C1579-G1578)))</f>
        <v>53720.806666874807</v>
      </c>
      <c r="J1579">
        <f ca="1">IF(F1579="","",IF(C1579&lt;(F1579*(1-'inputs and tables'!$K$14)),0,IF(C1579&gt;(F1579*(1+'inputs and tables'!$K$14)),1,J1578)))</f>
        <v>0</v>
      </c>
      <c r="K1579">
        <f ca="1">IF(G1579="","",IF(C1579&lt;(G1579*(1-'inputs and tables'!$K$14)),0,IF(C1579&gt;(G1579*(1+'inputs and tables'!$K$14)),1,K1578)))</f>
        <v>0</v>
      </c>
      <c r="N1579" s="13">
        <f t="shared" si="74"/>
        <v>4093.8376031263419</v>
      </c>
      <c r="O1579" s="10">
        <f ca="1">(O1578+(IF(J1578&lt;&gt;J1577,(-O1578*'inputs and tables'!$K$22-'inputs and tables'!$K$21)-O1578*'inputs and tables'!$K$22,0)*('inputs and tables'!$K$15+'inputs and tables'!$K$16)))*(IF(AND(J1578=0,'inputs and tables'!$K$16=1),data!C1578/data!C1579,1)*IF(AND(J1578=1,'inputs and tables'!$K$15=1),data!C1579/data!C1578,1))</f>
        <v>30258.641185392738</v>
      </c>
      <c r="P1579" s="10">
        <f ca="1">(P1578+(IF(K1578&lt;&gt;K1577,(-P1578*'inputs and tables'!$K$22-'inputs and tables'!$K$21)-P1578*'inputs and tables'!$K$22,0)*('inputs and tables'!$K$15+'inputs and tables'!$K$16)))*(IF(AND(K1578=0,'inputs and tables'!$K$16=1),data!C1578/data!C1579,1)*IF(AND(K1578=1,'inputs and tables'!$K$15=1),data!C1579/data!C1578,1))</f>
        <v>7522.7883733638009</v>
      </c>
    </row>
    <row r="1580" spans="1:16" x14ac:dyDescent="0.4">
      <c r="A1580" s="17">
        <f t="shared" si="72"/>
        <v>1578</v>
      </c>
      <c r="B1580">
        <v>1639180800</v>
      </c>
      <c r="C1580">
        <v>49389.99</v>
      </c>
      <c r="D1580" s="14">
        <f t="shared" si="73"/>
        <v>44541</v>
      </c>
      <c r="F1580">
        <f ca="1">IF(A1580&lt;$F$2,"",AVERAGE(INDIRECT("C"&amp;A1580-$F$2+3):C1580))</f>
        <v>53425.734583333331</v>
      </c>
      <c r="G1580" s="2">
        <f ca="1">IF(A1580&lt;$G$2,"",IF(A1580=$G$2,AVERAGE(INDIRECT("C"&amp;A1580-$G$2+3):C1580),G1579+(2/($G$2+3))*(C1580-G1579)))</f>
        <v>53643.470654966331</v>
      </c>
      <c r="J1580">
        <f ca="1">IF(F1580="","",IF(C1580&lt;(F1580*(1-'inputs and tables'!$K$14)),0,IF(C1580&gt;(F1580*(1+'inputs and tables'!$K$14)),1,J1579)))</f>
        <v>0</v>
      </c>
      <c r="K1580">
        <f ca="1">IF(G1580="","",IF(C1580&lt;(G1580*(1-'inputs and tables'!$K$14)),0,IF(C1580&gt;(G1580*(1+'inputs and tables'!$K$14)),1,K1579)))</f>
        <v>0</v>
      </c>
      <c r="N1580" s="13">
        <f t="shared" si="74"/>
        <v>4289.187147199289</v>
      </c>
      <c r="O1580" s="10">
        <f ca="1">(O1579+(IF(J1579&lt;&gt;J1578,(-O1579*'inputs and tables'!$K$22-'inputs and tables'!$K$21)-O1579*'inputs and tables'!$K$22,0)*('inputs and tables'!$K$15+'inputs and tables'!$K$16)))*(IF(AND(J1579=0,'inputs and tables'!$K$16=1),data!C1579/data!C1580,1)*IF(AND(J1579=1,'inputs and tables'!$K$15=1),data!C1580/data!C1579,1))</f>
        <v>28880.521845532949</v>
      </c>
      <c r="P1580" s="10">
        <f ca="1">(P1579+(IF(K1579&lt;&gt;K1578,(-P1579*'inputs and tables'!$K$22-'inputs and tables'!$K$21)-P1579*'inputs and tables'!$K$22,0)*('inputs and tables'!$K$15+'inputs and tables'!$K$16)))*(IF(AND(K1579=0,'inputs and tables'!$K$16=1),data!C1579/data!C1580,1)*IF(AND(K1579=1,'inputs and tables'!$K$15=1),data!C1580/data!C1579,1))</f>
        <v>7180.1655806387334</v>
      </c>
    </row>
    <row r="1581" spans="1:16" x14ac:dyDescent="0.4">
      <c r="A1581" s="17">
        <f t="shared" si="72"/>
        <v>1579</v>
      </c>
      <c r="B1581">
        <v>1639267200</v>
      </c>
      <c r="C1581">
        <v>50053.9</v>
      </c>
      <c r="D1581" s="14">
        <f t="shared" si="73"/>
        <v>44542</v>
      </c>
      <c r="F1581">
        <f ca="1">IF(A1581&lt;$F$2,"",AVERAGE(INDIRECT("C"&amp;A1581-$F$2+3):C1581))</f>
        <v>53450.612833333333</v>
      </c>
      <c r="G1581" s="2">
        <f ca="1">IF(A1581&lt;$G$2,"",IF(A1581=$G$2,AVERAGE(INDIRECT("C"&amp;A1581-$G$2+3):C1581),G1580+(2/($G$2+3))*(C1581-G1580)))</f>
        <v>53579.371178984788</v>
      </c>
      <c r="J1581">
        <f ca="1">IF(F1581="","",IF(C1581&lt;(F1581*(1-'inputs and tables'!$K$14)),0,IF(C1581&gt;(F1581*(1+'inputs and tables'!$K$14)),1,J1580)))</f>
        <v>0</v>
      </c>
      <c r="K1581">
        <f ca="1">IF(G1581="","",IF(C1581&lt;(G1581*(1-'inputs and tables'!$K$14)),0,IF(C1581&gt;(G1581*(1+'inputs and tables'!$K$14)),1,K1580)))</f>
        <v>0</v>
      </c>
      <c r="N1581" s="13">
        <f t="shared" si="74"/>
        <v>4346.8432479374569</v>
      </c>
      <c r="O1581" s="10">
        <f ca="1">(O1580+(IF(J1580&lt;&gt;J1579,(-O1580*'inputs and tables'!$K$22-'inputs and tables'!$K$21)-O1580*'inputs and tables'!$K$22,0)*('inputs and tables'!$K$15+'inputs and tables'!$K$16)))*(IF(AND(J1580=0,'inputs and tables'!$K$16=1),data!C1580/data!C1581,1)*IF(AND(J1580=1,'inputs and tables'!$K$15=1),data!C1581/data!C1580,1))</f>
        <v>28497.453448096028</v>
      </c>
      <c r="P1581" s="10">
        <f ca="1">(P1580+(IF(K1580&lt;&gt;K1579,(-P1580*'inputs and tables'!$K$22-'inputs and tables'!$K$21)-P1580*'inputs and tables'!$K$22,0)*('inputs and tables'!$K$15+'inputs and tables'!$K$16)))*(IF(AND(K1580=0,'inputs and tables'!$K$16=1),data!C1580/data!C1581,1)*IF(AND(K1580=1,'inputs and tables'!$K$15=1),data!C1581/data!C1580,1))</f>
        <v>7084.9285715217238</v>
      </c>
    </row>
    <row r="1582" spans="1:16" x14ac:dyDescent="0.4">
      <c r="A1582" s="17">
        <f t="shared" si="72"/>
        <v>1580</v>
      </c>
      <c r="B1582">
        <v>1639353600</v>
      </c>
      <c r="C1582">
        <v>46702.75</v>
      </c>
      <c r="D1582" s="14">
        <f t="shared" si="73"/>
        <v>44543</v>
      </c>
      <c r="F1582">
        <f ca="1">IF(A1582&lt;$F$2,"",AVERAGE(INDIRECT("C"&amp;A1582-$F$2+3):C1582))</f>
        <v>53448.353916666667</v>
      </c>
      <c r="G1582" s="2">
        <f ca="1">IF(A1582&lt;$G$2,"",IF(A1582=$G$2,AVERAGE(INDIRECT("C"&amp;A1582-$G$2+3):C1582),G1581+(2/($G$2+3))*(C1582-G1581)))</f>
        <v>53456.574372217205</v>
      </c>
      <c r="J1582">
        <f ca="1">IF(F1582="","",IF(C1582&lt;(F1582*(1-'inputs and tables'!$K$14)),0,IF(C1582&gt;(F1582*(1+'inputs and tables'!$K$14)),1,J1581)))</f>
        <v>0</v>
      </c>
      <c r="K1582">
        <f ca="1">IF(G1582="","",IF(C1582&lt;(G1582*(1-'inputs and tables'!$K$14)),0,IF(C1582&gt;(G1582*(1+'inputs and tables'!$K$14)),1,K1581)))</f>
        <v>0</v>
      </c>
      <c r="N1582" s="13">
        <f t="shared" si="74"/>
        <v>4055.8184976117959</v>
      </c>
      <c r="O1582" s="10">
        <f ca="1">(O1581+(IF(J1581&lt;&gt;J1580,(-O1581*'inputs and tables'!$K$22-'inputs and tables'!$K$21)-O1581*'inputs and tables'!$K$22,0)*('inputs and tables'!$K$15+'inputs and tables'!$K$16)))*(IF(AND(J1581=0,'inputs and tables'!$K$16=1),data!C1581/data!C1582,1)*IF(AND(J1581=1,'inputs and tables'!$K$15=1),data!C1582/data!C1581,1))</f>
        <v>30542.284665156843</v>
      </c>
      <c r="P1582" s="10">
        <f ca="1">(P1581+(IF(K1581&lt;&gt;K1580,(-P1581*'inputs and tables'!$K$22-'inputs and tables'!$K$21)-P1581*'inputs and tables'!$K$22,0)*('inputs and tables'!$K$15+'inputs and tables'!$K$16)))*(IF(AND(K1581=0,'inputs and tables'!$K$16=1),data!C1581/data!C1582,1)*IF(AND(K1581=1,'inputs and tables'!$K$15=1),data!C1582/data!C1581,1))</f>
        <v>7593.3067373139957</v>
      </c>
    </row>
    <row r="1583" spans="1:16" x14ac:dyDescent="0.4">
      <c r="A1583" s="17">
        <f t="shared" si="72"/>
        <v>1581</v>
      </c>
      <c r="B1583">
        <v>1639440000</v>
      </c>
      <c r="C1583">
        <v>48343.28</v>
      </c>
      <c r="D1583" s="14">
        <f t="shared" si="73"/>
        <v>44544</v>
      </c>
      <c r="F1583">
        <f ca="1">IF(A1583&lt;$F$2,"",AVERAGE(INDIRECT("C"&amp;A1583-$F$2+3):C1583))</f>
        <v>53468.70383333334</v>
      </c>
      <c r="G1583" s="2">
        <f ca="1">IF(A1583&lt;$G$2,"",IF(A1583=$G$2,AVERAGE(INDIRECT("C"&amp;A1583-$G$2+3):C1583),G1582+(2/($G$2+3))*(C1583-G1582)))</f>
        <v>53365.265544141897</v>
      </c>
      <c r="J1583">
        <f ca="1">IF(F1583="","",IF(C1583&lt;(F1583*(1-'inputs and tables'!$K$14)),0,IF(C1583&gt;(F1583*(1+'inputs and tables'!$K$14)),1,J1582)))</f>
        <v>0</v>
      </c>
      <c r="K1583">
        <f ca="1">IF(G1583="","",IF(C1583&lt;(G1583*(1-'inputs and tables'!$K$14)),0,IF(C1583&gt;(G1583*(1+'inputs and tables'!$K$14)),1,K1582)))</f>
        <v>0</v>
      </c>
      <c r="N1583" s="13">
        <f t="shared" si="74"/>
        <v>4198.2874511506579</v>
      </c>
      <c r="O1583" s="10">
        <f ca="1">(O1582+(IF(J1582&lt;&gt;J1581,(-O1582*'inputs and tables'!$K$22-'inputs and tables'!$K$21)-O1582*'inputs and tables'!$K$22,0)*('inputs and tables'!$K$15+'inputs and tables'!$K$16)))*(IF(AND(J1582=0,'inputs and tables'!$K$16=1),data!C1582/data!C1583,1)*IF(AND(J1582=1,'inputs and tables'!$K$15=1),data!C1583/data!C1582,1))</f>
        <v>29505.831733917388</v>
      </c>
      <c r="P1583" s="10">
        <f ca="1">(P1582+(IF(K1582&lt;&gt;K1581,(-P1582*'inputs and tables'!$K$22-'inputs and tables'!$K$21)-P1582*'inputs and tables'!$K$22,0)*('inputs and tables'!$K$15+'inputs and tables'!$K$16)))*(IF(AND(K1582=0,'inputs and tables'!$K$16=1),data!C1582/data!C1583,1)*IF(AND(K1582=1,'inputs and tables'!$K$15=1),data!C1583/data!C1582,1))</f>
        <v>7335.6277485948667</v>
      </c>
    </row>
    <row r="1584" spans="1:16" x14ac:dyDescent="0.4">
      <c r="A1584" s="17">
        <f t="shared" si="72"/>
        <v>1582</v>
      </c>
      <c r="B1584">
        <v>1639526400</v>
      </c>
      <c r="C1584">
        <v>48864.98</v>
      </c>
      <c r="D1584" s="14">
        <f t="shared" si="73"/>
        <v>44545</v>
      </c>
      <c r="F1584">
        <f ca="1">IF(A1584&lt;$F$2,"",AVERAGE(INDIRECT("C"&amp;A1584-$F$2+3):C1584))</f>
        <v>53503.445750000006</v>
      </c>
      <c r="G1584" s="2">
        <f ca="1">IF(A1584&lt;$G$2,"",IF(A1584=$G$2,AVERAGE(INDIRECT("C"&amp;A1584-$G$2+3):C1584),G1583+(2/($G$2+3))*(C1584-G1583)))</f>
        <v>53284.903302282219</v>
      </c>
      <c r="J1584">
        <f ca="1">IF(F1584="","",IF(C1584&lt;(F1584*(1-'inputs and tables'!$K$14)),0,IF(C1584&gt;(F1584*(1+'inputs and tables'!$K$14)),1,J1583)))</f>
        <v>0</v>
      </c>
      <c r="K1584">
        <f ca="1">IF(G1584="","",IF(C1584&lt;(G1584*(1-'inputs and tables'!$K$14)),0,IF(C1584&gt;(G1584*(1+'inputs and tables'!$K$14)),1,K1583)))</f>
        <v>0</v>
      </c>
      <c r="N1584" s="13">
        <f t="shared" si="74"/>
        <v>4243.5935735996372</v>
      </c>
      <c r="O1584" s="10">
        <f ca="1">(O1583+(IF(J1583&lt;&gt;J1582,(-O1583*'inputs and tables'!$K$22-'inputs and tables'!$K$21)-O1583*'inputs and tables'!$K$22,0)*('inputs and tables'!$K$15+'inputs and tables'!$K$16)))*(IF(AND(J1583=0,'inputs and tables'!$K$16=1),data!C1583/data!C1584,1)*IF(AND(J1583=1,'inputs and tables'!$K$15=1),data!C1584/data!C1583,1))</f>
        <v>29190.816923401046</v>
      </c>
      <c r="P1584" s="10">
        <f ca="1">(P1583+(IF(K1583&lt;&gt;K1582,(-P1583*'inputs and tables'!$K$22-'inputs and tables'!$K$21)-P1583*'inputs and tables'!$K$22,0)*('inputs and tables'!$K$15+'inputs and tables'!$K$16)))*(IF(AND(K1583=0,'inputs and tables'!$K$16=1),data!C1583/data!C1584,1)*IF(AND(K1583=1,'inputs and tables'!$K$15=1),data!C1584/data!C1583,1))</f>
        <v>7257.3099636199831</v>
      </c>
    </row>
    <row r="1585" spans="1:16" x14ac:dyDescent="0.4">
      <c r="A1585" s="17">
        <f t="shared" si="72"/>
        <v>1583</v>
      </c>
      <c r="B1585">
        <v>1639612800</v>
      </c>
      <c r="C1585">
        <v>47632.38</v>
      </c>
      <c r="D1585" s="14">
        <f t="shared" si="73"/>
        <v>44546</v>
      </c>
      <c r="F1585">
        <f ca="1">IF(A1585&lt;$F$2,"",AVERAGE(INDIRECT("C"&amp;A1585-$F$2+3):C1585))</f>
        <v>53527.838166666676</v>
      </c>
      <c r="G1585" s="2">
        <f ca="1">IF(A1585&lt;$G$2,"",IF(A1585=$G$2,AVERAGE(INDIRECT("C"&amp;A1585-$G$2+3):C1585),G1584+(2/($G$2+3))*(C1585-G1584)))</f>
        <v>53183.965386170035</v>
      </c>
      <c r="J1585">
        <f ca="1">IF(F1585="","",IF(C1585&lt;(F1585*(1-'inputs and tables'!$K$14)),0,IF(C1585&gt;(F1585*(1+'inputs and tables'!$K$14)),1,J1584)))</f>
        <v>0</v>
      </c>
      <c r="K1585">
        <f ca="1">IF(G1585="","",IF(C1585&lt;(G1585*(1-'inputs and tables'!$K$14)),0,IF(C1585&gt;(G1585*(1+'inputs and tables'!$K$14)),1,K1584)))</f>
        <v>0</v>
      </c>
      <c r="N1585" s="13">
        <f t="shared" si="74"/>
        <v>4136.5505861919082</v>
      </c>
      <c r="O1585" s="10">
        <f ca="1">(O1584+(IF(J1584&lt;&gt;J1583,(-O1584*'inputs and tables'!$K$22-'inputs and tables'!$K$21)-O1584*'inputs and tables'!$K$22,0)*('inputs and tables'!$K$15+'inputs and tables'!$K$16)))*(IF(AND(J1584=0,'inputs and tables'!$K$16=1),data!C1584/data!C1585,1)*IF(AND(J1584=1,'inputs and tables'!$K$15=1),data!C1585/data!C1584,1))</f>
        <v>29946.198051528263</v>
      </c>
      <c r="P1585" s="10">
        <f ca="1">(P1584+(IF(K1584&lt;&gt;K1583,(-P1584*'inputs and tables'!$K$22-'inputs and tables'!$K$21)-P1584*'inputs and tables'!$K$22,0)*('inputs and tables'!$K$15+'inputs and tables'!$K$16)))*(IF(AND(K1584=0,'inputs and tables'!$K$16=1),data!C1584/data!C1585,1)*IF(AND(K1584=1,'inputs and tables'!$K$15=1),data!C1585/data!C1584,1))</f>
        <v>7445.1099488644331</v>
      </c>
    </row>
    <row r="1586" spans="1:16" x14ac:dyDescent="0.4">
      <c r="A1586" s="17">
        <f t="shared" si="72"/>
        <v>1584</v>
      </c>
      <c r="B1586">
        <v>1639699200</v>
      </c>
      <c r="C1586">
        <v>46131.199999999997</v>
      </c>
      <c r="D1586" s="14">
        <f t="shared" si="73"/>
        <v>44547</v>
      </c>
      <c r="F1586">
        <f ca="1">IF(A1586&lt;$F$2,"",AVERAGE(INDIRECT("C"&amp;A1586-$F$2+3):C1586))</f>
        <v>53522.593000000008</v>
      </c>
      <c r="G1586" s="2">
        <f ca="1">IF(A1586&lt;$G$2,"",IF(A1586=$G$2,AVERAGE(INDIRECT("C"&amp;A1586-$G$2+3):C1586),G1585+(2/($G$2+3))*(C1586-G1585)))</f>
        <v>53058.023147131287</v>
      </c>
      <c r="J1586">
        <f ca="1">IF(F1586="","",IF(C1586&lt;(F1586*(1-'inputs and tables'!$K$14)),0,IF(C1586&gt;(F1586*(1+'inputs and tables'!$K$14)),1,J1585)))</f>
        <v>0</v>
      </c>
      <c r="K1586">
        <f ca="1">IF(G1586="","",IF(C1586&lt;(G1586*(1-'inputs and tables'!$K$14)),0,IF(C1586&gt;(G1586*(1+'inputs and tables'!$K$14)),1,K1585)))</f>
        <v>0</v>
      </c>
      <c r="N1586" s="13">
        <f t="shared" si="74"/>
        <v>4006.1832392531333</v>
      </c>
      <c r="O1586" s="10">
        <f ca="1">(O1585+(IF(J1585&lt;&gt;J1584,(-O1585*'inputs and tables'!$K$22-'inputs and tables'!$K$21)-O1585*'inputs and tables'!$K$22,0)*('inputs and tables'!$K$15+'inputs and tables'!$K$16)))*(IF(AND(J1585=0,'inputs and tables'!$K$16=1),data!C1585/data!C1586,1)*IF(AND(J1585=1,'inputs and tables'!$K$15=1),data!C1586/data!C1585,1))</f>
        <v>30920.693264984518</v>
      </c>
      <c r="P1586" s="10">
        <f ca="1">(P1585+(IF(K1585&lt;&gt;K1584,(-P1585*'inputs and tables'!$K$22-'inputs and tables'!$K$21)-P1585*'inputs and tables'!$K$22,0)*('inputs and tables'!$K$15+'inputs and tables'!$K$16)))*(IF(AND(K1585=0,'inputs and tables'!$K$16=1),data!C1585/data!C1586,1)*IF(AND(K1585=1,'inputs and tables'!$K$15=1),data!C1586/data!C1585,1))</f>
        <v>7687.3852452589845</v>
      </c>
    </row>
    <row r="1587" spans="1:16" x14ac:dyDescent="0.4">
      <c r="A1587" s="17">
        <f t="shared" si="72"/>
        <v>1585</v>
      </c>
      <c r="B1587">
        <v>1639785600</v>
      </c>
      <c r="C1587">
        <v>46834.48</v>
      </c>
      <c r="D1587" s="14">
        <f t="shared" si="73"/>
        <v>44548</v>
      </c>
      <c r="F1587">
        <f ca="1">IF(A1587&lt;$F$2,"",AVERAGE(INDIRECT("C"&amp;A1587-$F$2+3):C1587))</f>
        <v>53501.859750000018</v>
      </c>
      <c r="G1587" s="2">
        <f ca="1">IF(A1587&lt;$G$2,"",IF(A1587=$G$2,AVERAGE(INDIRECT("C"&amp;A1587-$G$2+3):C1587),G1586+(2/($G$2+3))*(C1587-G1586)))</f>
        <v>52946.88844807537</v>
      </c>
      <c r="J1587">
        <f ca="1">IF(F1587="","",IF(C1587&lt;(F1587*(1-'inputs and tables'!$K$14)),0,IF(C1587&gt;(F1587*(1+'inputs and tables'!$K$14)),1,J1586)))</f>
        <v>0</v>
      </c>
      <c r="K1587">
        <f ca="1">IF(G1587="","",IF(C1587&lt;(G1587*(1-'inputs and tables'!$K$14)),0,IF(C1587&gt;(G1587*(1+'inputs and tables'!$K$14)),1,K1586)))</f>
        <v>0</v>
      </c>
      <c r="N1587" s="13">
        <f t="shared" si="74"/>
        <v>4067.2583586625992</v>
      </c>
      <c r="O1587" s="10">
        <f ca="1">(O1586+(IF(J1586&lt;&gt;J1585,(-O1586*'inputs and tables'!$K$22-'inputs and tables'!$K$21)-O1586*'inputs and tables'!$K$22,0)*('inputs and tables'!$K$15+'inputs and tables'!$K$16)))*(IF(AND(J1586=0,'inputs and tables'!$K$16=1),data!C1586/data!C1587,1)*IF(AND(J1586=1,'inputs and tables'!$K$15=1),data!C1587/data!C1586,1))</f>
        <v>30456.379256173092</v>
      </c>
      <c r="P1587" s="10">
        <f ca="1">(P1586+(IF(K1586&lt;&gt;K1585,(-P1586*'inputs and tables'!$K$22-'inputs and tables'!$K$21)-P1586*'inputs and tables'!$K$22,0)*('inputs and tables'!$K$15+'inputs and tables'!$K$16)))*(IF(AND(K1586=0,'inputs and tables'!$K$16=1),data!C1586/data!C1587,1)*IF(AND(K1586=1,'inputs and tables'!$K$15=1),data!C1587/data!C1586,1))</f>
        <v>7571.9492610164816</v>
      </c>
    </row>
    <row r="1588" spans="1:16" x14ac:dyDescent="0.4">
      <c r="A1588" s="17">
        <f t="shared" si="72"/>
        <v>1586</v>
      </c>
      <c r="B1588">
        <v>1639872000</v>
      </c>
      <c r="C1588">
        <v>46681.23</v>
      </c>
      <c r="D1588" s="14">
        <f t="shared" si="73"/>
        <v>44549</v>
      </c>
      <c r="F1588">
        <f ca="1">IF(A1588&lt;$F$2,"",AVERAGE(INDIRECT("C"&amp;A1588-$F$2+3):C1588))</f>
        <v>53484.021083333348</v>
      </c>
      <c r="G1588" s="2">
        <f ca="1">IF(A1588&lt;$G$2,"",IF(A1588=$G$2,AVERAGE(INDIRECT("C"&amp;A1588-$G$2+3):C1588),G1587+(2/($G$2+3))*(C1588-G1587)))</f>
        <v>52835.001690074023</v>
      </c>
      <c r="J1588">
        <f ca="1">IF(F1588="","",IF(C1588&lt;(F1588*(1-'inputs and tables'!$K$14)),0,IF(C1588&gt;(F1588*(1+'inputs and tables'!$K$14)),1,J1587)))</f>
        <v>0</v>
      </c>
      <c r="K1588">
        <f ca="1">IF(G1588="","",IF(C1588&lt;(G1588*(1-'inputs and tables'!$K$14)),0,IF(C1588&gt;(G1588*(1+'inputs and tables'!$K$14)),1,K1587)))</f>
        <v>0</v>
      </c>
      <c r="N1588" s="13">
        <f t="shared" si="74"/>
        <v>4053.9496309161818</v>
      </c>
      <c r="O1588" s="10">
        <f ca="1">(O1587+(IF(J1587&lt;&gt;J1586,(-O1587*'inputs and tables'!$K$22-'inputs and tables'!$K$21)-O1587*'inputs and tables'!$K$22,0)*('inputs and tables'!$K$15+'inputs and tables'!$K$16)))*(IF(AND(J1587=0,'inputs and tables'!$K$16=1),data!C1587/data!C1588,1)*IF(AND(J1587=1,'inputs and tables'!$K$15=1),data!C1588/data!C1587,1))</f>
        <v>30556.364627617</v>
      </c>
      <c r="P1588" s="10">
        <f ca="1">(P1587+(IF(K1587&lt;&gt;K1586,(-P1587*'inputs and tables'!$K$22-'inputs and tables'!$K$21)-P1587*'inputs and tables'!$K$22,0)*('inputs and tables'!$K$15+'inputs and tables'!$K$16)))*(IF(AND(K1587=0,'inputs and tables'!$K$16=1),data!C1587/data!C1588,1)*IF(AND(K1587=1,'inputs and tables'!$K$15=1),data!C1588/data!C1587,1))</f>
        <v>7596.8072440698579</v>
      </c>
    </row>
    <row r="1589" spans="1:16" x14ac:dyDescent="0.4">
      <c r="A1589" s="17">
        <f t="shared" si="72"/>
        <v>1587</v>
      </c>
      <c r="B1589">
        <v>1639958400</v>
      </c>
      <c r="C1589">
        <v>46914.16</v>
      </c>
      <c r="D1589" s="14">
        <f t="shared" si="73"/>
        <v>44550</v>
      </c>
      <c r="F1589">
        <f ca="1">IF(A1589&lt;$F$2,"",AVERAGE(INDIRECT("C"&amp;A1589-$F$2+3):C1589))</f>
        <v>53464.645583333353</v>
      </c>
      <c r="G1589" s="2">
        <f ca="1">IF(A1589&lt;$G$2,"",IF(A1589=$G$2,AVERAGE(INDIRECT("C"&amp;A1589-$G$2+3):C1589),G1588+(2/($G$2+3))*(C1589-G1588)))</f>
        <v>52729.272374179847</v>
      </c>
      <c r="J1589">
        <f ca="1">IF(F1589="","",IF(C1589&lt;(F1589*(1-'inputs and tables'!$K$14)),0,IF(C1589&gt;(F1589*(1+'inputs and tables'!$K$14)),1,J1588)))</f>
        <v>0</v>
      </c>
      <c r="K1589">
        <f ca="1">IF(G1589="","",IF(C1589&lt;(G1589*(1-'inputs and tables'!$K$14)),0,IF(C1589&gt;(G1589*(1+'inputs and tables'!$K$14)),1,K1588)))</f>
        <v>0</v>
      </c>
      <c r="N1589" s="13">
        <f t="shared" si="74"/>
        <v>4074.1780286582575</v>
      </c>
      <c r="O1589" s="10">
        <f ca="1">(O1588+(IF(J1588&lt;&gt;J1587,(-O1588*'inputs and tables'!$K$22-'inputs and tables'!$K$21)-O1588*'inputs and tables'!$K$22,0)*('inputs and tables'!$K$15+'inputs and tables'!$K$16)))*(IF(AND(J1588=0,'inputs and tables'!$K$16=1),data!C1588/data!C1589,1)*IF(AND(J1588=1,'inputs and tables'!$K$15=1),data!C1589/data!C1588,1))</f>
        <v>30404.651498516727</v>
      </c>
      <c r="P1589" s="10">
        <f ca="1">(P1588+(IF(K1588&lt;&gt;K1587,(-P1588*'inputs and tables'!$K$22-'inputs and tables'!$K$21)-P1588*'inputs and tables'!$K$22,0)*('inputs and tables'!$K$15+'inputs and tables'!$K$16)))*(IF(AND(K1588=0,'inputs and tables'!$K$16=1),data!C1588/data!C1589,1)*IF(AND(K1588=1,'inputs and tables'!$K$15=1),data!C1589/data!C1588,1))</f>
        <v>7559.0889024996113</v>
      </c>
    </row>
    <row r="1590" spans="1:16" x14ac:dyDescent="0.4">
      <c r="A1590" s="17">
        <f t="shared" si="72"/>
        <v>1588</v>
      </c>
      <c r="B1590">
        <v>1640044800</v>
      </c>
      <c r="C1590">
        <v>48889.88</v>
      </c>
      <c r="D1590" s="14">
        <f t="shared" si="73"/>
        <v>44551</v>
      </c>
      <c r="F1590">
        <f ca="1">IF(A1590&lt;$F$2,"",AVERAGE(INDIRECT("C"&amp;A1590-$F$2+3):C1590))</f>
        <v>53459.654166666689</v>
      </c>
      <c r="G1590" s="2">
        <f ca="1">IF(A1590&lt;$G$2,"",IF(A1590=$G$2,AVERAGE(INDIRECT("C"&amp;A1590-$G$2+3):C1590),G1589+(2/($G$2+3))*(C1590-G1589)))</f>
        <v>52660.711796069496</v>
      </c>
      <c r="J1590">
        <f ca="1">IF(F1590="","",IF(C1590&lt;(F1590*(1-'inputs and tables'!$K$14)),0,IF(C1590&gt;(F1590*(1+'inputs and tables'!$K$14)),1,J1589)))</f>
        <v>0</v>
      </c>
      <c r="K1590">
        <f ca="1">IF(G1590="","",IF(C1590&lt;(G1590*(1-'inputs and tables'!$K$14)),0,IF(C1590&gt;(G1590*(1+'inputs and tables'!$K$14)),1,K1589)))</f>
        <v>0</v>
      </c>
      <c r="N1590" s="13">
        <f t="shared" si="74"/>
        <v>4245.7559704732803</v>
      </c>
      <c r="O1590" s="10">
        <f ca="1">(O1589+(IF(J1589&lt;&gt;J1588,(-O1589*'inputs and tables'!$K$22-'inputs and tables'!$K$21)-O1589*'inputs and tables'!$K$22,0)*('inputs and tables'!$K$15+'inputs and tables'!$K$16)))*(IF(AND(J1589=0,'inputs and tables'!$K$16=1),data!C1589/data!C1590,1)*IF(AND(J1589=1,'inputs and tables'!$K$15=1),data!C1590/data!C1589,1))</f>
        <v>29175.94981099675</v>
      </c>
      <c r="P1590" s="10">
        <f ca="1">(P1589+(IF(K1589&lt;&gt;K1588,(-P1589*'inputs and tables'!$K$22-'inputs and tables'!$K$21)-P1589*'inputs and tables'!$K$22,0)*('inputs and tables'!$K$15+'inputs and tables'!$K$16)))*(IF(AND(K1589=0,'inputs and tables'!$K$16=1),data!C1589/data!C1590,1)*IF(AND(K1589=1,'inputs and tables'!$K$15=1),data!C1590/data!C1589,1))</f>
        <v>7253.6137586365776</v>
      </c>
    </row>
    <row r="1591" spans="1:16" x14ac:dyDescent="0.4">
      <c r="A1591" s="17">
        <f t="shared" si="72"/>
        <v>1589</v>
      </c>
      <c r="B1591">
        <v>1640131200</v>
      </c>
      <c r="C1591">
        <v>48588.160000000003</v>
      </c>
      <c r="D1591" s="14">
        <f t="shared" si="73"/>
        <v>44552</v>
      </c>
      <c r="F1591">
        <f ca="1">IF(A1591&lt;$F$2,"",AVERAGE(INDIRECT("C"&amp;A1591-$F$2+3):C1591))</f>
        <v>53467.272083333359</v>
      </c>
      <c r="G1591" s="2">
        <f ca="1">IF(A1591&lt;$G$2,"",IF(A1591=$G$2,AVERAGE(INDIRECT("C"&amp;A1591-$G$2+3):C1591),G1590+(2/($G$2+3))*(C1591-G1590)))</f>
        <v>52587.987656853969</v>
      </c>
      <c r="J1591">
        <f ca="1">IF(F1591="","",IF(C1591&lt;(F1591*(1-'inputs and tables'!$K$14)),0,IF(C1591&gt;(F1591*(1+'inputs and tables'!$K$14)),1,J1590)))</f>
        <v>0</v>
      </c>
      <c r="K1591">
        <f ca="1">IF(G1591="","",IF(C1591&lt;(G1591*(1-'inputs and tables'!$K$14)),0,IF(C1591&gt;(G1591*(1+'inputs and tables'!$K$14)),1,K1590)))</f>
        <v>0</v>
      </c>
      <c r="N1591" s="13">
        <f t="shared" si="74"/>
        <v>4219.5536257055865</v>
      </c>
      <c r="O1591" s="10">
        <f ca="1">(O1590+(IF(J1590&lt;&gt;J1589,(-O1590*'inputs and tables'!$K$22-'inputs and tables'!$K$21)-O1590*'inputs and tables'!$K$22,0)*('inputs and tables'!$K$15+'inputs and tables'!$K$16)))*(IF(AND(J1590=0,'inputs and tables'!$K$16=1),data!C1590/data!C1591,1)*IF(AND(J1590=1,'inputs and tables'!$K$15=1),data!C1591/data!C1590,1))</f>
        <v>29357.12496924464</v>
      </c>
      <c r="P1591" s="10">
        <f ca="1">(P1590+(IF(K1590&lt;&gt;K1589,(-P1590*'inputs and tables'!$K$22-'inputs and tables'!$K$21)-P1590*'inputs and tables'!$K$22,0)*('inputs and tables'!$K$15+'inputs and tables'!$K$16)))*(IF(AND(K1590=0,'inputs and tables'!$K$16=1),data!C1590/data!C1591,1)*IF(AND(K1590=1,'inputs and tables'!$K$15=1),data!C1591/data!C1590,1))</f>
        <v>7298.6568379228847</v>
      </c>
    </row>
    <row r="1592" spans="1:16" x14ac:dyDescent="0.4">
      <c r="A1592" s="17">
        <f t="shared" si="72"/>
        <v>1590</v>
      </c>
      <c r="B1592">
        <v>1640217600</v>
      </c>
      <c r="C1592">
        <v>50838.81</v>
      </c>
      <c r="D1592" s="14">
        <f t="shared" si="73"/>
        <v>44553</v>
      </c>
      <c r="F1592">
        <f ca="1">IF(A1592&lt;$F$2,"",AVERAGE(INDIRECT("C"&amp;A1592-$F$2+3):C1592))</f>
        <v>53482.817833333349</v>
      </c>
      <c r="G1592" s="2">
        <f ca="1">IF(A1592&lt;$G$2,"",IF(A1592=$G$2,AVERAGE(INDIRECT("C"&amp;A1592-$G$2+3):C1592),G1591+(2/($G$2+3))*(C1592-G1591)))</f>
        <v>52556.752341553009</v>
      </c>
      <c r="J1592">
        <f ca="1">IF(F1592="","",IF(C1592&lt;(F1592*(1-'inputs and tables'!$K$14)),0,IF(C1592&gt;(F1592*(1+'inputs and tables'!$K$14)),1,J1591)))</f>
        <v>0</v>
      </c>
      <c r="K1592">
        <f ca="1">IF(G1592="","",IF(C1592&lt;(G1592*(1-'inputs and tables'!$K$14)),0,IF(C1592&gt;(G1592*(1+'inputs and tables'!$K$14)),1,K1591)))</f>
        <v>0</v>
      </c>
      <c r="N1592" s="13">
        <f t="shared" si="74"/>
        <v>4415.0073816760587</v>
      </c>
      <c r="O1592" s="10">
        <f ca="1">(O1591+(IF(J1591&lt;&gt;J1590,(-O1591*'inputs and tables'!$K$22-'inputs and tables'!$K$21)-O1591*'inputs and tables'!$K$22,0)*('inputs and tables'!$K$15+'inputs and tables'!$K$16)))*(IF(AND(J1591=0,'inputs and tables'!$K$16=1),data!C1591/data!C1592,1)*IF(AND(J1591=1,'inputs and tables'!$K$15=1),data!C1592/data!C1591,1))</f>
        <v>28057.475876120108</v>
      </c>
      <c r="P1592" s="10">
        <f ca="1">(P1591+(IF(K1591&lt;&gt;K1590,(-P1591*'inputs and tables'!$K$22-'inputs and tables'!$K$21)-P1591*'inputs and tables'!$K$22,0)*('inputs and tables'!$K$15+'inputs and tables'!$K$16)))*(IF(AND(K1591=0,'inputs and tables'!$K$16=1),data!C1591/data!C1592,1)*IF(AND(K1591=1,'inputs and tables'!$K$15=1),data!C1592/data!C1591,1))</f>
        <v>6975.5430197144906</v>
      </c>
    </row>
    <row r="1593" spans="1:16" x14ac:dyDescent="0.4">
      <c r="A1593" s="17">
        <f t="shared" si="72"/>
        <v>1591</v>
      </c>
      <c r="B1593">
        <v>1640304000</v>
      </c>
      <c r="C1593">
        <v>50820</v>
      </c>
      <c r="D1593" s="14">
        <f t="shared" si="73"/>
        <v>44554</v>
      </c>
      <c r="F1593">
        <f ca="1">IF(A1593&lt;$F$2,"",AVERAGE(INDIRECT("C"&amp;A1593-$F$2+3):C1593))</f>
        <v>53515.952250000009</v>
      </c>
      <c r="G1593" s="2">
        <f ca="1">IF(A1593&lt;$G$2,"",IF(A1593=$G$2,AVERAGE(INDIRECT("C"&amp;A1593-$G$2+3):C1593),G1592+(2/($G$2+3))*(C1593-G1592)))</f>
        <v>52525.73890688242</v>
      </c>
      <c r="J1593">
        <f ca="1">IF(F1593="","",IF(C1593&lt;(F1593*(1-'inputs and tables'!$K$14)),0,IF(C1593&gt;(F1593*(1+'inputs and tables'!$K$14)),1,J1592)))</f>
        <v>0</v>
      </c>
      <c r="K1593">
        <f ca="1">IF(G1593="","",IF(C1593&lt;(G1593*(1-'inputs and tables'!$K$14)),0,IF(C1593&gt;(G1593*(1+'inputs and tables'!$K$14)),1,K1592)))</f>
        <v>0</v>
      </c>
      <c r="N1593" s="13">
        <f t="shared" si="74"/>
        <v>4413.3738601823552</v>
      </c>
      <c r="O1593" s="10">
        <f ca="1">(O1592+(IF(J1592&lt;&gt;J1591,(-O1592*'inputs and tables'!$K$22-'inputs and tables'!$K$21)-O1592*'inputs and tables'!$K$22,0)*('inputs and tables'!$K$15+'inputs and tables'!$K$16)))*(IF(AND(J1592=0,'inputs and tables'!$K$16=1),data!C1592/data!C1593,1)*IF(AND(J1592=1,'inputs and tables'!$K$15=1),data!C1593/data!C1592,1))</f>
        <v>28067.860786022306</v>
      </c>
      <c r="P1593" s="10">
        <f ca="1">(P1592+(IF(K1592&lt;&gt;K1591,(-P1592*'inputs and tables'!$K$22-'inputs and tables'!$K$21)-P1592*'inputs and tables'!$K$22,0)*('inputs and tables'!$K$15+'inputs and tables'!$K$16)))*(IF(AND(K1592=0,'inputs and tables'!$K$16=1),data!C1592/data!C1593,1)*IF(AND(K1592=1,'inputs and tables'!$K$15=1),data!C1593/data!C1592,1))</f>
        <v>6978.1248765464616</v>
      </c>
    </row>
    <row r="1594" spans="1:16" x14ac:dyDescent="0.4">
      <c r="A1594" s="17">
        <f t="shared" si="72"/>
        <v>1592</v>
      </c>
      <c r="B1594">
        <v>1640390400</v>
      </c>
      <c r="C1594">
        <v>50399.66</v>
      </c>
      <c r="D1594" s="14">
        <f t="shared" si="73"/>
        <v>44555</v>
      </c>
      <c r="F1594">
        <f ca="1">IF(A1594&lt;$F$2,"",AVERAGE(INDIRECT("C"&amp;A1594-$F$2+3):C1594))</f>
        <v>53527.033583333345</v>
      </c>
      <c r="G1594" s="2">
        <f ca="1">IF(A1594&lt;$G$2,"",IF(A1594=$G$2,AVERAGE(INDIRECT("C"&amp;A1594-$G$2+3):C1594),G1593+(2/($G$2+3))*(C1594-G1593)))</f>
        <v>52487.773212116663</v>
      </c>
      <c r="J1594">
        <f ca="1">IF(F1594="","",IF(C1594&lt;(F1594*(1-'inputs and tables'!$K$14)),0,IF(C1594&gt;(F1594*(1+'inputs and tables'!$K$14)),1,J1593)))</f>
        <v>0</v>
      </c>
      <c r="K1594">
        <f ca="1">IF(G1594="","",IF(C1594&lt;(G1594*(1-'inputs and tables'!$K$14)),0,IF(C1594&gt;(G1594*(1+'inputs and tables'!$K$14)),1,K1593)))</f>
        <v>0</v>
      </c>
      <c r="N1594" s="13">
        <f t="shared" si="74"/>
        <v>4376.8701693443181</v>
      </c>
      <c r="O1594" s="10">
        <f ca="1">(O1593+(IF(J1593&lt;&gt;J1592,(-O1593*'inputs and tables'!$K$22-'inputs and tables'!$K$21)-O1593*'inputs and tables'!$K$22,0)*('inputs and tables'!$K$15+'inputs and tables'!$K$16)))*(IF(AND(J1593=0,'inputs and tables'!$K$16=1),data!C1593/data!C1594,1)*IF(AND(J1593=1,'inputs and tables'!$K$15=1),data!C1594/data!C1593,1))</f>
        <v>28301.950551762719</v>
      </c>
      <c r="P1594" s="10">
        <f ca="1">(P1593+(IF(K1593&lt;&gt;K1592,(-P1593*'inputs and tables'!$K$22-'inputs and tables'!$K$21)-P1593*'inputs and tables'!$K$22,0)*('inputs and tables'!$K$15+'inputs and tables'!$K$16)))*(IF(AND(K1593=0,'inputs and tables'!$K$16=1),data!C1593/data!C1594,1)*IF(AND(K1593=1,'inputs and tables'!$K$15=1),data!C1594/data!C1593,1))</f>
        <v>7036.3233844452743</v>
      </c>
    </row>
    <row r="1595" spans="1:16" x14ac:dyDescent="0.4">
      <c r="A1595" s="17">
        <f t="shared" si="72"/>
        <v>1593</v>
      </c>
      <c r="B1595">
        <v>1640476800</v>
      </c>
      <c r="C1595">
        <v>50775.49</v>
      </c>
      <c r="D1595" s="14">
        <f t="shared" si="73"/>
        <v>44556</v>
      </c>
      <c r="F1595">
        <f ca="1">IF(A1595&lt;$F$2,"",AVERAGE(INDIRECT("C"&amp;A1595-$F$2+3):C1595))</f>
        <v>53542.701416666685</v>
      </c>
      <c r="G1595" s="2">
        <f ca="1">IF(A1595&lt;$G$2,"",IF(A1595=$G$2,AVERAGE(INDIRECT("C"&amp;A1595-$G$2+3):C1595),G1594+(2/($G$2+3))*(C1595-G1594)))</f>
        <v>52457.196726186005</v>
      </c>
      <c r="J1595">
        <f ca="1">IF(F1595="","",IF(C1595&lt;(F1595*(1-'inputs and tables'!$K$14)),0,IF(C1595&gt;(F1595*(1+'inputs and tables'!$K$14)),1,J1594)))</f>
        <v>0</v>
      </c>
      <c r="K1595">
        <f ca="1">IF(G1595="","",IF(C1595&lt;(G1595*(1-'inputs and tables'!$K$14)),0,IF(C1595&gt;(G1595*(1+'inputs and tables'!$K$14)),1,K1594)))</f>
        <v>0</v>
      </c>
      <c r="N1595" s="13">
        <f t="shared" si="74"/>
        <v>4409.5084672166586</v>
      </c>
      <c r="O1595" s="10">
        <f ca="1">(O1594+(IF(J1594&lt;&gt;J1593,(-O1594*'inputs and tables'!$K$22-'inputs and tables'!$K$21)-O1594*'inputs and tables'!$K$22,0)*('inputs and tables'!$K$15+'inputs and tables'!$K$16)))*(IF(AND(J1594=0,'inputs and tables'!$K$16=1),data!C1594/data!C1595,1)*IF(AND(J1594=1,'inputs and tables'!$K$15=1),data!C1595/data!C1594,1))</f>
        <v>28092.465186365578</v>
      </c>
      <c r="P1595" s="10">
        <f ca="1">(P1594+(IF(K1594&lt;&gt;K1593,(-P1594*'inputs and tables'!$K$22-'inputs and tables'!$K$21)-P1594*'inputs and tables'!$K$22,0)*('inputs and tables'!$K$15+'inputs and tables'!$K$16)))*(IF(AND(K1594=0,'inputs and tables'!$K$16=1),data!C1594/data!C1595,1)*IF(AND(K1594=1,'inputs and tables'!$K$15=1),data!C1595/data!C1594,1))</f>
        <v>6984.2419290506332</v>
      </c>
    </row>
    <row r="1596" spans="1:16" x14ac:dyDescent="0.4">
      <c r="A1596" s="17">
        <f t="shared" si="72"/>
        <v>1594</v>
      </c>
      <c r="B1596">
        <v>1640563200</v>
      </c>
      <c r="C1596">
        <v>50701.440000000002</v>
      </c>
      <c r="D1596" s="14">
        <f t="shared" si="73"/>
        <v>44557</v>
      </c>
      <c r="F1596">
        <f ca="1">IF(A1596&lt;$F$2,"",AVERAGE(INDIRECT("C"&amp;A1596-$F$2+3):C1596))</f>
        <v>53558.814833333352</v>
      </c>
      <c r="G1596" s="2">
        <f ca="1">IF(A1596&lt;$G$2,"",IF(A1596=$G$2,AVERAGE(INDIRECT("C"&amp;A1596-$G$2+3):C1596),G1595+(2/($G$2+3))*(C1596-G1595)))</f>
        <v>52425.843927504109</v>
      </c>
      <c r="J1596">
        <f ca="1">IF(F1596="","",IF(C1596&lt;(F1596*(1-'inputs and tables'!$K$14)),0,IF(C1596&gt;(F1596*(1+'inputs and tables'!$K$14)),1,J1595)))</f>
        <v>0</v>
      </c>
      <c r="K1596">
        <f ca="1">IF(G1596="","",IF(C1596&lt;(G1596*(1-'inputs and tables'!$K$14)),0,IF(C1596&gt;(G1596*(1+'inputs and tables'!$K$14)),1,K1595)))</f>
        <v>0</v>
      </c>
      <c r="N1596" s="13">
        <f t="shared" si="74"/>
        <v>4403.0777247068891</v>
      </c>
      <c r="O1596" s="10">
        <f ca="1">(O1595+(IF(J1595&lt;&gt;J1594,(-O1595*'inputs and tables'!$K$22-'inputs and tables'!$K$21)-O1595*'inputs and tables'!$K$22,0)*('inputs and tables'!$K$15+'inputs and tables'!$K$16)))*(IF(AND(J1595=0,'inputs and tables'!$K$16=1),data!C1595/data!C1596,1)*IF(AND(J1595=1,'inputs and tables'!$K$15=1),data!C1596/data!C1595,1))</f>
        <v>28133.494534783498</v>
      </c>
      <c r="P1596" s="10">
        <f ca="1">(P1595+(IF(K1595&lt;&gt;K1594,(-P1595*'inputs and tables'!$K$22-'inputs and tables'!$K$21)-P1595*'inputs and tables'!$K$22,0)*('inputs and tables'!$K$15+'inputs and tables'!$K$16)))*(IF(AND(K1595=0,'inputs and tables'!$K$16=1),data!C1595/data!C1596,1)*IF(AND(K1595=1,'inputs and tables'!$K$15=1),data!C1596/data!C1595,1))</f>
        <v>6994.4424897220097</v>
      </c>
    </row>
    <row r="1597" spans="1:16" x14ac:dyDescent="0.4">
      <c r="A1597" s="17">
        <f t="shared" si="72"/>
        <v>1595</v>
      </c>
      <c r="B1597">
        <v>1640649600</v>
      </c>
      <c r="C1597">
        <v>47543.74</v>
      </c>
      <c r="D1597" s="14">
        <f t="shared" si="73"/>
        <v>44558</v>
      </c>
      <c r="F1597">
        <f ca="1">IF(A1597&lt;$F$2,"",AVERAGE(INDIRECT("C"&amp;A1597-$F$2+3):C1597))</f>
        <v>53563.488416666682</v>
      </c>
      <c r="G1597" s="2">
        <f ca="1">IF(A1597&lt;$G$2,"",IF(A1597=$G$2,AVERAGE(INDIRECT("C"&amp;A1597-$G$2+3):C1597),G1596+(2/($G$2+3))*(C1597-G1596)))</f>
        <v>52338.663500227252</v>
      </c>
      <c r="J1597">
        <f ca="1">IF(F1597="","",IF(C1597&lt;(F1597*(1-'inputs and tables'!$K$14)),0,IF(C1597&gt;(F1597*(1+'inputs and tables'!$K$14)),1,J1596)))</f>
        <v>0</v>
      </c>
      <c r="K1597">
        <f ca="1">IF(G1597="","",IF(C1597&lt;(G1597*(1-'inputs and tables'!$K$14)),0,IF(C1597&gt;(G1597*(1+'inputs and tables'!$K$14)),1,K1596)))</f>
        <v>0</v>
      </c>
      <c r="N1597" s="13">
        <f t="shared" si="74"/>
        <v>4128.8528006947317</v>
      </c>
      <c r="O1597" s="10">
        <f ca="1">(O1596+(IF(J1596&lt;&gt;J1595,(-O1596*'inputs and tables'!$K$22-'inputs and tables'!$K$21)-O1596*'inputs and tables'!$K$22,0)*('inputs and tables'!$K$15+'inputs and tables'!$K$16)))*(IF(AND(J1596=0,'inputs and tables'!$K$16=1),data!C1596/data!C1597,1)*IF(AND(J1596=1,'inputs and tables'!$K$15=1),data!C1597/data!C1596,1))</f>
        <v>30002.029397469647</v>
      </c>
      <c r="P1597" s="10">
        <f ca="1">(P1596+(IF(K1596&lt;&gt;K1595,(-P1596*'inputs and tables'!$K$22-'inputs and tables'!$K$21)-P1596*'inputs and tables'!$K$22,0)*('inputs and tables'!$K$15+'inputs and tables'!$K$16)))*(IF(AND(K1596=0,'inputs and tables'!$K$16=1),data!C1596/data!C1597,1)*IF(AND(K1596=1,'inputs and tables'!$K$15=1),data!C1597/data!C1596,1))</f>
        <v>7458.9905259050111</v>
      </c>
    </row>
    <row r="1598" spans="1:16" x14ac:dyDescent="0.4">
      <c r="A1598" s="17">
        <f t="shared" si="72"/>
        <v>1596</v>
      </c>
      <c r="B1598">
        <v>1640736000</v>
      </c>
      <c r="C1598">
        <v>46464.66</v>
      </c>
      <c r="D1598" s="14">
        <f t="shared" si="73"/>
        <v>44559</v>
      </c>
      <c r="F1598">
        <f ca="1">IF(A1598&lt;$F$2,"",AVERAGE(INDIRECT("C"&amp;A1598-$F$2+3):C1598))</f>
        <v>53558.186500000025</v>
      </c>
      <c r="G1598" s="2">
        <f ca="1">IF(A1598&lt;$G$2,"",IF(A1598=$G$2,AVERAGE(INDIRECT("C"&amp;A1598-$G$2+3):C1598),G1597+(2/($G$2+3))*(C1598-G1597)))</f>
        <v>52233.770580580334</v>
      </c>
      <c r="J1598">
        <f ca="1">IF(F1598="","",IF(C1598&lt;(F1598*(1-'inputs and tables'!$K$14)),0,IF(C1598&gt;(F1598*(1+'inputs and tables'!$K$14)),1,J1597)))</f>
        <v>0</v>
      </c>
      <c r="K1598">
        <f ca="1">IF(G1598="","",IF(C1598&lt;(G1598*(1-'inputs and tables'!$K$14)),0,IF(C1598&gt;(G1598*(1+'inputs and tables'!$K$14)),1,K1597)))</f>
        <v>0</v>
      </c>
      <c r="N1598" s="13">
        <f t="shared" si="74"/>
        <v>4035.1419887103643</v>
      </c>
      <c r="O1598" s="10">
        <f ca="1">(O1597+(IF(J1597&lt;&gt;J1596,(-O1597*'inputs and tables'!$K$22-'inputs and tables'!$K$21)-O1597*'inputs and tables'!$K$22,0)*('inputs and tables'!$K$15+'inputs and tables'!$K$16)))*(IF(AND(J1597=0,'inputs and tables'!$K$16=1),data!C1597/data!C1598,1)*IF(AND(J1597=1,'inputs and tables'!$K$15=1),data!C1598/data!C1597,1))</f>
        <v>30698.786672401206</v>
      </c>
      <c r="P1598" s="10">
        <f ca="1">(P1597+(IF(K1597&lt;&gt;K1596,(-P1597*'inputs and tables'!$K$22-'inputs and tables'!$K$21)-P1597*'inputs and tables'!$K$22,0)*('inputs and tables'!$K$15+'inputs and tables'!$K$16)))*(IF(AND(K1597=0,'inputs and tables'!$K$16=1),data!C1597/data!C1598,1)*IF(AND(K1597=1,'inputs and tables'!$K$15=1),data!C1598/data!C1597,1))</f>
        <v>7632.215671568265</v>
      </c>
    </row>
    <row r="1599" spans="1:16" x14ac:dyDescent="0.4">
      <c r="A1599" s="17">
        <f t="shared" si="72"/>
        <v>1597</v>
      </c>
      <c r="B1599">
        <v>1640822400</v>
      </c>
      <c r="C1599">
        <v>47120.87</v>
      </c>
      <c r="D1599" s="14">
        <f t="shared" si="73"/>
        <v>44560</v>
      </c>
      <c r="F1599">
        <f ca="1">IF(A1599&lt;$F$2,"",AVERAGE(INDIRECT("C"&amp;A1599-$F$2+3):C1599))</f>
        <v>53544.106083333354</v>
      </c>
      <c r="G1599" s="2">
        <f ca="1">IF(A1599&lt;$G$2,"",IF(A1599=$G$2,AVERAGE(INDIRECT("C"&amp;A1599-$G$2+3):C1599),G1598+(2/($G$2+3))*(C1599-G1598)))</f>
        <v>52142.468784498546</v>
      </c>
      <c r="J1599">
        <f ca="1">IF(F1599="","",IF(C1599&lt;(F1599*(1-'inputs and tables'!$K$14)),0,IF(C1599&gt;(F1599*(1+'inputs and tables'!$K$14)),1,J1598)))</f>
        <v>0</v>
      </c>
      <c r="K1599">
        <f ca="1">IF(G1599="","",IF(C1599&lt;(G1599*(1-'inputs and tables'!$K$14)),0,IF(C1599&gt;(G1599*(1+'inputs and tables'!$K$14)),1,K1598)))</f>
        <v>0</v>
      </c>
      <c r="N1599" s="13">
        <f t="shared" si="74"/>
        <v>4092.1293964394135</v>
      </c>
      <c r="O1599" s="10">
        <f ca="1">(O1598+(IF(J1598&lt;&gt;J1597,(-O1598*'inputs and tables'!$K$22-'inputs and tables'!$K$21)-O1598*'inputs and tables'!$K$22,0)*('inputs and tables'!$K$15+'inputs and tables'!$K$16)))*(IF(AND(J1598=0,'inputs and tables'!$K$16=1),data!C1598/data!C1599,1)*IF(AND(J1598=1,'inputs and tables'!$K$15=1),data!C1599/data!C1598,1))</f>
        <v>30271.272265254302</v>
      </c>
      <c r="P1599" s="10">
        <f ca="1">(P1598+(IF(K1598&lt;&gt;K1597,(-P1598*'inputs and tables'!$K$22-'inputs and tables'!$K$21)-P1598*'inputs and tables'!$K$22,0)*('inputs and tables'!$K$15+'inputs and tables'!$K$16)))*(IF(AND(K1598=0,'inputs and tables'!$K$16=1),data!C1598/data!C1599,1)*IF(AND(K1598=1,'inputs and tables'!$K$15=1),data!C1599/data!C1598,1))</f>
        <v>7525.9286644344875</v>
      </c>
    </row>
    <row r="1600" spans="1:16" x14ac:dyDescent="0.4">
      <c r="A1600" s="17">
        <f t="shared" si="72"/>
        <v>1598</v>
      </c>
      <c r="B1600">
        <v>1640908800</v>
      </c>
      <c r="C1600">
        <v>46216.93</v>
      </c>
      <c r="D1600" s="14">
        <f t="shared" si="73"/>
        <v>44561</v>
      </c>
      <c r="F1600">
        <f ca="1">IF(A1600&lt;$F$2,"",AVERAGE(INDIRECT("C"&amp;A1600-$F$2+3):C1600))</f>
        <v>53518.858500000017</v>
      </c>
      <c r="G1600" s="2">
        <f ca="1">IF(A1600&lt;$G$2,"",IF(A1600=$G$2,AVERAGE(INDIRECT("C"&amp;A1600-$G$2+3):C1600),G1599+(2/($G$2+3))*(C1600-G1599)))</f>
        <v>52036.655591918214</v>
      </c>
      <c r="J1600">
        <f ca="1">IF(F1600="","",IF(C1600&lt;(F1600*(1-'inputs and tables'!$K$14)),0,IF(C1600&gt;(F1600*(1+'inputs and tables'!$K$14)),1,J1599)))</f>
        <v>0</v>
      </c>
      <c r="K1600">
        <f ca="1">IF(G1600="","",IF(C1600&lt;(G1600*(1-'inputs and tables'!$K$14)),0,IF(C1600&gt;(G1600*(1+'inputs and tables'!$K$14)),1,K1599)))</f>
        <v>0</v>
      </c>
      <c r="N1600" s="13">
        <f t="shared" si="74"/>
        <v>4013.6283108988146</v>
      </c>
      <c r="O1600" s="10">
        <f ca="1">(O1599+(IF(J1599&lt;&gt;J1598,(-O1599*'inputs and tables'!$K$22-'inputs and tables'!$K$21)-O1599*'inputs and tables'!$K$22,0)*('inputs and tables'!$K$15+'inputs and tables'!$K$16)))*(IF(AND(J1599=0,'inputs and tables'!$K$16=1),data!C1599/data!C1600,1)*IF(AND(J1599=1,'inputs and tables'!$K$15=1),data!C1600/data!C1599,1))</f>
        <v>30863.336988104867</v>
      </c>
      <c r="P1600" s="10">
        <f ca="1">(P1599+(IF(K1599&lt;&gt;K1598,(-P1599*'inputs and tables'!$K$22-'inputs and tables'!$K$21)-P1599*'inputs and tables'!$K$22,0)*('inputs and tables'!$K$15+'inputs and tables'!$K$16)))*(IF(AND(K1599=0,'inputs and tables'!$K$16=1),data!C1599/data!C1600,1)*IF(AND(K1599=1,'inputs and tables'!$K$15=1),data!C1600/data!C1599,1))</f>
        <v>7673.1255456840408</v>
      </c>
    </row>
    <row r="1601" spans="1:16" x14ac:dyDescent="0.4">
      <c r="A1601" s="17">
        <f t="shared" si="72"/>
        <v>1599</v>
      </c>
      <c r="B1601">
        <v>1640995200</v>
      </c>
      <c r="C1601">
        <v>47722.65</v>
      </c>
      <c r="D1601" s="14">
        <f t="shared" si="73"/>
        <v>44562</v>
      </c>
      <c r="F1601">
        <f ca="1">IF(A1601&lt;$F$2,"",AVERAGE(INDIRECT("C"&amp;A1601-$F$2+3):C1601))</f>
        <v>53499.887750000024</v>
      </c>
      <c r="G1601" s="2">
        <f ca="1">IF(A1601&lt;$G$2,"",IF(A1601=$G$2,AVERAGE(INDIRECT("C"&amp;A1601-$G$2+3):C1601),G1600+(2/($G$2+3))*(C1601-G1600)))</f>
        <v>51959.619777776818</v>
      </c>
      <c r="J1601">
        <f ca="1">IF(F1601="","",IF(C1601&lt;(F1601*(1-'inputs and tables'!$K$14)),0,IF(C1601&gt;(F1601*(1+'inputs and tables'!$K$14)),1,J1600)))</f>
        <v>0</v>
      </c>
      <c r="K1601">
        <f ca="1">IF(G1601="","",IF(C1601&lt;(G1601*(1-'inputs and tables'!$K$14)),0,IF(C1601&gt;(G1601*(1+'inputs and tables'!$K$14)),1,K1600)))</f>
        <v>0</v>
      </c>
      <c r="N1601" s="13">
        <f t="shared" si="74"/>
        <v>4144.3899261832257</v>
      </c>
      <c r="O1601" s="10">
        <f ca="1">(O1600+(IF(J1600&lt;&gt;J1599,(-O1600*'inputs and tables'!$K$22-'inputs and tables'!$K$21)-O1600*'inputs and tables'!$K$22,0)*('inputs and tables'!$K$15+'inputs and tables'!$K$16)))*(IF(AND(J1600=0,'inputs and tables'!$K$16=1),data!C1600/data!C1601,1)*IF(AND(J1600=1,'inputs and tables'!$K$15=1),data!C1601/data!C1600,1))</f>
        <v>29889.553181679003</v>
      </c>
      <c r="P1601" s="10">
        <f ca="1">(P1600+(IF(K1600&lt;&gt;K1599,(-P1600*'inputs and tables'!$K$22-'inputs and tables'!$K$21)-P1600*'inputs and tables'!$K$22,0)*('inputs and tables'!$K$15+'inputs and tables'!$K$16)))*(IF(AND(K1600=0,'inputs and tables'!$K$16=1),data!C1600/data!C1601,1)*IF(AND(K1600=1,'inputs and tables'!$K$15=1),data!C1601/data!C1600,1))</f>
        <v>7431.0271166016782</v>
      </c>
    </row>
    <row r="1602" spans="1:16" x14ac:dyDescent="0.4">
      <c r="A1602" s="17">
        <f t="shared" si="72"/>
        <v>1600</v>
      </c>
      <c r="B1602">
        <v>1641081600</v>
      </c>
      <c r="C1602">
        <v>47286.18</v>
      </c>
      <c r="D1602" s="14">
        <f t="shared" si="73"/>
        <v>44563</v>
      </c>
      <c r="F1602">
        <f ca="1">IF(A1602&lt;$F$2,"",AVERAGE(INDIRECT("C"&amp;A1602-$F$2+3):C1602))</f>
        <v>53477.975583333362</v>
      </c>
      <c r="G1602" s="2">
        <f ca="1">IF(A1602&lt;$G$2,"",IF(A1602=$G$2,AVERAGE(INDIRECT("C"&amp;A1602-$G$2+3):C1602),G1601+(2/($G$2+3))*(C1602-G1601)))</f>
        <v>51876.165496030801</v>
      </c>
      <c r="J1602">
        <f ca="1">IF(F1602="","",IF(C1602&lt;(F1602*(1-'inputs and tables'!$K$14)),0,IF(C1602&gt;(F1602*(1+'inputs and tables'!$K$14)),1,J1601)))</f>
        <v>0</v>
      </c>
      <c r="K1602">
        <f ca="1">IF(G1602="","",IF(C1602&lt;(G1602*(1-'inputs and tables'!$K$14)),0,IF(C1602&gt;(G1602*(1+'inputs and tables'!$K$14)),1,K1601)))</f>
        <v>0</v>
      </c>
      <c r="N1602" s="13">
        <f t="shared" si="74"/>
        <v>4106.4854537559568</v>
      </c>
      <c r="O1602" s="10">
        <f ca="1">(O1601+(IF(J1601&lt;&gt;J1600,(-O1601*'inputs and tables'!$K$22-'inputs and tables'!$K$21)-O1601*'inputs and tables'!$K$22,0)*('inputs and tables'!$K$15+'inputs and tables'!$K$16)))*(IF(AND(J1601=0,'inputs and tables'!$K$16=1),data!C1601/data!C1602,1)*IF(AND(J1601=1,'inputs and tables'!$K$15=1),data!C1602/data!C1601,1))</f>
        <v>30165.445488420792</v>
      </c>
      <c r="P1602" s="10">
        <f ca="1">(P1601+(IF(K1601&lt;&gt;K1600,(-P1601*'inputs and tables'!$K$22-'inputs and tables'!$K$21)-P1601*'inputs and tables'!$K$22,0)*('inputs and tables'!$K$15+'inputs and tables'!$K$16)))*(IF(AND(K1601=0,'inputs and tables'!$K$16=1),data!C1601/data!C1602,1)*IF(AND(K1601=1,'inputs and tables'!$K$15=1),data!C1602/data!C1601,1))</f>
        <v>7499.6184133734441</v>
      </c>
    </row>
    <row r="1603" spans="1:16" x14ac:dyDescent="0.4">
      <c r="A1603" s="17">
        <f t="shared" si="72"/>
        <v>1601</v>
      </c>
      <c r="B1603">
        <v>1641168000</v>
      </c>
      <c r="C1603">
        <v>46446.1</v>
      </c>
      <c r="D1603" s="14">
        <f t="shared" si="73"/>
        <v>44564</v>
      </c>
      <c r="F1603">
        <f ca="1">IF(A1603&lt;$F$2,"",AVERAGE(INDIRECT("C"&amp;A1603-$F$2+3):C1603))</f>
        <v>53433.719083333359</v>
      </c>
      <c r="G1603" s="2">
        <f ca="1">IF(A1603&lt;$G$2,"",IF(A1603=$G$2,AVERAGE(INDIRECT("C"&amp;A1603-$G$2+3):C1603),G1602+(2/($G$2+3))*(C1603-G1602)))</f>
        <v>51779.200040744538</v>
      </c>
      <c r="J1603">
        <f ca="1">IF(F1603="","",IF(C1603&lt;(F1603*(1-'inputs and tables'!$K$14)),0,IF(C1603&gt;(F1603*(1+'inputs and tables'!$K$14)),1,J1602)))</f>
        <v>0</v>
      </c>
      <c r="K1603">
        <f ca="1">IF(G1603="","",IF(C1603&lt;(G1603*(1-'inputs and tables'!$K$14)),0,IF(C1603&gt;(G1603*(1+'inputs and tables'!$K$14)),1,K1602)))</f>
        <v>0</v>
      </c>
      <c r="N1603" s="13">
        <f t="shared" si="74"/>
        <v>4033.5301780286445</v>
      </c>
      <c r="O1603" s="10">
        <f ca="1">(O1602+(IF(J1602&lt;&gt;J1601,(-O1602*'inputs and tables'!$K$22-'inputs and tables'!$K$21)-O1602*'inputs and tables'!$K$22,0)*('inputs and tables'!$K$15+'inputs and tables'!$K$16)))*(IF(AND(J1602=0,'inputs and tables'!$K$16=1),data!C1602/data!C1603,1)*IF(AND(J1602=1,'inputs and tables'!$K$15=1),data!C1603/data!C1602,1))</f>
        <v>30711.053999058124</v>
      </c>
      <c r="P1603" s="10">
        <f ca="1">(P1602+(IF(K1602&lt;&gt;K1601,(-P1602*'inputs and tables'!$K$22-'inputs and tables'!$K$21)-P1602*'inputs and tables'!$K$22,0)*('inputs and tables'!$K$15+'inputs and tables'!$K$16)))*(IF(AND(K1602=0,'inputs and tables'!$K$16=1),data!C1602/data!C1603,1)*IF(AND(K1602=1,'inputs and tables'!$K$15=1),data!C1603/data!C1602,1))</f>
        <v>7635.2655276996584</v>
      </c>
    </row>
    <row r="1604" spans="1:16" x14ac:dyDescent="0.4">
      <c r="A1604" s="17">
        <f t="shared" si="72"/>
        <v>1602</v>
      </c>
      <c r="B1604">
        <v>1641254400</v>
      </c>
      <c r="C1604">
        <v>45832.01</v>
      </c>
      <c r="D1604" s="14">
        <f t="shared" si="73"/>
        <v>44565</v>
      </c>
      <c r="F1604">
        <f ca="1">IF(A1604&lt;$F$2,"",AVERAGE(INDIRECT("C"&amp;A1604-$F$2+3):C1604))</f>
        <v>53376.786666666696</v>
      </c>
      <c r="G1604" s="2">
        <f ca="1">IF(A1604&lt;$G$2,"",IF(A1604=$G$2,AVERAGE(INDIRECT("C"&amp;A1604-$G$2+3):C1604),G1603+(2/($G$2+3))*(C1604-G1603)))</f>
        <v>51673.000218588386</v>
      </c>
      <c r="J1604">
        <f ca="1">IF(F1604="","",IF(C1604&lt;(F1604*(1-'inputs and tables'!$K$14)),0,IF(C1604&gt;(F1604*(1+'inputs and tables'!$K$14)),1,J1603)))</f>
        <v>0</v>
      </c>
      <c r="K1604">
        <f ca="1">IF(G1604="","",IF(C1604&lt;(G1604*(1-'inputs and tables'!$K$14)),0,IF(C1604&gt;(G1604*(1+'inputs and tables'!$K$14)),1,K1603)))</f>
        <v>0</v>
      </c>
      <c r="N1604" s="13">
        <f t="shared" si="74"/>
        <v>3980.2006079027219</v>
      </c>
      <c r="O1604" s="10">
        <f ca="1">(O1603+(IF(J1603&lt;&gt;J1602,(-O1603*'inputs and tables'!$K$22-'inputs and tables'!$K$21)-O1603*'inputs and tables'!$K$22,0)*('inputs and tables'!$K$15+'inputs and tables'!$K$16)))*(IF(AND(J1603=0,'inputs and tables'!$K$16=1),data!C1603/data!C1604,1)*IF(AND(J1603=1,'inputs and tables'!$K$15=1),data!C1604/data!C1603,1))</f>
        <v>31122.542632226985</v>
      </c>
      <c r="P1604" s="10">
        <f ca="1">(P1603+(IF(K1603&lt;&gt;K1602,(-P1603*'inputs and tables'!$K$22-'inputs and tables'!$K$21)-P1603*'inputs and tables'!$K$22,0)*('inputs and tables'!$K$15+'inputs and tables'!$K$16)))*(IF(AND(K1603=0,'inputs and tables'!$K$16=1),data!C1603/data!C1604,1)*IF(AND(K1603=1,'inputs and tables'!$K$15=1),data!C1604/data!C1603,1))</f>
        <v>7737.5682678130652</v>
      </c>
    </row>
    <row r="1605" spans="1:16" x14ac:dyDescent="0.4">
      <c r="A1605" s="17">
        <f t="shared" ref="A1605:A1668" si="75">A1604+1</f>
        <v>1603</v>
      </c>
      <c r="B1605">
        <v>1641340800</v>
      </c>
      <c r="C1605">
        <v>43451.13</v>
      </c>
      <c r="D1605" s="14">
        <f t="shared" si="73"/>
        <v>44566</v>
      </c>
      <c r="F1605">
        <f ca="1">IF(A1605&lt;$F$2,"",AVERAGE(INDIRECT("C"&amp;A1605-$F$2+3):C1605))</f>
        <v>53348.348333333364</v>
      </c>
      <c r="G1605" s="2">
        <f ca="1">IF(A1605&lt;$G$2,"",IF(A1605=$G$2,AVERAGE(INDIRECT("C"&amp;A1605-$G$2+3):C1605),G1604+(2/($G$2+3))*(C1605-G1604)))</f>
        <v>51526.181107542165</v>
      </c>
      <c r="J1605">
        <f ca="1">IF(F1605="","",IF(C1605&lt;(F1605*(1-'inputs and tables'!$K$14)),0,IF(C1605&gt;(F1605*(1+'inputs and tables'!$K$14)),1,J1604)))</f>
        <v>0</v>
      </c>
      <c r="K1605">
        <f ca="1">IF(G1605="","",IF(C1605&lt;(G1605*(1-'inputs and tables'!$K$14)),0,IF(C1605&gt;(G1605*(1+'inputs and tables'!$K$14)),1,K1604)))</f>
        <v>0</v>
      </c>
      <c r="N1605" s="13">
        <f t="shared" si="74"/>
        <v>3773.4372557533516</v>
      </c>
      <c r="O1605" s="10">
        <f ca="1">(O1604+(IF(J1604&lt;&gt;J1603,(-O1604*'inputs and tables'!$K$22-'inputs and tables'!$K$21)-O1604*'inputs and tables'!$K$22,0)*('inputs and tables'!$K$15+'inputs and tables'!$K$16)))*(IF(AND(J1604=0,'inputs and tables'!$K$16=1),data!C1604/data!C1605,1)*IF(AND(J1604=1,'inputs and tables'!$K$15=1),data!C1605/data!C1604,1))</f>
        <v>32827.884686673366</v>
      </c>
      <c r="P1605" s="10">
        <f ca="1">(P1604+(IF(K1604&lt;&gt;K1603,(-P1604*'inputs and tables'!$K$22-'inputs and tables'!$K$21)-P1604*'inputs and tables'!$K$22,0)*('inputs and tables'!$K$15+'inputs and tables'!$K$16)))*(IF(AND(K1604=0,'inputs and tables'!$K$16=1),data!C1604/data!C1605,1)*IF(AND(K1604=1,'inputs and tables'!$K$15=1),data!C1605/data!C1604,1))</f>
        <v>8161.5439282267489</v>
      </c>
    </row>
    <row r="1606" spans="1:16" x14ac:dyDescent="0.4">
      <c r="A1606" s="17">
        <f t="shared" si="75"/>
        <v>1604</v>
      </c>
      <c r="B1606">
        <v>1641427200</v>
      </c>
      <c r="C1606">
        <v>43082.31</v>
      </c>
      <c r="D1606" s="14">
        <f t="shared" si="73"/>
        <v>44567</v>
      </c>
      <c r="F1606">
        <f ca="1">IF(A1606&lt;$F$2,"",AVERAGE(INDIRECT("C"&amp;A1606-$F$2+3):C1606))</f>
        <v>53323.63166666669</v>
      </c>
      <c r="G1606" s="2">
        <f ca="1">IF(A1606&lt;$G$2,"",IF(A1606=$G$2,AVERAGE(INDIRECT("C"&amp;A1606-$G$2+3):C1606),G1605+(2/($G$2+3))*(C1606-G1605)))</f>
        <v>51375.397694907486</v>
      </c>
      <c r="J1606">
        <f ca="1">IF(F1606="","",IF(C1606&lt;(F1606*(1-'inputs and tables'!$K$14)),0,IF(C1606&gt;(F1606*(1+'inputs and tables'!$K$14)),1,J1605)))</f>
        <v>0</v>
      </c>
      <c r="K1606">
        <f ca="1">IF(G1606="","",IF(C1606&lt;(G1606*(1-'inputs and tables'!$K$14)),0,IF(C1606&gt;(G1606*(1+'inputs and tables'!$K$14)),1,K1605)))</f>
        <v>0</v>
      </c>
      <c r="N1606" s="13">
        <f t="shared" si="74"/>
        <v>3741.4077290490527</v>
      </c>
      <c r="O1606" s="10">
        <f ca="1">(O1605+(IF(J1605&lt;&gt;J1604,(-O1605*'inputs and tables'!$K$22-'inputs and tables'!$K$21)-O1605*'inputs and tables'!$K$22,0)*('inputs and tables'!$K$15+'inputs and tables'!$K$16)))*(IF(AND(J1605=0,'inputs and tables'!$K$16=1),data!C1605/data!C1606,1)*IF(AND(J1605=1,'inputs and tables'!$K$15=1),data!C1606/data!C1605,1))</f>
        <v>33108.918373821034</v>
      </c>
      <c r="P1606" s="10">
        <f ca="1">(P1605+(IF(K1605&lt;&gt;K1604,(-P1605*'inputs and tables'!$K$22-'inputs and tables'!$K$21)-P1605*'inputs and tables'!$K$22,0)*('inputs and tables'!$K$15+'inputs and tables'!$K$16)))*(IF(AND(K1605=0,'inputs and tables'!$K$16=1),data!C1605/data!C1606,1)*IF(AND(K1605=1,'inputs and tables'!$K$15=1),data!C1606/data!C1605,1))</f>
        <v>8231.4134554551783</v>
      </c>
    </row>
    <row r="1607" spans="1:16" x14ac:dyDescent="0.4">
      <c r="A1607" s="17">
        <f t="shared" si="75"/>
        <v>1605</v>
      </c>
      <c r="B1607">
        <v>1641513600</v>
      </c>
      <c r="C1607">
        <v>41566.480000000003</v>
      </c>
      <c r="D1607" s="14">
        <f t="shared" si="73"/>
        <v>44568</v>
      </c>
      <c r="F1607">
        <f ca="1">IF(A1607&lt;$F$2,"",AVERAGE(INDIRECT("C"&amp;A1607-$F$2+3):C1607))</f>
        <v>53283.392833333361</v>
      </c>
      <c r="G1607" s="2">
        <f ca="1">IF(A1607&lt;$G$2,"",IF(A1607=$G$2,AVERAGE(INDIRECT("C"&amp;A1607-$G$2+3):C1607),G1606+(2/($G$2+3))*(C1607-G1606)))</f>
        <v>51200.238450355566</v>
      </c>
      <c r="J1607">
        <f ca="1">IF(F1607="","",IF(C1607&lt;(F1607*(1-'inputs and tables'!$K$14)),0,IF(C1607&gt;(F1607*(1+'inputs and tables'!$K$14)),1,J1606)))</f>
        <v>0</v>
      </c>
      <c r="K1607">
        <f ca="1">IF(G1607="","",IF(C1607&lt;(G1607*(1-'inputs and tables'!$K$14)),0,IF(C1607&gt;(G1607*(1+'inputs and tables'!$K$14)),1,K1606)))</f>
        <v>0</v>
      </c>
      <c r="N1607" s="13">
        <f t="shared" si="74"/>
        <v>3609.7681285279941</v>
      </c>
      <c r="O1607" s="10">
        <f ca="1">(O1606+(IF(J1606&lt;&gt;J1605,(-O1606*'inputs and tables'!$K$22-'inputs and tables'!$K$21)-O1606*'inputs and tables'!$K$22,0)*('inputs and tables'!$K$15+'inputs and tables'!$K$16)))*(IF(AND(J1606=0,'inputs and tables'!$K$16=1),data!C1606/data!C1607,1)*IF(AND(J1606=1,'inputs and tables'!$K$15=1),data!C1607/data!C1606,1))</f>
        <v>34316.321351859806</v>
      </c>
      <c r="P1607" s="10">
        <f ca="1">(P1606+(IF(K1606&lt;&gt;K1605,(-P1606*'inputs and tables'!$K$22-'inputs and tables'!$K$21)-P1606*'inputs and tables'!$K$22,0)*('inputs and tables'!$K$15+'inputs and tables'!$K$16)))*(IF(AND(K1606=0,'inputs and tables'!$K$16=1),data!C1606/data!C1607,1)*IF(AND(K1606=1,'inputs and tables'!$K$15=1),data!C1607/data!C1606,1))</f>
        <v>8531.5933951128682</v>
      </c>
    </row>
    <row r="1608" spans="1:16" x14ac:dyDescent="0.4">
      <c r="A1608" s="17">
        <f t="shared" si="75"/>
        <v>1606</v>
      </c>
      <c r="B1608">
        <v>1641600000</v>
      </c>
      <c r="C1608">
        <v>41679.74</v>
      </c>
      <c r="D1608" s="14">
        <f t="shared" si="73"/>
        <v>44569</v>
      </c>
      <c r="F1608">
        <f ca="1">IF(A1608&lt;$F$2,"",AVERAGE(INDIRECT("C"&amp;A1608-$F$2+3):C1608))</f>
        <v>53256.966416666699</v>
      </c>
      <c r="G1608" s="2">
        <f ca="1">IF(A1608&lt;$G$2,"",IF(A1608=$G$2,AVERAGE(INDIRECT("C"&amp;A1608-$G$2+3):C1608),G1607+(2/($G$2+3))*(C1608-G1607)))</f>
        <v>51030.229549456359</v>
      </c>
      <c r="J1608">
        <f ca="1">IF(F1608="","",IF(C1608&lt;(F1608*(1-'inputs and tables'!$K$14)),0,IF(C1608&gt;(F1608*(1+'inputs and tables'!$K$14)),1,J1607)))</f>
        <v>0</v>
      </c>
      <c r="K1608">
        <f ca="1">IF(G1608="","",IF(C1608&lt;(G1608*(1-'inputs and tables'!$K$14)),0,IF(C1608&gt;(G1608*(1+'inputs and tables'!$K$14)),1,K1607)))</f>
        <v>0</v>
      </c>
      <c r="N1608" s="13">
        <f t="shared" si="74"/>
        <v>3619.6039947893919</v>
      </c>
      <c r="O1608" s="10">
        <f ca="1">(O1607+(IF(J1607&lt;&gt;J1606,(-O1607*'inputs and tables'!$K$22-'inputs and tables'!$K$21)-O1607*'inputs and tables'!$K$22,0)*('inputs and tables'!$K$15+'inputs and tables'!$K$16)))*(IF(AND(J1607=0,'inputs and tables'!$K$16=1),data!C1607/data!C1608,1)*IF(AND(J1607=1,'inputs and tables'!$K$15=1),data!C1608/data!C1607,1))</f>
        <v>34223.070612860203</v>
      </c>
      <c r="P1608" s="10">
        <f ca="1">(P1607+(IF(K1607&lt;&gt;K1606,(-P1607*'inputs and tables'!$K$22-'inputs and tables'!$K$21)-P1607*'inputs and tables'!$K$22,0)*('inputs and tables'!$K$15+'inputs and tables'!$K$16)))*(IF(AND(K1607=0,'inputs and tables'!$K$16=1),data!C1607/data!C1608,1)*IF(AND(K1607=1,'inputs and tables'!$K$15=1),data!C1608/data!C1607,1))</f>
        <v>8508.4097507827828</v>
      </c>
    </row>
    <row r="1609" spans="1:16" x14ac:dyDescent="0.4">
      <c r="A1609" s="17">
        <f t="shared" si="75"/>
        <v>1607</v>
      </c>
      <c r="B1609">
        <v>1641686400</v>
      </c>
      <c r="C1609">
        <v>41864.620000000003</v>
      </c>
      <c r="D1609" s="14">
        <f t="shared" si="73"/>
        <v>44570</v>
      </c>
      <c r="F1609">
        <f ca="1">IF(A1609&lt;$F$2,"",AVERAGE(INDIRECT("C"&amp;A1609-$F$2+3):C1609))</f>
        <v>53229.39083333336</v>
      </c>
      <c r="G1609" s="2">
        <f ca="1">IF(A1609&lt;$G$2,"",IF(A1609=$G$2,AVERAGE(INDIRECT("C"&amp;A1609-$G$2+3):C1609),G1608+(2/($G$2+3))*(C1609-G1608)))</f>
        <v>50866.557950358925</v>
      </c>
      <c r="J1609">
        <f ca="1">IF(F1609="","",IF(C1609&lt;(F1609*(1-'inputs and tables'!$K$14)),0,IF(C1609&gt;(F1609*(1+'inputs and tables'!$K$14)),1,J1608)))</f>
        <v>0</v>
      </c>
      <c r="K1609">
        <f ca="1">IF(G1609="","",IF(C1609&lt;(G1609*(1-'inputs and tables'!$K$14)),0,IF(C1609&gt;(G1609*(1+'inputs and tables'!$K$14)),1,K1608)))</f>
        <v>0</v>
      </c>
      <c r="N1609" s="13">
        <f t="shared" si="74"/>
        <v>3635.6595744680726</v>
      </c>
      <c r="O1609" s="10">
        <f ca="1">(O1608+(IF(J1608&lt;&gt;J1607,(-O1608*'inputs and tables'!$K$22-'inputs and tables'!$K$21)-O1608*'inputs and tables'!$K$22,0)*('inputs and tables'!$K$15+'inputs and tables'!$K$16)))*(IF(AND(J1608=0,'inputs and tables'!$K$16=1),data!C1608/data!C1609,1)*IF(AND(J1608=1,'inputs and tables'!$K$15=1),data!C1609/data!C1608,1))</f>
        <v>34071.936760578596</v>
      </c>
      <c r="P1609" s="10">
        <f ca="1">(P1608+(IF(K1608&lt;&gt;K1607,(-P1608*'inputs and tables'!$K$22-'inputs and tables'!$K$21)-P1608*'inputs and tables'!$K$22,0)*('inputs and tables'!$K$15+'inputs and tables'!$K$16)))*(IF(AND(K1608=0,'inputs and tables'!$K$16=1),data!C1608/data!C1609,1)*IF(AND(K1608=1,'inputs and tables'!$K$15=1),data!C1609/data!C1608,1))</f>
        <v>8470.8354268136482</v>
      </c>
    </row>
    <row r="1610" spans="1:16" x14ac:dyDescent="0.4">
      <c r="A1610" s="17">
        <f t="shared" si="75"/>
        <v>1608</v>
      </c>
      <c r="B1610">
        <v>1641772800</v>
      </c>
      <c r="C1610">
        <v>41822.49</v>
      </c>
      <c r="D1610" s="14">
        <f t="shared" si="73"/>
        <v>44571</v>
      </c>
      <c r="F1610">
        <f ca="1">IF(A1610&lt;$F$2,"",AVERAGE(INDIRECT("C"&amp;A1610-$F$2+3):C1610))</f>
        <v>53194.367916666692</v>
      </c>
      <c r="G1610" s="2">
        <f ca="1">IF(A1610&lt;$G$2,"",IF(A1610=$G$2,AVERAGE(INDIRECT("C"&amp;A1610-$G$2+3):C1610),G1609+(2/($G$2+3))*(C1610-G1609)))</f>
        <v>50705.056736959661</v>
      </c>
      <c r="J1610">
        <f ca="1">IF(F1610="","",IF(C1610&lt;(F1610*(1-'inputs and tables'!$K$14)),0,IF(C1610&gt;(F1610*(1+'inputs and tables'!$K$14)),1,J1609)))</f>
        <v>0</v>
      </c>
      <c r="K1610">
        <f ca="1">IF(G1610="","",IF(C1610&lt;(G1610*(1-'inputs and tables'!$K$14)),0,IF(C1610&gt;(G1610*(1+'inputs and tables'!$K$14)),1,K1609)))</f>
        <v>0</v>
      </c>
      <c r="N1610" s="13">
        <f t="shared" si="74"/>
        <v>3632.0008684324666</v>
      </c>
      <c r="O1610" s="10">
        <f ca="1">(O1609+(IF(J1609&lt;&gt;J1608,(-O1609*'inputs and tables'!$K$22-'inputs and tables'!$K$21)-O1609*'inputs and tables'!$K$22,0)*('inputs and tables'!$K$15+'inputs and tables'!$K$16)))*(IF(AND(J1609=0,'inputs and tables'!$K$16=1),data!C1609/data!C1610,1)*IF(AND(J1609=1,'inputs and tables'!$K$15=1),data!C1610/data!C1609,1))</f>
        <v>34106.25921951692</v>
      </c>
      <c r="P1610" s="10">
        <f ca="1">(P1609+(IF(K1609&lt;&gt;K1608,(-P1609*'inputs and tables'!$K$22-'inputs and tables'!$K$21)-P1609*'inputs and tables'!$K$22,0)*('inputs and tables'!$K$15+'inputs and tables'!$K$16)))*(IF(AND(K1609=0,'inputs and tables'!$K$16=1),data!C1609/data!C1610,1)*IF(AND(K1609=1,'inputs and tables'!$K$15=1),data!C1610/data!C1609,1))</f>
        <v>8479.3685461121822</v>
      </c>
    </row>
    <row r="1611" spans="1:16" x14ac:dyDescent="0.4">
      <c r="A1611" s="17">
        <f t="shared" si="75"/>
        <v>1609</v>
      </c>
      <c r="B1611">
        <v>1641859200</v>
      </c>
      <c r="C1611">
        <v>42729.29</v>
      </c>
      <c r="D1611" s="14">
        <f t="shared" si="73"/>
        <v>44572</v>
      </c>
      <c r="F1611">
        <f ca="1">IF(A1611&lt;$F$2,"",AVERAGE(INDIRECT("C"&amp;A1611-$F$2+3):C1611))</f>
        <v>53175.939250000025</v>
      </c>
      <c r="G1611" s="2">
        <f ca="1">IF(A1611&lt;$G$2,"",IF(A1611=$G$2,AVERAGE(INDIRECT("C"&amp;A1611-$G$2+3):C1611),G1610+(2/($G$2+3))*(C1611-G1610)))</f>
        <v>50562.632330942521</v>
      </c>
      <c r="J1611">
        <f ca="1">IF(F1611="","",IF(C1611&lt;(F1611*(1-'inputs and tables'!$K$14)),0,IF(C1611&gt;(F1611*(1+'inputs and tables'!$K$14)),1,J1610)))</f>
        <v>0</v>
      </c>
      <c r="K1611">
        <f ca="1">IF(G1611="","",IF(C1611&lt;(G1611*(1-'inputs and tables'!$K$14)),0,IF(C1611&gt;(G1611*(1+'inputs and tables'!$K$14)),1,K1610)))</f>
        <v>0</v>
      </c>
      <c r="N1611" s="13">
        <f t="shared" si="74"/>
        <v>3710.7503256621671</v>
      </c>
      <c r="O1611" s="10">
        <f ca="1">(O1610+(IF(J1610&lt;&gt;J1609,(-O1610*'inputs and tables'!$K$22-'inputs and tables'!$K$21)-O1610*'inputs and tables'!$K$22,0)*('inputs and tables'!$K$15+'inputs and tables'!$K$16)))*(IF(AND(J1610=0,'inputs and tables'!$K$16=1),data!C1610/data!C1611,1)*IF(AND(J1610=1,'inputs and tables'!$K$15=1),data!C1611/data!C1610,1))</f>
        <v>33382.456978472008</v>
      </c>
      <c r="P1611" s="10">
        <f ca="1">(P1610+(IF(K1610&lt;&gt;K1609,(-P1610*'inputs and tables'!$K$22-'inputs and tables'!$K$21)-P1610*'inputs and tables'!$K$22,0)*('inputs and tables'!$K$15+'inputs and tables'!$K$16)))*(IF(AND(K1610=0,'inputs and tables'!$K$16=1),data!C1610/data!C1611,1)*IF(AND(K1610=1,'inputs and tables'!$K$15=1),data!C1611/data!C1610,1))</f>
        <v>8299.4195837583829</v>
      </c>
    </row>
    <row r="1612" spans="1:16" x14ac:dyDescent="0.4">
      <c r="A1612" s="17">
        <f t="shared" si="75"/>
        <v>1610</v>
      </c>
      <c r="B1612">
        <v>1641945600</v>
      </c>
      <c r="C1612">
        <v>43902.66</v>
      </c>
      <c r="D1612" s="14">
        <f t="shared" si="73"/>
        <v>44573</v>
      </c>
      <c r="F1612">
        <f ca="1">IF(A1612&lt;$F$2,"",AVERAGE(INDIRECT("C"&amp;A1612-$F$2+3):C1612))</f>
        <v>53149.198750000025</v>
      </c>
      <c r="G1612" s="2">
        <f ca="1">IF(A1612&lt;$G$2,"",IF(A1612=$G$2,AVERAGE(INDIRECT("C"&amp;A1612-$G$2+3):C1612),G1611+(2/($G$2+3))*(C1612-G1611)))</f>
        <v>50443.704253604265</v>
      </c>
      <c r="J1612">
        <f ca="1">IF(F1612="","",IF(C1612&lt;(F1612*(1-'inputs and tables'!$K$14)),0,IF(C1612&gt;(F1612*(1+'inputs and tables'!$K$14)),1,J1611)))</f>
        <v>0</v>
      </c>
      <c r="K1612">
        <f ca="1">IF(G1612="","",IF(C1612&lt;(G1612*(1-'inputs and tables'!$K$14)),0,IF(C1612&gt;(G1612*(1+'inputs and tables'!$K$14)),1,K1611)))</f>
        <v>0</v>
      </c>
      <c r="N1612" s="13">
        <f t="shared" si="74"/>
        <v>3812.6495874945595</v>
      </c>
      <c r="O1612" s="10">
        <f ca="1">(O1611+(IF(J1611&lt;&gt;J1610,(-O1611*'inputs and tables'!$K$22-'inputs and tables'!$K$21)-O1611*'inputs and tables'!$K$22,0)*('inputs and tables'!$K$15+'inputs and tables'!$K$16)))*(IF(AND(J1611=0,'inputs and tables'!$K$16=1),data!C1611/data!C1612,1)*IF(AND(J1611=1,'inputs and tables'!$K$15=1),data!C1612/data!C1611,1))</f>
        <v>32490.256516248766</v>
      </c>
      <c r="P1612" s="10">
        <f ca="1">(P1611+(IF(K1611&lt;&gt;K1610,(-P1611*'inputs and tables'!$K$22-'inputs and tables'!$K$21)-P1611*'inputs and tables'!$K$22,0)*('inputs and tables'!$K$15+'inputs and tables'!$K$16)))*(IF(AND(K1611=0,'inputs and tables'!$K$16=1),data!C1611/data!C1612,1)*IF(AND(K1611=1,'inputs and tables'!$K$15=1),data!C1612/data!C1611,1))</f>
        <v>8077.6040956536854</v>
      </c>
    </row>
    <row r="1613" spans="1:16" x14ac:dyDescent="0.4">
      <c r="A1613" s="17">
        <f t="shared" si="75"/>
        <v>1611</v>
      </c>
      <c r="B1613">
        <v>1642032000</v>
      </c>
      <c r="C1613">
        <v>42560.11</v>
      </c>
      <c r="D1613" s="14">
        <f t="shared" si="73"/>
        <v>44574</v>
      </c>
      <c r="F1613">
        <f ca="1">IF(A1613&lt;$F$2,"",AVERAGE(INDIRECT("C"&amp;A1613-$F$2+3):C1613))</f>
        <v>53102.854583333356</v>
      </c>
      <c r="G1613" s="2">
        <f ca="1">IF(A1613&lt;$G$2,"",IF(A1613=$G$2,AVERAGE(INDIRECT("C"&amp;A1613-$G$2+3):C1613),G1612+(2/($G$2+3))*(C1613-G1612)))</f>
        <v>50302.925784789906</v>
      </c>
      <c r="J1613">
        <f ca="1">IF(F1613="","",IF(C1613&lt;(F1613*(1-'inputs and tables'!$K$14)),0,IF(C1613&gt;(F1613*(1+'inputs and tables'!$K$14)),1,J1612)))</f>
        <v>0</v>
      </c>
      <c r="K1613">
        <f ca="1">IF(G1613="","",IF(C1613&lt;(G1613*(1-'inputs and tables'!$K$14)),0,IF(C1613&gt;(G1613*(1+'inputs and tables'!$K$14)),1,K1612)))</f>
        <v>0</v>
      </c>
      <c r="N1613" s="13">
        <f t="shared" si="74"/>
        <v>3696.0581849761056</v>
      </c>
      <c r="O1613" s="10">
        <f ca="1">(O1612+(IF(J1612&lt;&gt;J1611,(-O1612*'inputs and tables'!$K$22-'inputs and tables'!$K$21)-O1612*'inputs and tables'!$K$22,0)*('inputs and tables'!$K$15+'inputs and tables'!$K$16)))*(IF(AND(J1612=0,'inputs and tables'!$K$16=1),data!C1612/data!C1613,1)*IF(AND(J1612=1,'inputs and tables'!$K$15=1),data!C1613/data!C1612,1))</f>
        <v>33515.15503944079</v>
      </c>
      <c r="P1613" s="10">
        <f ca="1">(P1612+(IF(K1612&lt;&gt;K1611,(-P1612*'inputs and tables'!$K$22-'inputs and tables'!$K$21)-P1612*'inputs and tables'!$K$22,0)*('inputs and tables'!$K$15+'inputs and tables'!$K$16)))*(IF(AND(K1612=0,'inputs and tables'!$K$16=1),data!C1612/data!C1613,1)*IF(AND(K1612=1,'inputs and tables'!$K$15=1),data!C1613/data!C1612,1))</f>
        <v>8332.4104713566594</v>
      </c>
    </row>
    <row r="1614" spans="1:16" x14ac:dyDescent="0.4">
      <c r="A1614" s="17">
        <f t="shared" si="75"/>
        <v>1612</v>
      </c>
      <c r="B1614">
        <v>1642118400</v>
      </c>
      <c r="C1614">
        <v>43059.96</v>
      </c>
      <c r="D1614" s="14">
        <f t="shared" si="73"/>
        <v>44575</v>
      </c>
      <c r="F1614">
        <f ca="1">IF(A1614&lt;$F$2,"",AVERAGE(INDIRECT("C"&amp;A1614-$F$2+3):C1614))</f>
        <v>53063.872416666694</v>
      </c>
      <c r="G1614" s="2">
        <f ca="1">IF(A1614&lt;$G$2,"",IF(A1614=$G$2,AVERAGE(INDIRECT("C"&amp;A1614-$G$2+3):C1614),G1613+(2/($G$2+3))*(C1614-G1613)))</f>
        <v>50173.587110061519</v>
      </c>
      <c r="J1614">
        <f ca="1">IF(F1614="","",IF(C1614&lt;(F1614*(1-'inputs and tables'!$K$14)),0,IF(C1614&gt;(F1614*(1+'inputs and tables'!$K$14)),1,J1613)))</f>
        <v>0</v>
      </c>
      <c r="K1614">
        <f ca="1">IF(G1614="","",IF(C1614&lt;(G1614*(1-'inputs and tables'!$K$14)),0,IF(C1614&gt;(G1614*(1+'inputs and tables'!$K$14)),1,K1613)))</f>
        <v>0</v>
      </c>
      <c r="N1614" s="13">
        <f t="shared" si="74"/>
        <v>3739.4667824576509</v>
      </c>
      <c r="O1614" s="10">
        <f ca="1">(O1613+(IF(J1613&lt;&gt;J1612,(-O1613*'inputs and tables'!$K$22-'inputs and tables'!$K$21)-O1613*'inputs and tables'!$K$22,0)*('inputs and tables'!$K$15+'inputs and tables'!$K$16)))*(IF(AND(J1613=0,'inputs and tables'!$K$16=1),data!C1613/data!C1614,1)*IF(AND(J1613=1,'inputs and tables'!$K$15=1),data!C1614/data!C1613,1))</f>
        <v>33126.103348578457</v>
      </c>
      <c r="P1614" s="10">
        <f ca="1">(P1613+(IF(K1613&lt;&gt;K1612,(-P1613*'inputs and tables'!$K$22-'inputs and tables'!$K$21)-P1613*'inputs and tables'!$K$22,0)*('inputs and tables'!$K$15+'inputs and tables'!$K$16)))*(IF(AND(K1613=0,'inputs and tables'!$K$16=1),data!C1613/data!C1614,1)*IF(AND(K1613=1,'inputs and tables'!$K$15=1),data!C1614/data!C1613,1))</f>
        <v>8235.6859185677677</v>
      </c>
    </row>
    <row r="1615" spans="1:16" x14ac:dyDescent="0.4">
      <c r="A1615" s="17">
        <f t="shared" si="75"/>
        <v>1613</v>
      </c>
      <c r="B1615">
        <v>1642204800</v>
      </c>
      <c r="C1615">
        <v>43084.29</v>
      </c>
      <c r="D1615" s="14">
        <f t="shared" si="73"/>
        <v>44576</v>
      </c>
      <c r="F1615">
        <f ca="1">IF(A1615&lt;$F$2,"",AVERAGE(INDIRECT("C"&amp;A1615-$F$2+3):C1615))</f>
        <v>53028.741666666698</v>
      </c>
      <c r="G1615" s="2">
        <f ca="1">IF(A1615&lt;$G$2,"",IF(A1615=$G$2,AVERAGE(INDIRECT("C"&amp;A1615-$G$2+3):C1615),G1614+(2/($G$2+3))*(C1615-G1614)))</f>
        <v>50046.992518810417</v>
      </c>
      <c r="J1615">
        <f ca="1">IF(F1615="","",IF(C1615&lt;(F1615*(1-'inputs and tables'!$K$14)),0,IF(C1615&gt;(F1615*(1+'inputs and tables'!$K$14)),1,J1614)))</f>
        <v>0</v>
      </c>
      <c r="K1615">
        <f ca="1">IF(G1615="","",IF(C1615&lt;(G1615*(1-'inputs and tables'!$K$14)),0,IF(C1615&gt;(G1615*(1+'inputs and tables'!$K$14)),1,K1614)))</f>
        <v>0</v>
      </c>
      <c r="N1615" s="13">
        <f t="shared" si="74"/>
        <v>3741.5796786799697</v>
      </c>
      <c r="O1615" s="10">
        <f ca="1">(O1614+(IF(J1614&lt;&gt;J1613,(-O1614*'inputs and tables'!$K$22-'inputs and tables'!$K$21)-O1614*'inputs and tables'!$K$22,0)*('inputs and tables'!$K$15+'inputs and tables'!$K$16)))*(IF(AND(J1614=0,'inputs and tables'!$K$16=1),data!C1614/data!C1615,1)*IF(AND(J1614=1,'inputs and tables'!$K$15=1),data!C1615/data!C1614,1))</f>
        <v>33107.396806252451</v>
      </c>
      <c r="P1615" s="10">
        <f ca="1">(P1614+(IF(K1614&lt;&gt;K1613,(-P1614*'inputs and tables'!$K$22-'inputs and tables'!$K$21)-P1614*'inputs and tables'!$K$22,0)*('inputs and tables'!$K$15+'inputs and tables'!$K$16)))*(IF(AND(K1614=0,'inputs and tables'!$K$16=1),data!C1614/data!C1615,1)*IF(AND(K1614=1,'inputs and tables'!$K$15=1),data!C1615/data!C1614,1))</f>
        <v>8231.0351691090036</v>
      </c>
    </row>
    <row r="1616" spans="1:16" x14ac:dyDescent="0.4">
      <c r="A1616" s="17">
        <f t="shared" si="75"/>
        <v>1614</v>
      </c>
      <c r="B1616">
        <v>1642291200</v>
      </c>
      <c r="C1616">
        <v>43071.66</v>
      </c>
      <c r="D1616" s="14">
        <f t="shared" si="73"/>
        <v>44577</v>
      </c>
      <c r="F1616">
        <f ca="1">IF(A1616&lt;$F$2,"",AVERAGE(INDIRECT("C"&amp;A1616-$F$2+3):C1616))</f>
        <v>52985.2326666667</v>
      </c>
      <c r="G1616" s="2">
        <f ca="1">IF(A1616&lt;$G$2,"",IF(A1616=$G$2,AVERAGE(INDIRECT("C"&amp;A1616-$G$2+3):C1616),G1615+(2/($G$2+3))*(C1616-G1615)))</f>
        <v>49922.433009545945</v>
      </c>
      <c r="J1616">
        <f ca="1">IF(F1616="","",IF(C1616&lt;(F1616*(1-'inputs and tables'!$K$14)),0,IF(C1616&gt;(F1616*(1+'inputs and tables'!$K$14)),1,J1615)))</f>
        <v>0</v>
      </c>
      <c r="K1616">
        <f ca="1">IF(G1616="","",IF(C1616&lt;(G1616*(1-'inputs and tables'!$K$14)),0,IF(C1616&gt;(G1616*(1+'inputs and tables'!$K$14)),1,K1615)))</f>
        <v>0</v>
      </c>
      <c r="N1616" s="13">
        <f t="shared" si="74"/>
        <v>3740.4828484585196</v>
      </c>
      <c r="O1616" s="10">
        <f ca="1">(O1615+(IF(J1615&lt;&gt;J1614,(-O1615*'inputs and tables'!$K$22-'inputs and tables'!$K$21)-O1615*'inputs and tables'!$K$22,0)*('inputs and tables'!$K$15+'inputs and tables'!$K$16)))*(IF(AND(J1615=0,'inputs and tables'!$K$16=1),data!C1615/data!C1616,1)*IF(AND(J1615=1,'inputs and tables'!$K$15=1),data!C1616/data!C1615,1))</f>
        <v>33117.104962884048</v>
      </c>
      <c r="P1616" s="10">
        <f ca="1">(P1615+(IF(K1615&lt;&gt;K1614,(-P1615*'inputs and tables'!$K$22-'inputs and tables'!$K$21)-P1615*'inputs and tables'!$K$22,0)*('inputs and tables'!$K$15+'inputs and tables'!$K$16)))*(IF(AND(K1615=0,'inputs and tables'!$K$16=1),data!C1615/data!C1616,1)*IF(AND(K1615=1,'inputs and tables'!$K$15=1),data!C1616/data!C1615,1))</f>
        <v>8233.4487741148423</v>
      </c>
    </row>
    <row r="1617" spans="1:16" x14ac:dyDescent="0.4">
      <c r="A1617" s="17">
        <f t="shared" si="75"/>
        <v>1615</v>
      </c>
      <c r="B1617">
        <v>1642377600</v>
      </c>
      <c r="C1617">
        <v>42201.62</v>
      </c>
      <c r="D1617" s="14">
        <f t="shared" si="73"/>
        <v>44578</v>
      </c>
      <c r="F1617">
        <f ca="1">IF(A1617&lt;$F$2,"",AVERAGE(INDIRECT("C"&amp;A1617-$F$2+3):C1617))</f>
        <v>52943.231583333363</v>
      </c>
      <c r="G1617" s="2">
        <f ca="1">IF(A1617&lt;$G$2,"",IF(A1617=$G$2,AVERAGE(INDIRECT("C"&amp;A1617-$G$2+3):C1617),G1616+(2/($G$2+3))*(C1617-G1616)))</f>
        <v>49784.561348661198</v>
      </c>
      <c r="J1617">
        <f ca="1">IF(F1617="","",IF(C1617&lt;(F1617*(1-'inputs and tables'!$K$14)),0,IF(C1617&gt;(F1617*(1+'inputs and tables'!$K$14)),1,J1616)))</f>
        <v>0</v>
      </c>
      <c r="K1617">
        <f ca="1">IF(G1617="","",IF(C1617&lt;(G1617*(1-'inputs and tables'!$K$14)),0,IF(C1617&gt;(G1617*(1+'inputs and tables'!$K$14)),1,K1616)))</f>
        <v>0</v>
      </c>
      <c r="N1617" s="13">
        <f t="shared" si="74"/>
        <v>3664.9257490230007</v>
      </c>
      <c r="O1617" s="10">
        <f ca="1">(O1616+(IF(J1616&lt;&gt;J1615,(-O1616*'inputs and tables'!$K$22-'inputs and tables'!$K$21)-O1616*'inputs and tables'!$K$22,0)*('inputs and tables'!$K$15+'inputs and tables'!$K$16)))*(IF(AND(J1616=0,'inputs and tables'!$K$16=1),data!C1616/data!C1617,1)*IF(AND(J1616=1,'inputs and tables'!$K$15=1),data!C1617/data!C1616,1))</f>
        <v>33799.856146414619</v>
      </c>
      <c r="P1617" s="10">
        <f ca="1">(P1616+(IF(K1616&lt;&gt;K1615,(-P1616*'inputs and tables'!$K$22-'inputs and tables'!$K$21)-P1616*'inputs and tables'!$K$22,0)*('inputs and tables'!$K$15+'inputs and tables'!$K$16)))*(IF(AND(K1616=0,'inputs and tables'!$K$16=1),data!C1616/data!C1617,1)*IF(AND(K1616=1,'inputs and tables'!$K$15=1),data!C1617/data!C1616,1))</f>
        <v>8403.1917785642181</v>
      </c>
    </row>
    <row r="1618" spans="1:16" x14ac:dyDescent="0.4">
      <c r="A1618" s="17">
        <f t="shared" si="75"/>
        <v>1616</v>
      </c>
      <c r="B1618">
        <v>1642464000</v>
      </c>
      <c r="C1618">
        <v>42352.12</v>
      </c>
      <c r="D1618" s="14">
        <f t="shared" ref="D1618:D1681" si="76">(B1618/86400)+DATE(1970,1,1)</f>
        <v>44579</v>
      </c>
      <c r="F1618">
        <f ca="1">IF(A1618&lt;$F$2,"",AVERAGE(INDIRECT("C"&amp;A1618-$F$2+3):C1618))</f>
        <v>52937.702416666696</v>
      </c>
      <c r="G1618" s="2">
        <f ca="1">IF(A1618&lt;$G$2,"",IF(A1618=$G$2,AVERAGE(INDIRECT("C"&amp;A1618-$G$2+3):C1618),G1617+(2/($G$2+3))*(C1618-G1617)))</f>
        <v>49651.839181720818</v>
      </c>
      <c r="J1618">
        <f ca="1">IF(F1618="","",IF(C1618&lt;(F1618*(1-'inputs and tables'!$K$14)),0,IF(C1618&gt;(F1618*(1+'inputs and tables'!$K$14)),1,J1617)))</f>
        <v>0</v>
      </c>
      <c r="K1618">
        <f ca="1">IF(G1618="","",IF(C1618&lt;(G1618*(1-'inputs and tables'!$K$14)),0,IF(C1618&gt;(G1618*(1+'inputs and tables'!$K$14)),1,K1617)))</f>
        <v>0</v>
      </c>
      <c r="N1618" s="13">
        <f t="shared" ref="N1618:N1681" si="77">(C1618/C1617)*N1617</f>
        <v>3677.99565783759</v>
      </c>
      <c r="O1618" s="10">
        <f ca="1">(O1617+(IF(J1617&lt;&gt;J1616,(-O1617*'inputs and tables'!$K$22-'inputs and tables'!$K$21)-O1617*'inputs and tables'!$K$22,0)*('inputs and tables'!$K$15+'inputs and tables'!$K$16)))*(IF(AND(J1617=0,'inputs and tables'!$K$16=1),data!C1617/data!C1618,1)*IF(AND(J1617=1,'inputs and tables'!$K$15=1),data!C1618/data!C1617,1))</f>
        <v>33679.746967699706</v>
      </c>
      <c r="P1618" s="10">
        <f ca="1">(P1617+(IF(K1617&lt;&gt;K1616,(-P1617*'inputs and tables'!$K$22-'inputs and tables'!$K$21)-P1617*'inputs and tables'!$K$22,0)*('inputs and tables'!$K$15+'inputs and tables'!$K$16)))*(IF(AND(K1617=0,'inputs and tables'!$K$16=1),data!C1617/data!C1618,1)*IF(AND(K1617=1,'inputs and tables'!$K$15=1),data!C1618/data!C1617,1))</f>
        <v>8373.330691027777</v>
      </c>
    </row>
    <row r="1619" spans="1:16" x14ac:dyDescent="0.4">
      <c r="A1619" s="17">
        <f t="shared" si="75"/>
        <v>1617</v>
      </c>
      <c r="B1619">
        <v>1642550400</v>
      </c>
      <c r="C1619">
        <v>41660.01</v>
      </c>
      <c r="D1619" s="14">
        <f t="shared" si="76"/>
        <v>44580</v>
      </c>
      <c r="F1619">
        <f ca="1">IF(A1619&lt;$F$2,"",AVERAGE(INDIRECT("C"&amp;A1619-$F$2+3):C1619))</f>
        <v>52945.416000000034</v>
      </c>
      <c r="G1619" s="2">
        <f ca="1">IF(A1619&lt;$G$2,"",IF(A1619=$G$2,AVERAGE(INDIRECT("C"&amp;A1619-$G$2+3):C1619),G1618+(2/($G$2+3))*(C1619-G1618)))</f>
        <v>49509.127946332948</v>
      </c>
      <c r="J1619">
        <f ca="1">IF(F1619="","",IF(C1619&lt;(F1619*(1-'inputs and tables'!$K$14)),0,IF(C1619&gt;(F1619*(1+'inputs and tables'!$K$14)),1,J1618)))</f>
        <v>0</v>
      </c>
      <c r="K1619">
        <f ca="1">IF(G1619="","",IF(C1619&lt;(G1619*(1-'inputs and tables'!$K$14)),0,IF(C1619&gt;(G1619*(1+'inputs and tables'!$K$14)),1,K1618)))</f>
        <v>0</v>
      </c>
      <c r="N1619" s="13">
        <f t="shared" si="77"/>
        <v>3617.8905775075855</v>
      </c>
      <c r="O1619" s="10">
        <f ca="1">(O1618+(IF(J1618&lt;&gt;J1617,(-O1618*'inputs and tables'!$K$22-'inputs and tables'!$K$21)-O1618*'inputs and tables'!$K$22,0)*('inputs and tables'!$K$15+'inputs and tables'!$K$16)))*(IF(AND(J1618=0,'inputs and tables'!$K$16=1),data!C1618/data!C1619,1)*IF(AND(J1618=1,'inputs and tables'!$K$15=1),data!C1619/data!C1618,1))</f>
        <v>34239.278510630553</v>
      </c>
      <c r="P1619" s="10">
        <f ca="1">(P1618+(IF(K1618&lt;&gt;K1617,(-P1618*'inputs and tables'!$K$22-'inputs and tables'!$K$21)-P1618*'inputs and tables'!$K$22,0)*('inputs and tables'!$K$15+'inputs and tables'!$K$16)))*(IF(AND(K1618=0,'inputs and tables'!$K$16=1),data!C1618/data!C1619,1)*IF(AND(K1618=1,'inputs and tables'!$K$15=1),data!C1619/data!C1618,1))</f>
        <v>8512.4392967282365</v>
      </c>
    </row>
    <row r="1620" spans="1:16" x14ac:dyDescent="0.4">
      <c r="A1620" s="17">
        <f t="shared" si="75"/>
        <v>1618</v>
      </c>
      <c r="B1620">
        <v>1642636800</v>
      </c>
      <c r="C1620">
        <v>40680.910000000003</v>
      </c>
      <c r="D1620" s="14">
        <f t="shared" si="76"/>
        <v>44581</v>
      </c>
      <c r="F1620">
        <f ca="1">IF(A1620&lt;$F$2,"",AVERAGE(INDIRECT("C"&amp;A1620-$F$2+3):C1620))</f>
        <v>52921.560166666699</v>
      </c>
      <c r="G1620" s="2">
        <f ca="1">IF(A1620&lt;$G$2,"",IF(A1620=$G$2,AVERAGE(INDIRECT("C"&amp;A1620-$G$2+3):C1620),G1619+(2/($G$2+3))*(C1620-G1619)))</f>
        <v>49351.481197291287</v>
      </c>
      <c r="J1620">
        <f ca="1">IF(F1620="","",IF(C1620&lt;(F1620*(1-'inputs and tables'!$K$14)),0,IF(C1620&gt;(F1620*(1+'inputs and tables'!$K$14)),1,J1619)))</f>
        <v>0</v>
      </c>
      <c r="K1620">
        <f ca="1">IF(G1620="","",IF(C1620&lt;(G1620*(1-'inputs and tables'!$K$14)),0,IF(C1620&gt;(G1620*(1+'inputs and tables'!$K$14)),1,K1619)))</f>
        <v>0</v>
      </c>
      <c r="N1620" s="13">
        <f t="shared" si="77"/>
        <v>3532.8623534520061</v>
      </c>
      <c r="O1620" s="10">
        <f ca="1">(O1619+(IF(J1619&lt;&gt;J1618,(-O1619*'inputs and tables'!$K$22-'inputs and tables'!$K$21)-O1619*'inputs and tables'!$K$22,0)*('inputs and tables'!$K$15+'inputs and tables'!$K$16)))*(IF(AND(J1619=0,'inputs and tables'!$K$16=1),data!C1619/data!C1620,1)*IF(AND(J1619=1,'inputs and tables'!$K$15=1),data!C1620/data!C1619,1))</f>
        <v>35063.342613172957</v>
      </c>
      <c r="P1620" s="10">
        <f ca="1">(P1619+(IF(K1619&lt;&gt;K1618,(-P1619*'inputs and tables'!$K$22-'inputs and tables'!$K$21)-P1619*'inputs and tables'!$K$22,0)*('inputs and tables'!$K$15+'inputs and tables'!$K$16)))*(IF(AND(K1619=0,'inputs and tables'!$K$16=1),data!C1619/data!C1620,1)*IF(AND(K1619=1,'inputs and tables'!$K$15=1),data!C1620/data!C1619,1))</f>
        <v>8717.3149820417311</v>
      </c>
    </row>
    <row r="1621" spans="1:16" x14ac:dyDescent="0.4">
      <c r="A1621" s="17">
        <f t="shared" si="75"/>
        <v>1619</v>
      </c>
      <c r="B1621">
        <v>1642723200</v>
      </c>
      <c r="C1621">
        <v>36445.31</v>
      </c>
      <c r="D1621" s="14">
        <f t="shared" si="76"/>
        <v>44582</v>
      </c>
      <c r="F1621">
        <f ca="1">IF(A1621&lt;$F$2,"",AVERAGE(INDIRECT("C"&amp;A1621-$F$2+3):C1621))</f>
        <v>52851.393916666704</v>
      </c>
      <c r="G1621" s="2">
        <f ca="1">IF(A1621&lt;$G$2,"",IF(A1621=$G$2,AVERAGE(INDIRECT("C"&amp;A1621-$G$2+3):C1621),G1620+(2/($G$2+3))*(C1621-G1620)))</f>
        <v>49121.013854482517</v>
      </c>
      <c r="J1621">
        <f ca="1">IF(F1621="","",IF(C1621&lt;(F1621*(1-'inputs and tables'!$K$14)),0,IF(C1621&gt;(F1621*(1+'inputs and tables'!$K$14)),1,J1620)))</f>
        <v>0</v>
      </c>
      <c r="K1621">
        <f ca="1">IF(G1621="","",IF(C1621&lt;(G1621*(1-'inputs and tables'!$K$14)),0,IF(C1621&gt;(G1621*(1+'inputs and tables'!$K$14)),1,K1620)))</f>
        <v>0</v>
      </c>
      <c r="N1621" s="13">
        <f t="shared" si="77"/>
        <v>3165.0290924880469</v>
      </c>
      <c r="O1621" s="10">
        <f ca="1">(O1620+(IF(J1620&lt;&gt;J1619,(-O1620*'inputs and tables'!$K$22-'inputs and tables'!$K$21)-O1620*'inputs and tables'!$K$22,0)*('inputs and tables'!$K$15+'inputs and tables'!$K$16)))*(IF(AND(J1620=0,'inputs and tables'!$K$16=1),data!C1620/data!C1621,1)*IF(AND(J1620=1,'inputs and tables'!$K$15=1),data!C1621/data!C1620,1))</f>
        <v>39138.33316675463</v>
      </c>
      <c r="P1621" s="10">
        <f ca="1">(P1620+(IF(K1620&lt;&gt;K1619,(-P1620*'inputs and tables'!$K$22-'inputs and tables'!$K$21)-P1620*'inputs and tables'!$K$22,0)*('inputs and tables'!$K$15+'inputs and tables'!$K$16)))*(IF(AND(K1620=0,'inputs and tables'!$K$16=1),data!C1620/data!C1621,1)*IF(AND(K1620=1,'inputs and tables'!$K$15=1),data!C1621/data!C1620,1))</f>
        <v>9730.4236464470014</v>
      </c>
    </row>
    <row r="1622" spans="1:16" x14ac:dyDescent="0.4">
      <c r="A1622" s="17">
        <f t="shared" si="75"/>
        <v>1620</v>
      </c>
      <c r="B1622">
        <v>1642809600</v>
      </c>
      <c r="C1622">
        <v>35071.42</v>
      </c>
      <c r="D1622" s="14">
        <f t="shared" si="76"/>
        <v>44583</v>
      </c>
      <c r="F1622">
        <f ca="1">IF(A1622&lt;$F$2,"",AVERAGE(INDIRECT("C"&amp;A1622-$F$2+3):C1622))</f>
        <v>52786.901000000034</v>
      </c>
      <c r="G1622" s="2">
        <f ca="1">IF(A1622&lt;$G$2,"",IF(A1622=$G$2,AVERAGE(INDIRECT("C"&amp;A1622-$G$2+3):C1622),G1621+(2/($G$2+3))*(C1622-G1621)))</f>
        <v>48870.128249938185</v>
      </c>
      <c r="J1622">
        <f ca="1">IF(F1622="","",IF(C1622&lt;(F1622*(1-'inputs and tables'!$K$14)),0,IF(C1622&gt;(F1622*(1+'inputs and tables'!$K$14)),1,J1621)))</f>
        <v>0</v>
      </c>
      <c r="K1622">
        <f ca="1">IF(G1622="","",IF(C1622&lt;(G1622*(1-'inputs and tables'!$K$14)),0,IF(C1622&gt;(G1622*(1+'inputs and tables'!$K$14)),1,K1621)))</f>
        <v>0</v>
      </c>
      <c r="N1622" s="13">
        <f t="shared" si="77"/>
        <v>3045.7160225792327</v>
      </c>
      <c r="O1622" s="10">
        <f ca="1">(O1621+(IF(J1621&lt;&gt;J1620,(-O1621*'inputs and tables'!$K$22-'inputs and tables'!$K$21)-O1621*'inputs and tables'!$K$22,0)*('inputs and tables'!$K$15+'inputs and tables'!$K$16)))*(IF(AND(J1621=0,'inputs and tables'!$K$16=1),data!C1621/data!C1622,1)*IF(AND(J1621=1,'inputs and tables'!$K$15=1),data!C1622/data!C1621,1))</f>
        <v>40671.540677442041</v>
      </c>
      <c r="P1622" s="10">
        <f ca="1">(P1621+(IF(K1621&lt;&gt;K1620,(-P1621*'inputs and tables'!$K$22-'inputs and tables'!$K$21)-P1621*'inputs and tables'!$K$22,0)*('inputs and tables'!$K$15+'inputs and tables'!$K$16)))*(IF(AND(K1621=0,'inputs and tables'!$K$16=1),data!C1621/data!C1622,1)*IF(AND(K1621=1,'inputs and tables'!$K$15=1),data!C1622/data!C1621,1))</f>
        <v>10111.603870789702</v>
      </c>
    </row>
    <row r="1623" spans="1:16" x14ac:dyDescent="0.4">
      <c r="A1623" s="17">
        <f t="shared" si="75"/>
        <v>1621</v>
      </c>
      <c r="B1623">
        <v>1642896000</v>
      </c>
      <c r="C1623">
        <v>36244.550000000003</v>
      </c>
      <c r="D1623" s="14">
        <f t="shared" si="76"/>
        <v>44584</v>
      </c>
      <c r="F1623">
        <f ca="1">IF(A1623&lt;$F$2,"",AVERAGE(INDIRECT("C"&amp;A1623-$F$2+3):C1623))</f>
        <v>52733.350250000025</v>
      </c>
      <c r="G1623" s="2">
        <f ca="1">IF(A1623&lt;$G$2,"",IF(A1623=$G$2,AVERAGE(INDIRECT("C"&amp;A1623-$G$2+3):C1623),G1622+(2/($G$2+3))*(C1623-G1622)))</f>
        <v>48644.671495475006</v>
      </c>
      <c r="J1623">
        <f ca="1">IF(F1623="","",IF(C1623&lt;(F1623*(1-'inputs and tables'!$K$14)),0,IF(C1623&gt;(F1623*(1+'inputs and tables'!$K$14)),1,J1622)))</f>
        <v>0</v>
      </c>
      <c r="K1623">
        <f ca="1">IF(G1623="","",IF(C1623&lt;(G1623*(1-'inputs and tables'!$K$14)),0,IF(C1623&gt;(G1623*(1+'inputs and tables'!$K$14)),1,K1622)))</f>
        <v>0</v>
      </c>
      <c r="N1623" s="13">
        <f t="shared" si="77"/>
        <v>3147.5944420321198</v>
      </c>
      <c r="O1623" s="10">
        <f ca="1">(O1622+(IF(J1622&lt;&gt;J1621,(-O1622*'inputs and tables'!$K$22-'inputs and tables'!$K$21)-O1622*'inputs and tables'!$K$22,0)*('inputs and tables'!$K$15+'inputs and tables'!$K$16)))*(IF(AND(J1622=0,'inputs and tables'!$K$16=1),data!C1622/data!C1623,1)*IF(AND(J1622=1,'inputs and tables'!$K$15=1),data!C1623/data!C1622,1))</f>
        <v>39355.121946489999</v>
      </c>
      <c r="P1623" s="10">
        <f ca="1">(P1622+(IF(K1622&lt;&gt;K1621,(-P1622*'inputs and tables'!$K$22-'inputs and tables'!$K$21)-P1622*'inputs and tables'!$K$22,0)*('inputs and tables'!$K$15+'inputs and tables'!$K$16)))*(IF(AND(K1622=0,'inputs and tables'!$K$16=1),data!C1622/data!C1623,1)*IF(AND(K1622=1,'inputs and tables'!$K$15=1),data!C1623/data!C1622,1))</f>
        <v>9784.3208489577428</v>
      </c>
    </row>
    <row r="1624" spans="1:16" x14ac:dyDescent="0.4">
      <c r="A1624" s="17">
        <f t="shared" si="75"/>
        <v>1622</v>
      </c>
      <c r="B1624">
        <v>1642982400</v>
      </c>
      <c r="C1624">
        <v>36660.35</v>
      </c>
      <c r="D1624" s="14">
        <f t="shared" si="76"/>
        <v>44585</v>
      </c>
      <c r="F1624">
        <f ca="1">IF(A1624&lt;$F$2,"",AVERAGE(INDIRECT("C"&amp;A1624-$F$2+3):C1624))</f>
        <v>52679.179000000026</v>
      </c>
      <c r="G1624" s="2">
        <f ca="1">IF(A1624&lt;$G$2,"",IF(A1624=$G$2,AVERAGE(INDIRECT("C"&amp;A1624-$G$2+3):C1624),G1623+(2/($G$2+3))*(C1624-G1623)))</f>
        <v>48430.665754484384</v>
      </c>
      <c r="J1624">
        <f ca="1">IF(F1624="","",IF(C1624&lt;(F1624*(1-'inputs and tables'!$K$14)),0,IF(C1624&gt;(F1624*(1+'inputs and tables'!$K$14)),1,J1623)))</f>
        <v>0</v>
      </c>
      <c r="K1624">
        <f ca="1">IF(G1624="","",IF(C1624&lt;(G1624*(1-'inputs and tables'!$K$14)),0,IF(C1624&gt;(G1624*(1+'inputs and tables'!$K$14)),1,K1623)))</f>
        <v>0</v>
      </c>
      <c r="N1624" s="13">
        <f t="shared" si="77"/>
        <v>3183.7038645245207</v>
      </c>
      <c r="O1624" s="10">
        <f ca="1">(O1623+(IF(J1623&lt;&gt;J1622,(-O1623*'inputs and tables'!$K$22-'inputs and tables'!$K$21)-O1623*'inputs and tables'!$K$22,0)*('inputs and tables'!$K$15+'inputs and tables'!$K$16)))*(IF(AND(J1623=0,'inputs and tables'!$K$16=1),data!C1623/data!C1624,1)*IF(AND(J1623=1,'inputs and tables'!$K$15=1),data!C1624/data!C1623,1))</f>
        <v>38908.757967276753</v>
      </c>
      <c r="P1624" s="10">
        <f ca="1">(P1623+(IF(K1623&lt;&gt;K1622,(-P1623*'inputs and tables'!$K$22-'inputs and tables'!$K$21)-P1623*'inputs and tables'!$K$22,0)*('inputs and tables'!$K$15+'inputs and tables'!$K$16)))*(IF(AND(K1623=0,'inputs and tables'!$K$16=1),data!C1623/data!C1624,1)*IF(AND(K1623=1,'inputs and tables'!$K$15=1),data!C1624/data!C1623,1))</f>
        <v>9673.3475328547429</v>
      </c>
    </row>
    <row r="1625" spans="1:16" x14ac:dyDescent="0.4">
      <c r="A1625" s="17">
        <f t="shared" si="75"/>
        <v>1623</v>
      </c>
      <c r="B1625">
        <v>1643068800</v>
      </c>
      <c r="C1625">
        <v>36958.32</v>
      </c>
      <c r="D1625" s="14">
        <f t="shared" si="76"/>
        <v>44586</v>
      </c>
      <c r="F1625">
        <f ca="1">IF(A1625&lt;$F$2,"",AVERAGE(INDIRECT("C"&amp;A1625-$F$2+3):C1625))</f>
        <v>52635.93708333336</v>
      </c>
      <c r="G1625" s="2">
        <f ca="1">IF(A1625&lt;$G$2,"",IF(A1625=$G$2,AVERAGE(INDIRECT("C"&amp;A1625-$G$2+3):C1625),G1624+(2/($G$2+3))*(C1625-G1624)))</f>
        <v>48225.802437440019</v>
      </c>
      <c r="J1625">
        <f ca="1">IF(F1625="","",IF(C1625&lt;(F1625*(1-'inputs and tables'!$K$14)),0,IF(C1625&gt;(F1625*(1+'inputs and tables'!$K$14)),1,J1624)))</f>
        <v>0</v>
      </c>
      <c r="K1625">
        <f ca="1">IF(G1625="","",IF(C1625&lt;(G1625*(1-'inputs and tables'!$K$14)),0,IF(C1625&gt;(G1625*(1+'inputs and tables'!$K$14)),1,K1624)))</f>
        <v>0</v>
      </c>
      <c r="N1625" s="13">
        <f t="shared" si="77"/>
        <v>3209.5805471124495</v>
      </c>
      <c r="O1625" s="10">
        <f ca="1">(O1624+(IF(J1624&lt;&gt;J1623,(-O1624*'inputs and tables'!$K$22-'inputs and tables'!$K$21)-O1624*'inputs and tables'!$K$22,0)*('inputs and tables'!$K$15+'inputs and tables'!$K$16)))*(IF(AND(J1624=0,'inputs and tables'!$K$16=1),data!C1624/data!C1625,1)*IF(AND(J1624=1,'inputs and tables'!$K$15=1),data!C1625/data!C1624,1))</f>
        <v>38595.062901821679</v>
      </c>
      <c r="P1625" s="10">
        <f ca="1">(P1624+(IF(K1624&lt;&gt;K1623,(-P1624*'inputs and tables'!$K$22-'inputs and tables'!$K$21)-P1624*'inputs and tables'!$K$22,0)*('inputs and tables'!$K$15+'inputs and tables'!$K$16)))*(IF(AND(K1624=0,'inputs and tables'!$K$16=1),data!C1624/data!C1625,1)*IF(AND(K1624=1,'inputs and tables'!$K$15=1),data!C1625/data!C1624,1))</f>
        <v>9595.357857881294</v>
      </c>
    </row>
    <row r="1626" spans="1:16" x14ac:dyDescent="0.4">
      <c r="A1626" s="17">
        <f t="shared" si="75"/>
        <v>1624</v>
      </c>
      <c r="B1626">
        <v>1643155200</v>
      </c>
      <c r="C1626">
        <v>36809.339999999997</v>
      </c>
      <c r="D1626" s="14">
        <f t="shared" si="76"/>
        <v>44587</v>
      </c>
      <c r="F1626">
        <f ca="1">IF(A1626&lt;$F$2,"",AVERAGE(INDIRECT("C"&amp;A1626-$F$2+3):C1626))</f>
        <v>52600.793750000019</v>
      </c>
      <c r="G1626" s="2">
        <f ca="1">IF(A1626&lt;$G$2,"",IF(A1626=$G$2,AVERAGE(INDIRECT("C"&amp;A1626-$G$2+3):C1626),G1625+(2/($G$2+3))*(C1626-G1625)))</f>
        <v>48021.937036771451</v>
      </c>
      <c r="J1626">
        <f ca="1">IF(F1626="","",IF(C1626&lt;(F1626*(1-'inputs and tables'!$K$14)),0,IF(C1626&gt;(F1626*(1+'inputs and tables'!$K$14)),1,J1625)))</f>
        <v>0</v>
      </c>
      <c r="K1626">
        <f ca="1">IF(G1626="","",IF(C1626&lt;(G1626*(1-'inputs and tables'!$K$14)),0,IF(C1626&gt;(G1626*(1+'inputs and tables'!$K$14)),1,K1625)))</f>
        <v>0</v>
      </c>
      <c r="N1626" s="13">
        <f t="shared" si="77"/>
        <v>3196.6426400347245</v>
      </c>
      <c r="O1626" s="10">
        <f ca="1">(O1625+(IF(J1625&lt;&gt;J1624,(-O1625*'inputs and tables'!$K$22-'inputs and tables'!$K$21)-O1625*'inputs and tables'!$K$22,0)*('inputs and tables'!$K$15+'inputs and tables'!$K$16)))*(IF(AND(J1625=0,'inputs and tables'!$K$16=1),data!C1625/data!C1626,1)*IF(AND(J1625=1,'inputs and tables'!$K$15=1),data!C1626/data!C1625,1))</f>
        <v>38751.270333715693</v>
      </c>
      <c r="P1626" s="10">
        <f ca="1">(P1625+(IF(K1625&lt;&gt;K1624,(-P1625*'inputs and tables'!$K$22-'inputs and tables'!$K$21)-P1625*'inputs and tables'!$K$22,0)*('inputs and tables'!$K$15+'inputs and tables'!$K$16)))*(IF(AND(K1625=0,'inputs and tables'!$K$16=1),data!C1625/data!C1626,1)*IF(AND(K1625=1,'inputs and tables'!$K$15=1),data!C1626/data!C1625,1))</f>
        <v>9634.1935559314952</v>
      </c>
    </row>
    <row r="1627" spans="1:16" x14ac:dyDescent="0.4">
      <c r="A1627" s="17">
        <f t="shared" si="75"/>
        <v>1625</v>
      </c>
      <c r="B1627">
        <v>1643241600</v>
      </c>
      <c r="C1627">
        <v>37160.1</v>
      </c>
      <c r="D1627" s="14">
        <f t="shared" si="76"/>
        <v>44588</v>
      </c>
      <c r="F1627">
        <f ca="1">IF(A1627&lt;$F$2,"",AVERAGE(INDIRECT("C"&amp;A1627-$F$2+3):C1627))</f>
        <v>52564.425583333352</v>
      </c>
      <c r="G1627" s="2">
        <f ca="1">IF(A1627&lt;$G$2,"",IF(A1627=$G$2,AVERAGE(INDIRECT("C"&amp;A1627-$G$2+3):C1627),G1626+(2/($G$2+3))*(C1627-G1626)))</f>
        <v>47827.975661114819</v>
      </c>
      <c r="J1627">
        <f ca="1">IF(F1627="","",IF(C1627&lt;(F1627*(1-'inputs and tables'!$K$14)),0,IF(C1627&gt;(F1627*(1+'inputs and tables'!$K$14)),1,J1626)))</f>
        <v>0</v>
      </c>
      <c r="K1627">
        <f ca="1">IF(G1627="","",IF(C1627&lt;(G1627*(1-'inputs and tables'!$K$14)),0,IF(C1627&gt;(G1627*(1+'inputs and tables'!$K$14)),1,K1626)))</f>
        <v>0</v>
      </c>
      <c r="N1627" s="13">
        <f t="shared" si="77"/>
        <v>3227.1037776812723</v>
      </c>
      <c r="O1627" s="10">
        <f ca="1">(O1626+(IF(J1626&lt;&gt;J1625,(-O1626*'inputs and tables'!$K$22-'inputs and tables'!$K$21)-O1626*'inputs and tables'!$K$22,0)*('inputs and tables'!$K$15+'inputs and tables'!$K$16)))*(IF(AND(J1626=0,'inputs and tables'!$K$16=1),data!C1626/data!C1627,1)*IF(AND(J1626=1,'inputs and tables'!$K$15=1),data!C1627/data!C1626,1))</f>
        <v>38385.491027894277</v>
      </c>
      <c r="P1627" s="10">
        <f ca="1">(P1626+(IF(K1626&lt;&gt;K1625,(-P1626*'inputs and tables'!$K$22-'inputs and tables'!$K$21)-P1626*'inputs and tables'!$K$22,0)*('inputs and tables'!$K$15+'inputs and tables'!$K$16)))*(IF(AND(K1626=0,'inputs and tables'!$K$16=1),data!C1626/data!C1627,1)*IF(AND(K1626=1,'inputs and tables'!$K$15=1),data!C1627/data!C1626,1))</f>
        <v>9543.254895064636</v>
      </c>
    </row>
    <row r="1628" spans="1:16" x14ac:dyDescent="0.4">
      <c r="A1628" s="17">
        <f t="shared" si="75"/>
        <v>1626</v>
      </c>
      <c r="B1628">
        <v>1643328000</v>
      </c>
      <c r="C1628">
        <v>37716.559999999998</v>
      </c>
      <c r="D1628" s="14">
        <f t="shared" si="76"/>
        <v>44589</v>
      </c>
      <c r="F1628">
        <f ca="1">IF(A1628&lt;$F$2,"",AVERAGE(INDIRECT("C"&amp;A1628-$F$2+3):C1628))</f>
        <v>52513.529416666679</v>
      </c>
      <c r="G1628" s="2">
        <f ca="1">IF(A1628&lt;$G$2,"",IF(A1628=$G$2,AVERAGE(INDIRECT("C"&amp;A1628-$G$2+3):C1628),G1627+(2/($G$2+3))*(C1628-G1627)))</f>
        <v>47647.41466716634</v>
      </c>
      <c r="J1628">
        <f ca="1">IF(F1628="","",IF(C1628&lt;(F1628*(1-'inputs and tables'!$K$14)),0,IF(C1628&gt;(F1628*(1+'inputs and tables'!$K$14)),1,J1627)))</f>
        <v>0</v>
      </c>
      <c r="K1628">
        <f ca="1">IF(G1628="","",IF(C1628&lt;(G1628*(1-'inputs and tables'!$K$14)),0,IF(C1628&gt;(G1628*(1+'inputs and tables'!$K$14)),1,K1627)))</f>
        <v>0</v>
      </c>
      <c r="N1628" s="13">
        <f t="shared" si="77"/>
        <v>3275.4285714285579</v>
      </c>
      <c r="O1628" s="10">
        <f ca="1">(O1627+(IF(J1627&lt;&gt;J1626,(-O1627*'inputs and tables'!$K$22-'inputs and tables'!$K$21)-O1627*'inputs and tables'!$K$22,0)*('inputs and tables'!$K$15+'inputs and tables'!$K$16)))*(IF(AND(J1627=0,'inputs and tables'!$K$16=1),data!C1627/data!C1628,1)*IF(AND(J1627=1,'inputs and tables'!$K$15=1),data!C1628/data!C1627,1))</f>
        <v>37819.161799105066</v>
      </c>
      <c r="P1628" s="10">
        <f ca="1">(P1627+(IF(K1627&lt;&gt;K1626,(-P1627*'inputs and tables'!$K$22-'inputs and tables'!$K$21)-P1627*'inputs and tables'!$K$22,0)*('inputs and tables'!$K$15+'inputs and tables'!$K$16)))*(IF(AND(K1627=0,'inputs and tables'!$K$16=1),data!C1627/data!C1628,1)*IF(AND(K1627=1,'inputs and tables'!$K$15=1),data!C1628/data!C1627,1))</f>
        <v>9402.4562745407165</v>
      </c>
    </row>
    <row r="1629" spans="1:16" x14ac:dyDescent="0.4">
      <c r="A1629" s="17">
        <f t="shared" si="75"/>
        <v>1627</v>
      </c>
      <c r="B1629">
        <v>1643414400</v>
      </c>
      <c r="C1629">
        <v>38166.839999999997</v>
      </c>
      <c r="D1629" s="14">
        <f t="shared" si="76"/>
        <v>44590</v>
      </c>
      <c r="F1629">
        <f ca="1">IF(A1629&lt;$F$2,"",AVERAGE(INDIRECT("C"&amp;A1629-$F$2+3):C1629))</f>
        <v>52430.40633333334</v>
      </c>
      <c r="G1629" s="2">
        <f ca="1">IF(A1629&lt;$G$2,"",IF(A1629=$G$2,AVERAGE(INDIRECT("C"&amp;A1629-$G$2+3):C1629),G1628+(2/($G$2+3))*(C1629-G1628)))</f>
        <v>47478.118690966941</v>
      </c>
      <c r="J1629">
        <f ca="1">IF(F1629="","",IF(C1629&lt;(F1629*(1-'inputs and tables'!$K$14)),0,IF(C1629&gt;(F1629*(1+'inputs and tables'!$K$14)),1,J1628)))</f>
        <v>0</v>
      </c>
      <c r="K1629">
        <f ca="1">IF(G1629="","",IF(C1629&lt;(G1629*(1-'inputs and tables'!$K$14)),0,IF(C1629&gt;(G1629*(1+'inputs and tables'!$K$14)),1,K1628)))</f>
        <v>0</v>
      </c>
      <c r="N1629" s="13">
        <f t="shared" si="77"/>
        <v>3314.5323491098434</v>
      </c>
      <c r="O1629" s="10">
        <f ca="1">(O1628+(IF(J1628&lt;&gt;J1627,(-O1628*'inputs and tables'!$K$22-'inputs and tables'!$K$21)-O1628*'inputs and tables'!$K$22,0)*('inputs and tables'!$K$15+'inputs and tables'!$K$16)))*(IF(AND(J1628=0,'inputs and tables'!$K$16=1),data!C1628/data!C1629,1)*IF(AND(J1628=1,'inputs and tables'!$K$15=1),data!C1629/data!C1628,1))</f>
        <v>37372.983593759775</v>
      </c>
      <c r="P1629" s="10">
        <f ca="1">(P1628+(IF(K1628&lt;&gt;K1627,(-P1628*'inputs and tables'!$K$22-'inputs and tables'!$K$21)-P1628*'inputs and tables'!$K$22,0)*('inputs and tables'!$K$15+'inputs and tables'!$K$16)))*(IF(AND(K1628=0,'inputs and tables'!$K$16=1),data!C1628/data!C1629,1)*IF(AND(K1628=1,'inputs and tables'!$K$15=1),data!C1629/data!C1628,1))</f>
        <v>9291.5291448307344</v>
      </c>
    </row>
    <row r="1630" spans="1:16" x14ac:dyDescent="0.4">
      <c r="A1630" s="17">
        <f t="shared" si="75"/>
        <v>1628</v>
      </c>
      <c r="B1630">
        <v>1643500800</v>
      </c>
      <c r="C1630">
        <v>37881.760000000002</v>
      </c>
      <c r="D1630" s="14">
        <f t="shared" si="76"/>
        <v>44591</v>
      </c>
      <c r="F1630">
        <f ca="1">IF(A1630&lt;$F$2,"",AVERAGE(INDIRECT("C"&amp;A1630-$F$2+3):C1630))</f>
        <v>52349.130166666677</v>
      </c>
      <c r="G1630" s="2">
        <f ca="1">IF(A1630&lt;$G$2,"",IF(A1630=$G$2,AVERAGE(INDIRECT("C"&amp;A1630-$G$2+3):C1630),G1629+(2/($G$2+3))*(C1630-G1629)))</f>
        <v>47306.755142913957</v>
      </c>
      <c r="J1630">
        <f ca="1">IF(F1630="","",IF(C1630&lt;(F1630*(1-'inputs and tables'!$K$14)),0,IF(C1630&gt;(F1630*(1+'inputs and tables'!$K$14)),1,J1629)))</f>
        <v>0</v>
      </c>
      <c r="K1630">
        <f ca="1">IF(G1630="","",IF(C1630&lt;(G1630*(1-'inputs and tables'!$K$14)),0,IF(C1630&gt;(G1630*(1+'inputs and tables'!$K$14)),1,K1629)))</f>
        <v>0</v>
      </c>
      <c r="N1630" s="13">
        <f t="shared" si="77"/>
        <v>3289.775075987829</v>
      </c>
      <c r="O1630" s="10">
        <f ca="1">(O1629+(IF(J1629&lt;&gt;J1628,(-O1629*'inputs and tables'!$K$22-'inputs and tables'!$K$21)-O1629*'inputs and tables'!$K$22,0)*('inputs and tables'!$K$15+'inputs and tables'!$K$16)))*(IF(AND(J1629=0,'inputs and tables'!$K$16=1),data!C1629/data!C1630,1)*IF(AND(J1629=1,'inputs and tables'!$K$15=1),data!C1630/data!C1629,1))</f>
        <v>37654.234785967019</v>
      </c>
      <c r="P1630" s="10">
        <f ca="1">(P1629+(IF(K1629&lt;&gt;K1628,(-P1629*'inputs and tables'!$K$22-'inputs and tables'!$K$21)-P1629*'inputs and tables'!$K$22,0)*('inputs and tables'!$K$15+'inputs and tables'!$K$16)))*(IF(AND(K1629=0,'inputs and tables'!$K$16=1),data!C1629/data!C1630,1)*IF(AND(K1629=1,'inputs and tables'!$K$15=1),data!C1630/data!C1629,1))</f>
        <v>9361.4527473404451</v>
      </c>
    </row>
    <row r="1631" spans="1:16" x14ac:dyDescent="0.4">
      <c r="A1631" s="17">
        <f t="shared" si="75"/>
        <v>1629</v>
      </c>
      <c r="B1631">
        <v>1643587200</v>
      </c>
      <c r="C1631">
        <v>38466.9</v>
      </c>
      <c r="D1631" s="14">
        <f t="shared" si="76"/>
        <v>44592</v>
      </c>
      <c r="F1631">
        <f ca="1">IF(A1631&lt;$F$2,"",AVERAGE(INDIRECT("C"&amp;A1631-$F$2+3):C1631))</f>
        <v>52268.020916666683</v>
      </c>
      <c r="G1631" s="2">
        <f ca="1">IF(A1631&lt;$G$2,"",IF(A1631=$G$2,AVERAGE(INDIRECT("C"&amp;A1631-$G$2+3):C1631),G1630+(2/($G$2+3))*(C1631-G1630)))</f>
        <v>47148.900586790493</v>
      </c>
      <c r="J1631">
        <f ca="1">IF(F1631="","",IF(C1631&lt;(F1631*(1-'inputs and tables'!$K$14)),0,IF(C1631&gt;(F1631*(1+'inputs and tables'!$K$14)),1,J1630)))</f>
        <v>0</v>
      </c>
      <c r="K1631">
        <f ca="1">IF(G1631="","",IF(C1631&lt;(G1631*(1-'inputs and tables'!$K$14)),0,IF(C1631&gt;(G1631*(1+'inputs and tables'!$K$14)),1,K1630)))</f>
        <v>0</v>
      </c>
      <c r="N1631" s="13">
        <f t="shared" si="77"/>
        <v>3340.5905340859617</v>
      </c>
      <c r="O1631" s="10">
        <f ca="1">(O1630+(IF(J1630&lt;&gt;J1629,(-O1630*'inputs and tables'!$K$22-'inputs and tables'!$K$21)-O1630*'inputs and tables'!$K$22,0)*('inputs and tables'!$K$15+'inputs and tables'!$K$16)))*(IF(AND(J1630=0,'inputs and tables'!$K$16=1),data!C1630/data!C1631,1)*IF(AND(J1630=1,'inputs and tables'!$K$15=1),data!C1631/data!C1630,1))</f>
        <v>37081.456658728777</v>
      </c>
      <c r="P1631" s="10">
        <f ca="1">(P1630+(IF(K1630&lt;&gt;K1629,(-P1630*'inputs and tables'!$K$22-'inputs and tables'!$K$21)-P1630*'inputs and tables'!$K$22,0)*('inputs and tables'!$K$15+'inputs and tables'!$K$16)))*(IF(AND(K1630=0,'inputs and tables'!$K$16=1),data!C1630/data!C1631,1)*IF(AND(K1630=1,'inputs and tables'!$K$15=1),data!C1631/data!C1630,1))</f>
        <v>9219.0508261932046</v>
      </c>
    </row>
    <row r="1632" spans="1:16" x14ac:dyDescent="0.4">
      <c r="A1632" s="17">
        <f t="shared" si="75"/>
        <v>1630</v>
      </c>
      <c r="B1632">
        <v>1643673600</v>
      </c>
      <c r="C1632">
        <v>38694.589999999997</v>
      </c>
      <c r="D1632" s="14">
        <f t="shared" si="76"/>
        <v>44593</v>
      </c>
      <c r="F1632">
        <f ca="1">IF(A1632&lt;$F$2,"",AVERAGE(INDIRECT("C"&amp;A1632-$F$2+3):C1632))</f>
        <v>52180.268000000011</v>
      </c>
      <c r="G1632" s="2">
        <f ca="1">IF(A1632&lt;$G$2,"",IF(A1632=$G$2,AVERAGE(INDIRECT("C"&amp;A1632-$G$2+3):C1632),G1631+(2/($G$2+3))*(C1632-G1631)))</f>
        <v>46997.93075488352</v>
      </c>
      <c r="J1632">
        <f ca="1">IF(F1632="","",IF(C1632&lt;(F1632*(1-'inputs and tables'!$K$14)),0,IF(C1632&gt;(F1632*(1+'inputs and tables'!$K$14)),1,J1631)))</f>
        <v>0</v>
      </c>
      <c r="K1632">
        <f ca="1">IF(G1632="","",IF(C1632&lt;(G1632*(1-'inputs and tables'!$K$14)),0,IF(C1632&gt;(G1632*(1+'inputs and tables'!$K$14)),1,K1631)))</f>
        <v>0</v>
      </c>
      <c r="N1632" s="13">
        <f t="shared" si="77"/>
        <v>3360.3638732088448</v>
      </c>
      <c r="O1632" s="10">
        <f ca="1">(O1631+(IF(J1631&lt;&gt;J1630,(-O1631*'inputs and tables'!$K$22-'inputs and tables'!$K$21)-O1631*'inputs and tables'!$K$22,0)*('inputs and tables'!$K$15+'inputs and tables'!$K$16)))*(IF(AND(J1631=0,'inputs and tables'!$K$16=1),data!C1631/data!C1632,1)*IF(AND(J1631=1,'inputs and tables'!$K$15=1),data!C1632/data!C1631,1))</f>
        <v>36863.258795238668</v>
      </c>
      <c r="P1632" s="10">
        <f ca="1">(P1631+(IF(K1631&lt;&gt;K1630,(-P1631*'inputs and tables'!$K$22-'inputs and tables'!$K$21)-P1631*'inputs and tables'!$K$22,0)*('inputs and tables'!$K$15+'inputs and tables'!$K$16)))*(IF(AND(K1631=0,'inputs and tables'!$K$16=1),data!C1631/data!C1632,1)*IF(AND(K1631=1,'inputs and tables'!$K$15=1),data!C1632/data!C1631,1))</f>
        <v>9164.8033026345911</v>
      </c>
    </row>
    <row r="1633" spans="1:16" x14ac:dyDescent="0.4">
      <c r="A1633" s="17">
        <f t="shared" si="75"/>
        <v>1631</v>
      </c>
      <c r="B1633">
        <v>1643760000</v>
      </c>
      <c r="C1633">
        <v>36896.36</v>
      </c>
      <c r="D1633" s="14">
        <f t="shared" si="76"/>
        <v>44594</v>
      </c>
      <c r="F1633">
        <f ca="1">IF(A1633&lt;$F$2,"",AVERAGE(INDIRECT("C"&amp;A1633-$F$2+3):C1633))</f>
        <v>52058.804416666673</v>
      </c>
      <c r="G1633" s="2">
        <f ca="1">IF(A1633&lt;$G$2,"",IF(A1633=$G$2,AVERAGE(INDIRECT("C"&amp;A1633-$G$2+3):C1633),G1632+(2/($G$2+3))*(C1633-G1632)))</f>
        <v>46817.545562832027</v>
      </c>
      <c r="J1633">
        <f ca="1">IF(F1633="","",IF(C1633&lt;(F1633*(1-'inputs and tables'!$K$14)),0,IF(C1633&gt;(F1633*(1+'inputs and tables'!$K$14)),1,J1632)))</f>
        <v>0</v>
      </c>
      <c r="K1633">
        <f ca="1">IF(G1633="","",IF(C1633&lt;(G1633*(1-'inputs and tables'!$K$14)),0,IF(C1633&gt;(G1633*(1+'inputs and tables'!$K$14)),1,K1632)))</f>
        <v>0</v>
      </c>
      <c r="N1633" s="13">
        <f t="shared" si="77"/>
        <v>3204.1997394702439</v>
      </c>
      <c r="O1633" s="10">
        <f ca="1">(O1632+(IF(J1632&lt;&gt;J1631,(-O1632*'inputs and tables'!$K$22-'inputs and tables'!$K$21)-O1632*'inputs and tables'!$K$22,0)*('inputs and tables'!$K$15+'inputs and tables'!$K$16)))*(IF(AND(J1632=0,'inputs and tables'!$K$16=1),data!C1632/data!C1633,1)*IF(AND(J1632=1,'inputs and tables'!$K$15=1),data!C1633/data!C1632,1))</f>
        <v>38659.875530964411</v>
      </c>
      <c r="P1633" s="10">
        <f ca="1">(P1632+(IF(K1632&lt;&gt;K1631,(-P1632*'inputs and tables'!$K$22-'inputs and tables'!$K$21)-P1632*'inputs and tables'!$K$22,0)*('inputs and tables'!$K$15+'inputs and tables'!$K$16)))*(IF(AND(K1632=0,'inputs and tables'!$K$16=1),data!C1632/data!C1633,1)*IF(AND(K1632=1,'inputs and tables'!$K$15=1),data!C1633/data!C1632,1))</f>
        <v>9611.4713274179721</v>
      </c>
    </row>
    <row r="1634" spans="1:16" x14ac:dyDescent="0.4">
      <c r="A1634" s="17">
        <f t="shared" si="75"/>
        <v>1632</v>
      </c>
      <c r="B1634">
        <v>1643846400</v>
      </c>
      <c r="C1634">
        <v>37311.61</v>
      </c>
      <c r="D1634" s="14">
        <f t="shared" si="76"/>
        <v>44595</v>
      </c>
      <c r="F1634">
        <f ca="1">IF(A1634&lt;$F$2,"",AVERAGE(INDIRECT("C"&amp;A1634-$F$2+3):C1634))</f>
        <v>51908.77616666667</v>
      </c>
      <c r="G1634" s="2">
        <f ca="1">IF(A1634&lt;$G$2,"",IF(A1634=$G$2,AVERAGE(INDIRECT("C"&amp;A1634-$G$2+3):C1634),G1633+(2/($G$2+3))*(C1634-G1633)))</f>
        <v>46647.796713495743</v>
      </c>
      <c r="J1634">
        <f ca="1">IF(F1634="","",IF(C1634&lt;(F1634*(1-'inputs and tables'!$K$14)),0,IF(C1634&gt;(F1634*(1+'inputs and tables'!$K$14)),1,J1633)))</f>
        <v>0</v>
      </c>
      <c r="K1634">
        <f ca="1">IF(G1634="","",IF(C1634&lt;(G1634*(1-'inputs and tables'!$K$14)),0,IF(C1634&gt;(G1634*(1+'inputs and tables'!$K$14)),1,K1633)))</f>
        <v>0</v>
      </c>
      <c r="N1634" s="13">
        <f t="shared" si="77"/>
        <v>3240.2613981762793</v>
      </c>
      <c r="O1634" s="10">
        <f ca="1">(O1633+(IF(J1633&lt;&gt;J1632,(-O1633*'inputs and tables'!$K$22-'inputs and tables'!$K$21)-O1633*'inputs and tables'!$K$22,0)*('inputs and tables'!$K$15+'inputs and tables'!$K$16)))*(IF(AND(J1633=0,'inputs and tables'!$K$16=1),data!C1633/data!C1634,1)*IF(AND(J1633=1,'inputs and tables'!$K$15=1),data!C1634/data!C1633,1))</f>
        <v>38229.620355317122</v>
      </c>
      <c r="P1634" s="10">
        <f ca="1">(P1633+(IF(K1633&lt;&gt;K1632,(-P1633*'inputs and tables'!$K$22-'inputs and tables'!$K$21)-P1633*'inputs and tables'!$K$22,0)*('inputs and tables'!$K$15+'inputs and tables'!$K$16)))*(IF(AND(K1633=0,'inputs and tables'!$K$16=1),data!C1633/data!C1634,1)*IF(AND(K1633=1,'inputs and tables'!$K$15=1),data!C1634/data!C1633,1))</f>
        <v>9504.5029208359374</v>
      </c>
    </row>
    <row r="1635" spans="1:16" x14ac:dyDescent="0.4">
      <c r="A1635" s="17">
        <f t="shared" si="75"/>
        <v>1633</v>
      </c>
      <c r="B1635">
        <v>1643932800</v>
      </c>
      <c r="C1635">
        <v>41574.25</v>
      </c>
      <c r="D1635" s="14">
        <f t="shared" si="76"/>
        <v>44596</v>
      </c>
      <c r="F1635">
        <f ca="1">IF(A1635&lt;$F$2,"",AVERAGE(INDIRECT("C"&amp;A1635-$F$2+3):C1635))</f>
        <v>51807.018083333343</v>
      </c>
      <c r="G1635" s="2">
        <f ca="1">IF(A1635&lt;$G$2,"",IF(A1635=$G$2,AVERAGE(INDIRECT("C"&amp;A1635-$G$2+3):C1635),G1634+(2/($G$2+3))*(C1635-G1634)))</f>
        <v>46557.197665040461</v>
      </c>
      <c r="J1635">
        <f ca="1">IF(F1635="","",IF(C1635&lt;(F1635*(1-'inputs and tables'!$K$14)),0,IF(C1635&gt;(F1635*(1+'inputs and tables'!$K$14)),1,J1634)))</f>
        <v>0</v>
      </c>
      <c r="K1635">
        <f ca="1">IF(G1635="","",IF(C1635&lt;(G1635*(1-'inputs and tables'!$K$14)),0,IF(C1635&gt;(G1635*(1+'inputs and tables'!$K$14)),1,K1634)))</f>
        <v>0</v>
      </c>
      <c r="N1635" s="13">
        <f t="shared" si="77"/>
        <v>3610.4429005644674</v>
      </c>
      <c r="O1635" s="10">
        <f ca="1">(O1634+(IF(J1634&lt;&gt;J1633,(-O1634*'inputs and tables'!$K$22-'inputs and tables'!$K$21)-O1634*'inputs and tables'!$K$22,0)*('inputs and tables'!$K$15+'inputs and tables'!$K$16)))*(IF(AND(J1634=0,'inputs and tables'!$K$16=1),data!C1634/data!C1635,1)*IF(AND(J1634=1,'inputs and tables'!$K$15=1),data!C1635/data!C1634,1))</f>
        <v>34309.907819038322</v>
      </c>
      <c r="P1635" s="10">
        <f ca="1">(P1634+(IF(K1634&lt;&gt;K1633,(-P1634*'inputs and tables'!$K$22-'inputs and tables'!$K$21)-P1634*'inputs and tables'!$K$22,0)*('inputs and tables'!$K$15+'inputs and tables'!$K$16)))*(IF(AND(K1634=0,'inputs and tables'!$K$16=1),data!C1634/data!C1635,1)*IF(AND(K1634=1,'inputs and tables'!$K$15=1),data!C1635/data!C1634,1))</f>
        <v>8529.9988869574645</v>
      </c>
    </row>
    <row r="1636" spans="1:16" x14ac:dyDescent="0.4">
      <c r="A1636" s="17">
        <f t="shared" si="75"/>
        <v>1634</v>
      </c>
      <c r="B1636">
        <v>1644019200</v>
      </c>
      <c r="C1636">
        <v>41382.589999999997</v>
      </c>
      <c r="D1636" s="14">
        <f t="shared" si="76"/>
        <v>44597</v>
      </c>
      <c r="F1636">
        <f ca="1">IF(A1636&lt;$F$2,"",AVERAGE(INDIRECT("C"&amp;A1636-$F$2+3):C1636))</f>
        <v>51702.277750000001</v>
      </c>
      <c r="G1636" s="2">
        <f ca="1">IF(A1636&lt;$G$2,"",IF(A1636=$G$2,AVERAGE(INDIRECT("C"&amp;A1636-$G$2+3):C1636),G1635+(2/($G$2+3))*(C1636-G1635)))</f>
        <v>46464.793956736168</v>
      </c>
      <c r="J1636">
        <f ca="1">IF(F1636="","",IF(C1636&lt;(F1636*(1-'inputs and tables'!$K$14)),0,IF(C1636&gt;(F1636*(1+'inputs and tables'!$K$14)),1,J1635)))</f>
        <v>0</v>
      </c>
      <c r="K1636">
        <f ca="1">IF(G1636="","",IF(C1636&lt;(G1636*(1-'inputs and tables'!$K$14)),0,IF(C1636&gt;(G1636*(1+'inputs and tables'!$K$14)),1,K1635)))</f>
        <v>0</v>
      </c>
      <c r="N1636" s="13">
        <f t="shared" si="77"/>
        <v>3593.7985236647714</v>
      </c>
      <c r="O1636" s="10">
        <f ca="1">(O1635+(IF(J1635&lt;&gt;J1634,(-O1635*'inputs and tables'!$K$22-'inputs and tables'!$K$21)-O1635*'inputs and tables'!$K$22,0)*('inputs and tables'!$K$15+'inputs and tables'!$K$16)))*(IF(AND(J1635=0,'inputs and tables'!$K$16=1),data!C1635/data!C1636,1)*IF(AND(J1635=1,'inputs and tables'!$K$15=1),data!C1636/data!C1635,1))</f>
        <v>34468.81128381897</v>
      </c>
      <c r="P1636" s="10">
        <f ca="1">(P1635+(IF(K1635&lt;&gt;K1634,(-P1635*'inputs and tables'!$K$22-'inputs and tables'!$K$21)-P1635*'inputs and tables'!$K$22,0)*('inputs and tables'!$K$15+'inputs and tables'!$K$16)))*(IF(AND(K1635=0,'inputs and tables'!$K$16=1),data!C1635/data!C1636,1)*IF(AND(K1635=1,'inputs and tables'!$K$15=1),data!C1636/data!C1635,1))</f>
        <v>8569.5048624576521</v>
      </c>
    </row>
    <row r="1637" spans="1:16" x14ac:dyDescent="0.4">
      <c r="A1637" s="17">
        <f t="shared" si="75"/>
        <v>1635</v>
      </c>
      <c r="B1637">
        <v>1644105600</v>
      </c>
      <c r="C1637">
        <v>42380.87</v>
      </c>
      <c r="D1637" s="14">
        <f t="shared" si="76"/>
        <v>44598</v>
      </c>
      <c r="F1637">
        <f ca="1">IF(A1637&lt;$F$2,"",AVERAGE(INDIRECT("C"&amp;A1637-$F$2+3):C1637))</f>
        <v>51597.537333333334</v>
      </c>
      <c r="G1637" s="2">
        <f ca="1">IF(A1637&lt;$G$2,"",IF(A1637=$G$2,AVERAGE(INDIRECT("C"&amp;A1637-$G$2+3):C1637),G1636+(2/($G$2+3))*(C1637-G1636)))</f>
        <v>46391.866743223021</v>
      </c>
      <c r="J1637">
        <f ca="1">IF(F1637="","",IF(C1637&lt;(F1637*(1-'inputs and tables'!$K$14)),0,IF(C1637&gt;(F1637*(1+'inputs and tables'!$K$14)),1,J1636)))</f>
        <v>0</v>
      </c>
      <c r="K1637">
        <f ca="1">IF(G1637="","",IF(C1637&lt;(G1637*(1-'inputs and tables'!$K$14)),0,IF(C1637&gt;(G1637*(1+'inputs and tables'!$K$14)),1,K1636)))</f>
        <v>0</v>
      </c>
      <c r="N1637" s="13">
        <f t="shared" si="77"/>
        <v>3680.4924012157921</v>
      </c>
      <c r="O1637" s="10">
        <f ca="1">(O1636+(IF(J1636&lt;&gt;J1635,(-O1636*'inputs and tables'!$K$22-'inputs and tables'!$K$21)-O1636*'inputs and tables'!$K$22,0)*('inputs and tables'!$K$15+'inputs and tables'!$K$16)))*(IF(AND(J1636=0,'inputs and tables'!$K$16=1),data!C1636/data!C1637,1)*IF(AND(J1636=1,'inputs and tables'!$K$15=1),data!C1637/data!C1636,1))</f>
        <v>33656.899566848297</v>
      </c>
      <c r="P1637" s="10">
        <f ca="1">(P1636+(IF(K1636&lt;&gt;K1635,(-P1636*'inputs and tables'!$K$22-'inputs and tables'!$K$21)-P1636*'inputs and tables'!$K$22,0)*('inputs and tables'!$K$15+'inputs and tables'!$K$16)))*(IF(AND(K1636=0,'inputs and tables'!$K$16=1),data!C1636/data!C1637,1)*IF(AND(K1636=1,'inputs and tables'!$K$15=1),data!C1637/data!C1636,1))</f>
        <v>8367.6504570597863</v>
      </c>
    </row>
    <row r="1638" spans="1:16" x14ac:dyDescent="0.4">
      <c r="A1638" s="17">
        <f t="shared" si="75"/>
        <v>1636</v>
      </c>
      <c r="B1638">
        <v>1644192000</v>
      </c>
      <c r="C1638">
        <v>43839.99</v>
      </c>
      <c r="D1638" s="14">
        <f t="shared" si="76"/>
        <v>44599</v>
      </c>
      <c r="F1638">
        <f ca="1">IF(A1638&lt;$F$2,"",AVERAGE(INDIRECT("C"&amp;A1638-$F$2+3):C1638))</f>
        <v>51507.378916666676</v>
      </c>
      <c r="G1638" s="2">
        <f ca="1">IF(A1638&lt;$G$2,"",IF(A1638=$G$2,AVERAGE(INDIRECT("C"&amp;A1638-$G$2+3):C1638),G1637+(2/($G$2+3))*(C1638-G1637)))</f>
        <v>46346.297515665465</v>
      </c>
      <c r="J1638">
        <f ca="1">IF(F1638="","",IF(C1638&lt;(F1638*(1-'inputs and tables'!$K$14)),0,IF(C1638&gt;(F1638*(1+'inputs and tables'!$K$14)),1,J1637)))</f>
        <v>0</v>
      </c>
      <c r="K1638">
        <f ca="1">IF(G1638="","",IF(C1638&lt;(G1638*(1-'inputs and tables'!$K$14)),0,IF(C1638&gt;(G1638*(1+'inputs and tables'!$K$14)),1,K1637)))</f>
        <v>0</v>
      </c>
      <c r="N1638" s="13">
        <f t="shared" si="77"/>
        <v>3807.2071211463171</v>
      </c>
      <c r="O1638" s="10">
        <f ca="1">(O1637+(IF(J1637&lt;&gt;J1636,(-O1637*'inputs and tables'!$K$22-'inputs and tables'!$K$21)-O1637*'inputs and tables'!$K$22,0)*('inputs and tables'!$K$15+'inputs and tables'!$K$16)))*(IF(AND(J1637=0,'inputs and tables'!$K$16=1),data!C1637/data!C1638,1)*IF(AND(J1637=1,'inputs and tables'!$K$15=1),data!C1638/data!C1637,1))</f>
        <v>32536.701882132136</v>
      </c>
      <c r="P1638" s="10">
        <f ca="1">(P1637+(IF(K1637&lt;&gt;K1636,(-P1637*'inputs and tables'!$K$22-'inputs and tables'!$K$21)-P1637*'inputs and tables'!$K$22,0)*('inputs and tables'!$K$15+'inputs and tables'!$K$16)))*(IF(AND(K1637=0,'inputs and tables'!$K$16=1),data!C1637/data!C1638,1)*IF(AND(K1637=1,'inputs and tables'!$K$15=1),data!C1638/data!C1637,1))</f>
        <v>8089.1511660037195</v>
      </c>
    </row>
    <row r="1639" spans="1:16" x14ac:dyDescent="0.4">
      <c r="A1639" s="17">
        <f t="shared" si="75"/>
        <v>1637</v>
      </c>
      <c r="B1639">
        <v>1644278400</v>
      </c>
      <c r="C1639">
        <v>44042.99</v>
      </c>
      <c r="D1639" s="14">
        <f t="shared" si="76"/>
        <v>44600</v>
      </c>
      <c r="F1639">
        <f ca="1">IF(A1639&lt;$F$2,"",AVERAGE(INDIRECT("C"&amp;A1639-$F$2+3):C1639))</f>
        <v>51395.475916666677</v>
      </c>
      <c r="G1639" s="2">
        <f ca="1">IF(A1639&lt;$G$2,"",IF(A1639=$G$2,AVERAGE(INDIRECT("C"&amp;A1639-$G$2+3):C1639),G1638+(2/($G$2+3))*(C1639-G1638)))</f>
        <v>46305.167024314294</v>
      </c>
      <c r="J1639">
        <f ca="1">IF(F1639="","",IF(C1639&lt;(F1639*(1-'inputs and tables'!$K$14)),0,IF(C1639&gt;(F1639*(1+'inputs and tables'!$K$14)),1,J1638)))</f>
        <v>0</v>
      </c>
      <c r="K1639">
        <f ca="1">IF(G1639="","",IF(C1639&lt;(G1639*(1-'inputs and tables'!$K$14)),0,IF(C1639&gt;(G1639*(1+'inputs and tables'!$K$14)),1,K1638)))</f>
        <v>0</v>
      </c>
      <c r="N1639" s="13">
        <f t="shared" si="77"/>
        <v>3824.8363004776238</v>
      </c>
      <c r="O1639" s="10">
        <f ca="1">(O1638+(IF(J1638&lt;&gt;J1637,(-O1638*'inputs and tables'!$K$22-'inputs and tables'!$K$21)-O1638*'inputs and tables'!$K$22,0)*('inputs and tables'!$K$15+'inputs and tables'!$K$16)))*(IF(AND(J1638=0,'inputs and tables'!$K$16=1),data!C1638/data!C1639,1)*IF(AND(J1638=1,'inputs and tables'!$K$15=1),data!C1639/data!C1638,1))</f>
        <v>32386.735894762234</v>
      </c>
      <c r="P1639" s="10">
        <f ca="1">(P1638+(IF(K1638&lt;&gt;K1637,(-P1638*'inputs and tables'!$K$22-'inputs and tables'!$K$21)-P1638*'inputs and tables'!$K$22,0)*('inputs and tables'!$K$15+'inputs and tables'!$K$16)))*(IF(AND(K1638=0,'inputs and tables'!$K$16=1),data!C1638/data!C1639,1)*IF(AND(K1638=1,'inputs and tables'!$K$15=1),data!C1639/data!C1638,1))</f>
        <v>8051.8671921704545</v>
      </c>
    </row>
    <row r="1640" spans="1:16" x14ac:dyDescent="0.4">
      <c r="A1640" s="17">
        <f t="shared" si="75"/>
        <v>1638</v>
      </c>
      <c r="B1640">
        <v>1644364800</v>
      </c>
      <c r="C1640">
        <v>44372.72</v>
      </c>
      <c r="D1640" s="14">
        <f t="shared" si="76"/>
        <v>44601</v>
      </c>
      <c r="F1640">
        <f ca="1">IF(A1640&lt;$F$2,"",AVERAGE(INDIRECT("C"&amp;A1640-$F$2+3):C1640))</f>
        <v>51298.607500000013</v>
      </c>
      <c r="G1640" s="2">
        <f ca="1">IF(A1640&lt;$G$2,"",IF(A1640=$G$2,AVERAGE(INDIRECT("C"&amp;A1640-$G$2+3):C1640),G1639+(2/($G$2+3))*(C1640-G1639)))</f>
        <v>46270.65904173725</v>
      </c>
      <c r="J1640">
        <f ca="1">IF(F1640="","",IF(C1640&lt;(F1640*(1-'inputs and tables'!$K$14)),0,IF(C1640&gt;(F1640*(1+'inputs and tables'!$K$14)),1,J1639)))</f>
        <v>0</v>
      </c>
      <c r="K1640">
        <f ca="1">IF(G1640="","",IF(C1640&lt;(G1640*(1-'inputs and tables'!$K$14)),0,IF(C1640&gt;(G1640*(1+'inputs and tables'!$K$14)),1,K1639)))</f>
        <v>0</v>
      </c>
      <c r="N1640" s="13">
        <f t="shared" si="77"/>
        <v>3853.4711246200468</v>
      </c>
      <c r="O1640" s="10">
        <f ca="1">(O1639+(IF(J1639&lt;&gt;J1638,(-O1639*'inputs and tables'!$K$22-'inputs and tables'!$K$21)-O1639*'inputs and tables'!$K$22,0)*('inputs and tables'!$K$15+'inputs and tables'!$K$16)))*(IF(AND(J1639=0,'inputs and tables'!$K$16=1),data!C1639/data!C1640,1)*IF(AND(J1639=1,'inputs and tables'!$K$15=1),data!C1640/data!C1639,1))</f>
        <v>32146.072747977902</v>
      </c>
      <c r="P1640" s="10">
        <f ca="1">(P1639+(IF(K1639&lt;&gt;K1638,(-P1639*'inputs and tables'!$K$22-'inputs and tables'!$K$21)-P1639*'inputs and tables'!$K$22,0)*('inputs and tables'!$K$15+'inputs and tables'!$K$16)))*(IF(AND(K1639=0,'inputs and tables'!$K$16=1),data!C1639/data!C1640,1)*IF(AND(K1639=1,'inputs and tables'!$K$15=1),data!C1640/data!C1639,1))</f>
        <v>7992.0344352586762</v>
      </c>
    </row>
    <row r="1641" spans="1:16" x14ac:dyDescent="0.4">
      <c r="A1641" s="17">
        <f t="shared" si="75"/>
        <v>1639</v>
      </c>
      <c r="B1641">
        <v>1644451200</v>
      </c>
      <c r="C1641">
        <v>43495.44</v>
      </c>
      <c r="D1641" s="14">
        <f t="shared" si="76"/>
        <v>44602</v>
      </c>
      <c r="F1641">
        <f ca="1">IF(A1641&lt;$F$2,"",AVERAGE(INDIRECT("C"&amp;A1641-$F$2+3):C1641))</f>
        <v>51183.011166666671</v>
      </c>
      <c r="G1641" s="2">
        <f ca="1">IF(A1641&lt;$G$2,"",IF(A1641=$G$2,AVERAGE(INDIRECT("C"&amp;A1641-$G$2+3):C1641),G1640+(2/($G$2+3))*(C1641-G1640)))</f>
        <v>46221.101558849085</v>
      </c>
      <c r="J1641">
        <f ca="1">IF(F1641="","",IF(C1641&lt;(F1641*(1-'inputs and tables'!$K$14)),0,IF(C1641&gt;(F1641*(1+'inputs and tables'!$K$14)),1,J1640)))</f>
        <v>0</v>
      </c>
      <c r="K1641">
        <f ca="1">IF(G1641="","",IF(C1641&lt;(G1641*(1-'inputs and tables'!$K$14)),0,IF(C1641&gt;(G1641*(1+'inputs and tables'!$K$14)),1,K1640)))</f>
        <v>0</v>
      </c>
      <c r="N1641" s="13">
        <f t="shared" si="77"/>
        <v>3777.2852800694609</v>
      </c>
      <c r="O1641" s="10">
        <f ca="1">(O1640+(IF(J1640&lt;&gt;J1639,(-O1640*'inputs and tables'!$K$22-'inputs and tables'!$K$21)-O1640*'inputs and tables'!$K$22,0)*('inputs and tables'!$K$15+'inputs and tables'!$K$16)))*(IF(AND(J1640=0,'inputs and tables'!$K$16=1),data!C1640/data!C1641,1)*IF(AND(J1640=1,'inputs and tables'!$K$15=1),data!C1641/data!C1640,1))</f>
        <v>32794.442018419722</v>
      </c>
      <c r="P1641" s="10">
        <f ca="1">(P1640+(IF(K1640&lt;&gt;K1639,(-P1640*'inputs and tables'!$K$22-'inputs and tables'!$K$21)-P1640*'inputs and tables'!$K$22,0)*('inputs and tables'!$K$15+'inputs and tables'!$K$16)))*(IF(AND(K1640=0,'inputs and tables'!$K$16=1),data!C1640/data!C1641,1)*IF(AND(K1640=1,'inputs and tables'!$K$15=1),data!C1641/data!C1640,1))</f>
        <v>8153.2295391445941</v>
      </c>
    </row>
    <row r="1642" spans="1:16" x14ac:dyDescent="0.4">
      <c r="A1642" s="17">
        <f t="shared" si="75"/>
        <v>1640</v>
      </c>
      <c r="B1642">
        <v>1644537600</v>
      </c>
      <c r="C1642">
        <v>42373.73</v>
      </c>
      <c r="D1642" s="14">
        <f t="shared" si="76"/>
        <v>44603</v>
      </c>
      <c r="F1642">
        <f ca="1">IF(A1642&lt;$F$2,"",AVERAGE(INDIRECT("C"&amp;A1642-$F$2+3):C1642))</f>
        <v>51058.226083333349</v>
      </c>
      <c r="G1642" s="2">
        <f ca="1">IF(A1642&lt;$G$2,"",IF(A1642=$G$2,AVERAGE(INDIRECT("C"&amp;A1642-$G$2+3):C1642),G1641+(2/($G$2+3))*(C1642-G1641)))</f>
        <v>46152.398495298206</v>
      </c>
      <c r="J1642">
        <f ca="1">IF(F1642="","",IF(C1642&lt;(F1642*(1-'inputs and tables'!$K$14)),0,IF(C1642&gt;(F1642*(1+'inputs and tables'!$K$14)),1,J1641)))</f>
        <v>0</v>
      </c>
      <c r="K1642">
        <f ca="1">IF(G1642="","",IF(C1642&lt;(G1642*(1-'inputs and tables'!$K$14)),0,IF(C1642&gt;(G1642*(1+'inputs and tables'!$K$14)),1,K1641)))</f>
        <v>0</v>
      </c>
      <c r="N1642" s="13">
        <f t="shared" si="77"/>
        <v>3679.8723404255188</v>
      </c>
      <c r="O1642" s="10">
        <f ca="1">(O1641+(IF(J1641&lt;&gt;J1640,(-O1641*'inputs and tables'!$K$22-'inputs and tables'!$K$21)-O1641*'inputs and tables'!$K$22,0)*('inputs and tables'!$K$15+'inputs and tables'!$K$16)))*(IF(AND(J1641=0,'inputs and tables'!$K$16=1),data!C1641/data!C1642,1)*IF(AND(J1641=1,'inputs and tables'!$K$15=1),data!C1642/data!C1641,1))</f>
        <v>33662.57077546994</v>
      </c>
      <c r="P1642" s="10">
        <f ca="1">(P1641+(IF(K1641&lt;&gt;K1640,(-P1641*'inputs and tables'!$K$22-'inputs and tables'!$K$21)-P1641*'inputs and tables'!$K$22,0)*('inputs and tables'!$K$15+'inputs and tables'!$K$16)))*(IF(AND(K1641=0,'inputs and tables'!$K$16=1),data!C1641/data!C1642,1)*IF(AND(K1641=1,'inputs and tables'!$K$15=1),data!C1642/data!C1641,1))</f>
        <v>8369.0604113938371</v>
      </c>
    </row>
    <row r="1643" spans="1:16" x14ac:dyDescent="0.4">
      <c r="A1643" s="17">
        <f t="shared" si="75"/>
        <v>1641</v>
      </c>
      <c r="B1643">
        <v>1644624000</v>
      </c>
      <c r="C1643">
        <v>42217.87</v>
      </c>
      <c r="D1643" s="14">
        <f t="shared" si="76"/>
        <v>44604</v>
      </c>
      <c r="F1643">
        <f ca="1">IF(A1643&lt;$F$2,"",AVERAGE(INDIRECT("C"&amp;A1643-$F$2+3):C1643))</f>
        <v>50896.104833333338</v>
      </c>
      <c r="G1643" s="2">
        <f ca="1">IF(A1643&lt;$G$2,"",IF(A1643=$G$2,AVERAGE(INDIRECT("C"&amp;A1643-$G$2+3):C1643),G1642+(2/($G$2+3))*(C1643-G1642)))</f>
        <v>46082.139057882167</v>
      </c>
      <c r="J1643">
        <f ca="1">IF(F1643="","",IF(C1643&lt;(F1643*(1-'inputs and tables'!$K$14)),0,IF(C1643&gt;(F1643*(1+'inputs and tables'!$K$14)),1,J1642)))</f>
        <v>0</v>
      </c>
      <c r="K1643">
        <f ca="1">IF(G1643="","",IF(C1643&lt;(G1643*(1-'inputs and tables'!$K$14)),0,IF(C1643&gt;(G1643*(1+'inputs and tables'!$K$14)),1,K1642)))</f>
        <v>0</v>
      </c>
      <c r="N1643" s="13">
        <f t="shared" si="77"/>
        <v>3666.3369518019845</v>
      </c>
      <c r="O1643" s="10">
        <f ca="1">(O1642+(IF(J1642&lt;&gt;J1641,(-O1642*'inputs and tables'!$K$22-'inputs and tables'!$K$21)-O1642*'inputs and tables'!$K$22,0)*('inputs and tables'!$K$15+'inputs and tables'!$K$16)))*(IF(AND(J1642=0,'inputs and tables'!$K$16=1),data!C1642/data!C1643,1)*IF(AND(J1642=1,'inputs and tables'!$K$15=1),data!C1643/data!C1642,1))</f>
        <v>33786.846308107299</v>
      </c>
      <c r="P1643" s="10">
        <f ca="1">(P1642+(IF(K1642&lt;&gt;K1641,(-P1642*'inputs and tables'!$K$22-'inputs and tables'!$K$21)-P1642*'inputs and tables'!$K$22,0)*('inputs and tables'!$K$15+'inputs and tables'!$K$16)))*(IF(AND(K1642=0,'inputs and tables'!$K$16=1),data!C1642/data!C1643,1)*IF(AND(K1642=1,'inputs and tables'!$K$15=1),data!C1643/data!C1642,1))</f>
        <v>8399.9573220082239</v>
      </c>
    </row>
    <row r="1644" spans="1:16" x14ac:dyDescent="0.4">
      <c r="A1644" s="17">
        <f t="shared" si="75"/>
        <v>1642</v>
      </c>
      <c r="B1644">
        <v>1644710400</v>
      </c>
      <c r="C1644">
        <v>42053.66</v>
      </c>
      <c r="D1644" s="14">
        <f t="shared" si="76"/>
        <v>44605</v>
      </c>
      <c r="F1644">
        <f ca="1">IF(A1644&lt;$F$2,"",AVERAGE(INDIRECT("C"&amp;A1644-$F$2+3):C1644))</f>
        <v>50739.255583333346</v>
      </c>
      <c r="G1644" s="2">
        <f ca="1">IF(A1644&lt;$G$2,"",IF(A1644=$G$2,AVERAGE(INDIRECT("C"&amp;A1644-$G$2+3):C1644),G1643+(2/($G$2+3))*(C1644-G1643)))</f>
        <v>46010.201931848555</v>
      </c>
      <c r="J1644">
        <f ca="1">IF(F1644="","",IF(C1644&lt;(F1644*(1-'inputs and tables'!$K$14)),0,IF(C1644&gt;(F1644*(1+'inputs and tables'!$K$14)),1,J1643)))</f>
        <v>0</v>
      </c>
      <c r="K1644">
        <f ca="1">IF(G1644="","",IF(C1644&lt;(G1644*(1-'inputs and tables'!$K$14)),0,IF(C1644&gt;(G1644*(1+'inputs and tables'!$K$14)),1,K1643)))</f>
        <v>0</v>
      </c>
      <c r="N1644" s="13">
        <f t="shared" si="77"/>
        <v>3652.0764220581723</v>
      </c>
      <c r="O1644" s="10">
        <f ca="1">(O1643+(IF(J1643&lt;&gt;J1642,(-O1643*'inputs and tables'!$K$22-'inputs and tables'!$K$21)-O1643*'inputs and tables'!$K$22,0)*('inputs and tables'!$K$15+'inputs and tables'!$K$16)))*(IF(AND(J1643=0,'inputs and tables'!$K$16=1),data!C1643/data!C1644,1)*IF(AND(J1643=1,'inputs and tables'!$K$15=1),data!C1644/data!C1643,1))</f>
        <v>33918.776276444281</v>
      </c>
      <c r="P1644" s="10">
        <f ca="1">(P1643+(IF(K1643&lt;&gt;K1642,(-P1643*'inputs and tables'!$K$22-'inputs and tables'!$K$21)-P1643*'inputs and tables'!$K$22,0)*('inputs and tables'!$K$15+'inputs and tables'!$K$16)))*(IF(AND(K1643=0,'inputs and tables'!$K$16=1),data!C1643/data!C1644,1)*IF(AND(K1643=1,'inputs and tables'!$K$15=1),data!C1644/data!C1643,1))</f>
        <v>8432.7572493355237</v>
      </c>
    </row>
    <row r="1645" spans="1:16" x14ac:dyDescent="0.4">
      <c r="A1645" s="17">
        <f t="shared" si="75"/>
        <v>1643</v>
      </c>
      <c r="B1645">
        <v>1644796800</v>
      </c>
      <c r="C1645">
        <v>42535.94</v>
      </c>
      <c r="D1645" s="14">
        <f t="shared" si="76"/>
        <v>44606</v>
      </c>
      <c r="F1645">
        <f ca="1">IF(A1645&lt;$F$2,"",AVERAGE(INDIRECT("C"&amp;A1645-$F$2+3):C1645))</f>
        <v>50580.985666666682</v>
      </c>
      <c r="G1645" s="2">
        <f ca="1">IF(A1645&lt;$G$2,"",IF(A1645=$G$2,AVERAGE(INDIRECT("C"&amp;A1645-$G$2+3):C1645),G1644+(2/($G$2+3))*(C1645-G1644)))</f>
        <v>45948.161540208399</v>
      </c>
      <c r="J1645">
        <f ca="1">IF(F1645="","",IF(C1645&lt;(F1645*(1-'inputs and tables'!$K$14)),0,IF(C1645&gt;(F1645*(1+'inputs and tables'!$K$14)),1,J1644)))</f>
        <v>0</v>
      </c>
      <c r="K1645">
        <f ca="1">IF(G1645="","",IF(C1645&lt;(G1645*(1-'inputs and tables'!$K$14)),0,IF(C1645&gt;(G1645*(1+'inputs and tables'!$K$14)),1,K1644)))</f>
        <v>0</v>
      </c>
      <c r="N1645" s="13">
        <f t="shared" si="77"/>
        <v>3693.9591836734567</v>
      </c>
      <c r="O1645" s="10">
        <f ca="1">(O1644+(IF(J1644&lt;&gt;J1643,(-O1644*'inputs and tables'!$K$22-'inputs and tables'!$K$21)-O1644*'inputs and tables'!$K$22,0)*('inputs and tables'!$K$15+'inputs and tables'!$K$16)))*(IF(AND(J1644=0,'inputs and tables'!$K$16=1),data!C1644/data!C1645,1)*IF(AND(J1644=1,'inputs and tables'!$K$15=1),data!C1645/data!C1644,1))</f>
        <v>33534.199200620787</v>
      </c>
      <c r="P1645" s="10">
        <f ca="1">(P1644+(IF(K1644&lt;&gt;K1643,(-P1644*'inputs and tables'!$K$22-'inputs and tables'!$K$21)-P1644*'inputs and tables'!$K$22,0)*('inputs and tables'!$K$15+'inputs and tables'!$K$16)))*(IF(AND(K1644=0,'inputs and tables'!$K$16=1),data!C1644/data!C1645,1)*IF(AND(K1644=1,'inputs and tables'!$K$15=1),data!C1645/data!C1644,1))</f>
        <v>8337.1451583317848</v>
      </c>
    </row>
    <row r="1646" spans="1:16" x14ac:dyDescent="0.4">
      <c r="A1646" s="17">
        <f t="shared" si="75"/>
        <v>1644</v>
      </c>
      <c r="B1646">
        <v>1644883200</v>
      </c>
      <c r="C1646">
        <v>44544.86</v>
      </c>
      <c r="D1646" s="14">
        <f t="shared" si="76"/>
        <v>44607</v>
      </c>
      <c r="F1646">
        <f ca="1">IF(A1646&lt;$F$2,"",AVERAGE(INDIRECT("C"&amp;A1646-$F$2+3):C1646))</f>
        <v>50435.44416666669</v>
      </c>
      <c r="G1646" s="2">
        <f ca="1">IF(A1646&lt;$G$2,"",IF(A1646=$G$2,AVERAGE(INDIRECT("C"&amp;A1646-$G$2+3):C1646),G1645+(2/($G$2+3))*(C1646-G1645)))</f>
        <v>45923.102584133252</v>
      </c>
      <c r="J1646">
        <f ca="1">IF(F1646="","",IF(C1646&lt;(F1646*(1-'inputs and tables'!$K$14)),0,IF(C1646&gt;(F1646*(1+'inputs and tables'!$K$14)),1,J1645)))</f>
        <v>0</v>
      </c>
      <c r="K1646">
        <f ca="1">IF(G1646="","",IF(C1646&lt;(G1646*(1-'inputs and tables'!$K$14)),0,IF(C1646&gt;(G1646*(1+'inputs and tables'!$K$14)),1,K1645)))</f>
        <v>0</v>
      </c>
      <c r="N1646" s="13">
        <f t="shared" si="77"/>
        <v>3868.4203213200039</v>
      </c>
      <c r="O1646" s="10">
        <f ca="1">(O1645+(IF(J1645&lt;&gt;J1644,(-O1645*'inputs and tables'!$K$22-'inputs and tables'!$K$21)-O1645*'inputs and tables'!$K$22,0)*('inputs and tables'!$K$15+'inputs and tables'!$K$16)))*(IF(AND(J1645=0,'inputs and tables'!$K$16=1),data!C1645/data!C1646,1)*IF(AND(J1645=1,'inputs and tables'!$K$15=1),data!C1646/data!C1645,1))</f>
        <v>32021.846856082921</v>
      </c>
      <c r="P1646" s="10">
        <f ca="1">(P1645+(IF(K1645&lt;&gt;K1644,(-P1645*'inputs and tables'!$K$22-'inputs and tables'!$K$21)-P1645*'inputs and tables'!$K$22,0)*('inputs and tables'!$K$15+'inputs and tables'!$K$16)))*(IF(AND(K1645=0,'inputs and tables'!$K$16=1),data!C1645/data!C1646,1)*IF(AND(K1645=1,'inputs and tables'!$K$15=1),data!C1646/data!C1645,1))</f>
        <v>7961.1498661369978</v>
      </c>
    </row>
    <row r="1647" spans="1:16" x14ac:dyDescent="0.4">
      <c r="A1647" s="17">
        <f t="shared" si="75"/>
        <v>1645</v>
      </c>
      <c r="B1647">
        <v>1644969600</v>
      </c>
      <c r="C1647">
        <v>43873.56</v>
      </c>
      <c r="D1647" s="14">
        <f t="shared" si="76"/>
        <v>44608</v>
      </c>
      <c r="F1647">
        <f ca="1">IF(A1647&lt;$F$2,"",AVERAGE(INDIRECT("C"&amp;A1647-$F$2+3):C1647))</f>
        <v>50265.385583333351</v>
      </c>
      <c r="G1647" s="2">
        <f ca="1">IF(A1647&lt;$G$2,"",IF(A1647=$G$2,AVERAGE(INDIRECT("C"&amp;A1647-$G$2+3):C1647),G1646+(2/($G$2+3))*(C1647-G1646)))</f>
        <v>45886.503609416584</v>
      </c>
      <c r="J1647">
        <f ca="1">IF(F1647="","",IF(C1647&lt;(F1647*(1-'inputs and tables'!$K$14)),0,IF(C1647&gt;(F1647*(1+'inputs and tables'!$K$14)),1,J1646)))</f>
        <v>0</v>
      </c>
      <c r="K1647">
        <f ca="1">IF(G1647="","",IF(C1647&lt;(G1647*(1-'inputs and tables'!$K$14)),0,IF(C1647&gt;(G1647*(1+'inputs and tables'!$K$14)),1,K1646)))</f>
        <v>0</v>
      </c>
      <c r="N1647" s="13">
        <f t="shared" si="77"/>
        <v>3810.1224489795782</v>
      </c>
      <c r="O1647" s="10">
        <f ca="1">(O1646+(IF(J1646&lt;&gt;J1645,(-O1646*'inputs and tables'!$K$22-'inputs and tables'!$K$21)-O1646*'inputs and tables'!$K$22,0)*('inputs and tables'!$K$15+'inputs and tables'!$K$16)))*(IF(AND(J1646=0,'inputs and tables'!$K$16=1),data!C1646/data!C1647,1)*IF(AND(J1646=1,'inputs and tables'!$K$15=1),data!C1647/data!C1646,1))</f>
        <v>32511.806316735045</v>
      </c>
      <c r="P1647" s="10">
        <f ca="1">(P1646+(IF(K1646&lt;&gt;K1645,(-P1646*'inputs and tables'!$K$22-'inputs and tables'!$K$21)-P1646*'inputs and tables'!$K$22,0)*('inputs and tables'!$K$15+'inputs and tables'!$K$16)))*(IF(AND(K1646=0,'inputs and tables'!$K$16=1),data!C1646/data!C1647,1)*IF(AND(K1646=1,'inputs and tables'!$K$15=1),data!C1647/data!C1646,1))</f>
        <v>8082.9617251504405</v>
      </c>
    </row>
    <row r="1648" spans="1:16" x14ac:dyDescent="0.4">
      <c r="A1648" s="17">
        <f t="shared" si="75"/>
        <v>1646</v>
      </c>
      <c r="B1648">
        <v>1645056000</v>
      </c>
      <c r="C1648">
        <v>40515.699999999997</v>
      </c>
      <c r="D1648" s="14">
        <f t="shared" si="76"/>
        <v>44609</v>
      </c>
      <c r="F1648">
        <f ca="1">IF(A1648&lt;$F$2,"",AVERAGE(INDIRECT("C"&amp;A1648-$F$2+3):C1648))</f>
        <v>50053.004666666689</v>
      </c>
      <c r="G1648" s="2">
        <f ca="1">IF(A1648&lt;$G$2,"",IF(A1648=$G$2,AVERAGE(INDIRECT("C"&amp;A1648-$G$2+3):C1648),G1647+(2/($G$2+3))*(C1648-G1647)))</f>
        <v>45790.596402105577</v>
      </c>
      <c r="J1648">
        <f ca="1">IF(F1648="","",IF(C1648&lt;(F1648*(1-'inputs and tables'!$K$14)),0,IF(C1648&gt;(F1648*(1+'inputs and tables'!$K$14)),1,J1647)))</f>
        <v>0</v>
      </c>
      <c r="K1648">
        <f ca="1">IF(G1648="","",IF(C1648&lt;(G1648*(1-'inputs and tables'!$K$14)),0,IF(C1648&gt;(G1648*(1+'inputs and tables'!$K$14)),1,K1647)))</f>
        <v>0</v>
      </c>
      <c r="N1648" s="13">
        <f t="shared" si="77"/>
        <v>3518.5149804602565</v>
      </c>
      <c r="O1648" s="10">
        <f ca="1">(O1647+(IF(J1647&lt;&gt;J1646,(-O1647*'inputs and tables'!$K$22-'inputs and tables'!$K$21)-O1647*'inputs and tables'!$K$22,0)*('inputs and tables'!$K$15+'inputs and tables'!$K$16)))*(IF(AND(J1647=0,'inputs and tables'!$K$16=1),data!C1647/data!C1648,1)*IF(AND(J1647=1,'inputs and tables'!$K$15=1),data!C1648/data!C1647,1))</f>
        <v>35206.319652521219</v>
      </c>
      <c r="P1648" s="10">
        <f ca="1">(P1647+(IF(K1647&lt;&gt;K1646,(-P1647*'inputs and tables'!$K$22-'inputs and tables'!$K$21)-P1647*'inputs and tables'!$K$22,0)*('inputs and tables'!$K$15+'inputs and tables'!$K$16)))*(IF(AND(K1647=0,'inputs and tables'!$K$16=1),data!C1647/data!C1648,1)*IF(AND(K1647=1,'inputs and tables'!$K$15=1),data!C1648/data!C1647,1))</f>
        <v>8752.861390179396</v>
      </c>
    </row>
    <row r="1649" spans="1:16" x14ac:dyDescent="0.4">
      <c r="A1649" s="17">
        <f t="shared" si="75"/>
        <v>1647</v>
      </c>
      <c r="B1649">
        <v>1645142400</v>
      </c>
      <c r="C1649">
        <v>39974.44</v>
      </c>
      <c r="D1649" s="14">
        <f t="shared" si="76"/>
        <v>44610</v>
      </c>
      <c r="F1649">
        <f ca="1">IF(A1649&lt;$F$2,"",AVERAGE(INDIRECT("C"&amp;A1649-$F$2+3):C1649))</f>
        <v>49867.848750000026</v>
      </c>
      <c r="G1649" s="2">
        <f ca="1">IF(A1649&lt;$G$2,"",IF(A1649=$G$2,AVERAGE(INDIRECT("C"&amp;A1649-$G$2+3):C1649),G1648+(2/($G$2+3))*(C1649-G1648)))</f>
        <v>45686.736466353694</v>
      </c>
      <c r="J1649">
        <f ca="1">IF(F1649="","",IF(C1649&lt;(F1649*(1-'inputs and tables'!$K$14)),0,IF(C1649&gt;(F1649*(1+'inputs and tables'!$K$14)),1,J1648)))</f>
        <v>0</v>
      </c>
      <c r="K1649">
        <f ca="1">IF(G1649="","",IF(C1649&lt;(G1649*(1-'inputs and tables'!$K$14)),0,IF(C1649&gt;(G1649*(1+'inputs and tables'!$K$14)),1,K1648)))</f>
        <v>0</v>
      </c>
      <c r="N1649" s="13">
        <f t="shared" si="77"/>
        <v>3471.5102040816205</v>
      </c>
      <c r="O1649" s="10">
        <f ca="1">(O1648+(IF(J1648&lt;&gt;J1647,(-O1648*'inputs and tables'!$K$22-'inputs and tables'!$K$21)-O1648*'inputs and tables'!$K$22,0)*('inputs and tables'!$K$15+'inputs and tables'!$K$16)))*(IF(AND(J1648=0,'inputs and tables'!$K$16=1),data!C1648/data!C1649,1)*IF(AND(J1648=1,'inputs and tables'!$K$15=1),data!C1649/data!C1648,1))</f>
        <v>35683.018577512368</v>
      </c>
      <c r="P1649" s="10">
        <f ca="1">(P1648+(IF(K1648&lt;&gt;K1647,(-P1648*'inputs and tables'!$K$22-'inputs and tables'!$K$21)-P1648*'inputs and tables'!$K$22,0)*('inputs and tables'!$K$15+'inputs and tables'!$K$16)))*(IF(AND(K1648=0,'inputs and tables'!$K$16=1),data!C1648/data!C1649,1)*IF(AND(K1648=1,'inputs and tables'!$K$15=1),data!C1649/data!C1648,1))</f>
        <v>8871.3764652135542</v>
      </c>
    </row>
    <row r="1650" spans="1:16" x14ac:dyDescent="0.4">
      <c r="A1650" s="17">
        <f t="shared" si="75"/>
        <v>1648</v>
      </c>
      <c r="B1650">
        <v>1645228800</v>
      </c>
      <c r="C1650">
        <v>40079.17</v>
      </c>
      <c r="D1650" s="14">
        <f t="shared" si="76"/>
        <v>44611</v>
      </c>
      <c r="F1650">
        <f ca="1">IF(A1650&lt;$F$2,"",AVERAGE(INDIRECT("C"&amp;A1650-$F$2+3):C1650))</f>
        <v>49696.106666666696</v>
      </c>
      <c r="G1650" s="2">
        <f ca="1">IF(A1650&lt;$G$2,"",IF(A1650=$G$2,AVERAGE(INDIRECT("C"&amp;A1650-$G$2+3):C1650),G1649+(2/($G$2+3))*(C1650-G1649)))</f>
        <v>45586.601350883095</v>
      </c>
      <c r="J1650">
        <f ca="1">IF(F1650="","",IF(C1650&lt;(F1650*(1-'inputs and tables'!$K$14)),0,IF(C1650&gt;(F1650*(1+'inputs and tables'!$K$14)),1,J1649)))</f>
        <v>0</v>
      </c>
      <c r="K1650">
        <f ca="1">IF(G1650="","",IF(C1650&lt;(G1650*(1-'inputs and tables'!$K$14)),0,IF(C1650&gt;(G1650*(1+'inputs and tables'!$K$14)),1,K1649)))</f>
        <v>0</v>
      </c>
      <c r="N1650" s="13">
        <f t="shared" si="77"/>
        <v>3480.6052974381114</v>
      </c>
      <c r="O1650" s="10">
        <f ca="1">(O1649+(IF(J1649&lt;&gt;J1648,(-O1649*'inputs and tables'!$K$22-'inputs and tables'!$K$21)-O1649*'inputs and tables'!$K$22,0)*('inputs and tables'!$K$15+'inputs and tables'!$K$16)))*(IF(AND(J1649=0,'inputs and tables'!$K$16=1),data!C1649/data!C1650,1)*IF(AND(J1649=1,'inputs and tables'!$K$15=1),data!C1650/data!C1649,1))</f>
        <v>35589.776064365949</v>
      </c>
      <c r="P1650" s="10">
        <f ca="1">(P1649+(IF(K1649&lt;&gt;K1648,(-P1649*'inputs and tables'!$K$22-'inputs and tables'!$K$21)-P1649*'inputs and tables'!$K$22,0)*('inputs and tables'!$K$15+'inputs and tables'!$K$16)))*(IF(AND(K1649=0,'inputs and tables'!$K$16=1),data!C1649/data!C1650,1)*IF(AND(K1649=1,'inputs and tables'!$K$15=1),data!C1650/data!C1649,1))</f>
        <v>8848.1948659638256</v>
      </c>
    </row>
    <row r="1651" spans="1:16" x14ac:dyDescent="0.4">
      <c r="A1651" s="17">
        <f t="shared" si="75"/>
        <v>1649</v>
      </c>
      <c r="B1651">
        <v>1645315200</v>
      </c>
      <c r="C1651">
        <v>38386.89</v>
      </c>
      <c r="D1651" s="14">
        <f t="shared" si="76"/>
        <v>44612</v>
      </c>
      <c r="F1651">
        <f ca="1">IF(A1651&lt;$F$2,"",AVERAGE(INDIRECT("C"&amp;A1651-$F$2+3):C1651))</f>
        <v>49505.274500000029</v>
      </c>
      <c r="G1651" s="2">
        <f ca="1">IF(A1651&lt;$G$2,"",IF(A1651=$G$2,AVERAGE(INDIRECT("C"&amp;A1651-$G$2+3):C1651),G1650+(2/($G$2+3))*(C1651-G1650)))</f>
        <v>45458.035076760185</v>
      </c>
      <c r="J1651">
        <f ca="1">IF(F1651="","",IF(C1651&lt;(F1651*(1-'inputs and tables'!$K$14)),0,IF(C1651&gt;(F1651*(1+'inputs and tables'!$K$14)),1,J1650)))</f>
        <v>0</v>
      </c>
      <c r="K1651">
        <f ca="1">IF(G1651="","",IF(C1651&lt;(G1651*(1-'inputs and tables'!$K$14)),0,IF(C1651&gt;(G1651*(1+'inputs and tables'!$K$14)),1,K1650)))</f>
        <v>0</v>
      </c>
      <c r="N1651" s="13">
        <f t="shared" si="77"/>
        <v>3333.6422058184858</v>
      </c>
      <c r="O1651" s="10">
        <f ca="1">(O1650+(IF(J1650&lt;&gt;J1649,(-O1650*'inputs and tables'!$K$22-'inputs and tables'!$K$21)-O1650*'inputs and tables'!$K$22,0)*('inputs and tables'!$K$15+'inputs and tables'!$K$16)))*(IF(AND(J1650=0,'inputs and tables'!$K$16=1),data!C1650/data!C1651,1)*IF(AND(J1650=1,'inputs and tables'!$K$15=1),data!C1651/data!C1650,1))</f>
        <v>37158.745737038189</v>
      </c>
      <c r="P1651" s="10">
        <f ca="1">(P1650+(IF(K1650&lt;&gt;K1649,(-P1650*'inputs and tables'!$K$22-'inputs and tables'!$K$21)-P1650*'inputs and tables'!$K$22,0)*('inputs and tables'!$K$15+'inputs and tables'!$K$16)))*(IF(AND(K1650=0,'inputs and tables'!$K$16=1),data!C1650/data!C1651,1)*IF(AND(K1650=1,'inputs and tables'!$K$15=1),data!C1651/data!C1650,1))</f>
        <v>9238.2661431048818</v>
      </c>
    </row>
    <row r="1652" spans="1:16" x14ac:dyDescent="0.4">
      <c r="A1652" s="17">
        <f t="shared" si="75"/>
        <v>1650</v>
      </c>
      <c r="B1652">
        <v>1645401600</v>
      </c>
      <c r="C1652">
        <v>37008.160000000003</v>
      </c>
      <c r="D1652" s="14">
        <f t="shared" si="76"/>
        <v>44613</v>
      </c>
      <c r="F1652">
        <f ca="1">IF(A1652&lt;$F$2,"",AVERAGE(INDIRECT("C"&amp;A1652-$F$2+3):C1652))</f>
        <v>49306.57400000003</v>
      </c>
      <c r="G1652" s="2">
        <f ca="1">IF(A1652&lt;$G$2,"",IF(A1652=$G$2,AVERAGE(INDIRECT("C"&amp;A1652-$G$2+3):C1652),G1651+(2/($G$2+3))*(C1652-G1651)))</f>
        <v>45307.144450389467</v>
      </c>
      <c r="J1652">
        <f ca="1">IF(F1652="","",IF(C1652&lt;(F1652*(1-'inputs and tables'!$K$14)),0,IF(C1652&gt;(F1652*(1+'inputs and tables'!$K$14)),1,J1651)))</f>
        <v>0</v>
      </c>
      <c r="K1652">
        <f ca="1">IF(G1652="","",IF(C1652&lt;(G1652*(1-'inputs and tables'!$K$14)),0,IF(C1652&gt;(G1652*(1+'inputs and tables'!$K$14)),1,K1651)))</f>
        <v>0</v>
      </c>
      <c r="N1652" s="13">
        <f t="shared" si="77"/>
        <v>3213.9088145896544</v>
      </c>
      <c r="O1652" s="10">
        <f ca="1">(O1651+(IF(J1651&lt;&gt;J1650,(-O1651*'inputs and tables'!$K$22-'inputs and tables'!$K$21)-O1651*'inputs and tables'!$K$22,0)*('inputs and tables'!$K$15+'inputs and tables'!$K$16)))*(IF(AND(J1651=0,'inputs and tables'!$K$16=1),data!C1651/data!C1652,1)*IF(AND(J1651=1,'inputs and tables'!$K$15=1),data!C1652/data!C1651,1))</f>
        <v>38543.085772047394</v>
      </c>
      <c r="P1652" s="10">
        <f ca="1">(P1651+(IF(K1651&lt;&gt;K1650,(-P1651*'inputs and tables'!$K$22-'inputs and tables'!$K$21)-P1651*'inputs and tables'!$K$22,0)*('inputs and tables'!$K$15+'inputs and tables'!$K$16)))*(IF(AND(K1651=0,'inputs and tables'!$K$16=1),data!C1651/data!C1652,1)*IF(AND(K1651=1,'inputs and tables'!$K$15=1),data!C1652/data!C1651,1))</f>
        <v>9582.4355014162084</v>
      </c>
    </row>
    <row r="1653" spans="1:16" x14ac:dyDescent="0.4">
      <c r="A1653" s="17">
        <f t="shared" si="75"/>
        <v>1651</v>
      </c>
      <c r="B1653">
        <v>1645488000</v>
      </c>
      <c r="C1653">
        <v>38230.33</v>
      </c>
      <c r="D1653" s="14">
        <f t="shared" si="76"/>
        <v>44614</v>
      </c>
      <c r="F1653">
        <f ca="1">IF(A1653&lt;$F$2,"",AVERAGE(INDIRECT("C"&amp;A1653-$F$2+3):C1653))</f>
        <v>49099.50358333336</v>
      </c>
      <c r="G1653" s="2">
        <f ca="1">IF(A1653&lt;$G$2,"",IF(A1653=$G$2,AVERAGE(INDIRECT("C"&amp;A1653-$G$2+3):C1653),G1652+(2/($G$2+3))*(C1653-G1652)))</f>
        <v>45180.772763775371</v>
      </c>
      <c r="J1653">
        <f ca="1">IF(F1653="","",IF(C1653&lt;(F1653*(1-'inputs and tables'!$K$14)),0,IF(C1653&gt;(F1653*(1+'inputs and tables'!$K$14)),1,J1652)))</f>
        <v>0</v>
      </c>
      <c r="K1653">
        <f ca="1">IF(G1653="","",IF(C1653&lt;(G1653*(1-'inputs and tables'!$K$14)),0,IF(C1653&gt;(G1653*(1+'inputs and tables'!$K$14)),1,K1652)))</f>
        <v>0</v>
      </c>
      <c r="N1653" s="13">
        <f t="shared" si="77"/>
        <v>3320.0460269213954</v>
      </c>
      <c r="O1653" s="10">
        <f ca="1">(O1652+(IF(J1652&lt;&gt;J1651,(-O1652*'inputs and tables'!$K$22-'inputs and tables'!$K$21)-O1652*'inputs and tables'!$K$22,0)*('inputs and tables'!$K$15+'inputs and tables'!$K$16)))*(IF(AND(J1652=0,'inputs and tables'!$K$16=1),data!C1652/data!C1653,1)*IF(AND(J1652=1,'inputs and tables'!$K$15=1),data!C1653/data!C1652,1))</f>
        <v>37310.917408917303</v>
      </c>
      <c r="P1653" s="10">
        <f ca="1">(P1652+(IF(K1652&lt;&gt;K1651,(-P1652*'inputs and tables'!$K$22-'inputs and tables'!$K$21)-P1652*'inputs and tables'!$K$22,0)*('inputs and tables'!$K$15+'inputs and tables'!$K$16)))*(IF(AND(K1652=0,'inputs and tables'!$K$16=1),data!C1652/data!C1653,1)*IF(AND(K1652=1,'inputs and tables'!$K$15=1),data!C1653/data!C1652,1))</f>
        <v>9276.0984858381107</v>
      </c>
    </row>
    <row r="1654" spans="1:16" x14ac:dyDescent="0.4">
      <c r="A1654" s="17">
        <f t="shared" si="75"/>
        <v>1652</v>
      </c>
      <c r="B1654">
        <v>1645574400</v>
      </c>
      <c r="C1654">
        <v>37250.01</v>
      </c>
      <c r="D1654" s="14">
        <f t="shared" si="76"/>
        <v>44615</v>
      </c>
      <c r="F1654">
        <f ca="1">IF(A1654&lt;$F$2,"",AVERAGE(INDIRECT("C"&amp;A1654-$F$2+3):C1654))</f>
        <v>48907.180250000019</v>
      </c>
      <c r="G1654" s="2">
        <f ca="1">IF(A1654&lt;$G$2,"",IF(A1654=$G$2,AVERAGE(INDIRECT("C"&amp;A1654-$G$2+3):C1654),G1653+(2/($G$2+3))*(C1654-G1653)))</f>
        <v>45039.152000136528</v>
      </c>
      <c r="J1654">
        <f ca="1">IF(F1654="","",IF(C1654&lt;(F1654*(1-'inputs and tables'!$K$14)),0,IF(C1654&gt;(F1654*(1+'inputs and tables'!$K$14)),1,J1653)))</f>
        <v>0</v>
      </c>
      <c r="K1654">
        <f ca="1">IF(G1654="","",IF(C1654&lt;(G1654*(1-'inputs and tables'!$K$14)),0,IF(C1654&gt;(G1654*(1+'inputs and tables'!$K$14)),1,K1653)))</f>
        <v>0</v>
      </c>
      <c r="N1654" s="13">
        <f t="shared" si="77"/>
        <v>3234.9118541033322</v>
      </c>
      <c r="O1654" s="10">
        <f ca="1">(O1653+(IF(J1653&lt;&gt;J1652,(-O1653*'inputs and tables'!$K$22-'inputs and tables'!$K$21)-O1653*'inputs and tables'!$K$22,0)*('inputs and tables'!$K$15+'inputs and tables'!$K$16)))*(IF(AND(J1653=0,'inputs and tables'!$K$16=1),data!C1653/data!C1654,1)*IF(AND(J1653=1,'inputs and tables'!$K$15=1),data!C1654/data!C1653,1))</f>
        <v>38292.840327979866</v>
      </c>
      <c r="P1654" s="10">
        <f ca="1">(P1653+(IF(K1653&lt;&gt;K1652,(-P1653*'inputs and tables'!$K$22-'inputs and tables'!$K$21)-P1653*'inputs and tables'!$K$22,0)*('inputs and tables'!$K$15+'inputs and tables'!$K$16)))*(IF(AND(K1653=0,'inputs and tables'!$K$16=1),data!C1653/data!C1654,1)*IF(AND(K1653=1,'inputs and tables'!$K$15=1),data!C1654/data!C1653,1))</f>
        <v>9520.2204301714628</v>
      </c>
    </row>
    <row r="1655" spans="1:16" x14ac:dyDescent="0.4">
      <c r="A1655" s="17">
        <f t="shared" si="75"/>
        <v>1653</v>
      </c>
      <c r="B1655">
        <v>1645660800</v>
      </c>
      <c r="C1655">
        <v>38327.21</v>
      </c>
      <c r="D1655" s="14">
        <f t="shared" si="76"/>
        <v>44616</v>
      </c>
      <c r="F1655">
        <f ca="1">IF(A1655&lt;$F$2,"",AVERAGE(INDIRECT("C"&amp;A1655-$F$2+3):C1655))</f>
        <v>48739.795000000027</v>
      </c>
      <c r="G1655" s="2">
        <f ca="1">IF(A1655&lt;$G$2,"",IF(A1655=$G$2,AVERAGE(INDIRECT("C"&amp;A1655-$G$2+3):C1655),G1654+(2/($G$2+3))*(C1655-G1654)))</f>
        <v>44919.295892991235</v>
      </c>
      <c r="J1655">
        <f ca="1">IF(F1655="","",IF(C1655&lt;(F1655*(1-'inputs and tables'!$K$14)),0,IF(C1655&gt;(F1655*(1+'inputs and tables'!$K$14)),1,J1654)))</f>
        <v>0</v>
      </c>
      <c r="K1655">
        <f ca="1">IF(G1655="","",IF(C1655&lt;(G1655*(1-'inputs and tables'!$K$14)),0,IF(C1655&gt;(G1655*(1+'inputs and tables'!$K$14)),1,K1654)))</f>
        <v>0</v>
      </c>
      <c r="N1655" s="13">
        <f t="shared" si="77"/>
        <v>3328.4594007815772</v>
      </c>
      <c r="O1655" s="10">
        <f ca="1">(O1654+(IF(J1654&lt;&gt;J1653,(-O1654*'inputs and tables'!$K$22-'inputs and tables'!$K$21)-O1654*'inputs and tables'!$K$22,0)*('inputs and tables'!$K$15+'inputs and tables'!$K$16)))*(IF(AND(J1654=0,'inputs and tables'!$K$16=1),data!C1654/data!C1655,1)*IF(AND(J1654=1,'inputs and tables'!$K$15=1),data!C1655/data!C1654,1))</f>
        <v>37216.606299953834</v>
      </c>
      <c r="P1655" s="10">
        <f ca="1">(P1654+(IF(K1654&lt;&gt;K1653,(-P1654*'inputs and tables'!$K$22-'inputs and tables'!$K$21)-P1654*'inputs and tables'!$K$22,0)*('inputs and tables'!$K$15+'inputs and tables'!$K$16)))*(IF(AND(K1654=0,'inputs and tables'!$K$16=1),data!C1654/data!C1655,1)*IF(AND(K1654=1,'inputs and tables'!$K$15=1),data!C1655/data!C1654,1))</f>
        <v>9252.6512163575517</v>
      </c>
    </row>
    <row r="1656" spans="1:16" x14ac:dyDescent="0.4">
      <c r="A1656" s="17">
        <f t="shared" si="75"/>
        <v>1654</v>
      </c>
      <c r="B1656">
        <v>1645747200</v>
      </c>
      <c r="C1656">
        <v>39219.17</v>
      </c>
      <c r="D1656" s="14">
        <f t="shared" si="76"/>
        <v>44617</v>
      </c>
      <c r="F1656">
        <f ca="1">IF(A1656&lt;$F$2,"",AVERAGE(INDIRECT("C"&amp;A1656-$F$2+3):C1656))</f>
        <v>48561.822333333352</v>
      </c>
      <c r="G1656" s="2">
        <f ca="1">IF(A1656&lt;$G$2,"",IF(A1656=$G$2,AVERAGE(INDIRECT("C"&amp;A1656-$G$2+3):C1656),G1655+(2/($G$2+3))*(C1656-G1655)))</f>
        <v>44817.50793061639</v>
      </c>
      <c r="J1656">
        <f ca="1">IF(F1656="","",IF(C1656&lt;(F1656*(1-'inputs and tables'!$K$14)),0,IF(C1656&gt;(F1656*(1+'inputs and tables'!$K$14)),1,J1655)))</f>
        <v>0</v>
      </c>
      <c r="K1656">
        <f ca="1">IF(G1656="","",IF(C1656&lt;(G1656*(1-'inputs and tables'!$K$14)),0,IF(C1656&gt;(G1656*(1+'inputs and tables'!$K$14)),1,K1655)))</f>
        <v>0</v>
      </c>
      <c r="N1656" s="13">
        <f t="shared" si="77"/>
        <v>3405.9201042118852</v>
      </c>
      <c r="O1656" s="10">
        <f ca="1">(O1655+(IF(J1655&lt;&gt;J1654,(-O1655*'inputs and tables'!$K$22-'inputs and tables'!$K$21)-O1655*'inputs and tables'!$K$22,0)*('inputs and tables'!$K$15+'inputs and tables'!$K$16)))*(IF(AND(J1655=0,'inputs and tables'!$K$16=1),data!C1655/data!C1656,1)*IF(AND(J1655=1,'inputs and tables'!$K$15=1),data!C1656/data!C1655,1))</f>
        <v>36370.190525338847</v>
      </c>
      <c r="P1656" s="10">
        <f ca="1">(P1655+(IF(K1655&lt;&gt;K1654,(-P1655*'inputs and tables'!$K$22-'inputs and tables'!$K$21)-P1655*'inputs and tables'!$K$22,0)*('inputs and tables'!$K$15+'inputs and tables'!$K$16)))*(IF(AND(K1655=0,'inputs and tables'!$K$16=1),data!C1655/data!C1656,1)*IF(AND(K1655=1,'inputs and tables'!$K$15=1),data!C1656/data!C1655,1))</f>
        <v>9042.2185432810365</v>
      </c>
    </row>
    <row r="1657" spans="1:16" x14ac:dyDescent="0.4">
      <c r="A1657" s="17">
        <f t="shared" si="75"/>
        <v>1655</v>
      </c>
      <c r="B1657">
        <v>1645833600</v>
      </c>
      <c r="C1657">
        <v>39116.720000000001</v>
      </c>
      <c r="D1657" s="14">
        <f t="shared" si="76"/>
        <v>44618</v>
      </c>
      <c r="F1657">
        <f ca="1">IF(A1657&lt;$F$2,"",AVERAGE(INDIRECT("C"&amp;A1657-$F$2+3):C1657))</f>
        <v>48369.014083333357</v>
      </c>
      <c r="G1657" s="2">
        <f ca="1">IF(A1657&lt;$G$2,"",IF(A1657=$G$2,AVERAGE(INDIRECT("C"&amp;A1657-$G$2+3):C1657),G1656+(2/($G$2+3))*(C1657-G1656)))</f>
        <v>44715.7081461411</v>
      </c>
      <c r="J1657">
        <f ca="1">IF(F1657="","",IF(C1657&lt;(F1657*(1-'inputs and tables'!$K$14)),0,IF(C1657&gt;(F1657*(1+'inputs and tables'!$K$14)),1,J1656)))</f>
        <v>0</v>
      </c>
      <c r="K1657">
        <f ca="1">IF(G1657="","",IF(C1657&lt;(G1657*(1-'inputs and tables'!$K$14)),0,IF(C1657&gt;(G1657*(1+'inputs and tables'!$K$14)),1,K1656)))</f>
        <v>0</v>
      </c>
      <c r="N1657" s="13">
        <f t="shared" si="77"/>
        <v>3397.0230134606913</v>
      </c>
      <c r="O1657" s="10">
        <f ca="1">(O1656+(IF(J1656&lt;&gt;J1655,(-O1656*'inputs and tables'!$K$22-'inputs and tables'!$K$21)-O1656*'inputs and tables'!$K$22,0)*('inputs and tables'!$K$15+'inputs and tables'!$K$16)))*(IF(AND(J1656=0,'inputs and tables'!$K$16=1),data!C1656/data!C1657,1)*IF(AND(J1656=1,'inputs and tables'!$K$15=1),data!C1657/data!C1656,1))</f>
        <v>36465.447132214904</v>
      </c>
      <c r="P1657" s="10">
        <f ca="1">(P1656+(IF(K1656&lt;&gt;K1655,(-P1656*'inputs and tables'!$K$22-'inputs and tables'!$K$21)-P1656*'inputs and tables'!$K$22,0)*('inputs and tables'!$K$15+'inputs and tables'!$K$16)))*(IF(AND(K1656=0,'inputs and tables'!$K$16=1),data!C1656/data!C1657,1)*IF(AND(K1656=1,'inputs and tables'!$K$15=1),data!C1657/data!C1656,1))</f>
        <v>9065.9008788592528</v>
      </c>
    </row>
    <row r="1658" spans="1:16" x14ac:dyDescent="0.4">
      <c r="A1658" s="17">
        <f t="shared" si="75"/>
        <v>1656</v>
      </c>
      <c r="B1658">
        <v>1645920000</v>
      </c>
      <c r="C1658">
        <v>37699.07</v>
      </c>
      <c r="D1658" s="14">
        <f t="shared" si="76"/>
        <v>44619</v>
      </c>
      <c r="F1658">
        <f ca="1">IF(A1658&lt;$F$2,"",AVERAGE(INDIRECT("C"&amp;A1658-$F$2+3):C1658))</f>
        <v>48167.679750000025</v>
      </c>
      <c r="G1658" s="2">
        <f ca="1">IF(A1658&lt;$G$2,"",IF(A1658=$G$2,AVERAGE(INDIRECT("C"&amp;A1658-$G$2+3):C1658),G1657+(2/($G$2+3))*(C1658-G1657)))</f>
        <v>44590.411036388577</v>
      </c>
      <c r="J1658">
        <f ca="1">IF(F1658="","",IF(C1658&lt;(F1658*(1-'inputs and tables'!$K$14)),0,IF(C1658&gt;(F1658*(1+'inputs and tables'!$K$14)),1,J1657)))</f>
        <v>0</v>
      </c>
      <c r="K1658">
        <f ca="1">IF(G1658="","",IF(C1658&lt;(G1658*(1-'inputs and tables'!$K$14)),0,IF(C1658&gt;(G1658*(1+'inputs and tables'!$K$14)),1,K1657)))</f>
        <v>0</v>
      </c>
      <c r="N1658" s="13">
        <f t="shared" si="77"/>
        <v>3273.9096830221333</v>
      </c>
      <c r="O1658" s="10">
        <f ca="1">(O1657+(IF(J1657&lt;&gt;J1656,(-O1657*'inputs and tables'!$K$22-'inputs and tables'!$K$21)-O1657*'inputs and tables'!$K$22,0)*('inputs and tables'!$K$15+'inputs and tables'!$K$16)))*(IF(AND(J1657=0,'inputs and tables'!$K$16=1),data!C1657/data!C1658,1)*IF(AND(J1657=1,'inputs and tables'!$K$15=1),data!C1658/data!C1657,1))</f>
        <v>37836.707514154943</v>
      </c>
      <c r="P1658" s="10">
        <f ca="1">(P1657+(IF(K1657&lt;&gt;K1656,(-P1657*'inputs and tables'!$K$22-'inputs and tables'!$K$21)-P1657*'inputs and tables'!$K$22,0)*('inputs and tables'!$K$15+'inputs and tables'!$K$16)))*(IF(AND(K1657=0,'inputs and tables'!$K$16=1),data!C1657/data!C1658,1)*IF(AND(K1657=1,'inputs and tables'!$K$15=1),data!C1658/data!C1657,1))</f>
        <v>9406.8184235338249</v>
      </c>
    </row>
    <row r="1659" spans="1:16" x14ac:dyDescent="0.4">
      <c r="A1659" s="17">
        <f t="shared" si="75"/>
        <v>1657</v>
      </c>
      <c r="B1659">
        <v>1646006400</v>
      </c>
      <c r="C1659">
        <v>43160</v>
      </c>
      <c r="D1659" s="14">
        <f t="shared" si="76"/>
        <v>44620</v>
      </c>
      <c r="F1659">
        <f ca="1">IF(A1659&lt;$F$2,"",AVERAGE(INDIRECT("C"&amp;A1659-$F$2+3):C1659))</f>
        <v>48016.514750000024</v>
      </c>
      <c r="G1659" s="2">
        <f ca="1">IF(A1659&lt;$G$2,"",IF(A1659=$G$2,AVERAGE(INDIRECT("C"&amp;A1659-$G$2+3):C1659),G1658+(2/($G$2+3))*(C1659-G1658)))</f>
        <v>44564.86798216735</v>
      </c>
      <c r="J1659">
        <f ca="1">IF(F1659="","",IF(C1659&lt;(F1659*(1-'inputs and tables'!$K$14)),0,IF(C1659&gt;(F1659*(1+'inputs and tables'!$K$14)),1,J1658)))</f>
        <v>0</v>
      </c>
      <c r="K1659">
        <f ca="1">IF(G1659="","",IF(C1659&lt;(G1659*(1-'inputs and tables'!$K$14)),0,IF(C1659&gt;(G1659*(1+'inputs and tables'!$K$14)),1,K1658)))</f>
        <v>0</v>
      </c>
      <c r="N1659" s="13">
        <f t="shared" si="77"/>
        <v>3748.1545809813151</v>
      </c>
      <c r="O1659" s="10">
        <f ca="1">(O1658+(IF(J1658&lt;&gt;J1657,(-O1658*'inputs and tables'!$K$22-'inputs and tables'!$K$21)-O1658*'inputs and tables'!$K$22,0)*('inputs and tables'!$K$15+'inputs and tables'!$K$16)))*(IF(AND(J1658=0,'inputs and tables'!$K$16=1),data!C1658/data!C1659,1)*IF(AND(J1658=1,'inputs and tables'!$K$15=1),data!C1659/data!C1658,1))</f>
        <v>33049.320786507255</v>
      </c>
      <c r="P1659" s="10">
        <f ca="1">(P1658+(IF(K1658&lt;&gt;K1657,(-P1658*'inputs and tables'!$K$22-'inputs and tables'!$K$21)-P1658*'inputs and tables'!$K$22,0)*('inputs and tables'!$K$15+'inputs and tables'!$K$16)))*(IF(AND(K1658=0,'inputs and tables'!$K$16=1),data!C1658/data!C1659,1)*IF(AND(K1658=1,'inputs and tables'!$K$15=1),data!C1659/data!C1658,1))</f>
        <v>8216.5965297982239</v>
      </c>
    </row>
    <row r="1660" spans="1:16" x14ac:dyDescent="0.4">
      <c r="A1660" s="17">
        <f t="shared" si="75"/>
        <v>1658</v>
      </c>
      <c r="B1660">
        <v>1646092800</v>
      </c>
      <c r="C1660">
        <v>44421.2</v>
      </c>
      <c r="D1660" s="14">
        <f t="shared" si="76"/>
        <v>44621</v>
      </c>
      <c r="F1660">
        <f ca="1">IF(A1660&lt;$F$2,"",AVERAGE(INDIRECT("C"&amp;A1660-$F$2+3):C1660))</f>
        <v>47879.098833333366</v>
      </c>
      <c r="G1660" s="2">
        <f ca="1">IF(A1660&lt;$G$2,"",IF(A1660=$G$2,AVERAGE(INDIRECT("C"&amp;A1660-$G$2+3):C1660),G1659+(2/($G$2+3))*(C1660-G1659)))</f>
        <v>44562.302482485793</v>
      </c>
      <c r="J1660">
        <f ca="1">IF(F1660="","",IF(C1660&lt;(F1660*(1-'inputs and tables'!$K$14)),0,IF(C1660&gt;(F1660*(1+'inputs and tables'!$K$14)),1,J1659)))</f>
        <v>0</v>
      </c>
      <c r="K1660">
        <f ca="1">IF(G1660="","",IF(C1660&lt;(G1660*(1-'inputs and tables'!$K$14)),0,IF(C1660&gt;(G1660*(1+'inputs and tables'!$K$14)),1,K1659)))</f>
        <v>0</v>
      </c>
      <c r="N1660" s="13">
        <f t="shared" si="77"/>
        <v>3857.6812852800549</v>
      </c>
      <c r="O1660" s="10">
        <f ca="1">(O1659+(IF(J1659&lt;&gt;J1658,(-O1659*'inputs and tables'!$K$22-'inputs and tables'!$K$21)-O1659*'inputs and tables'!$K$22,0)*('inputs and tables'!$K$15+'inputs and tables'!$K$16)))*(IF(AND(J1659=0,'inputs and tables'!$K$16=1),data!C1659/data!C1660,1)*IF(AND(J1659=1,'inputs and tables'!$K$15=1),data!C1660/data!C1659,1))</f>
        <v>32110.989463266487</v>
      </c>
      <c r="P1660" s="10">
        <f ca="1">(P1659+(IF(K1659&lt;&gt;K1658,(-P1659*'inputs and tables'!$K$22-'inputs and tables'!$K$21)-P1659*'inputs and tables'!$K$22,0)*('inputs and tables'!$K$15+'inputs and tables'!$K$16)))*(IF(AND(K1659=0,'inputs and tables'!$K$16=1),data!C1659/data!C1660,1)*IF(AND(K1659=1,'inputs and tables'!$K$15=1),data!C1660/data!C1659,1))</f>
        <v>7983.3121623479637</v>
      </c>
    </row>
    <row r="1661" spans="1:16" x14ac:dyDescent="0.4">
      <c r="A1661" s="17">
        <f t="shared" si="75"/>
        <v>1659</v>
      </c>
      <c r="B1661">
        <v>1646179200</v>
      </c>
      <c r="C1661">
        <v>43892.98</v>
      </c>
      <c r="D1661" s="14">
        <f t="shared" si="76"/>
        <v>44622</v>
      </c>
      <c r="F1661">
        <f ca="1">IF(A1661&lt;$F$2,"",AVERAGE(INDIRECT("C"&amp;A1661-$F$2+3):C1661))</f>
        <v>47718.040416666699</v>
      </c>
      <c r="G1661" s="2">
        <f ca="1">IF(A1661&lt;$G$2,"",IF(A1661=$G$2,AVERAGE(INDIRECT("C"&amp;A1661-$G$2+3):C1661),G1660+(2/($G$2+3))*(C1661-G1660)))</f>
        <v>44550.350295298544</v>
      </c>
      <c r="J1661">
        <f ca="1">IF(F1661="","",IF(C1661&lt;(F1661*(1-'inputs and tables'!$K$14)),0,IF(C1661&gt;(F1661*(1+'inputs and tables'!$K$14)),1,J1660)))</f>
        <v>0</v>
      </c>
      <c r="K1661">
        <f ca="1">IF(G1661="","",IF(C1661&lt;(G1661*(1-'inputs and tables'!$K$14)),0,IF(C1661&gt;(G1661*(1+'inputs and tables'!$K$14)),1,K1660)))</f>
        <v>0</v>
      </c>
      <c r="N1661" s="13">
        <f t="shared" si="77"/>
        <v>3811.8089448545238</v>
      </c>
      <c r="O1661" s="10">
        <f ca="1">(O1660+(IF(J1660&lt;&gt;J1659,(-O1660*'inputs and tables'!$K$22-'inputs and tables'!$K$21)-O1660*'inputs and tables'!$K$22,0)*('inputs and tables'!$K$15+'inputs and tables'!$K$16)))*(IF(AND(J1660=0,'inputs and tables'!$K$16=1),data!C1660/data!C1661,1)*IF(AND(J1660=1,'inputs and tables'!$K$15=1),data!C1661/data!C1660,1))</f>
        <v>32497.421800608048</v>
      </c>
      <c r="P1661" s="10">
        <f ca="1">(P1660+(IF(K1660&lt;&gt;K1659,(-P1660*'inputs and tables'!$K$22-'inputs and tables'!$K$21)-P1660*'inputs and tables'!$K$22,0)*('inputs and tables'!$K$15+'inputs and tables'!$K$16)))*(IF(AND(K1660=0,'inputs and tables'!$K$16=1),data!C1660/data!C1661,1)*IF(AND(K1660=1,'inputs and tables'!$K$15=1),data!C1661/data!C1660,1))</f>
        <v>8079.3855014193905</v>
      </c>
    </row>
    <row r="1662" spans="1:16" x14ac:dyDescent="0.4">
      <c r="A1662" s="17">
        <f t="shared" si="75"/>
        <v>1660</v>
      </c>
      <c r="B1662">
        <v>1646265600</v>
      </c>
      <c r="C1662">
        <v>42454</v>
      </c>
      <c r="D1662" s="14">
        <f t="shared" si="76"/>
        <v>44623</v>
      </c>
      <c r="F1662">
        <f ca="1">IF(A1662&lt;$F$2,"",AVERAGE(INDIRECT("C"&amp;A1662-$F$2+3):C1662))</f>
        <v>47547.6864166667</v>
      </c>
      <c r="G1662" s="2">
        <f ca="1">IF(A1662&lt;$G$2,"",IF(A1662=$G$2,AVERAGE(INDIRECT("C"&amp;A1662-$G$2+3):C1662),G1661+(2/($G$2+3))*(C1662-G1661)))</f>
        <v>44512.915468596781</v>
      </c>
      <c r="J1662">
        <f ca="1">IF(F1662="","",IF(C1662&lt;(F1662*(1-'inputs and tables'!$K$14)),0,IF(C1662&gt;(F1662*(1+'inputs and tables'!$K$14)),1,J1661)))</f>
        <v>0</v>
      </c>
      <c r="K1662">
        <f ca="1">IF(G1662="","",IF(C1662&lt;(G1662*(1-'inputs and tables'!$K$14)),0,IF(C1662&gt;(G1662*(1+'inputs and tables'!$K$14)),1,K1661)))</f>
        <v>0</v>
      </c>
      <c r="N1662" s="13">
        <f t="shared" si="77"/>
        <v>3686.8432479374596</v>
      </c>
      <c r="O1662" s="10">
        <f ca="1">(O1661+(IF(J1661&lt;&gt;J1660,(-O1661*'inputs and tables'!$K$22-'inputs and tables'!$K$21)-O1661*'inputs and tables'!$K$22,0)*('inputs and tables'!$K$15+'inputs and tables'!$K$16)))*(IF(AND(J1661=0,'inputs and tables'!$K$16=1),data!C1661/data!C1662,1)*IF(AND(J1661=1,'inputs and tables'!$K$15=1),data!C1662/data!C1661,1))</f>
        <v>33598.923190880792</v>
      </c>
      <c r="P1662" s="10">
        <f ca="1">(P1661+(IF(K1661&lt;&gt;K1660,(-P1661*'inputs and tables'!$K$22-'inputs and tables'!$K$21)-P1661*'inputs and tables'!$K$22,0)*('inputs and tables'!$K$15+'inputs and tables'!$K$16)))*(IF(AND(K1661=0,'inputs and tables'!$K$16=1),data!C1661/data!C1662,1)*IF(AND(K1661=1,'inputs and tables'!$K$15=1),data!C1662/data!C1661,1))</f>
        <v>8353.2365908063148</v>
      </c>
    </row>
    <row r="1663" spans="1:16" x14ac:dyDescent="0.4">
      <c r="A1663" s="17">
        <f t="shared" si="75"/>
        <v>1661</v>
      </c>
      <c r="B1663">
        <v>1646352000</v>
      </c>
      <c r="C1663">
        <v>39148.660000000003</v>
      </c>
      <c r="D1663" s="14">
        <f t="shared" si="76"/>
        <v>44624</v>
      </c>
      <c r="F1663">
        <f ca="1">IF(A1663&lt;$F$2,"",AVERAGE(INDIRECT("C"&amp;A1663-$F$2+3):C1663))</f>
        <v>47362.300166666704</v>
      </c>
      <c r="G1663" s="2">
        <f ca="1">IF(A1663&lt;$G$2,"",IF(A1663=$G$2,AVERAGE(INDIRECT("C"&amp;A1663-$G$2+3):C1663),G1662+(2/($G$2+3))*(C1663-G1662)))</f>
        <v>44417.125192371837</v>
      </c>
      <c r="J1663">
        <f ca="1">IF(F1663="","",IF(C1663&lt;(F1663*(1-'inputs and tables'!$K$14)),0,IF(C1663&gt;(F1663*(1+'inputs and tables'!$K$14)),1,J1662)))</f>
        <v>0</v>
      </c>
      <c r="K1663">
        <f ca="1">IF(G1663="","",IF(C1663&lt;(G1663*(1-'inputs and tables'!$K$14)),0,IF(C1663&gt;(G1663*(1+'inputs and tables'!$K$14)),1,K1662)))</f>
        <v>0</v>
      </c>
      <c r="N1663" s="13">
        <f t="shared" si="77"/>
        <v>3399.7967867998145</v>
      </c>
      <c r="O1663" s="10">
        <f ca="1">(O1662+(IF(J1662&lt;&gt;J1661,(-O1662*'inputs and tables'!$K$22-'inputs and tables'!$K$21)-O1662*'inputs and tables'!$K$22,0)*('inputs and tables'!$K$15+'inputs and tables'!$K$16)))*(IF(AND(J1662=0,'inputs and tables'!$K$16=1),data!C1662/data!C1663,1)*IF(AND(J1662=1,'inputs and tables'!$K$15=1),data!C1663/data!C1662,1))</f>
        <v>36435.696270208304</v>
      </c>
      <c r="P1663" s="10">
        <f ca="1">(P1662+(IF(K1662&lt;&gt;K1661,(-P1662*'inputs and tables'!$K$22-'inputs and tables'!$K$21)-P1662*'inputs and tables'!$K$22,0)*('inputs and tables'!$K$15+'inputs and tables'!$K$16)))*(IF(AND(K1662=0,'inputs and tables'!$K$16=1),data!C1662/data!C1663,1)*IF(AND(K1662=1,'inputs and tables'!$K$15=1),data!C1663/data!C1662,1))</f>
        <v>9058.5043326155028</v>
      </c>
    </row>
    <row r="1664" spans="1:16" x14ac:dyDescent="0.4">
      <c r="A1664" s="17">
        <f t="shared" si="75"/>
        <v>1662</v>
      </c>
      <c r="B1664">
        <v>1646438400</v>
      </c>
      <c r="C1664">
        <v>39397.96</v>
      </c>
      <c r="D1664" s="14">
        <f t="shared" si="76"/>
        <v>44625</v>
      </c>
      <c r="F1664">
        <f ca="1">IF(A1664&lt;$F$2,"",AVERAGE(INDIRECT("C"&amp;A1664-$F$2+3):C1664))</f>
        <v>47182.807166666709</v>
      </c>
      <c r="G1664" s="2">
        <f ca="1">IF(A1664&lt;$G$2,"",IF(A1664=$G$2,AVERAGE(INDIRECT("C"&amp;A1664-$G$2+3):C1664),G1663+(2/($G$2+3))*(C1664-G1663)))</f>
        <v>44327.497242508056</v>
      </c>
      <c r="J1664">
        <f ca="1">IF(F1664="","",IF(C1664&lt;(F1664*(1-'inputs and tables'!$K$14)),0,IF(C1664&gt;(F1664*(1+'inputs and tables'!$K$14)),1,J1663)))</f>
        <v>0</v>
      </c>
      <c r="K1664">
        <f ca="1">IF(G1664="","",IF(C1664&lt;(G1664*(1-'inputs and tables'!$K$14)),0,IF(C1664&gt;(G1664*(1+'inputs and tables'!$K$14)),1,K1663)))</f>
        <v>0</v>
      </c>
      <c r="N1664" s="13">
        <f t="shared" si="77"/>
        <v>3421.4468085106259</v>
      </c>
      <c r="O1664" s="10">
        <f ca="1">(O1663+(IF(J1663&lt;&gt;J1662,(-O1663*'inputs and tables'!$K$22-'inputs and tables'!$K$21)-O1663*'inputs and tables'!$K$22,0)*('inputs and tables'!$K$15+'inputs and tables'!$K$16)))*(IF(AND(J1663=0,'inputs and tables'!$K$16=1),data!C1663/data!C1664,1)*IF(AND(J1663=1,'inputs and tables'!$K$15=1),data!C1664/data!C1663,1))</f>
        <v>36205.140701337157</v>
      </c>
      <c r="P1664" s="10">
        <f ca="1">(P1663+(IF(K1663&lt;&gt;K1662,(-P1663*'inputs and tables'!$K$22-'inputs and tables'!$K$21)-P1663*'inputs and tables'!$K$22,0)*('inputs and tables'!$K$15+'inputs and tables'!$K$16)))*(IF(AND(K1663=0,'inputs and tables'!$K$16=1),data!C1663/data!C1664,1)*IF(AND(K1663=1,'inputs and tables'!$K$15=1),data!C1664/data!C1663,1))</f>
        <v>9001.1844833105897</v>
      </c>
    </row>
    <row r="1665" spans="1:16" x14ac:dyDescent="0.4">
      <c r="A1665" s="17">
        <f t="shared" si="75"/>
        <v>1663</v>
      </c>
      <c r="B1665">
        <v>1646524800</v>
      </c>
      <c r="C1665">
        <v>38420.81</v>
      </c>
      <c r="D1665" s="14">
        <f t="shared" si="76"/>
        <v>44626</v>
      </c>
      <c r="F1665">
        <f ca="1">IF(A1665&lt;$F$2,"",AVERAGE(INDIRECT("C"&amp;A1665-$F$2+3):C1665))</f>
        <v>46990.725500000037</v>
      </c>
      <c r="G1665" s="2">
        <f ca="1">IF(A1665&lt;$G$2,"",IF(A1665=$G$2,AVERAGE(INDIRECT("C"&amp;A1665-$G$2+3):C1665),G1664+(2/($G$2+3))*(C1665-G1664)))</f>
        <v>44222.020684606126</v>
      </c>
      <c r="J1665">
        <f ca="1">IF(F1665="","",IF(C1665&lt;(F1665*(1-'inputs and tables'!$K$14)),0,IF(C1665&gt;(F1665*(1+'inputs and tables'!$K$14)),1,J1664)))</f>
        <v>0</v>
      </c>
      <c r="K1665">
        <f ca="1">IF(G1665="","",IF(C1665&lt;(G1665*(1-'inputs and tables'!$K$14)),0,IF(C1665&gt;(G1665*(1+'inputs and tables'!$K$14)),1,K1664)))</f>
        <v>0</v>
      </c>
      <c r="N1665" s="13">
        <f t="shared" si="77"/>
        <v>3336.5879287885246</v>
      </c>
      <c r="O1665" s="10">
        <f ca="1">(O1664+(IF(J1664&lt;&gt;J1663,(-O1664*'inputs and tables'!$K$22-'inputs and tables'!$K$21)-O1664*'inputs and tables'!$K$22,0)*('inputs and tables'!$K$15+'inputs and tables'!$K$16)))*(IF(AND(J1664=0,'inputs and tables'!$K$16=1),data!C1664/data!C1665,1)*IF(AND(J1664=1,'inputs and tables'!$K$15=1),data!C1665/data!C1664,1))</f>
        <v>37125.939956644674</v>
      </c>
      <c r="P1665" s="10">
        <f ca="1">(P1664+(IF(K1664&lt;&gt;K1663,(-P1664*'inputs and tables'!$K$22-'inputs and tables'!$K$21)-P1664*'inputs and tables'!$K$22,0)*('inputs and tables'!$K$15+'inputs and tables'!$K$16)))*(IF(AND(K1664=0,'inputs and tables'!$K$16=1),data!C1664/data!C1665,1)*IF(AND(K1664=1,'inputs and tables'!$K$15=1),data!C1665/data!C1664,1))</f>
        <v>9230.1100946620154</v>
      </c>
    </row>
    <row r="1666" spans="1:16" x14ac:dyDescent="0.4">
      <c r="A1666" s="17">
        <f t="shared" si="75"/>
        <v>1664</v>
      </c>
      <c r="B1666">
        <v>1646611200</v>
      </c>
      <c r="C1666">
        <v>37988</v>
      </c>
      <c r="D1666" s="14">
        <f t="shared" si="76"/>
        <v>44627</v>
      </c>
      <c r="F1666">
        <f ca="1">IF(A1666&lt;$F$2,"",AVERAGE(INDIRECT("C"&amp;A1666-$F$2+3):C1666))</f>
        <v>46780.012250000036</v>
      </c>
      <c r="G1666" s="2">
        <f ca="1">IF(A1666&lt;$G$2,"",IF(A1666=$G$2,AVERAGE(INDIRECT("C"&amp;A1666-$G$2+3):C1666),G1665+(2/($G$2+3))*(C1666-G1665)))</f>
        <v>44110.698886666731</v>
      </c>
      <c r="J1666">
        <f ca="1">IF(F1666="","",IF(C1666&lt;(F1666*(1-'inputs and tables'!$K$14)),0,IF(C1666&gt;(F1666*(1+'inputs and tables'!$K$14)),1,J1665)))</f>
        <v>0</v>
      </c>
      <c r="K1666">
        <f ca="1">IF(G1666="","",IF(C1666&lt;(G1666*(1-'inputs and tables'!$K$14)),0,IF(C1666&gt;(G1666*(1+'inputs and tables'!$K$14)),1,K1665)))</f>
        <v>0</v>
      </c>
      <c r="N1666" s="13">
        <f t="shared" si="77"/>
        <v>3299.0013026487072</v>
      </c>
      <c r="O1666" s="10">
        <f ca="1">(O1665+(IF(J1665&lt;&gt;J1664,(-O1665*'inputs and tables'!$K$22-'inputs and tables'!$K$21)-O1665*'inputs and tables'!$K$22,0)*('inputs and tables'!$K$15+'inputs and tables'!$K$16)))*(IF(AND(J1665=0,'inputs and tables'!$K$16=1),data!C1665/data!C1666,1)*IF(AND(J1665=1,'inputs and tables'!$K$15=1),data!C1666/data!C1665,1))</f>
        <v>37548.928218007088</v>
      </c>
      <c r="P1666" s="10">
        <f ca="1">(P1665+(IF(K1665&lt;&gt;K1664,(-P1665*'inputs and tables'!$K$22-'inputs and tables'!$K$21)-P1665*'inputs and tables'!$K$22,0)*('inputs and tables'!$K$15+'inputs and tables'!$K$16)))*(IF(AND(K1665=0,'inputs and tables'!$K$16=1),data!C1665/data!C1666,1)*IF(AND(K1665=1,'inputs and tables'!$K$15=1),data!C1666/data!C1665,1))</f>
        <v>9335.2718286324962</v>
      </c>
    </row>
    <row r="1667" spans="1:16" x14ac:dyDescent="0.4">
      <c r="A1667" s="17">
        <f t="shared" si="75"/>
        <v>1665</v>
      </c>
      <c r="B1667">
        <v>1646697600</v>
      </c>
      <c r="C1667">
        <v>38730.629999999997</v>
      </c>
      <c r="D1667" s="14">
        <f t="shared" si="76"/>
        <v>44628</v>
      </c>
      <c r="F1667">
        <f ca="1">IF(A1667&lt;$F$2,"",AVERAGE(INDIRECT("C"&amp;A1667-$F$2+3):C1667))</f>
        <v>46540.052250000037</v>
      </c>
      <c r="G1667" s="2">
        <f ca="1">IF(A1667&lt;$G$2,"",IF(A1667=$G$2,AVERAGE(INDIRECT("C"&amp;A1667-$G$2+3):C1667),G1666+(2/($G$2+3))*(C1667-G1666)))</f>
        <v>44014.626227976252</v>
      </c>
      <c r="J1667">
        <f ca="1">IF(F1667="","",IF(C1667&lt;(F1667*(1-'inputs and tables'!$K$14)),0,IF(C1667&gt;(F1667*(1+'inputs and tables'!$K$14)),1,J1666)))</f>
        <v>0</v>
      </c>
      <c r="K1667">
        <f ca="1">IF(G1667="","",IF(C1667&lt;(G1667*(1-'inputs and tables'!$K$14)),0,IF(C1667&gt;(G1667*(1+'inputs and tables'!$K$14)),1,K1666)))</f>
        <v>0</v>
      </c>
      <c r="N1667" s="13">
        <f t="shared" si="77"/>
        <v>3363.4937038645121</v>
      </c>
      <c r="O1667" s="10">
        <f ca="1">(O1666+(IF(J1666&lt;&gt;J1665,(-O1666*'inputs and tables'!$K$22-'inputs and tables'!$K$21)-O1666*'inputs and tables'!$K$22,0)*('inputs and tables'!$K$15+'inputs and tables'!$K$16)))*(IF(AND(J1666=0,'inputs and tables'!$K$16=1),data!C1666/data!C1667,1)*IF(AND(J1666=1,'inputs and tables'!$K$15=1),data!C1667/data!C1666,1))</f>
        <v>36828.956439532572</v>
      </c>
      <c r="P1667" s="10">
        <f ca="1">(P1666+(IF(K1666&lt;&gt;K1665,(-P1666*'inputs and tables'!$K$22-'inputs and tables'!$K$21)-P1666*'inputs and tables'!$K$22,0)*('inputs and tables'!$K$15+'inputs and tables'!$K$16)))*(IF(AND(K1666=0,'inputs and tables'!$K$16=1),data!C1666/data!C1667,1)*IF(AND(K1666=1,'inputs and tables'!$K$15=1),data!C1667/data!C1666,1))</f>
        <v>9156.2751813252526</v>
      </c>
    </row>
    <row r="1668" spans="1:16" x14ac:dyDescent="0.4">
      <c r="A1668" s="17">
        <f t="shared" si="75"/>
        <v>1666</v>
      </c>
      <c r="B1668">
        <v>1646784000</v>
      </c>
      <c r="C1668">
        <v>41941.71</v>
      </c>
      <c r="D1668" s="14">
        <f t="shared" si="76"/>
        <v>44629</v>
      </c>
      <c r="F1668">
        <f ca="1">IF(A1668&lt;$F$2,"",AVERAGE(INDIRECT("C"&amp;A1668-$F$2+3):C1668))</f>
        <v>46331.669333333361</v>
      </c>
      <c r="G1668" s="2">
        <f ca="1">IF(A1668&lt;$G$2,"",IF(A1668=$G$2,AVERAGE(INDIRECT("C"&amp;A1668-$G$2+3):C1668),G1667+(2/($G$2+3))*(C1668-G1667)))</f>
        <v>43977.609866762388</v>
      </c>
      <c r="J1668">
        <f ca="1">IF(F1668="","",IF(C1668&lt;(F1668*(1-'inputs and tables'!$K$14)),0,IF(C1668&gt;(F1668*(1+'inputs and tables'!$K$14)),1,J1667)))</f>
        <v>0</v>
      </c>
      <c r="K1668">
        <f ca="1">IF(G1668="","",IF(C1668&lt;(G1668*(1-'inputs and tables'!$K$14)),0,IF(C1668&gt;(G1668*(1+'inputs and tables'!$K$14)),1,K1667)))</f>
        <v>0</v>
      </c>
      <c r="N1668" s="13">
        <f t="shared" si="77"/>
        <v>3642.3543204515713</v>
      </c>
      <c r="O1668" s="10">
        <f ca="1">(O1667+(IF(J1667&lt;&gt;J1666,(-O1667*'inputs and tables'!$K$22-'inputs and tables'!$K$21)-O1667*'inputs and tables'!$K$22,0)*('inputs and tables'!$K$15+'inputs and tables'!$K$16)))*(IF(AND(J1667=0,'inputs and tables'!$K$16=1),data!C1667/data!C1668,1)*IF(AND(J1667=1,'inputs and tables'!$K$15=1),data!C1668/data!C1667,1))</f>
        <v>34009.31161713849</v>
      </c>
      <c r="P1668" s="10">
        <f ca="1">(P1667+(IF(K1667&lt;&gt;K1666,(-P1667*'inputs and tables'!$K$22-'inputs and tables'!$K$21)-P1667*'inputs and tables'!$K$22,0)*('inputs and tables'!$K$15+'inputs and tables'!$K$16)))*(IF(AND(K1667=0,'inputs and tables'!$K$16=1),data!C1667/data!C1668,1)*IF(AND(K1667=1,'inputs and tables'!$K$15=1),data!C1668/data!C1667,1))</f>
        <v>8455.2658016588084</v>
      </c>
    </row>
    <row r="1669" spans="1:16" x14ac:dyDescent="0.4">
      <c r="A1669" s="17">
        <f t="shared" ref="A1669:A1732" si="78">A1668+1</f>
        <v>1667</v>
      </c>
      <c r="B1669">
        <v>1646870400</v>
      </c>
      <c r="C1669">
        <v>39422</v>
      </c>
      <c r="D1669" s="14">
        <f t="shared" si="76"/>
        <v>44630</v>
      </c>
      <c r="F1669">
        <f ca="1">IF(A1669&lt;$F$2,"",AVERAGE(INDIRECT("C"&amp;A1669-$F$2+3):C1669))</f>
        <v>46119.49908333335</v>
      </c>
      <c r="G1669" s="2">
        <f ca="1">IF(A1669&lt;$G$2,"",IF(A1669=$G$2,AVERAGE(INDIRECT("C"&amp;A1669-$G$2+3):C1669),G1668+(2/($G$2+3))*(C1669-G1668)))</f>
        <v>43896.259690570201</v>
      </c>
      <c r="J1669">
        <f ca="1">IF(F1669="","",IF(C1669&lt;(F1669*(1-'inputs and tables'!$K$14)),0,IF(C1669&gt;(F1669*(1+'inputs and tables'!$K$14)),1,J1668)))</f>
        <v>0</v>
      </c>
      <c r="K1669">
        <f ca="1">IF(G1669="","",IF(C1669&lt;(G1669*(1-'inputs and tables'!$K$14)),0,IF(C1669&gt;(G1669*(1+'inputs and tables'!$K$14)),1,K1668)))</f>
        <v>0</v>
      </c>
      <c r="N1669" s="13">
        <f t="shared" si="77"/>
        <v>3423.5345201910427</v>
      </c>
      <c r="O1669" s="10">
        <f ca="1">(O1668+(IF(J1668&lt;&gt;J1667,(-O1668*'inputs and tables'!$K$22-'inputs and tables'!$K$21)-O1668*'inputs and tables'!$K$22,0)*('inputs and tables'!$K$15+'inputs and tables'!$K$16)))*(IF(AND(J1668=0,'inputs and tables'!$K$16=1),data!C1668/data!C1669,1)*IF(AND(J1668=1,'inputs and tables'!$K$15=1),data!C1669/data!C1668,1))</f>
        <v>36183.06238003281</v>
      </c>
      <c r="P1669" s="10">
        <f ca="1">(P1668+(IF(K1668&lt;&gt;K1667,(-P1668*'inputs and tables'!$K$22-'inputs and tables'!$K$21)-P1668*'inputs and tables'!$K$22,0)*('inputs and tables'!$K$15+'inputs and tables'!$K$16)))*(IF(AND(K1668=0,'inputs and tables'!$K$16=1),data!C1668/data!C1669,1)*IF(AND(K1668=1,'inputs and tables'!$K$15=1),data!C1669/data!C1668,1))</f>
        <v>8995.6954549766942</v>
      </c>
    </row>
    <row r="1670" spans="1:16" x14ac:dyDescent="0.4">
      <c r="A1670" s="17">
        <f t="shared" si="78"/>
        <v>1668</v>
      </c>
      <c r="B1670">
        <v>1646956800</v>
      </c>
      <c r="C1670">
        <v>38729.57</v>
      </c>
      <c r="D1670" s="14">
        <f t="shared" si="76"/>
        <v>44631</v>
      </c>
      <c r="F1670">
        <f ca="1">IF(A1670&lt;$F$2,"",AVERAGE(INDIRECT("C"&amp;A1670-$F$2+3):C1670))</f>
        <v>45902.460000000028</v>
      </c>
      <c r="G1670" s="2">
        <f ca="1">IF(A1670&lt;$G$2,"",IF(A1670=$G$2,AVERAGE(INDIRECT("C"&amp;A1670-$G$2+3):C1670),G1669+(2/($G$2+3))*(C1670-G1669)))</f>
        <v>43803.99737466716</v>
      </c>
      <c r="J1670">
        <f ca="1">IF(F1670="","",IF(C1670&lt;(F1670*(1-'inputs and tables'!$K$14)),0,IF(C1670&gt;(F1670*(1+'inputs and tables'!$K$14)),1,J1669)))</f>
        <v>0</v>
      </c>
      <c r="K1670">
        <f ca="1">IF(G1670="","",IF(C1670&lt;(G1670*(1-'inputs and tables'!$K$14)),0,IF(C1670&gt;(G1670*(1+'inputs and tables'!$K$14)),1,K1669)))</f>
        <v>0</v>
      </c>
      <c r="N1670" s="13">
        <f t="shared" si="77"/>
        <v>3363.4016500216985</v>
      </c>
      <c r="O1670" s="10">
        <f ca="1">(O1669+(IF(J1669&lt;&gt;J1668,(-O1669*'inputs and tables'!$K$22-'inputs and tables'!$K$21)-O1669*'inputs and tables'!$K$22,0)*('inputs and tables'!$K$15+'inputs and tables'!$K$16)))*(IF(AND(J1669=0,'inputs and tables'!$K$16=1),data!C1669/data!C1670,1)*IF(AND(J1669=1,'inputs and tables'!$K$15=1),data!C1670/data!C1669,1))</f>
        <v>36829.964421129735</v>
      </c>
      <c r="P1670" s="10">
        <f ca="1">(P1669+(IF(K1669&lt;&gt;K1668,(-P1669*'inputs and tables'!$K$22-'inputs and tables'!$K$21)-P1669*'inputs and tables'!$K$22,0)*('inputs and tables'!$K$15+'inputs and tables'!$K$16)))*(IF(AND(K1669=0,'inputs and tables'!$K$16=1),data!C1669/data!C1670,1)*IF(AND(K1669=1,'inputs and tables'!$K$15=1),data!C1670/data!C1669,1))</f>
        <v>9156.5257818790978</v>
      </c>
    </row>
    <row r="1671" spans="1:16" x14ac:dyDescent="0.4">
      <c r="A1671" s="17">
        <f t="shared" si="78"/>
        <v>1669</v>
      </c>
      <c r="B1671">
        <v>1647043200</v>
      </c>
      <c r="C1671">
        <v>38807.360000000001</v>
      </c>
      <c r="D1671" s="14">
        <f t="shared" si="76"/>
        <v>44632</v>
      </c>
      <c r="F1671">
        <f ca="1">IF(A1671&lt;$F$2,"",AVERAGE(INDIRECT("C"&amp;A1671-$F$2+3):C1671))</f>
        <v>45691.502750000021</v>
      </c>
      <c r="G1671" s="2">
        <f ca="1">IF(A1671&lt;$G$2,"",IF(A1671=$G$2,AVERAGE(INDIRECT("C"&amp;A1671-$G$2+3):C1671),G1670+(2/($G$2+3))*(C1671-G1670)))</f>
        <v>43714.771707262393</v>
      </c>
      <c r="J1671">
        <f ca="1">IF(F1671="","",IF(C1671&lt;(F1671*(1-'inputs and tables'!$K$14)),0,IF(C1671&gt;(F1671*(1+'inputs and tables'!$K$14)),1,J1670)))</f>
        <v>0</v>
      </c>
      <c r="K1671">
        <f ca="1">IF(G1671="","",IF(C1671&lt;(G1671*(1-'inputs and tables'!$K$14)),0,IF(C1671&gt;(G1671*(1+'inputs and tables'!$K$14)),1,K1670)))</f>
        <v>0</v>
      </c>
      <c r="N1671" s="13">
        <f t="shared" si="77"/>
        <v>3370.1571862787546</v>
      </c>
      <c r="O1671" s="10">
        <f ca="1">(O1670+(IF(J1670&lt;&gt;J1669,(-O1670*'inputs and tables'!$K$22-'inputs and tables'!$K$21)-O1670*'inputs and tables'!$K$22,0)*('inputs and tables'!$K$15+'inputs and tables'!$K$16)))*(IF(AND(J1670=0,'inputs and tables'!$K$16=1),data!C1670/data!C1671,1)*IF(AND(J1670=1,'inputs and tables'!$K$15=1),data!C1671/data!C1670,1))</f>
        <v>36756.138143528791</v>
      </c>
      <c r="P1671" s="10">
        <f ca="1">(P1670+(IF(K1670&lt;&gt;K1669,(-P1670*'inputs and tables'!$K$22-'inputs and tables'!$K$21)-P1670*'inputs and tables'!$K$22,0)*('inputs and tables'!$K$15+'inputs and tables'!$K$16)))*(IF(AND(K1670=0,'inputs and tables'!$K$16=1),data!C1670/data!C1671,1)*IF(AND(K1670=1,'inputs and tables'!$K$15=1),data!C1671/data!C1670,1))</f>
        <v>9138.1713733191646</v>
      </c>
    </row>
    <row r="1672" spans="1:16" x14ac:dyDescent="0.4">
      <c r="A1672" s="17">
        <f t="shared" si="78"/>
        <v>1670</v>
      </c>
      <c r="B1672">
        <v>1647129600</v>
      </c>
      <c r="C1672">
        <v>37777.339999999997</v>
      </c>
      <c r="D1672" s="14">
        <f t="shared" si="76"/>
        <v>44633</v>
      </c>
      <c r="F1672">
        <f ca="1">IF(A1672&lt;$F$2,"",AVERAGE(INDIRECT("C"&amp;A1672-$F$2+3):C1672))</f>
        <v>45469.813916666688</v>
      </c>
      <c r="G1672" s="2">
        <f ca="1">IF(A1672&lt;$G$2,"",IF(A1672=$G$2,AVERAGE(INDIRECT("C"&amp;A1672-$G$2+3):C1672),G1671+(2/($G$2+3))*(C1672-G1671)))</f>
        <v>43608.746141061281</v>
      </c>
      <c r="J1672">
        <f ca="1">IF(F1672="","",IF(C1672&lt;(F1672*(1-'inputs and tables'!$K$14)),0,IF(C1672&gt;(F1672*(1+'inputs and tables'!$K$14)),1,J1671)))</f>
        <v>0</v>
      </c>
      <c r="K1672">
        <f ca="1">IF(G1672="","",IF(C1672&lt;(G1672*(1-'inputs and tables'!$K$14)),0,IF(C1672&gt;(G1672*(1+'inputs and tables'!$K$14)),1,K1671)))</f>
        <v>0</v>
      </c>
      <c r="N1672" s="13">
        <f t="shared" si="77"/>
        <v>3280.7069040381984</v>
      </c>
      <c r="O1672" s="10">
        <f ca="1">(O1671+(IF(J1671&lt;&gt;J1670,(-O1671*'inputs and tables'!$K$22-'inputs and tables'!$K$21)-O1671*'inputs and tables'!$K$22,0)*('inputs and tables'!$K$15+'inputs and tables'!$K$16)))*(IF(AND(J1671=0,'inputs and tables'!$K$16=1),data!C1671/data!C1672,1)*IF(AND(J1671=1,'inputs and tables'!$K$15=1),data!C1672/data!C1671,1))</f>
        <v>37758.31451197077</v>
      </c>
      <c r="P1672" s="10">
        <f ca="1">(P1671+(IF(K1671&lt;&gt;K1670,(-P1671*'inputs and tables'!$K$22-'inputs and tables'!$K$21)-P1671*'inputs and tables'!$K$22,0)*('inputs and tables'!$K$15+'inputs and tables'!$K$16)))*(IF(AND(K1671=0,'inputs and tables'!$K$16=1),data!C1671/data!C1672,1)*IF(AND(K1671=1,'inputs and tables'!$K$15=1),data!C1672/data!C1671,1))</f>
        <v>9387.3286532638685</v>
      </c>
    </row>
    <row r="1673" spans="1:16" x14ac:dyDescent="0.4">
      <c r="A1673" s="17">
        <f t="shared" si="78"/>
        <v>1671</v>
      </c>
      <c r="B1673">
        <v>1647216000</v>
      </c>
      <c r="C1673">
        <v>39671.370000000003</v>
      </c>
      <c r="D1673" s="14">
        <f t="shared" si="76"/>
        <v>44634</v>
      </c>
      <c r="F1673">
        <f ca="1">IF(A1673&lt;$F$2,"",AVERAGE(INDIRECT("C"&amp;A1673-$F$2+3):C1673))</f>
        <v>45254.416166666684</v>
      </c>
      <c r="G1673" s="2">
        <f ca="1">IF(A1673&lt;$G$2,"",IF(A1673=$G$2,AVERAGE(INDIRECT("C"&amp;A1673-$G$2+3):C1673),G1672+(2/($G$2+3))*(C1673-G1672)))</f>
        <v>43538.435852828043</v>
      </c>
      <c r="J1673">
        <f ca="1">IF(F1673="","",IF(C1673&lt;(F1673*(1-'inputs and tables'!$K$14)),0,IF(C1673&gt;(F1673*(1+'inputs and tables'!$K$14)),1,J1672)))</f>
        <v>0</v>
      </c>
      <c r="K1673">
        <f ca="1">IF(G1673="","",IF(C1673&lt;(G1673*(1-'inputs and tables'!$K$14)),0,IF(C1673&gt;(G1673*(1+'inputs and tables'!$K$14)),1,K1672)))</f>
        <v>0</v>
      </c>
      <c r="N1673" s="13">
        <f t="shared" si="77"/>
        <v>3445.1906209292106</v>
      </c>
      <c r="O1673" s="10">
        <f ca="1">(O1672+(IF(J1672&lt;&gt;J1671,(-O1672*'inputs and tables'!$K$22-'inputs and tables'!$K$21)-O1672*'inputs and tables'!$K$22,0)*('inputs and tables'!$K$15+'inputs and tables'!$K$16)))*(IF(AND(J1672=0,'inputs and tables'!$K$16=1),data!C1672/data!C1673,1)*IF(AND(J1672=1,'inputs and tables'!$K$15=1),data!C1673/data!C1672,1))</f>
        <v>35955.619509627562</v>
      </c>
      <c r="P1673" s="10">
        <f ca="1">(P1672+(IF(K1672&lt;&gt;K1671,(-P1672*'inputs and tables'!$K$22-'inputs and tables'!$K$21)-P1672*'inputs and tables'!$K$22,0)*('inputs and tables'!$K$15+'inputs and tables'!$K$16)))*(IF(AND(K1672=0,'inputs and tables'!$K$16=1),data!C1672/data!C1673,1)*IF(AND(K1672=1,'inputs and tables'!$K$15=1),data!C1673/data!C1672,1))</f>
        <v>8939.1494729345413</v>
      </c>
    </row>
    <row r="1674" spans="1:16" x14ac:dyDescent="0.4">
      <c r="A1674" s="17">
        <f t="shared" si="78"/>
        <v>1672</v>
      </c>
      <c r="B1674">
        <v>1647302400</v>
      </c>
      <c r="C1674">
        <v>39280.33</v>
      </c>
      <c r="D1674" s="14">
        <f t="shared" si="76"/>
        <v>44635</v>
      </c>
      <c r="F1674">
        <f ca="1">IF(A1674&lt;$F$2,"",AVERAGE(INDIRECT("C"&amp;A1674-$F$2+3):C1674))</f>
        <v>45051.696083333351</v>
      </c>
      <c r="G1674" s="2">
        <f ca="1">IF(A1674&lt;$G$2,"",IF(A1674=$G$2,AVERAGE(INDIRECT("C"&amp;A1674-$G$2+3):C1674),G1673+(2/($G$2+3))*(C1674-G1673)))</f>
        <v>43462.398248313257</v>
      </c>
      <c r="J1674">
        <f ca="1">IF(F1674="","",IF(C1674&lt;(F1674*(1-'inputs and tables'!$K$14)),0,IF(C1674&gt;(F1674*(1+'inputs and tables'!$K$14)),1,J1673)))</f>
        <v>0</v>
      </c>
      <c r="K1674">
        <f ca="1">IF(G1674="","",IF(C1674&lt;(G1674*(1-'inputs and tables'!$K$14)),0,IF(C1674&gt;(G1674*(1+'inputs and tables'!$K$14)),1,K1673)))</f>
        <v>0</v>
      </c>
      <c r="N1674" s="13">
        <f t="shared" si="77"/>
        <v>3411.2314372557412</v>
      </c>
      <c r="O1674" s="10">
        <f ca="1">(O1673+(IF(J1673&lt;&gt;J1672,(-O1673*'inputs and tables'!$K$22-'inputs and tables'!$K$21)-O1673*'inputs and tables'!$K$22,0)*('inputs and tables'!$K$15+'inputs and tables'!$K$16)))*(IF(AND(J1673=0,'inputs and tables'!$K$16=1),data!C1673/data!C1674,1)*IF(AND(J1673=1,'inputs and tables'!$K$15=1),data!C1674/data!C1673,1))</f>
        <v>36313.56165148443</v>
      </c>
      <c r="P1674" s="10">
        <f ca="1">(P1673+(IF(K1673&lt;&gt;K1672,(-P1673*'inputs and tables'!$K$22-'inputs and tables'!$K$21)-P1673*'inputs and tables'!$K$22,0)*('inputs and tables'!$K$15+'inputs and tables'!$K$16)))*(IF(AND(K1673=0,'inputs and tables'!$K$16=1),data!C1673/data!C1674,1)*IF(AND(K1673=1,'inputs and tables'!$K$15=1),data!C1674/data!C1673,1))</f>
        <v>9028.139687881725</v>
      </c>
    </row>
    <row r="1675" spans="1:16" x14ac:dyDescent="0.4">
      <c r="A1675" s="17">
        <f t="shared" si="78"/>
        <v>1673</v>
      </c>
      <c r="B1675">
        <v>1647388800</v>
      </c>
      <c r="C1675">
        <v>41114</v>
      </c>
      <c r="D1675" s="14">
        <f t="shared" si="76"/>
        <v>44636</v>
      </c>
      <c r="F1675">
        <f ca="1">IF(A1675&lt;$F$2,"",AVERAGE(INDIRECT("C"&amp;A1675-$F$2+3):C1675))</f>
        <v>44893.822166666672</v>
      </c>
      <c r="G1675" s="2">
        <f ca="1">IF(A1675&lt;$G$2,"",IF(A1675=$G$2,AVERAGE(INDIRECT("C"&amp;A1675-$G$2+3):C1675),G1674+(2/($G$2+3))*(C1675-G1674)))</f>
        <v>43420.462565307665</v>
      </c>
      <c r="J1675">
        <f ca="1">IF(F1675="","",IF(C1675&lt;(F1675*(1-'inputs and tables'!$K$14)),0,IF(C1675&gt;(F1675*(1+'inputs and tables'!$K$14)),1,J1674)))</f>
        <v>0</v>
      </c>
      <c r="K1675">
        <f ca="1">IF(G1675="","",IF(C1675&lt;(G1675*(1-'inputs and tables'!$K$14)),0,IF(C1675&gt;(G1675*(1+'inputs and tables'!$K$14)),1,K1674)))</f>
        <v>0</v>
      </c>
      <c r="N1675" s="13">
        <f t="shared" si="77"/>
        <v>3570.4732957012461</v>
      </c>
      <c r="O1675" s="10">
        <f ca="1">(O1674+(IF(J1674&lt;&gt;J1673,(-O1674*'inputs and tables'!$K$22-'inputs and tables'!$K$21)-O1674*'inputs and tables'!$K$22,0)*('inputs and tables'!$K$15+'inputs and tables'!$K$16)))*(IF(AND(J1674=0,'inputs and tables'!$K$16=1),data!C1674/data!C1675,1)*IF(AND(J1674=1,'inputs and tables'!$K$15=1),data!C1675/data!C1674,1))</f>
        <v>34693.989520495539</v>
      </c>
      <c r="P1675" s="10">
        <f ca="1">(P1674+(IF(K1674&lt;&gt;K1673,(-P1674*'inputs and tables'!$K$22-'inputs and tables'!$K$21)-P1674*'inputs and tables'!$K$22,0)*('inputs and tables'!$K$15+'inputs and tables'!$K$16)))*(IF(AND(K1674=0,'inputs and tables'!$K$16=1),data!C1674/data!C1675,1)*IF(AND(K1674=1,'inputs and tables'!$K$15=1),data!C1675/data!C1674,1))</f>
        <v>8625.4878198689294</v>
      </c>
    </row>
    <row r="1676" spans="1:16" x14ac:dyDescent="0.4">
      <c r="A1676" s="17">
        <f t="shared" si="78"/>
        <v>1674</v>
      </c>
      <c r="B1676">
        <v>1647475200</v>
      </c>
      <c r="C1676">
        <v>40917.9</v>
      </c>
      <c r="D1676" s="14">
        <f t="shared" si="76"/>
        <v>44637</v>
      </c>
      <c r="F1676">
        <f ca="1">IF(A1676&lt;$F$2,"",AVERAGE(INDIRECT("C"&amp;A1676-$F$2+3):C1676))</f>
        <v>44731.930750000014</v>
      </c>
      <c r="G1676" s="2">
        <f ca="1">IF(A1676&lt;$G$2,"",IF(A1676=$G$2,AVERAGE(INDIRECT("C"&amp;A1676-$G$2+3):C1676),G1675+(2/($G$2+3))*(C1676-G1675)))</f>
        <v>43375.773948070026</v>
      </c>
      <c r="J1676">
        <f ca="1">IF(F1676="","",IF(C1676&lt;(F1676*(1-'inputs and tables'!$K$14)),0,IF(C1676&gt;(F1676*(1+'inputs and tables'!$K$14)),1,J1675)))</f>
        <v>0</v>
      </c>
      <c r="K1676">
        <f ca="1">IF(G1676="","",IF(C1676&lt;(G1676*(1-'inputs and tables'!$K$14)),0,IF(C1676&gt;(G1676*(1+'inputs and tables'!$K$14)),1,K1675)))</f>
        <v>0</v>
      </c>
      <c r="N1676" s="13">
        <f t="shared" si="77"/>
        <v>3553.443334780708</v>
      </c>
      <c r="O1676" s="10">
        <f ca="1">(O1675+(IF(J1675&lt;&gt;J1674,(-O1675*'inputs and tables'!$K$22-'inputs and tables'!$K$21)-O1675*'inputs and tables'!$K$22,0)*('inputs and tables'!$K$15+'inputs and tables'!$K$16)))*(IF(AND(J1675=0,'inputs and tables'!$K$16=1),data!C1675/data!C1676,1)*IF(AND(J1675=1,'inputs and tables'!$K$15=1),data!C1676/data!C1675,1))</f>
        <v>34860.261282853069</v>
      </c>
      <c r="P1676" s="10">
        <f ca="1">(P1675+(IF(K1675&lt;&gt;K1674,(-P1675*'inputs and tables'!$K$22-'inputs and tables'!$K$21)-P1675*'inputs and tables'!$K$22,0)*('inputs and tables'!$K$15+'inputs and tables'!$K$16)))*(IF(AND(K1675=0,'inputs and tables'!$K$16=1),data!C1675/data!C1676,1)*IF(AND(K1675=1,'inputs and tables'!$K$15=1),data!C1676/data!C1675,1))</f>
        <v>8666.8256735094219</v>
      </c>
    </row>
    <row r="1677" spans="1:16" x14ac:dyDescent="0.4">
      <c r="A1677" s="17">
        <f t="shared" si="78"/>
        <v>1675</v>
      </c>
      <c r="B1677">
        <v>1647561600</v>
      </c>
      <c r="C1677">
        <v>41757.51</v>
      </c>
      <c r="D1677" s="14">
        <f t="shared" si="76"/>
        <v>44638</v>
      </c>
      <c r="F1677">
        <f ca="1">IF(A1677&lt;$F$2,"",AVERAGE(INDIRECT("C"&amp;A1677-$F$2+3):C1677))</f>
        <v>44605.813166666674</v>
      </c>
      <c r="G1677" s="2">
        <f ca="1">IF(A1677&lt;$G$2,"",IF(A1677=$G$2,AVERAGE(INDIRECT("C"&amp;A1677-$G$2+3):C1677),G1676+(2/($G$2+3))*(C1677-G1676)))</f>
        <v>43346.876377568777</v>
      </c>
      <c r="J1677">
        <f ca="1">IF(F1677="","",IF(C1677&lt;(F1677*(1-'inputs and tables'!$K$14)),0,IF(C1677&gt;(F1677*(1+'inputs and tables'!$K$14)),1,J1676)))</f>
        <v>0</v>
      </c>
      <c r="K1677">
        <f ca="1">IF(G1677="","",IF(C1677&lt;(G1677*(1-'inputs and tables'!$K$14)),0,IF(C1677&gt;(G1677*(1+'inputs and tables'!$K$14)),1,K1676)))</f>
        <v>0</v>
      </c>
      <c r="N1677" s="13">
        <f t="shared" si="77"/>
        <v>3626.3577941814897</v>
      </c>
      <c r="O1677" s="10">
        <f ca="1">(O1676+(IF(J1676&lt;&gt;J1675,(-O1676*'inputs and tables'!$K$22-'inputs and tables'!$K$21)-O1676*'inputs and tables'!$K$22,0)*('inputs and tables'!$K$15+'inputs and tables'!$K$16)))*(IF(AND(J1676=0,'inputs and tables'!$K$16=1),data!C1676/data!C1677,1)*IF(AND(J1676=1,'inputs and tables'!$K$15=1),data!C1677/data!C1676,1))</f>
        <v>34159.332899534806</v>
      </c>
      <c r="P1677" s="10">
        <f ca="1">(P1676+(IF(K1676&lt;&gt;K1675,(-P1676*'inputs and tables'!$K$22-'inputs and tables'!$K$21)-P1676*'inputs and tables'!$K$22,0)*('inputs and tables'!$K$15+'inputs and tables'!$K$16)))*(IF(AND(K1676=0,'inputs and tables'!$K$16=1),data!C1676/data!C1677,1)*IF(AND(K1676=1,'inputs and tables'!$K$15=1),data!C1677/data!C1676,1))</f>
        <v>8492.5635227313887</v>
      </c>
    </row>
    <row r="1678" spans="1:16" x14ac:dyDescent="0.4">
      <c r="A1678" s="17">
        <f t="shared" si="78"/>
        <v>1676</v>
      </c>
      <c r="B1678">
        <v>1647648000</v>
      </c>
      <c r="C1678">
        <v>42201.13</v>
      </c>
      <c r="D1678" s="14">
        <f t="shared" si="76"/>
        <v>44639</v>
      </c>
      <c r="F1678">
        <f ca="1">IF(A1678&lt;$F$2,"",AVERAGE(INDIRECT("C"&amp;A1678-$F$2+3):C1678))</f>
        <v>44473.720583333336</v>
      </c>
      <c r="G1678" s="2">
        <f ca="1">IF(A1678&lt;$G$2,"",IF(A1678=$G$2,AVERAGE(INDIRECT("C"&amp;A1678-$G$2+3):C1678),G1677+(2/($G$2+3))*(C1678-G1677)))</f>
        <v>43326.41662082648</v>
      </c>
      <c r="J1678">
        <f ca="1">IF(F1678="","",IF(C1678&lt;(F1678*(1-'inputs and tables'!$K$14)),0,IF(C1678&gt;(F1678*(1+'inputs and tables'!$K$14)),1,J1677)))</f>
        <v>0</v>
      </c>
      <c r="K1678">
        <f ca="1">IF(G1678="","",IF(C1678&lt;(G1678*(1-'inputs and tables'!$K$14)),0,IF(C1678&gt;(G1678*(1+'inputs and tables'!$K$14)),1,K1677)))</f>
        <v>0</v>
      </c>
      <c r="N1678" s="13">
        <f t="shared" si="77"/>
        <v>3664.8831958315104</v>
      </c>
      <c r="O1678" s="10">
        <f ca="1">(O1677+(IF(J1677&lt;&gt;J1676,(-O1677*'inputs and tables'!$K$22-'inputs and tables'!$K$21)-O1677*'inputs and tables'!$K$22,0)*('inputs and tables'!$K$15+'inputs and tables'!$K$16)))*(IF(AND(J1677=0,'inputs and tables'!$K$16=1),data!C1677/data!C1678,1)*IF(AND(J1677=1,'inputs and tables'!$K$15=1),data!C1678/data!C1677,1))</f>
        <v>33800.248598690458</v>
      </c>
      <c r="P1678" s="10">
        <f ca="1">(P1677+(IF(K1677&lt;&gt;K1676,(-P1677*'inputs and tables'!$K$22-'inputs and tables'!$K$21)-P1677*'inputs and tables'!$K$22,0)*('inputs and tables'!$K$15+'inputs and tables'!$K$16)))*(IF(AND(K1677=0,'inputs and tables'!$K$16=1),data!C1677/data!C1678,1)*IF(AND(K1677=1,'inputs and tables'!$K$15=1),data!C1678/data!C1677,1))</f>
        <v>8403.2893485575205</v>
      </c>
    </row>
    <row r="1679" spans="1:16" x14ac:dyDescent="0.4">
      <c r="A1679" s="17">
        <f t="shared" si="78"/>
        <v>1677</v>
      </c>
      <c r="B1679">
        <v>1647734400</v>
      </c>
      <c r="C1679">
        <v>41262.11</v>
      </c>
      <c r="D1679" s="14">
        <f t="shared" si="76"/>
        <v>44640</v>
      </c>
      <c r="F1679">
        <f ca="1">IF(A1679&lt;$F$2,"",AVERAGE(INDIRECT("C"&amp;A1679-$F$2+3):C1679))</f>
        <v>44320.008916666666</v>
      </c>
      <c r="G1679" s="2">
        <f ca="1">IF(A1679&lt;$G$2,"",IF(A1679=$G$2,AVERAGE(INDIRECT("C"&amp;A1679-$G$2+3):C1679),G1678+(2/($G$2+3))*(C1679-G1678)))</f>
        <v>43289.554002597433</v>
      </c>
      <c r="J1679">
        <f ca="1">IF(F1679="","",IF(C1679&lt;(F1679*(1-'inputs and tables'!$K$14)),0,IF(C1679&gt;(F1679*(1+'inputs and tables'!$K$14)),1,J1678)))</f>
        <v>0</v>
      </c>
      <c r="K1679">
        <f ca="1">IF(G1679="","",IF(C1679&lt;(G1679*(1-'inputs and tables'!$K$14)),0,IF(C1679&gt;(G1679*(1+'inputs and tables'!$K$14)),1,K1678)))</f>
        <v>0</v>
      </c>
      <c r="N1679" s="13">
        <f t="shared" si="77"/>
        <v>3583.335649153265</v>
      </c>
      <c r="O1679" s="10">
        <f ca="1">(O1678+(IF(J1678&lt;&gt;J1677,(-O1678*'inputs and tables'!$K$22-'inputs and tables'!$K$21)-O1678*'inputs and tables'!$K$22,0)*('inputs and tables'!$K$15+'inputs and tables'!$K$16)))*(IF(AND(J1678=0,'inputs and tables'!$K$16=1),data!C1678/data!C1679,1)*IF(AND(J1678=1,'inputs and tables'!$K$15=1),data!C1679/data!C1678,1))</f>
        <v>34569.455734223324</v>
      </c>
      <c r="P1679" s="10">
        <f ca="1">(P1678+(IF(K1678&lt;&gt;K1677,(-P1678*'inputs and tables'!$K$22-'inputs and tables'!$K$21)-P1678*'inputs and tables'!$K$22,0)*('inputs and tables'!$K$15+'inputs and tables'!$K$16)))*(IF(AND(K1678=0,'inputs and tables'!$K$16=1),data!C1678/data!C1679,1)*IF(AND(K1678=1,'inputs and tables'!$K$15=1),data!C1679/data!C1678,1))</f>
        <v>8594.5267032173397</v>
      </c>
    </row>
    <row r="1680" spans="1:16" x14ac:dyDescent="0.4">
      <c r="A1680" s="17">
        <f t="shared" si="78"/>
        <v>1678</v>
      </c>
      <c r="B1680">
        <v>1647820800</v>
      </c>
      <c r="C1680">
        <v>41002.25</v>
      </c>
      <c r="D1680" s="14">
        <f t="shared" si="76"/>
        <v>44641</v>
      </c>
      <c r="F1680">
        <f ca="1">IF(A1680&lt;$F$2,"",AVERAGE(INDIRECT("C"&amp;A1680-$F$2+3):C1680))</f>
        <v>44173.177500000005</v>
      </c>
      <c r="G1680" s="2">
        <f ca="1">IF(A1680&lt;$G$2,"",IF(A1680=$G$2,AVERAGE(INDIRECT("C"&amp;A1680-$G$2+3):C1680),G1679+(2/($G$2+3))*(C1680-G1679)))</f>
        <v>43248.709288265338</v>
      </c>
      <c r="J1680">
        <f ca="1">IF(F1680="","",IF(C1680&lt;(F1680*(1-'inputs and tables'!$K$14)),0,IF(C1680&gt;(F1680*(1+'inputs and tables'!$K$14)),1,J1679)))</f>
        <v>0</v>
      </c>
      <c r="K1680">
        <f ca="1">IF(G1680="","",IF(C1680&lt;(G1680*(1-'inputs and tables'!$K$14)),0,IF(C1680&gt;(G1680*(1+'inputs and tables'!$K$14)),1,K1679)))</f>
        <v>0</v>
      </c>
      <c r="N1680" s="13">
        <f t="shared" si="77"/>
        <v>3560.7685627442333</v>
      </c>
      <c r="O1680" s="10">
        <f ca="1">(O1679+(IF(J1679&lt;&gt;J1678,(-O1679*'inputs and tables'!$K$22-'inputs and tables'!$K$21)-O1679*'inputs and tables'!$K$22,0)*('inputs and tables'!$K$15+'inputs and tables'!$K$16)))*(IF(AND(J1679=0,'inputs and tables'!$K$16=1),data!C1679/data!C1680,1)*IF(AND(J1679=1,'inputs and tables'!$K$15=1),data!C1680/data!C1679,1))</f>
        <v>34788.546607702105</v>
      </c>
      <c r="P1680" s="10">
        <f ca="1">(P1679+(IF(K1679&lt;&gt;K1678,(-P1679*'inputs and tables'!$K$22-'inputs and tables'!$K$21)-P1679*'inputs and tables'!$K$22,0)*('inputs and tables'!$K$15+'inputs and tables'!$K$16)))*(IF(AND(K1679=0,'inputs and tables'!$K$16=1),data!C1679/data!C1680,1)*IF(AND(K1679=1,'inputs and tables'!$K$15=1),data!C1680/data!C1679,1))</f>
        <v>8648.9962435254456</v>
      </c>
    </row>
    <row r="1681" spans="1:16" x14ac:dyDescent="0.4">
      <c r="A1681" s="17">
        <f t="shared" si="78"/>
        <v>1679</v>
      </c>
      <c r="B1681">
        <v>1647907200</v>
      </c>
      <c r="C1681">
        <v>42364.13</v>
      </c>
      <c r="D1681" s="14">
        <f t="shared" si="76"/>
        <v>44642</v>
      </c>
      <c r="F1681">
        <f ca="1">IF(A1681&lt;$F$2,"",AVERAGE(INDIRECT("C"&amp;A1681-$F$2+3):C1681))</f>
        <v>44057.485416666677</v>
      </c>
      <c r="G1681" s="2">
        <f ca="1">IF(A1681&lt;$G$2,"",IF(A1681=$G$2,AVERAGE(INDIRECT("C"&amp;A1681-$G$2+3):C1681),G1680+(2/($G$2+3))*(C1681-G1680)))</f>
        <v>43232.913229546313</v>
      </c>
      <c r="J1681">
        <f ca="1">IF(F1681="","",IF(C1681&lt;(F1681*(1-'inputs and tables'!$K$14)),0,IF(C1681&gt;(F1681*(1+'inputs and tables'!$K$14)),1,J1680)))</f>
        <v>0</v>
      </c>
      <c r="K1681">
        <f ca="1">IF(G1681="","",IF(C1681&lt;(G1681*(1-'inputs and tables'!$K$14)),0,IF(C1681&gt;(G1681*(1+'inputs and tables'!$K$14)),1,K1680)))</f>
        <v>0</v>
      </c>
      <c r="N1681" s="13">
        <f t="shared" si="77"/>
        <v>3679.0386452453185</v>
      </c>
      <c r="O1681" s="10">
        <f ca="1">(O1680+(IF(J1680&lt;&gt;J1679,(-O1680*'inputs and tables'!$K$22-'inputs and tables'!$K$21)-O1680*'inputs and tables'!$K$22,0)*('inputs and tables'!$K$15+'inputs and tables'!$K$16)))*(IF(AND(J1680=0,'inputs and tables'!$K$16=1),data!C1680/data!C1681,1)*IF(AND(J1680=1,'inputs and tables'!$K$15=1),data!C1681/data!C1680,1))</f>
        <v>33670.198942965515</v>
      </c>
      <c r="P1681" s="10">
        <f ca="1">(P1680+(IF(K1680&lt;&gt;K1679,(-P1680*'inputs and tables'!$K$22-'inputs and tables'!$K$21)-P1680*'inputs and tables'!$K$22,0)*('inputs and tables'!$K$15+'inputs and tables'!$K$16)))*(IF(AND(K1680=0,'inputs and tables'!$K$16=1),data!C1680/data!C1681,1)*IF(AND(K1680=1,'inputs and tables'!$K$15=1),data!C1681/data!C1680,1))</f>
        <v>8370.9568974056874</v>
      </c>
    </row>
    <row r="1682" spans="1:16" x14ac:dyDescent="0.4">
      <c r="A1682" s="17">
        <f t="shared" si="78"/>
        <v>1680</v>
      </c>
      <c r="B1682">
        <v>1647993600</v>
      </c>
      <c r="C1682">
        <v>42882.76</v>
      </c>
      <c r="D1682" s="14">
        <f t="shared" ref="D1682:D1745" si="79">(B1682/86400)+DATE(1970,1,1)</f>
        <v>44643</v>
      </c>
      <c r="F1682">
        <f ca="1">IF(A1682&lt;$F$2,"",AVERAGE(INDIRECT("C"&amp;A1682-$F$2+3):C1682))</f>
        <v>43935.331166666678</v>
      </c>
      <c r="G1682" s="2">
        <f ca="1">IF(A1682&lt;$G$2,"",IF(A1682=$G$2,AVERAGE(INDIRECT("C"&amp;A1682-$G$2+3):C1682),G1681+(2/($G$2+3))*(C1682-G1681)))</f>
        <v>43226.660493304415</v>
      </c>
      <c r="J1682">
        <f ca="1">IF(F1682="","",IF(C1682&lt;(F1682*(1-'inputs and tables'!$K$14)),0,IF(C1682&gt;(F1682*(1+'inputs and tables'!$K$14)),1,J1681)))</f>
        <v>0</v>
      </c>
      <c r="K1682">
        <f ca="1">IF(G1682="","",IF(C1682&lt;(G1682*(1-'inputs and tables'!$K$14)),0,IF(C1682&gt;(G1682*(1+'inputs and tables'!$K$14)),1,K1681)))</f>
        <v>0</v>
      </c>
      <c r="N1682" s="13">
        <f t="shared" ref="N1682:N1745" si="80">(C1682/C1681)*N1681</f>
        <v>3724.0781589231306</v>
      </c>
      <c r="O1682" s="10">
        <f ca="1">(O1681+(IF(J1681&lt;&gt;J1680,(-O1681*'inputs and tables'!$K$22-'inputs and tables'!$K$21)-O1681*'inputs and tables'!$K$22,0)*('inputs and tables'!$K$15+'inputs and tables'!$K$16)))*(IF(AND(J1681=0,'inputs and tables'!$K$16=1),data!C1681/data!C1682,1)*IF(AND(J1681=1,'inputs and tables'!$K$15=1),data!C1682/data!C1681,1))</f>
        <v>33262.986924014534</v>
      </c>
      <c r="P1682" s="10">
        <f ca="1">(P1681+(IF(K1681&lt;&gt;K1680,(-P1681*'inputs and tables'!$K$22-'inputs and tables'!$K$21)-P1681*'inputs and tables'!$K$22,0)*('inputs and tables'!$K$15+'inputs and tables'!$K$16)))*(IF(AND(K1681=0,'inputs and tables'!$K$16=1),data!C1681/data!C1682,1)*IF(AND(K1681=1,'inputs and tables'!$K$15=1),data!C1682/data!C1681,1))</f>
        <v>8269.7173928658322</v>
      </c>
    </row>
    <row r="1683" spans="1:16" x14ac:dyDescent="0.4">
      <c r="A1683" s="17">
        <f t="shared" si="78"/>
        <v>1681</v>
      </c>
      <c r="B1683">
        <v>1648080000</v>
      </c>
      <c r="C1683">
        <v>43991.46</v>
      </c>
      <c r="D1683" s="14">
        <f t="shared" si="79"/>
        <v>44644</v>
      </c>
      <c r="F1683">
        <f ca="1">IF(A1683&lt;$F$2,"",AVERAGE(INDIRECT("C"&amp;A1683-$F$2+3):C1683))</f>
        <v>43825.774250000009</v>
      </c>
      <c r="G1683" s="2">
        <f ca="1">IF(A1683&lt;$G$2,"",IF(A1683=$G$2,AVERAGE(INDIRECT("C"&amp;A1683-$G$2+3):C1683),G1682+(2/($G$2+3))*(C1683-G1682)))</f>
        <v>43240.317627352553</v>
      </c>
      <c r="J1683">
        <f ca="1">IF(F1683="","",IF(C1683&lt;(F1683*(1-'inputs and tables'!$K$14)),0,IF(C1683&gt;(F1683*(1+'inputs and tables'!$K$14)),1,J1682)))</f>
        <v>1</v>
      </c>
      <c r="K1683">
        <f ca="1">IF(G1683="","",IF(C1683&lt;(G1683*(1-'inputs and tables'!$K$14)),0,IF(C1683&gt;(G1683*(1+'inputs and tables'!$K$14)),1,K1682)))</f>
        <v>1</v>
      </c>
      <c r="N1683" s="13">
        <f t="shared" si="80"/>
        <v>3820.3612679114062</v>
      </c>
      <c r="O1683" s="10">
        <f ca="1">(O1682+(IF(J1682&lt;&gt;J1681,(-O1682*'inputs and tables'!$K$22-'inputs and tables'!$K$21)-O1682*'inputs and tables'!$K$22,0)*('inputs and tables'!$K$15+'inputs and tables'!$K$16)))*(IF(AND(J1682=0,'inputs and tables'!$K$16=1),data!C1682/data!C1683,1)*IF(AND(J1682=1,'inputs and tables'!$K$15=1),data!C1683/data!C1682,1))</f>
        <v>32424.672542026419</v>
      </c>
      <c r="P1683" s="10">
        <f ca="1">(P1682+(IF(K1682&lt;&gt;K1681,(-P1682*'inputs and tables'!$K$22-'inputs and tables'!$K$21)-P1682*'inputs and tables'!$K$22,0)*('inputs and tables'!$K$15+'inputs and tables'!$K$16)))*(IF(AND(K1682=0,'inputs and tables'!$K$16=1),data!C1682/data!C1683,1)*IF(AND(K1682=1,'inputs and tables'!$K$15=1),data!C1683/data!C1682,1))</f>
        <v>8061.2988572348186</v>
      </c>
    </row>
    <row r="1684" spans="1:16" x14ac:dyDescent="0.4">
      <c r="A1684" s="17">
        <f t="shared" si="78"/>
        <v>1682</v>
      </c>
      <c r="B1684">
        <v>1648166400</v>
      </c>
      <c r="C1684">
        <v>44313.16</v>
      </c>
      <c r="D1684" s="14">
        <f t="shared" si="79"/>
        <v>44645</v>
      </c>
      <c r="F1684">
        <f ca="1">IF(A1684&lt;$F$2,"",AVERAGE(INDIRECT("C"&amp;A1684-$F$2+3):C1684))</f>
        <v>43703.714250000005</v>
      </c>
      <c r="G1684" s="2">
        <f ca="1">IF(A1684&lt;$G$2,"",IF(A1684=$G$2,AVERAGE(INDIRECT("C"&amp;A1684-$G$2+3):C1684),G1683+(2/($G$2+3))*(C1684-G1683)))</f>
        <v>43259.475526864117</v>
      </c>
      <c r="J1684">
        <f ca="1">IF(F1684="","",IF(C1684&lt;(F1684*(1-'inputs and tables'!$K$14)),0,IF(C1684&gt;(F1684*(1+'inputs and tables'!$K$14)),1,J1683)))</f>
        <v>1</v>
      </c>
      <c r="K1684">
        <f ca="1">IF(G1684="","",IF(C1684&lt;(G1684*(1-'inputs and tables'!$K$14)),0,IF(C1684&gt;(G1684*(1+'inputs and tables'!$K$14)),1,K1683)))</f>
        <v>1</v>
      </c>
      <c r="N1684" s="13">
        <f t="shared" si="80"/>
        <v>3848.2987407728911</v>
      </c>
      <c r="O1684" s="10">
        <f ca="1">(O1683+(IF(J1683&lt;&gt;J1682,(-O1683*'inputs and tables'!$K$22-'inputs and tables'!$K$21)-O1683*'inputs and tables'!$K$22,0)*('inputs and tables'!$K$15+'inputs and tables'!$K$16)))*(IF(AND(J1683=0,'inputs and tables'!$K$16=1),data!C1683/data!C1684,1)*IF(AND(J1683=1,'inputs and tables'!$K$15=1),data!C1684/data!C1683,1))</f>
        <v>32400.492838473743</v>
      </c>
      <c r="P1684" s="10">
        <f ca="1">(P1683+(IF(K1683&lt;&gt;K1682,(-P1683*'inputs and tables'!$K$22-'inputs and tables'!$K$21)-P1683*'inputs and tables'!$K$22,0)*('inputs and tables'!$K$15+'inputs and tables'!$K$16)))*(IF(AND(K1683=0,'inputs and tables'!$K$16=1),data!C1683/data!C1684,1)*IF(AND(K1683=1,'inputs and tables'!$K$15=1),data!C1684/data!C1683,1))</f>
        <v>8055.2873912326604</v>
      </c>
    </row>
    <row r="1685" spans="1:16" x14ac:dyDescent="0.4">
      <c r="A1685" s="17">
        <f t="shared" si="78"/>
        <v>1683</v>
      </c>
      <c r="B1685">
        <v>1648252800</v>
      </c>
      <c r="C1685">
        <v>44511.27</v>
      </c>
      <c r="D1685" s="14">
        <f t="shared" si="79"/>
        <v>44646</v>
      </c>
      <c r="F1685">
        <f ca="1">IF(A1685&lt;$F$2,"",AVERAGE(INDIRECT("C"&amp;A1685-$F$2+3):C1685))</f>
        <v>43626.920416666668</v>
      </c>
      <c r="G1685" s="2">
        <f ca="1">IF(A1685&lt;$G$2,"",IF(A1685=$G$2,AVERAGE(INDIRECT("C"&amp;A1685-$G$2+3):C1685),G1684+(2/($G$2+3))*(C1685-G1684)))</f>
        <v>43281.828999598685</v>
      </c>
      <c r="J1685">
        <f ca="1">IF(F1685="","",IF(C1685&lt;(F1685*(1-'inputs and tables'!$K$14)),0,IF(C1685&gt;(F1685*(1+'inputs and tables'!$K$14)),1,J1684)))</f>
        <v>1</v>
      </c>
      <c r="K1685">
        <f ca="1">IF(G1685="","",IF(C1685&lt;(G1685*(1-'inputs and tables'!$K$14)),0,IF(C1685&gt;(G1685*(1+'inputs and tables'!$K$14)),1,K1684)))</f>
        <v>1</v>
      </c>
      <c r="N1685" s="13">
        <f t="shared" si="80"/>
        <v>3865.5032566217833</v>
      </c>
      <c r="O1685" s="10">
        <f ca="1">(O1684+(IF(J1684&lt;&gt;J1683,(-O1684*'inputs and tables'!$K$22-'inputs and tables'!$K$21)-O1684*'inputs and tables'!$K$22,0)*('inputs and tables'!$K$15+'inputs and tables'!$K$16)))*(IF(AND(J1684=0,'inputs and tables'!$K$16=1),data!C1684/data!C1685,1)*IF(AND(J1684=1,'inputs and tables'!$K$15=1),data!C1685/data!C1684,1))</f>
        <v>32545.345104397227</v>
      </c>
      <c r="P1685" s="10">
        <f ca="1">(P1684+(IF(K1684&lt;&gt;K1683,(-P1684*'inputs and tables'!$K$22-'inputs and tables'!$K$21)-P1684*'inputs and tables'!$K$22,0)*('inputs and tables'!$K$15+'inputs and tables'!$K$16)))*(IF(AND(K1684=0,'inputs and tables'!$K$16=1),data!C1684/data!C1685,1)*IF(AND(K1684=1,'inputs and tables'!$K$15=1),data!C1685/data!C1684,1))</f>
        <v>8091.3000110746461</v>
      </c>
    </row>
    <row r="1686" spans="1:16" x14ac:dyDescent="0.4">
      <c r="A1686" s="17">
        <f t="shared" si="78"/>
        <v>1684</v>
      </c>
      <c r="B1686">
        <v>1648339200</v>
      </c>
      <c r="C1686">
        <v>46827.76</v>
      </c>
      <c r="D1686" s="14">
        <f t="shared" si="79"/>
        <v>44647</v>
      </c>
      <c r="F1686">
        <f ca="1">IF(A1686&lt;$F$2,"",AVERAGE(INDIRECT("C"&amp;A1686-$F$2+3):C1686))</f>
        <v>43561.143166666661</v>
      </c>
      <c r="G1686" s="2">
        <f ca="1">IF(A1686&lt;$G$2,"",IF(A1686=$G$2,AVERAGE(INDIRECT("C"&amp;A1686-$G$2+3):C1686),G1685+(2/($G$2+3))*(C1686-G1685)))</f>
        <v>43345.149196034421</v>
      </c>
      <c r="J1686">
        <f ca="1">IF(F1686="","",IF(C1686&lt;(F1686*(1-'inputs and tables'!$K$14)),0,IF(C1686&gt;(F1686*(1+'inputs and tables'!$K$14)),1,J1685)))</f>
        <v>1</v>
      </c>
      <c r="K1686">
        <f ca="1">IF(G1686="","",IF(C1686&lt;(G1686*(1-'inputs and tables'!$K$14)),0,IF(C1686&gt;(G1686*(1+'inputs and tables'!$K$14)),1,K1685)))</f>
        <v>1</v>
      </c>
      <c r="N1686" s="13">
        <f t="shared" si="80"/>
        <v>4066.6747720364592</v>
      </c>
      <c r="O1686" s="10">
        <f ca="1">(O1685+(IF(J1685&lt;&gt;J1684,(-O1685*'inputs and tables'!$K$22-'inputs and tables'!$K$21)-O1685*'inputs and tables'!$K$22,0)*('inputs and tables'!$K$15+'inputs and tables'!$K$16)))*(IF(AND(J1685=0,'inputs and tables'!$K$16=1),data!C1685/data!C1686,1)*IF(AND(J1685=1,'inputs and tables'!$K$15=1),data!C1686/data!C1685,1))</f>
        <v>34239.095169962311</v>
      </c>
      <c r="P1686" s="10">
        <f ca="1">(P1685+(IF(K1685&lt;&gt;K1684,(-P1685*'inputs and tables'!$K$22-'inputs and tables'!$K$21)-P1685*'inputs and tables'!$K$22,0)*('inputs and tables'!$K$15+'inputs and tables'!$K$16)))*(IF(AND(K1685=0,'inputs and tables'!$K$16=1),data!C1685/data!C1686,1)*IF(AND(K1685=1,'inputs and tables'!$K$15=1),data!C1686/data!C1685,1))</f>
        <v>8512.3937152680865</v>
      </c>
    </row>
    <row r="1687" spans="1:16" x14ac:dyDescent="0.4">
      <c r="A1687" s="17">
        <f t="shared" si="78"/>
        <v>1685</v>
      </c>
      <c r="B1687">
        <v>1648425600</v>
      </c>
      <c r="C1687">
        <v>47122.21</v>
      </c>
      <c r="D1687" s="14">
        <f t="shared" si="79"/>
        <v>44648</v>
      </c>
      <c r="F1687">
        <f ca="1">IF(A1687&lt;$F$2,"",AVERAGE(INDIRECT("C"&amp;A1687-$F$2+3):C1687))</f>
        <v>43476.537583333324</v>
      </c>
      <c r="G1687" s="2">
        <f ca="1">IF(A1687&lt;$G$2,"",IF(A1687=$G$2,AVERAGE(INDIRECT("C"&amp;A1687-$G$2+3):C1687),G1686+(2/($G$2+3))*(C1687-G1686)))</f>
        <v>43412.59671039095</v>
      </c>
      <c r="J1687">
        <f ca="1">IF(F1687="","",IF(C1687&lt;(F1687*(1-'inputs and tables'!$K$14)),0,IF(C1687&gt;(F1687*(1+'inputs and tables'!$K$14)),1,J1686)))</f>
        <v>1</v>
      </c>
      <c r="K1687">
        <f ca="1">IF(G1687="","",IF(C1687&lt;(G1687*(1-'inputs and tables'!$K$14)),0,IF(C1687&gt;(G1687*(1+'inputs and tables'!$K$14)),1,K1686)))</f>
        <v>1</v>
      </c>
      <c r="N1687" s="13">
        <f t="shared" si="80"/>
        <v>4092.2457663916475</v>
      </c>
      <c r="O1687" s="10">
        <f ca="1">(O1686+(IF(J1686&lt;&gt;J1685,(-O1686*'inputs and tables'!$K$22-'inputs and tables'!$K$21)-O1686*'inputs and tables'!$K$22,0)*('inputs and tables'!$K$15+'inputs and tables'!$K$16)))*(IF(AND(J1686=0,'inputs and tables'!$K$16=1),data!C1686/data!C1687,1)*IF(AND(J1686=1,'inputs and tables'!$K$15=1),data!C1687/data!C1686,1))</f>
        <v>34454.388439868773</v>
      </c>
      <c r="P1687" s="10">
        <f ca="1">(P1686+(IF(K1686&lt;&gt;K1685,(-P1686*'inputs and tables'!$K$22-'inputs and tables'!$K$21)-P1686*'inputs and tables'!$K$22,0)*('inputs and tables'!$K$15+'inputs and tables'!$K$16)))*(IF(AND(K1686=0,'inputs and tables'!$K$16=1),data!C1686/data!C1687,1)*IF(AND(K1686=1,'inputs and tables'!$K$15=1),data!C1687/data!C1686,1))</f>
        <v>8565.9191098088595</v>
      </c>
    </row>
    <row r="1688" spans="1:16" x14ac:dyDescent="0.4">
      <c r="A1688" s="17">
        <f t="shared" si="78"/>
        <v>1686</v>
      </c>
      <c r="B1688">
        <v>1648512000</v>
      </c>
      <c r="C1688">
        <v>47434.8</v>
      </c>
      <c r="D1688" s="14">
        <f t="shared" si="79"/>
        <v>44649</v>
      </c>
      <c r="F1688">
        <f ca="1">IF(A1688&lt;$F$2,"",AVERAGE(INDIRECT("C"&amp;A1688-$F$2+3):C1688))</f>
        <v>43390.358833333332</v>
      </c>
      <c r="G1688" s="2">
        <f ca="1">IF(A1688&lt;$G$2,"",IF(A1688=$G$2,AVERAGE(INDIRECT("C"&amp;A1688-$G$2+3):C1688),G1687+(2/($G$2+3))*(C1688-G1687)))</f>
        <v>43484.421769133965</v>
      </c>
      <c r="J1688">
        <f ca="1">IF(F1688="","",IF(C1688&lt;(F1688*(1-'inputs and tables'!$K$14)),0,IF(C1688&gt;(F1688*(1+'inputs and tables'!$K$14)),1,J1687)))</f>
        <v>1</v>
      </c>
      <c r="K1688">
        <f ca="1">IF(G1688="","",IF(C1688&lt;(G1688*(1-'inputs and tables'!$K$14)),0,IF(C1688&gt;(G1688*(1+'inputs and tables'!$K$14)),1,K1687)))</f>
        <v>1</v>
      </c>
      <c r="N1688" s="13">
        <f t="shared" si="80"/>
        <v>4119.3920972644228</v>
      </c>
      <c r="O1688" s="10">
        <f ca="1">(O1687+(IF(J1687&lt;&gt;J1686,(-O1687*'inputs and tables'!$K$22-'inputs and tables'!$K$21)-O1687*'inputs and tables'!$K$22,0)*('inputs and tables'!$K$15+'inputs and tables'!$K$16)))*(IF(AND(J1687=0,'inputs and tables'!$K$16=1),data!C1687/data!C1688,1)*IF(AND(J1687=1,'inputs and tables'!$K$15=1),data!C1688/data!C1687,1))</f>
        <v>34682.94514980277</v>
      </c>
      <c r="P1688" s="10">
        <f ca="1">(P1687+(IF(K1687&lt;&gt;K1686,(-P1687*'inputs and tables'!$K$22-'inputs and tables'!$K$21)-P1687*'inputs and tables'!$K$22,0)*('inputs and tables'!$K$15+'inputs and tables'!$K$16)))*(IF(AND(K1687=0,'inputs and tables'!$K$16=1),data!C1687/data!C1688,1)*IF(AND(K1687=1,'inputs and tables'!$K$15=1),data!C1688/data!C1687,1))</f>
        <v>8622.7420104014927</v>
      </c>
    </row>
    <row r="1689" spans="1:16" x14ac:dyDescent="0.4">
      <c r="A1689" s="17">
        <f t="shared" si="78"/>
        <v>1687</v>
      </c>
      <c r="B1689">
        <v>1648598400</v>
      </c>
      <c r="C1689">
        <v>47067.99</v>
      </c>
      <c r="D1689" s="14">
        <f t="shared" si="79"/>
        <v>44650</v>
      </c>
      <c r="F1689">
        <f ca="1">IF(A1689&lt;$F$2,"",AVERAGE(INDIRECT("C"&amp;A1689-$F$2+3):C1689))</f>
        <v>43308.004083333333</v>
      </c>
      <c r="G1689" s="2">
        <f ca="1">IF(A1689&lt;$G$2,"",IF(A1689=$G$2,AVERAGE(INDIRECT("C"&amp;A1689-$G$2+3):C1689),G1688+(2/($G$2+3))*(C1689-G1688)))</f>
        <v>43548.414058970862</v>
      </c>
      <c r="J1689">
        <f ca="1">IF(F1689="","",IF(C1689&lt;(F1689*(1-'inputs and tables'!$K$14)),0,IF(C1689&gt;(F1689*(1+'inputs and tables'!$K$14)),1,J1688)))</f>
        <v>1</v>
      </c>
      <c r="K1689">
        <f ca="1">IF(G1689="","",IF(C1689&lt;(G1689*(1-'inputs and tables'!$K$14)),0,IF(C1689&gt;(G1689*(1+'inputs and tables'!$K$14)),1,K1688)))</f>
        <v>1</v>
      </c>
      <c r="N1689" s="13">
        <f t="shared" si="80"/>
        <v>4087.5371254884781</v>
      </c>
      <c r="O1689" s="10">
        <f ca="1">(O1688+(IF(J1688&lt;&gt;J1687,(-O1688*'inputs and tables'!$K$22-'inputs and tables'!$K$21)-O1688*'inputs and tables'!$K$22,0)*('inputs and tables'!$K$15+'inputs and tables'!$K$16)))*(IF(AND(J1688=0,'inputs and tables'!$K$16=1),data!C1688/data!C1689,1)*IF(AND(J1688=1,'inputs and tables'!$K$15=1),data!C1689/data!C1688,1))</f>
        <v>34414.744353965129</v>
      </c>
      <c r="P1689" s="10">
        <f ca="1">(P1688+(IF(K1688&lt;&gt;K1687,(-P1688*'inputs and tables'!$K$22-'inputs and tables'!$K$21)-P1688*'inputs and tables'!$K$22,0)*('inputs and tables'!$K$15+'inputs and tables'!$K$16)))*(IF(AND(K1688=0,'inputs and tables'!$K$16=1),data!C1688/data!C1689,1)*IF(AND(K1688=1,'inputs and tables'!$K$15=1),data!C1689/data!C1688,1))</f>
        <v>8556.062947839082</v>
      </c>
    </row>
    <row r="1690" spans="1:16" x14ac:dyDescent="0.4">
      <c r="A1690" s="17">
        <f t="shared" si="78"/>
        <v>1688</v>
      </c>
      <c r="B1690">
        <v>1648684800</v>
      </c>
      <c r="C1690">
        <v>45510.34</v>
      </c>
      <c r="D1690" s="14">
        <f t="shared" si="79"/>
        <v>44651</v>
      </c>
      <c r="F1690">
        <f ca="1">IF(A1690&lt;$F$2,"",AVERAGE(INDIRECT("C"&amp;A1690-$F$2+3):C1690))</f>
        <v>43210.722999999998</v>
      </c>
      <c r="G1690" s="2">
        <f ca="1">IF(A1690&lt;$G$2,"",IF(A1690=$G$2,AVERAGE(INDIRECT("C"&amp;A1690-$G$2+3):C1690),G1689+(2/($G$2+3))*(C1690-G1689)))</f>
        <v>43583.448450774951</v>
      </c>
      <c r="J1690">
        <f ca="1">IF(F1690="","",IF(C1690&lt;(F1690*(1-'inputs and tables'!$K$14)),0,IF(C1690&gt;(F1690*(1+'inputs and tables'!$K$14)),1,J1689)))</f>
        <v>1</v>
      </c>
      <c r="K1690">
        <f ca="1">IF(G1690="","",IF(C1690&lt;(G1690*(1-'inputs and tables'!$K$14)),0,IF(C1690&gt;(G1690*(1+'inputs and tables'!$K$14)),1,K1689)))</f>
        <v>1</v>
      </c>
      <c r="N1690" s="13">
        <f t="shared" si="80"/>
        <v>3952.2657403386738</v>
      </c>
      <c r="O1690" s="10">
        <f ca="1">(O1689+(IF(J1689&lt;&gt;J1688,(-O1689*'inputs and tables'!$K$22-'inputs and tables'!$K$21)-O1689*'inputs and tables'!$K$22,0)*('inputs and tables'!$K$15+'inputs and tables'!$K$16)))*(IF(AND(J1689=0,'inputs and tables'!$K$16=1),data!C1689/data!C1690,1)*IF(AND(J1689=1,'inputs and tables'!$K$15=1),data!C1690/data!C1689,1))</f>
        <v>33275.836010036401</v>
      </c>
      <c r="P1690" s="10">
        <f ca="1">(P1689+(IF(K1689&lt;&gt;K1688,(-P1689*'inputs and tables'!$K$22-'inputs and tables'!$K$21)-P1689*'inputs and tables'!$K$22,0)*('inputs and tables'!$K$15+'inputs and tables'!$K$16)))*(IF(AND(K1689=0,'inputs and tables'!$K$16=1),data!C1689/data!C1690,1)*IF(AND(K1689=1,'inputs and tables'!$K$15=1),data!C1690/data!C1689,1))</f>
        <v>8272.9118837995611</v>
      </c>
    </row>
    <row r="1691" spans="1:16" x14ac:dyDescent="0.4">
      <c r="A1691" s="17">
        <f t="shared" si="78"/>
        <v>1689</v>
      </c>
      <c r="B1691">
        <v>1648771200</v>
      </c>
      <c r="C1691">
        <v>46283.49</v>
      </c>
      <c r="D1691" s="14">
        <f t="shared" si="79"/>
        <v>44652</v>
      </c>
      <c r="F1691">
        <f ca="1">IF(A1691&lt;$F$2,"",AVERAGE(INDIRECT("C"&amp;A1691-$F$2+3):C1691))</f>
        <v>43125.749250000001</v>
      </c>
      <c r="G1691" s="2">
        <f ca="1">IF(A1691&lt;$G$2,"",IF(A1691=$G$2,AVERAGE(INDIRECT("C"&amp;A1691-$G$2+3):C1691),G1690+(2/($G$2+3))*(C1691-G1690)))</f>
        <v>43631.663478439681</v>
      </c>
      <c r="J1691">
        <f ca="1">IF(F1691="","",IF(C1691&lt;(F1691*(1-'inputs and tables'!$K$14)),0,IF(C1691&gt;(F1691*(1+'inputs and tables'!$K$14)),1,J1690)))</f>
        <v>1</v>
      </c>
      <c r="K1691">
        <f ca="1">IF(G1691="","",IF(C1691&lt;(G1691*(1-'inputs and tables'!$K$14)),0,IF(C1691&gt;(G1691*(1+'inputs and tables'!$K$14)),1,K1690)))</f>
        <v>1</v>
      </c>
      <c r="N1691" s="13">
        <f t="shared" si="80"/>
        <v>4019.4085974815307</v>
      </c>
      <c r="O1691" s="10">
        <f ca="1">(O1690+(IF(J1690&lt;&gt;J1689,(-O1690*'inputs and tables'!$K$22-'inputs and tables'!$K$21)-O1690*'inputs and tables'!$K$22,0)*('inputs and tables'!$K$15+'inputs and tables'!$K$16)))*(IF(AND(J1690=0,'inputs and tables'!$K$16=1),data!C1690/data!C1691,1)*IF(AND(J1690=1,'inputs and tables'!$K$15=1),data!C1691/data!C1690,1))</f>
        <v>33841.140787174074</v>
      </c>
      <c r="P1691" s="10">
        <f ca="1">(P1690+(IF(K1690&lt;&gt;K1689,(-P1690*'inputs and tables'!$K$22-'inputs and tables'!$K$21)-P1690*'inputs and tables'!$K$22,0)*('inputs and tables'!$K$15+'inputs and tables'!$K$16)))*(IF(AND(K1690=0,'inputs and tables'!$K$16=1),data!C1690/data!C1691,1)*IF(AND(K1690=1,'inputs and tables'!$K$15=1),data!C1691/data!C1690,1))</f>
        <v>8413.4558090473092</v>
      </c>
    </row>
    <row r="1692" spans="1:16" x14ac:dyDescent="0.4">
      <c r="A1692" s="17">
        <f t="shared" si="78"/>
        <v>1690</v>
      </c>
      <c r="B1692">
        <v>1648857600</v>
      </c>
      <c r="C1692">
        <v>45811</v>
      </c>
      <c r="D1692" s="14">
        <f t="shared" si="79"/>
        <v>44653</v>
      </c>
      <c r="F1692">
        <f ca="1">IF(A1692&lt;$F$2,"",AVERAGE(INDIRECT("C"&amp;A1692-$F$2+3):C1692))</f>
        <v>43060.83216666666</v>
      </c>
      <c r="G1692" s="2">
        <f ca="1">IF(A1692&lt;$G$2,"",IF(A1692=$G$2,AVERAGE(INDIRECT("C"&amp;A1692-$G$2+3):C1692),G1691+(2/($G$2+3))*(C1692-G1691)))</f>
        <v>43670.580202038975</v>
      </c>
      <c r="J1692">
        <f ca="1">IF(F1692="","",IF(C1692&lt;(F1692*(1-'inputs and tables'!$K$14)),0,IF(C1692&gt;(F1692*(1+'inputs and tables'!$K$14)),1,J1691)))</f>
        <v>1</v>
      </c>
      <c r="K1692">
        <f ca="1">IF(G1692="","",IF(C1692&lt;(G1692*(1-'inputs and tables'!$K$14)),0,IF(C1692&gt;(G1692*(1+'inputs and tables'!$K$14)),1,K1691)))</f>
        <v>1</v>
      </c>
      <c r="N1692" s="13">
        <f t="shared" si="80"/>
        <v>3978.3760312635545</v>
      </c>
      <c r="O1692" s="10">
        <f ca="1">(O1691+(IF(J1691&lt;&gt;J1690,(-O1691*'inputs and tables'!$K$22-'inputs and tables'!$K$21)-O1691*'inputs and tables'!$K$22,0)*('inputs and tables'!$K$15+'inputs and tables'!$K$16)))*(IF(AND(J1691=0,'inputs and tables'!$K$16=1),data!C1691/data!C1692,1)*IF(AND(J1691=1,'inputs and tables'!$K$15=1),data!C1692/data!C1691,1))</f>
        <v>33495.669851198159</v>
      </c>
      <c r="P1692" s="10">
        <f ca="1">(P1691+(IF(K1691&lt;&gt;K1690,(-P1691*'inputs and tables'!$K$22-'inputs and tables'!$K$21)-P1691*'inputs and tables'!$K$22,0)*('inputs and tables'!$K$15+'inputs and tables'!$K$16)))*(IF(AND(K1691=0,'inputs and tables'!$K$16=1),data!C1691/data!C1692,1)*IF(AND(K1691=1,'inputs and tables'!$K$15=1),data!C1692/data!C1691,1))</f>
        <v>8327.5661379093563</v>
      </c>
    </row>
    <row r="1693" spans="1:16" x14ac:dyDescent="0.4">
      <c r="A1693" s="17">
        <f t="shared" si="78"/>
        <v>1691</v>
      </c>
      <c r="B1693">
        <v>1648944000</v>
      </c>
      <c r="C1693">
        <v>46407.35</v>
      </c>
      <c r="D1693" s="14">
        <f t="shared" si="79"/>
        <v>44654</v>
      </c>
      <c r="F1693">
        <f ca="1">IF(A1693&lt;$F$2,"",AVERAGE(INDIRECT("C"&amp;A1693-$F$2+3):C1693))</f>
        <v>43037.956166666663</v>
      </c>
      <c r="G1693" s="2">
        <f ca="1">IF(A1693&lt;$G$2,"",IF(A1693=$G$2,AVERAGE(INDIRECT("C"&amp;A1693-$G$2+3):C1693),G1692+(2/($G$2+3))*(C1693-G1692)))</f>
        <v>43719.451091288276</v>
      </c>
      <c r="J1693">
        <f ca="1">IF(F1693="","",IF(C1693&lt;(F1693*(1-'inputs and tables'!$K$14)),0,IF(C1693&gt;(F1693*(1+'inputs and tables'!$K$14)),1,J1692)))</f>
        <v>1</v>
      </c>
      <c r="K1693">
        <f ca="1">IF(G1693="","",IF(C1693&lt;(G1693*(1-'inputs and tables'!$K$14)),0,IF(C1693&gt;(G1693*(1+'inputs and tables'!$K$14)),1,K1692)))</f>
        <v>1</v>
      </c>
      <c r="N1693" s="13">
        <f t="shared" si="80"/>
        <v>4030.1650021710661</v>
      </c>
      <c r="O1693" s="10">
        <f ca="1">(O1692+(IF(J1692&lt;&gt;J1691,(-O1692*'inputs and tables'!$K$22-'inputs and tables'!$K$21)-O1692*'inputs and tables'!$K$22,0)*('inputs and tables'!$K$15+'inputs and tables'!$K$16)))*(IF(AND(J1692=0,'inputs and tables'!$K$16=1),data!C1692/data!C1693,1)*IF(AND(J1692=1,'inputs and tables'!$K$15=1),data!C1693/data!C1692,1))</f>
        <v>33931.703614175654</v>
      </c>
      <c r="P1693" s="10">
        <f ca="1">(P1692+(IF(K1692&lt;&gt;K1691,(-P1692*'inputs and tables'!$K$22-'inputs and tables'!$K$21)-P1692*'inputs and tables'!$K$22,0)*('inputs and tables'!$K$15+'inputs and tables'!$K$16)))*(IF(AND(K1692=0,'inputs and tables'!$K$16=1),data!C1692/data!C1693,1)*IF(AND(K1692=1,'inputs and tables'!$K$15=1),data!C1693/data!C1692,1))</f>
        <v>8435.9711949118719</v>
      </c>
    </row>
    <row r="1694" spans="1:16" x14ac:dyDescent="0.4">
      <c r="A1694" s="17">
        <f t="shared" si="78"/>
        <v>1692</v>
      </c>
      <c r="B1694">
        <v>1649030400</v>
      </c>
      <c r="C1694">
        <v>46580.51</v>
      </c>
      <c r="D1694" s="14">
        <f t="shared" si="79"/>
        <v>44655</v>
      </c>
      <c r="F1694">
        <f ca="1">IF(A1694&lt;$F$2,"",AVERAGE(INDIRECT("C"&amp;A1694-$F$2+3):C1694))</f>
        <v>43014.490999999995</v>
      </c>
      <c r="G1694" s="2">
        <f ca="1">IF(A1694&lt;$G$2,"",IF(A1694=$G$2,AVERAGE(INDIRECT("C"&amp;A1694-$G$2+3):C1694),G1693+(2/($G$2+3))*(C1694-G1693)))</f>
        <v>43770.541428943841</v>
      </c>
      <c r="J1694">
        <f ca="1">IF(F1694="","",IF(C1694&lt;(F1694*(1-'inputs and tables'!$K$14)),0,IF(C1694&gt;(F1694*(1+'inputs and tables'!$K$14)),1,J1693)))</f>
        <v>1</v>
      </c>
      <c r="K1694">
        <f ca="1">IF(G1694="","",IF(C1694&lt;(G1694*(1-'inputs and tables'!$K$14)),0,IF(C1694&gt;(G1694*(1+'inputs and tables'!$K$14)),1,K1693)))</f>
        <v>1</v>
      </c>
      <c r="N1694" s="13">
        <f t="shared" si="80"/>
        <v>4045.202778983919</v>
      </c>
      <c r="O1694" s="10">
        <f ca="1">(O1693+(IF(J1693&lt;&gt;J1692,(-O1693*'inputs and tables'!$K$22-'inputs and tables'!$K$21)-O1693*'inputs and tables'!$K$22,0)*('inputs and tables'!$K$15+'inputs and tables'!$K$16)))*(IF(AND(J1693=0,'inputs and tables'!$K$16=1),data!C1693/data!C1694,1)*IF(AND(J1693=1,'inputs and tables'!$K$15=1),data!C1694/data!C1693,1))</f>
        <v>34058.313166279593</v>
      </c>
      <c r="P1694" s="10">
        <f ca="1">(P1693+(IF(K1693&lt;&gt;K1692,(-P1693*'inputs and tables'!$K$22-'inputs and tables'!$K$21)-P1693*'inputs and tables'!$K$22,0)*('inputs and tables'!$K$15+'inputs and tables'!$K$16)))*(IF(AND(K1693=0,'inputs and tables'!$K$16=1),data!C1693/data!C1694,1)*IF(AND(K1693=1,'inputs and tables'!$K$15=1),data!C1694/data!C1693,1))</f>
        <v>8467.4483805755863</v>
      </c>
    </row>
    <row r="1695" spans="1:16" x14ac:dyDescent="0.4">
      <c r="A1695" s="17">
        <f t="shared" si="78"/>
        <v>1693</v>
      </c>
      <c r="B1695">
        <v>1649116800</v>
      </c>
      <c r="C1695">
        <v>45497.55</v>
      </c>
      <c r="D1695" s="14">
        <f t="shared" si="79"/>
        <v>44656</v>
      </c>
      <c r="F1695">
        <f ca="1">IF(A1695&lt;$F$2,"",AVERAGE(INDIRECT("C"&amp;A1695-$F$2+3):C1695))</f>
        <v>42973.287916666646</v>
      </c>
      <c r="G1695" s="2">
        <f ca="1">IF(A1695&lt;$G$2,"",IF(A1695=$G$2,AVERAGE(INDIRECT("C"&amp;A1695-$G$2+3):C1695),G1694+(2/($G$2+3))*(C1695-G1694)))</f>
        <v>43801.380867712702</v>
      </c>
      <c r="J1695">
        <f ca="1">IF(F1695="","",IF(C1695&lt;(F1695*(1-'inputs and tables'!$K$14)),0,IF(C1695&gt;(F1695*(1+'inputs and tables'!$K$14)),1,J1694)))</f>
        <v>1</v>
      </c>
      <c r="K1695">
        <f ca="1">IF(G1695="","",IF(C1695&lt;(G1695*(1-'inputs and tables'!$K$14)),0,IF(C1695&gt;(G1695*(1+'inputs and tables'!$K$14)),1,K1694)))</f>
        <v>1</v>
      </c>
      <c r="N1695" s="13">
        <f t="shared" si="80"/>
        <v>3951.1550151975539</v>
      </c>
      <c r="O1695" s="10">
        <f ca="1">(O1694+(IF(J1694&lt;&gt;J1693,(-O1694*'inputs and tables'!$K$22-'inputs and tables'!$K$21)-O1694*'inputs and tables'!$K$22,0)*('inputs and tables'!$K$15+'inputs and tables'!$K$16)))*(IF(AND(J1694=0,'inputs and tables'!$K$16=1),data!C1694/data!C1695,1)*IF(AND(J1694=1,'inputs and tables'!$K$15=1),data!C1695/data!C1694,1))</f>
        <v>33266.484334294837</v>
      </c>
      <c r="P1695" s="10">
        <f ca="1">(P1694+(IF(K1694&lt;&gt;K1693,(-P1694*'inputs and tables'!$K$22-'inputs and tables'!$K$21)-P1694*'inputs and tables'!$K$22,0)*('inputs and tables'!$K$15+'inputs and tables'!$K$16)))*(IF(AND(K1694=0,'inputs and tables'!$K$16=1),data!C1694/data!C1695,1)*IF(AND(K1694=1,'inputs and tables'!$K$15=1),data!C1695/data!C1694,1))</f>
        <v>8270.5869057177933</v>
      </c>
    </row>
    <row r="1696" spans="1:16" x14ac:dyDescent="0.4">
      <c r="A1696" s="17">
        <f t="shared" si="78"/>
        <v>1694</v>
      </c>
      <c r="B1696">
        <v>1649203200</v>
      </c>
      <c r="C1696">
        <v>43170.47</v>
      </c>
      <c r="D1696" s="14">
        <f t="shared" si="79"/>
        <v>44657</v>
      </c>
      <c r="F1696">
        <f ca="1">IF(A1696&lt;$F$2,"",AVERAGE(INDIRECT("C"&amp;A1696-$F$2+3):C1696))</f>
        <v>42911.467249999987</v>
      </c>
      <c r="G1696" s="2">
        <f ca="1">IF(A1696&lt;$G$2,"",IF(A1696=$G$2,AVERAGE(INDIRECT("C"&amp;A1696-$G$2+3):C1696),G1695+(2/($G$2+3))*(C1696-G1695)))</f>
        <v>43790.114602217829</v>
      </c>
      <c r="J1696">
        <f ca="1">IF(F1696="","",IF(C1696&lt;(F1696*(1-'inputs and tables'!$K$14)),0,IF(C1696&gt;(F1696*(1+'inputs and tables'!$K$14)),1,J1695)))</f>
        <v>1</v>
      </c>
      <c r="K1696">
        <f ca="1">IF(G1696="","",IF(C1696&lt;(G1696*(1-'inputs and tables'!$K$14)),0,IF(C1696&gt;(G1696*(1+'inputs and tables'!$K$14)),1,K1695)))</f>
        <v>0</v>
      </c>
      <c r="N1696" s="13">
        <f t="shared" si="80"/>
        <v>3749.0638297872201</v>
      </c>
      <c r="O1696" s="10">
        <f ca="1">(O1695+(IF(J1695&lt;&gt;J1694,(-O1695*'inputs and tables'!$K$22-'inputs and tables'!$K$21)-O1695*'inputs and tables'!$K$22,0)*('inputs and tables'!$K$15+'inputs and tables'!$K$16)))*(IF(AND(J1695=0,'inputs and tables'!$K$16=1),data!C1695/data!C1696,1)*IF(AND(J1695=1,'inputs and tables'!$K$15=1),data!C1696/data!C1695,1))</f>
        <v>31564.991168956247</v>
      </c>
      <c r="P1696" s="10">
        <f ca="1">(P1695+(IF(K1695&lt;&gt;K1694,(-P1695*'inputs and tables'!$K$22-'inputs and tables'!$K$21)-P1695*'inputs and tables'!$K$22,0)*('inputs and tables'!$K$15+'inputs and tables'!$K$16)))*(IF(AND(K1695=0,'inputs and tables'!$K$16=1),data!C1695/data!C1696,1)*IF(AND(K1695=1,'inputs and tables'!$K$15=1),data!C1696/data!C1695,1))</f>
        <v>7847.568141486362</v>
      </c>
    </row>
    <row r="1697" spans="1:16" x14ac:dyDescent="0.4">
      <c r="A1697" s="17">
        <f t="shared" si="78"/>
        <v>1695</v>
      </c>
      <c r="B1697">
        <v>1649289600</v>
      </c>
      <c r="C1697">
        <v>43444.19</v>
      </c>
      <c r="D1697" s="14">
        <f t="shared" si="79"/>
        <v>44658</v>
      </c>
      <c r="F1697">
        <f ca="1">IF(A1697&lt;$F$2,"",AVERAGE(INDIRECT("C"&amp;A1697-$F$2+3):C1697))</f>
        <v>42852.908916666653</v>
      </c>
      <c r="G1697" s="2">
        <f ca="1">IF(A1697&lt;$G$2,"",IF(A1697=$G$2,AVERAGE(INDIRECT("C"&amp;A1697-$G$2+3):C1697),G1696+(2/($G$2+3))*(C1697-G1696)))</f>
        <v>43783.937377178227</v>
      </c>
      <c r="J1697">
        <f ca="1">IF(F1697="","",IF(C1697&lt;(F1697*(1-'inputs and tables'!$K$14)),0,IF(C1697&gt;(F1697*(1+'inputs and tables'!$K$14)),1,J1696)))</f>
        <v>1</v>
      </c>
      <c r="K1697">
        <f ca="1">IF(G1697="","",IF(C1697&lt;(G1697*(1-'inputs and tables'!$K$14)),0,IF(C1697&gt;(G1697*(1+'inputs and tables'!$K$14)),1,K1696)))</f>
        <v>0</v>
      </c>
      <c r="N1697" s="13">
        <f t="shared" si="80"/>
        <v>3772.8345636126655</v>
      </c>
      <c r="O1697" s="10">
        <f ca="1">(O1696+(IF(J1696&lt;&gt;J1695,(-O1696*'inputs and tables'!$K$22-'inputs and tables'!$K$21)-O1696*'inputs and tables'!$K$22,0)*('inputs and tables'!$K$15+'inputs and tables'!$K$16)))*(IF(AND(J1696=0,'inputs and tables'!$K$16=1),data!C1696/data!C1697,1)*IF(AND(J1696=1,'inputs and tables'!$K$15=1),data!C1697/data!C1696,1))</f>
        <v>31765.12726621826</v>
      </c>
      <c r="P1697" s="10">
        <f ca="1">(P1696+(IF(K1696&lt;&gt;K1695,(-P1696*'inputs and tables'!$K$22-'inputs and tables'!$K$21)-P1696*'inputs and tables'!$K$22,0)*('inputs and tables'!$K$15+'inputs and tables'!$K$16)))*(IF(AND(K1696=0,'inputs and tables'!$K$16=1),data!C1696/data!C1697,1)*IF(AND(K1696=1,'inputs and tables'!$K$15=1),data!C1697/data!C1696,1))</f>
        <v>7735.7395634443355</v>
      </c>
    </row>
    <row r="1698" spans="1:16" x14ac:dyDescent="0.4">
      <c r="A1698" s="17">
        <f t="shared" si="78"/>
        <v>1696</v>
      </c>
      <c r="B1698">
        <v>1649376000</v>
      </c>
      <c r="C1698">
        <v>42252.01</v>
      </c>
      <c r="D1698" s="14">
        <f t="shared" si="79"/>
        <v>44659</v>
      </c>
      <c r="F1698">
        <f ca="1">IF(A1698&lt;$F$2,"",AVERAGE(INDIRECT("C"&amp;A1698-$F$2+3):C1698))</f>
        <v>42808.795749999983</v>
      </c>
      <c r="G1698" s="2">
        <f ca="1">IF(A1698&lt;$G$2,"",IF(A1698=$G$2,AVERAGE(INDIRECT("C"&amp;A1698-$G$2+3):C1698),G1697+(2/($G$2+3))*(C1698-G1697)))</f>
        <v>43756.581531157186</v>
      </c>
      <c r="J1698">
        <f ca="1">IF(F1698="","",IF(C1698&lt;(F1698*(1-'inputs and tables'!$K$14)),0,IF(C1698&gt;(F1698*(1+'inputs and tables'!$K$14)),1,J1697)))</f>
        <v>0</v>
      </c>
      <c r="K1698">
        <f ca="1">IF(G1698="","",IF(C1698&lt;(G1698*(1-'inputs and tables'!$K$14)),0,IF(C1698&gt;(G1698*(1+'inputs and tables'!$K$14)),1,K1697)))</f>
        <v>0</v>
      </c>
      <c r="N1698" s="13">
        <f t="shared" si="80"/>
        <v>3669.3017802865697</v>
      </c>
      <c r="O1698" s="10">
        <f ca="1">(O1697+(IF(J1697&lt;&gt;J1696,(-O1697*'inputs and tables'!$K$22-'inputs and tables'!$K$21)-O1697*'inputs and tables'!$K$22,0)*('inputs and tables'!$K$15+'inputs and tables'!$K$16)))*(IF(AND(J1697=0,'inputs and tables'!$K$16=1),data!C1697/data!C1698,1)*IF(AND(J1697=1,'inputs and tables'!$K$15=1),data!C1698/data!C1697,1))</f>
        <v>30893.439949128446</v>
      </c>
      <c r="P1698" s="10">
        <f ca="1">(P1697+(IF(K1697&lt;&gt;K1696,(-P1697*'inputs and tables'!$K$22-'inputs and tables'!$K$21)-P1697*'inputs and tables'!$K$22,0)*('inputs and tables'!$K$15+'inputs and tables'!$K$16)))*(IF(AND(K1697=0,'inputs and tables'!$K$16=1),data!C1697/data!C1698,1)*IF(AND(K1697=1,'inputs and tables'!$K$15=1),data!C1698/data!C1697,1))</f>
        <v>7954.0106940425503</v>
      </c>
    </row>
    <row r="1699" spans="1:16" x14ac:dyDescent="0.4">
      <c r="A1699" s="17">
        <f t="shared" si="78"/>
        <v>1697</v>
      </c>
      <c r="B1699">
        <v>1649462400</v>
      </c>
      <c r="C1699">
        <v>42753.97</v>
      </c>
      <c r="D1699" s="14">
        <f t="shared" si="79"/>
        <v>44660</v>
      </c>
      <c r="F1699">
        <f ca="1">IF(A1699&lt;$F$2,"",AVERAGE(INDIRECT("C"&amp;A1699-$F$2+3):C1699))</f>
        <v>42772.240999999995</v>
      </c>
      <c r="G1699" s="2">
        <f ca="1">IF(A1699&lt;$G$2,"",IF(A1699=$G$2,AVERAGE(INDIRECT("C"&amp;A1699-$G$2+3):C1699),G1698+(2/($G$2+3))*(C1699-G1698)))</f>
        <v>43738.677753815093</v>
      </c>
      <c r="J1699">
        <f ca="1">IF(F1699="","",IF(C1699&lt;(F1699*(1-'inputs and tables'!$K$14)),0,IF(C1699&gt;(F1699*(1+'inputs and tables'!$K$14)),1,J1698)))</f>
        <v>0</v>
      </c>
      <c r="K1699">
        <f ca="1">IF(G1699="","",IF(C1699&lt;(G1699*(1-'inputs and tables'!$K$14)),0,IF(C1699&gt;(G1699*(1+'inputs and tables'!$K$14)),1,K1698)))</f>
        <v>0</v>
      </c>
      <c r="N1699" s="13">
        <f t="shared" si="80"/>
        <v>3712.8936170212637</v>
      </c>
      <c r="O1699" s="10">
        <f ca="1">(O1698+(IF(J1698&lt;&gt;J1697,(-O1698*'inputs and tables'!$K$22-'inputs and tables'!$K$21)-O1698*'inputs and tables'!$K$22,0)*('inputs and tables'!$K$15+'inputs and tables'!$K$16)))*(IF(AND(J1698=0,'inputs and tables'!$K$16=1),data!C1698/data!C1699,1)*IF(AND(J1698=1,'inputs and tables'!$K$15=1),data!C1699/data!C1698,1))</f>
        <v>30286.484604719859</v>
      </c>
      <c r="P1699" s="10">
        <f ca="1">(P1698+(IF(K1698&lt;&gt;K1697,(-P1698*'inputs and tables'!$K$22-'inputs and tables'!$K$21)-P1698*'inputs and tables'!$K$22,0)*('inputs and tables'!$K$15+'inputs and tables'!$K$16)))*(IF(AND(K1698=0,'inputs and tables'!$K$16=1),data!C1698/data!C1699,1)*IF(AND(K1698=1,'inputs and tables'!$K$15=1),data!C1699/data!C1698,1))</f>
        <v>7860.6253263683529</v>
      </c>
    </row>
    <row r="1700" spans="1:16" x14ac:dyDescent="0.4">
      <c r="A1700" s="17">
        <f t="shared" si="78"/>
        <v>1698</v>
      </c>
      <c r="B1700">
        <v>1649548800</v>
      </c>
      <c r="C1700">
        <v>42158.85</v>
      </c>
      <c r="D1700" s="14">
        <f t="shared" si="79"/>
        <v>44661</v>
      </c>
      <c r="F1700">
        <f ca="1">IF(A1700&lt;$F$2,"",AVERAGE(INDIRECT("C"&amp;A1700-$F$2+3):C1700))</f>
        <v>42711.98149999998</v>
      </c>
      <c r="G1700" s="2">
        <f ca="1">IF(A1700&lt;$G$2,"",IF(A1700=$G$2,AVERAGE(INDIRECT("C"&amp;A1700-$G$2+3):C1700),G1699+(2/($G$2+3))*(C1700-G1699)))</f>
        <v>43710.46654392554</v>
      </c>
      <c r="J1700">
        <f ca="1">IF(F1700="","",IF(C1700&lt;(F1700*(1-'inputs and tables'!$K$14)),0,IF(C1700&gt;(F1700*(1+'inputs and tables'!$K$14)),1,J1699)))</f>
        <v>0</v>
      </c>
      <c r="K1700">
        <f ca="1">IF(G1700="","",IF(C1700&lt;(G1700*(1-'inputs and tables'!$K$14)),0,IF(C1700&gt;(G1700*(1+'inputs and tables'!$K$14)),1,K1699)))</f>
        <v>0</v>
      </c>
      <c r="N1700" s="13">
        <f t="shared" si="80"/>
        <v>3661.2114633087149</v>
      </c>
      <c r="O1700" s="10">
        <f ca="1">(O1699+(IF(J1699&lt;&gt;J1698,(-O1699*'inputs and tables'!$K$22-'inputs and tables'!$K$21)-O1699*'inputs and tables'!$K$22,0)*('inputs and tables'!$K$15+'inputs and tables'!$K$16)))*(IF(AND(J1699=0,'inputs and tables'!$K$16=1),data!C1699/data!C1700,1)*IF(AND(J1699=1,'inputs and tables'!$K$15=1),data!C1700/data!C1699,1))</f>
        <v>30714.012697112346</v>
      </c>
      <c r="P1700" s="10">
        <f ca="1">(P1699+(IF(K1699&lt;&gt;K1698,(-P1699*'inputs and tables'!$K$22-'inputs and tables'!$K$21)-P1699*'inputs and tables'!$K$22,0)*('inputs and tables'!$K$15+'inputs and tables'!$K$16)))*(IF(AND(K1699=0,'inputs and tables'!$K$16=1),data!C1699/data!C1700,1)*IF(AND(K1699=1,'inputs and tables'!$K$15=1),data!C1700/data!C1699,1))</f>
        <v>7971.586971295299</v>
      </c>
    </row>
    <row r="1701" spans="1:16" x14ac:dyDescent="0.4">
      <c r="A1701" s="17">
        <f t="shared" si="78"/>
        <v>1699</v>
      </c>
      <c r="B1701">
        <v>1649635200</v>
      </c>
      <c r="C1701">
        <v>39530.449999999997</v>
      </c>
      <c r="D1701" s="14">
        <f t="shared" si="79"/>
        <v>44662</v>
      </c>
      <c r="F1701">
        <f ca="1">IF(A1701&lt;$F$2,"",AVERAGE(INDIRECT("C"&amp;A1701-$F$2+3):C1701))</f>
        <v>42624.286083333318</v>
      </c>
      <c r="G1701" s="2">
        <f ca="1">IF(A1701&lt;$G$2,"",IF(A1701=$G$2,AVERAGE(INDIRECT("C"&amp;A1701-$G$2+3):C1701),G1700+(2/($G$2+3))*(C1701-G1700)))</f>
        <v>43635.823391355443</v>
      </c>
      <c r="J1701">
        <f ca="1">IF(F1701="","",IF(C1701&lt;(F1701*(1-'inputs and tables'!$K$14)),0,IF(C1701&gt;(F1701*(1+'inputs and tables'!$K$14)),1,J1700)))</f>
        <v>0</v>
      </c>
      <c r="K1701">
        <f ca="1">IF(G1701="","",IF(C1701&lt;(G1701*(1-'inputs and tables'!$K$14)),0,IF(C1701&gt;(G1701*(1+'inputs and tables'!$K$14)),1,K1700)))</f>
        <v>0</v>
      </c>
      <c r="N1701" s="13">
        <f t="shared" si="80"/>
        <v>3432.9526704298619</v>
      </c>
      <c r="O1701" s="10">
        <f ca="1">(O1700+(IF(J1700&lt;&gt;J1699,(-O1700*'inputs and tables'!$K$22-'inputs and tables'!$K$21)-O1700*'inputs and tables'!$K$22,0)*('inputs and tables'!$K$15+'inputs and tables'!$K$16)))*(IF(AND(J1700=0,'inputs and tables'!$K$16=1),data!C1700/data!C1701,1)*IF(AND(J1700=1,'inputs and tables'!$K$15=1),data!C1701/data!C1700,1))</f>
        <v>32756.203235623547</v>
      </c>
      <c r="P1701" s="10">
        <f ca="1">(P1700+(IF(K1700&lt;&gt;K1699,(-P1700*'inputs and tables'!$K$22-'inputs and tables'!$K$21)-P1700*'inputs and tables'!$K$22,0)*('inputs and tables'!$K$15+'inputs and tables'!$K$16)))*(IF(AND(K1700=0,'inputs and tables'!$K$16=1),data!C1700/data!C1701,1)*IF(AND(K1700=1,'inputs and tables'!$K$15=1),data!C1701/data!C1700,1))</f>
        <v>8501.6218986829845</v>
      </c>
    </row>
    <row r="1702" spans="1:16" x14ac:dyDescent="0.4">
      <c r="A1702" s="17">
        <f t="shared" si="78"/>
        <v>1700</v>
      </c>
      <c r="B1702">
        <v>1649721600</v>
      </c>
      <c r="C1702">
        <v>40074.94</v>
      </c>
      <c r="D1702" s="14">
        <f t="shared" si="79"/>
        <v>44663</v>
      </c>
      <c r="F1702">
        <f ca="1">IF(A1702&lt;$F$2,"",AVERAGE(INDIRECT("C"&amp;A1702-$F$2+3):C1702))</f>
        <v>42569.054333333319</v>
      </c>
      <c r="G1702" s="2">
        <f ca="1">IF(A1702&lt;$G$2,"",IF(A1702=$G$2,AVERAGE(INDIRECT("C"&amp;A1702-$G$2+3):C1702),G1701+(2/($G$2+3))*(C1702-G1701)))</f>
        <v>43572.236187938382</v>
      </c>
      <c r="J1702">
        <f ca="1">IF(F1702="","",IF(C1702&lt;(F1702*(1-'inputs and tables'!$K$14)),0,IF(C1702&gt;(F1702*(1+'inputs and tables'!$K$14)),1,J1701)))</f>
        <v>0</v>
      </c>
      <c r="K1702">
        <f ca="1">IF(G1702="","",IF(C1702&lt;(G1702*(1-'inputs and tables'!$K$14)),0,IF(C1702&gt;(G1702*(1+'inputs and tables'!$K$14)),1,K1701)))</f>
        <v>0</v>
      </c>
      <c r="N1702" s="13">
        <f t="shared" si="80"/>
        <v>3480.2379504993364</v>
      </c>
      <c r="O1702" s="10">
        <f ca="1">(O1701+(IF(J1701&lt;&gt;J1700,(-O1701*'inputs and tables'!$K$22-'inputs and tables'!$K$21)-O1701*'inputs and tables'!$K$22,0)*('inputs and tables'!$K$15+'inputs and tables'!$K$16)))*(IF(AND(J1701=0,'inputs and tables'!$K$16=1),data!C1701/data!C1702,1)*IF(AND(J1701=1,'inputs and tables'!$K$15=1),data!C1702/data!C1701,1))</f>
        <v>32311.151412719639</v>
      </c>
      <c r="P1702" s="10">
        <f ca="1">(P1701+(IF(K1701&lt;&gt;K1700,(-P1701*'inputs and tables'!$K$22-'inputs and tables'!$K$21)-P1701*'inputs and tables'!$K$22,0)*('inputs and tables'!$K$15+'inputs and tables'!$K$16)))*(IF(AND(K1701=0,'inputs and tables'!$K$16=1),data!C1701/data!C1702,1)*IF(AND(K1701=1,'inputs and tables'!$K$15=1),data!C1702/data!C1701,1))</f>
        <v>8386.1121035937358</v>
      </c>
    </row>
    <row r="1703" spans="1:16" x14ac:dyDescent="0.4">
      <c r="A1703" s="17">
        <f t="shared" si="78"/>
        <v>1701</v>
      </c>
      <c r="B1703">
        <v>1649808000</v>
      </c>
      <c r="C1703">
        <v>41147.79</v>
      </c>
      <c r="D1703" s="14">
        <f t="shared" si="79"/>
        <v>44664</v>
      </c>
      <c r="F1703">
        <f ca="1">IF(A1703&lt;$F$2,"",AVERAGE(INDIRECT("C"&amp;A1703-$F$2+3):C1703))</f>
        <v>42509.091916666664</v>
      </c>
      <c r="G1703" s="2">
        <f ca="1">IF(A1703&lt;$G$2,"",IF(A1703=$G$2,AVERAGE(INDIRECT("C"&amp;A1703-$G$2+3):C1703),G1702+(2/($G$2+3))*(C1703-G1702)))</f>
        <v>43528.942506010913</v>
      </c>
      <c r="J1703">
        <f ca="1">IF(F1703="","",IF(C1703&lt;(F1703*(1-'inputs and tables'!$K$14)),0,IF(C1703&gt;(F1703*(1+'inputs and tables'!$K$14)),1,J1702)))</f>
        <v>0</v>
      </c>
      <c r="K1703">
        <f ca="1">IF(G1703="","",IF(C1703&lt;(G1703*(1-'inputs and tables'!$K$14)),0,IF(C1703&gt;(G1703*(1+'inputs and tables'!$K$14)),1,K1702)))</f>
        <v>0</v>
      </c>
      <c r="N1703" s="13">
        <f t="shared" si="80"/>
        <v>3573.4077290490536</v>
      </c>
      <c r="O1703" s="10">
        <f ca="1">(O1702+(IF(J1702&lt;&gt;J1701,(-O1702*'inputs and tables'!$K$22-'inputs and tables'!$K$21)-O1702*'inputs and tables'!$K$22,0)*('inputs and tables'!$K$15+'inputs and tables'!$K$16)))*(IF(AND(J1702=0,'inputs and tables'!$K$16=1),data!C1702/data!C1703,1)*IF(AND(J1702=1,'inputs and tables'!$K$15=1),data!C1703/data!C1702,1))</f>
        <v>31468.699879037362</v>
      </c>
      <c r="P1703" s="10">
        <f ca="1">(P1702+(IF(K1702&lt;&gt;K1701,(-P1702*'inputs and tables'!$K$22-'inputs and tables'!$K$21)-P1702*'inputs and tables'!$K$22,0)*('inputs and tables'!$K$15+'inputs and tables'!$K$16)))*(IF(AND(K1702=0,'inputs and tables'!$K$16=1),data!C1702/data!C1703,1)*IF(AND(K1702=1,'inputs and tables'!$K$15=1),data!C1703/data!C1702,1))</f>
        <v>8167.4602544825075</v>
      </c>
    </row>
    <row r="1704" spans="1:16" x14ac:dyDescent="0.4">
      <c r="A1704" s="17">
        <f t="shared" si="78"/>
        <v>1702</v>
      </c>
      <c r="B1704">
        <v>1649894400</v>
      </c>
      <c r="C1704">
        <v>39942.379999999997</v>
      </c>
      <c r="D1704" s="14">
        <f t="shared" si="79"/>
        <v>44665</v>
      </c>
      <c r="F1704">
        <f ca="1">IF(A1704&lt;$F$2,"",AVERAGE(INDIRECT("C"&amp;A1704-$F$2+3):C1704))</f>
        <v>42434.736916666654</v>
      </c>
      <c r="G1704" s="2">
        <f ca="1">IF(A1704&lt;$G$2,"",IF(A1704=$G$2,AVERAGE(INDIRECT("C"&amp;A1704-$G$2+3):C1704),G1703+(2/($G$2+3))*(C1704-G1703)))</f>
        <v>43464.896746975006</v>
      </c>
      <c r="J1704">
        <f ca="1">IF(F1704="","",IF(C1704&lt;(F1704*(1-'inputs and tables'!$K$14)),0,IF(C1704&gt;(F1704*(1+'inputs and tables'!$K$14)),1,J1703)))</f>
        <v>0</v>
      </c>
      <c r="K1704">
        <f ca="1">IF(G1704="","",IF(C1704&lt;(G1704*(1-'inputs and tables'!$K$14)),0,IF(C1704&gt;(G1704*(1+'inputs and tables'!$K$14)),1,K1703)))</f>
        <v>0</v>
      </c>
      <c r="N1704" s="13">
        <f t="shared" si="80"/>
        <v>3468.7260095527445</v>
      </c>
      <c r="O1704" s="10">
        <f ca="1">(O1703+(IF(J1703&lt;&gt;J1702,(-O1703*'inputs and tables'!$K$22-'inputs and tables'!$K$21)-O1703*'inputs and tables'!$K$22,0)*('inputs and tables'!$K$15+'inputs and tables'!$K$16)))*(IF(AND(J1703=0,'inputs and tables'!$K$16=1),data!C1703/data!C1704,1)*IF(AND(J1703=1,'inputs and tables'!$K$15=1),data!C1704/data!C1703,1))</f>
        <v>32418.385038539385</v>
      </c>
      <c r="P1704" s="10">
        <f ca="1">(P1703+(IF(K1703&lt;&gt;K1702,(-P1703*'inputs and tables'!$K$22-'inputs and tables'!$K$21)-P1703*'inputs and tables'!$K$22,0)*('inputs and tables'!$K$15+'inputs and tables'!$K$16)))*(IF(AND(K1703=0,'inputs and tables'!$K$16=1),data!C1703/data!C1704,1)*IF(AND(K1703=1,'inputs and tables'!$K$15=1),data!C1704/data!C1703,1))</f>
        <v>8413.9437706213994</v>
      </c>
    </row>
    <row r="1705" spans="1:16" x14ac:dyDescent="0.4">
      <c r="A1705" s="17">
        <f t="shared" si="78"/>
        <v>1703</v>
      </c>
      <c r="B1705">
        <v>1649980800</v>
      </c>
      <c r="C1705">
        <v>40551.9</v>
      </c>
      <c r="D1705" s="14">
        <f t="shared" si="79"/>
        <v>44666</v>
      </c>
      <c r="F1705">
        <f ca="1">IF(A1705&lt;$F$2,"",AVERAGE(INDIRECT("C"&amp;A1705-$F$2+3):C1705))</f>
        <v>42375.732916666668</v>
      </c>
      <c r="G1705" s="2">
        <f ca="1">IF(A1705&lt;$G$2,"",IF(A1705=$G$2,AVERAGE(INDIRECT("C"&amp;A1705-$G$2+3):C1705),G1704+(2/($G$2+3))*(C1705-G1704)))</f>
        <v>43412.878947921883</v>
      </c>
      <c r="J1705">
        <f ca="1">IF(F1705="","",IF(C1705&lt;(F1705*(1-'inputs and tables'!$K$14)),0,IF(C1705&gt;(F1705*(1+'inputs and tables'!$K$14)),1,J1704)))</f>
        <v>0</v>
      </c>
      <c r="K1705">
        <f ca="1">IF(G1705="","",IF(C1705&lt;(G1705*(1-'inputs and tables'!$K$14)),0,IF(C1705&gt;(G1705*(1+'inputs and tables'!$K$14)),1,K1704)))</f>
        <v>0</v>
      </c>
      <c r="N1705" s="13">
        <f t="shared" si="80"/>
        <v>3521.6587060355932</v>
      </c>
      <c r="O1705" s="10">
        <f ca="1">(O1704+(IF(J1704&lt;&gt;J1703,(-O1704*'inputs and tables'!$K$22-'inputs and tables'!$K$21)-O1704*'inputs and tables'!$K$22,0)*('inputs and tables'!$K$15+'inputs and tables'!$K$16)))*(IF(AND(J1704=0,'inputs and tables'!$K$16=1),data!C1704/data!C1705,1)*IF(AND(J1704=1,'inputs and tables'!$K$15=1),data!C1705/data!C1704,1))</f>
        <v>31931.11677124018</v>
      </c>
      <c r="P1705" s="10">
        <f ca="1">(P1704+(IF(K1704&lt;&gt;K1703,(-P1704*'inputs and tables'!$K$22-'inputs and tables'!$K$21)-P1704*'inputs and tables'!$K$22,0)*('inputs and tables'!$K$15+'inputs and tables'!$K$16)))*(IF(AND(K1704=0,'inputs and tables'!$K$16=1),data!C1704/data!C1705,1)*IF(AND(K1704=1,'inputs and tables'!$K$15=1),data!C1705/data!C1704,1))</f>
        <v>8287.4770204304295</v>
      </c>
    </row>
    <row r="1706" spans="1:16" x14ac:dyDescent="0.4">
      <c r="A1706" s="17">
        <f t="shared" si="78"/>
        <v>1704</v>
      </c>
      <c r="B1706">
        <v>1650067200</v>
      </c>
      <c r="C1706">
        <v>40378.71</v>
      </c>
      <c r="D1706" s="14">
        <f t="shared" si="79"/>
        <v>44667</v>
      </c>
      <c r="F1706">
        <f ca="1">IF(A1706&lt;$F$2,"",AVERAGE(INDIRECT("C"&amp;A1706-$F$2+3):C1706))</f>
        <v>42327.795500000007</v>
      </c>
      <c r="G1706" s="2">
        <f ca="1">IF(A1706&lt;$G$2,"",IF(A1706=$G$2,AVERAGE(INDIRECT("C"&amp;A1706-$G$2+3):C1706),G1705+(2/($G$2+3))*(C1706-G1705)))</f>
        <v>43358.697359566133</v>
      </c>
      <c r="J1706">
        <f ca="1">IF(F1706="","",IF(C1706&lt;(F1706*(1-'inputs and tables'!$K$14)),0,IF(C1706&gt;(F1706*(1+'inputs and tables'!$K$14)),1,J1705)))</f>
        <v>0</v>
      </c>
      <c r="K1706">
        <f ca="1">IF(G1706="","",IF(C1706&lt;(G1706*(1-'inputs and tables'!$K$14)),0,IF(C1706&gt;(G1706*(1+'inputs and tables'!$K$14)),1,K1705)))</f>
        <v>0</v>
      </c>
      <c r="N1706" s="13">
        <f t="shared" si="80"/>
        <v>3506.6183239253019</v>
      </c>
      <c r="O1706" s="10">
        <f ca="1">(O1705+(IF(J1705&lt;&gt;J1704,(-O1705*'inputs and tables'!$K$22-'inputs and tables'!$K$21)-O1705*'inputs and tables'!$K$22,0)*('inputs and tables'!$K$15+'inputs and tables'!$K$16)))*(IF(AND(J1705=0,'inputs and tables'!$K$16=1),data!C1705/data!C1706,1)*IF(AND(J1705=1,'inputs and tables'!$K$15=1),data!C1706/data!C1705,1))</f>
        <v>32068.073848710243</v>
      </c>
      <c r="P1706" s="10">
        <f ca="1">(P1705+(IF(K1705&lt;&gt;K1704,(-P1705*'inputs and tables'!$K$22-'inputs and tables'!$K$21)-P1705*'inputs and tables'!$K$22,0)*('inputs and tables'!$K$15+'inputs and tables'!$K$16)))*(IF(AND(K1705=0,'inputs and tables'!$K$16=1),data!C1705/data!C1706,1)*IF(AND(K1705=1,'inputs and tables'!$K$15=1),data!C1706/data!C1705,1))</f>
        <v>8323.0231818894845</v>
      </c>
    </row>
    <row r="1707" spans="1:16" x14ac:dyDescent="0.4">
      <c r="A1707" s="17">
        <f t="shared" si="78"/>
        <v>1705</v>
      </c>
      <c r="B1707">
        <v>1650153600</v>
      </c>
      <c r="C1707">
        <v>39678.120000000003</v>
      </c>
      <c r="D1707" s="14">
        <f t="shared" si="79"/>
        <v>44668</v>
      </c>
      <c r="F1707">
        <f ca="1">IF(A1707&lt;$F$2,"",AVERAGE(INDIRECT("C"&amp;A1707-$F$2+3):C1707))</f>
        <v>42268.159166666672</v>
      </c>
      <c r="G1707" s="2">
        <f ca="1">IF(A1707&lt;$G$2,"",IF(A1707=$G$2,AVERAGE(INDIRECT("C"&amp;A1707-$G$2+3):C1707),G1706+(2/($G$2+3))*(C1707-G1706)))</f>
        <v>43292.972763859594</v>
      </c>
      <c r="J1707">
        <f ca="1">IF(F1707="","",IF(C1707&lt;(F1707*(1-'inputs and tables'!$K$14)),0,IF(C1707&gt;(F1707*(1+'inputs and tables'!$K$14)),1,J1706)))</f>
        <v>0</v>
      </c>
      <c r="K1707">
        <f ca="1">IF(G1707="","",IF(C1707&lt;(G1707*(1-'inputs and tables'!$K$14)),0,IF(C1707&gt;(G1707*(1+'inputs and tables'!$K$14)),1,K1706)))</f>
        <v>0</v>
      </c>
      <c r="N1707" s="13">
        <f t="shared" si="80"/>
        <v>3445.7768128527882</v>
      </c>
      <c r="O1707" s="10">
        <f ca="1">(O1706+(IF(J1706&lt;&gt;J1705,(-O1706*'inputs and tables'!$K$22-'inputs and tables'!$K$21)-O1706*'inputs and tables'!$K$22,0)*('inputs and tables'!$K$15+'inputs and tables'!$K$16)))*(IF(AND(J1706=0,'inputs and tables'!$K$16=1),data!C1706/data!C1707,1)*IF(AND(J1706=1,'inputs and tables'!$K$15=1),data!C1707/data!C1706,1))</f>
        <v>32634.29452291728</v>
      </c>
      <c r="P1707" s="10">
        <f ca="1">(P1706+(IF(K1706&lt;&gt;K1705,(-P1706*'inputs and tables'!$K$22-'inputs and tables'!$K$21)-P1706*'inputs and tables'!$K$22,0)*('inputs and tables'!$K$15+'inputs and tables'!$K$16)))*(IF(AND(K1706=0,'inputs and tables'!$K$16=1),data!C1706/data!C1707,1)*IF(AND(K1706=1,'inputs and tables'!$K$15=1),data!C1707/data!C1706,1))</f>
        <v>8469.9814251479838</v>
      </c>
    </row>
    <row r="1708" spans="1:16" x14ac:dyDescent="0.4">
      <c r="A1708" s="17">
        <f t="shared" si="78"/>
        <v>1706</v>
      </c>
      <c r="B1708">
        <v>1650240000</v>
      </c>
      <c r="C1708">
        <v>40801.129999999997</v>
      </c>
      <c r="D1708" s="14">
        <f t="shared" si="79"/>
        <v>44669</v>
      </c>
      <c r="F1708">
        <f ca="1">IF(A1708&lt;$F$2,"",AVERAGE(INDIRECT("C"&amp;A1708-$F$2+3):C1708))</f>
        <v>42219.158333333333</v>
      </c>
      <c r="G1708" s="2">
        <f ca="1">IF(A1708&lt;$G$2,"",IF(A1708=$G$2,AVERAGE(INDIRECT("C"&amp;A1708-$G$2+3):C1708),G1707+(2/($G$2+3))*(C1708-G1707)))</f>
        <v>43248.475571647818</v>
      </c>
      <c r="J1708">
        <f ca="1">IF(F1708="","",IF(C1708&lt;(F1708*(1-'inputs and tables'!$K$14)),0,IF(C1708&gt;(F1708*(1+'inputs and tables'!$K$14)),1,J1707)))</f>
        <v>0</v>
      </c>
      <c r="K1708">
        <f ca="1">IF(G1708="","",IF(C1708&lt;(G1708*(1-'inputs and tables'!$K$14)),0,IF(C1708&gt;(G1708*(1+'inputs and tables'!$K$14)),1,K1707)))</f>
        <v>0</v>
      </c>
      <c r="N1708" s="13">
        <f t="shared" si="80"/>
        <v>3543.3026487190486</v>
      </c>
      <c r="O1708" s="10">
        <f ca="1">(O1707+(IF(J1707&lt;&gt;J1706,(-O1707*'inputs and tables'!$K$22-'inputs and tables'!$K$21)-O1707*'inputs and tables'!$K$22,0)*('inputs and tables'!$K$15+'inputs and tables'!$K$16)))*(IF(AND(J1707=0,'inputs and tables'!$K$16=1),data!C1707/data!C1708,1)*IF(AND(J1707=1,'inputs and tables'!$K$15=1),data!C1708/data!C1707,1))</f>
        <v>31736.068442115567</v>
      </c>
      <c r="P1708" s="10">
        <f ca="1">(P1707+(IF(K1707&lt;&gt;K1706,(-P1707*'inputs and tables'!$K$22-'inputs and tables'!$K$21)-P1707*'inputs and tables'!$K$22,0)*('inputs and tables'!$K$15+'inputs and tables'!$K$16)))*(IF(AND(K1707=0,'inputs and tables'!$K$16=1),data!C1707/data!C1708,1)*IF(AND(K1707=1,'inputs and tables'!$K$15=1),data!C1708/data!C1707,1))</f>
        <v>8236.8537191198557</v>
      </c>
    </row>
    <row r="1709" spans="1:16" x14ac:dyDescent="0.4">
      <c r="A1709" s="17">
        <f t="shared" si="78"/>
        <v>1707</v>
      </c>
      <c r="B1709">
        <v>1650326400</v>
      </c>
      <c r="C1709">
        <v>41493.18</v>
      </c>
      <c r="D1709" s="14">
        <f t="shared" si="79"/>
        <v>44670</v>
      </c>
      <c r="F1709">
        <f ca="1">IF(A1709&lt;$F$2,"",AVERAGE(INDIRECT("C"&amp;A1709-$F$2+3):C1709))</f>
        <v>42173.983499999995</v>
      </c>
      <c r="G1709" s="2">
        <f ca="1">IF(A1709&lt;$G$2,"",IF(A1709=$G$2,AVERAGE(INDIRECT("C"&amp;A1709-$G$2+3):C1709),G1708+(2/($G$2+3))*(C1709-G1708)))</f>
        <v>43217.131007868389</v>
      </c>
      <c r="J1709">
        <f ca="1">IF(F1709="","",IF(C1709&lt;(F1709*(1-'inputs and tables'!$K$14)),0,IF(C1709&gt;(F1709*(1+'inputs and tables'!$K$14)),1,J1708)))</f>
        <v>0</v>
      </c>
      <c r="K1709">
        <f ca="1">IF(G1709="","",IF(C1709&lt;(G1709*(1-'inputs and tables'!$K$14)),0,IF(C1709&gt;(G1709*(1+'inputs and tables'!$K$14)),1,K1708)))</f>
        <v>0</v>
      </c>
      <c r="N1709" s="13">
        <f t="shared" si="80"/>
        <v>3603.402518454177</v>
      </c>
      <c r="O1709" s="10">
        <f ca="1">(O1708+(IF(J1708&lt;&gt;J1707,(-O1708*'inputs and tables'!$K$22-'inputs and tables'!$K$21)-O1708*'inputs and tables'!$K$22,0)*('inputs and tables'!$K$15+'inputs and tables'!$K$16)))*(IF(AND(J1708=0,'inputs and tables'!$K$16=1),data!C1708/data!C1709,1)*IF(AND(J1708=1,'inputs and tables'!$K$15=1),data!C1709/data!C1708,1))</f>
        <v>31206.75383751389</v>
      </c>
      <c r="P1709" s="10">
        <f ca="1">(P1708+(IF(K1708&lt;&gt;K1707,(-P1708*'inputs and tables'!$K$22-'inputs and tables'!$K$21)-P1708*'inputs and tables'!$K$22,0)*('inputs and tables'!$K$15+'inputs and tables'!$K$16)))*(IF(AND(K1708=0,'inputs and tables'!$K$16=1),data!C1708/data!C1709,1)*IF(AND(K1708=1,'inputs and tables'!$K$15=1),data!C1709/data!C1708,1))</f>
        <v>8099.4741638214446</v>
      </c>
    </row>
    <row r="1710" spans="1:16" x14ac:dyDescent="0.4">
      <c r="A1710" s="17">
        <f t="shared" si="78"/>
        <v>1708</v>
      </c>
      <c r="B1710">
        <v>1650412800</v>
      </c>
      <c r="C1710">
        <v>41358.19</v>
      </c>
      <c r="D1710" s="14">
        <f t="shared" si="79"/>
        <v>44671</v>
      </c>
      <c r="F1710">
        <f ca="1">IF(A1710&lt;$F$2,"",AVERAGE(INDIRECT("C"&amp;A1710-$F$2+3):C1710))</f>
        <v>42111.219416666667</v>
      </c>
      <c r="G1710" s="2">
        <f ca="1">IF(A1710&lt;$G$2,"",IF(A1710=$G$2,AVERAGE(INDIRECT("C"&amp;A1710-$G$2+3):C1710),G1709+(2/($G$2+3))*(C1710-G1709)))</f>
        <v>43183.93563272788</v>
      </c>
      <c r="J1710">
        <f ca="1">IF(F1710="","",IF(C1710&lt;(F1710*(1-'inputs and tables'!$K$14)),0,IF(C1710&gt;(F1710*(1+'inputs and tables'!$K$14)),1,J1709)))</f>
        <v>0</v>
      </c>
      <c r="K1710">
        <f ca="1">IF(G1710="","",IF(C1710&lt;(G1710*(1-'inputs and tables'!$K$14)),0,IF(C1710&gt;(G1710*(1+'inputs and tables'!$K$14)),1,K1709)))</f>
        <v>0</v>
      </c>
      <c r="N1710" s="13">
        <f t="shared" si="80"/>
        <v>3591.6795484150975</v>
      </c>
      <c r="O1710" s="10">
        <f ca="1">(O1709+(IF(J1709&lt;&gt;J1708,(-O1709*'inputs and tables'!$K$22-'inputs and tables'!$K$21)-O1709*'inputs and tables'!$K$22,0)*('inputs and tables'!$K$15+'inputs and tables'!$K$16)))*(IF(AND(J1709=0,'inputs and tables'!$K$16=1),data!C1709/data!C1710,1)*IF(AND(J1709=1,'inputs and tables'!$K$15=1),data!C1710/data!C1709,1))</f>
        <v>31308.610318673389</v>
      </c>
      <c r="P1710" s="10">
        <f ca="1">(P1709+(IF(K1709&lt;&gt;K1708,(-P1709*'inputs and tables'!$K$22-'inputs and tables'!$K$21)-P1709*'inputs and tables'!$K$22,0)*('inputs and tables'!$K$15+'inputs and tables'!$K$16)))*(IF(AND(K1709=0,'inputs and tables'!$K$16=1),data!C1709/data!C1710,1)*IF(AND(K1709=1,'inputs and tables'!$K$15=1),data!C1710/data!C1709,1))</f>
        <v>8125.9102340985592</v>
      </c>
    </row>
    <row r="1711" spans="1:16" x14ac:dyDescent="0.4">
      <c r="A1711" s="17">
        <f t="shared" si="78"/>
        <v>1709</v>
      </c>
      <c r="B1711">
        <v>1650499200</v>
      </c>
      <c r="C1711">
        <v>40480.01</v>
      </c>
      <c r="D1711" s="14">
        <f t="shared" si="79"/>
        <v>44672</v>
      </c>
      <c r="F1711">
        <f ca="1">IF(A1711&lt;$F$2,"",AVERAGE(INDIRECT("C"&amp;A1711-$F$2+3):C1711))</f>
        <v>42043.6515</v>
      </c>
      <c r="G1711" s="2">
        <f ca="1">IF(A1711&lt;$G$2,"",IF(A1711=$G$2,AVERAGE(INDIRECT("C"&amp;A1711-$G$2+3):C1711),G1710+(2/($G$2+3))*(C1711-G1710)))</f>
        <v>43135.651246429166</v>
      </c>
      <c r="J1711">
        <f ca="1">IF(F1711="","",IF(C1711&lt;(F1711*(1-'inputs and tables'!$K$14)),0,IF(C1711&gt;(F1711*(1+'inputs and tables'!$K$14)),1,J1710)))</f>
        <v>0</v>
      </c>
      <c r="K1711">
        <f ca="1">IF(G1711="","",IF(C1711&lt;(G1711*(1-'inputs and tables'!$K$14)),0,IF(C1711&gt;(G1711*(1+'inputs and tables'!$K$14)),1,K1710)))</f>
        <v>0</v>
      </c>
      <c r="N1711" s="13">
        <f t="shared" si="80"/>
        <v>3515.4155449413679</v>
      </c>
      <c r="O1711" s="10">
        <f ca="1">(O1710+(IF(J1710&lt;&gt;J1709,(-O1710*'inputs and tables'!$K$22-'inputs and tables'!$K$21)-O1710*'inputs and tables'!$K$22,0)*('inputs and tables'!$K$15+'inputs and tables'!$K$16)))*(IF(AND(J1710=0,'inputs and tables'!$K$16=1),data!C1710/data!C1711,1)*IF(AND(J1710=1,'inputs and tables'!$K$15=1),data!C1711/data!C1710,1))</f>
        <v>31987.82446436289</v>
      </c>
      <c r="P1711" s="10">
        <f ca="1">(P1710+(IF(K1710&lt;&gt;K1709,(-P1710*'inputs and tables'!$K$22-'inputs and tables'!$K$21)-P1710*'inputs and tables'!$K$22,0)*('inputs and tables'!$K$15+'inputs and tables'!$K$16)))*(IF(AND(K1710=0,'inputs and tables'!$K$16=1),data!C1710/data!C1711,1)*IF(AND(K1710=1,'inputs and tables'!$K$15=1),data!C1711/data!C1710,1))</f>
        <v>8302.1950682520255</v>
      </c>
    </row>
    <row r="1712" spans="1:16" x14ac:dyDescent="0.4">
      <c r="A1712" s="17">
        <f t="shared" si="78"/>
        <v>1710</v>
      </c>
      <c r="B1712">
        <v>1650585600</v>
      </c>
      <c r="C1712">
        <v>39709.18</v>
      </c>
      <c r="D1712" s="14">
        <f t="shared" si="79"/>
        <v>44673</v>
      </c>
      <c r="F1712">
        <f ca="1">IF(A1712&lt;$F$2,"",AVERAGE(INDIRECT("C"&amp;A1712-$F$2+3):C1712))</f>
        <v>41950.904583333322</v>
      </c>
      <c r="G1712" s="2">
        <f ca="1">IF(A1712&lt;$G$2,"",IF(A1712=$G$2,AVERAGE(INDIRECT("C"&amp;A1712-$G$2+3):C1712),G1711+(2/($G$2+3))*(C1712-G1711)))</f>
        <v>43074.46425988579</v>
      </c>
      <c r="J1712">
        <f ca="1">IF(F1712="","",IF(C1712&lt;(F1712*(1-'inputs and tables'!$K$14)),0,IF(C1712&gt;(F1712*(1+'inputs and tables'!$K$14)),1,J1711)))</f>
        <v>0</v>
      </c>
      <c r="K1712">
        <f ca="1">IF(G1712="","",IF(C1712&lt;(G1712*(1-'inputs and tables'!$K$14)),0,IF(C1712&gt;(G1712*(1+'inputs and tables'!$K$14)),1,K1711)))</f>
        <v>0</v>
      </c>
      <c r="N1712" s="13">
        <f t="shared" si="80"/>
        <v>3448.4741641337259</v>
      </c>
      <c r="O1712" s="10">
        <f ca="1">(O1711+(IF(J1711&lt;&gt;J1710,(-O1711*'inputs and tables'!$K$22-'inputs and tables'!$K$21)-O1711*'inputs and tables'!$K$22,0)*('inputs and tables'!$K$15+'inputs and tables'!$K$16)))*(IF(AND(J1711=0,'inputs and tables'!$K$16=1),data!C1711/data!C1712,1)*IF(AND(J1711=1,'inputs and tables'!$K$15=1),data!C1712/data!C1711,1))</f>
        <v>32608.768405584164</v>
      </c>
      <c r="P1712" s="10">
        <f ca="1">(P1711+(IF(K1711&lt;&gt;K1710,(-P1711*'inputs and tables'!$K$22-'inputs and tables'!$K$21)-P1711*'inputs and tables'!$K$22,0)*('inputs and tables'!$K$15+'inputs and tables'!$K$16)))*(IF(AND(K1711=0,'inputs and tables'!$K$16=1),data!C1711/data!C1712,1)*IF(AND(K1711=1,'inputs and tables'!$K$15=1),data!C1712/data!C1711,1))</f>
        <v>8463.3563167205339</v>
      </c>
    </row>
    <row r="1713" spans="1:16" x14ac:dyDescent="0.4">
      <c r="A1713" s="17">
        <f t="shared" si="78"/>
        <v>1711</v>
      </c>
      <c r="B1713">
        <v>1650672000</v>
      </c>
      <c r="C1713">
        <v>39441.599999999999</v>
      </c>
      <c r="D1713" s="14">
        <f t="shared" si="79"/>
        <v>44674</v>
      </c>
      <c r="F1713">
        <f ca="1">IF(A1713&lt;$F$2,"",AVERAGE(INDIRECT("C"&amp;A1713-$F$2+3):C1713))</f>
        <v>41856.08458333333</v>
      </c>
      <c r="G1713" s="2">
        <f ca="1">IF(A1713&lt;$G$2,"",IF(A1713=$G$2,AVERAGE(INDIRECT("C"&amp;A1713-$G$2+3):C1713),G1712+(2/($G$2+3))*(C1713-G1712)))</f>
        <v>43009.591683816398</v>
      </c>
      <c r="J1713">
        <f ca="1">IF(F1713="","",IF(C1713&lt;(F1713*(1-'inputs and tables'!$K$14)),0,IF(C1713&gt;(F1713*(1+'inputs and tables'!$K$14)),1,J1712)))</f>
        <v>0</v>
      </c>
      <c r="K1713">
        <f ca="1">IF(G1713="","",IF(C1713&lt;(G1713*(1-'inputs and tables'!$K$14)),0,IF(C1713&gt;(G1713*(1+'inputs and tables'!$K$14)),1,K1712)))</f>
        <v>0</v>
      </c>
      <c r="N1713" s="13">
        <f t="shared" si="80"/>
        <v>3425.2366478506169</v>
      </c>
      <c r="O1713" s="10">
        <f ca="1">(O1712+(IF(J1712&lt;&gt;J1711,(-O1712*'inputs and tables'!$K$22-'inputs and tables'!$K$21)-O1712*'inputs and tables'!$K$22,0)*('inputs and tables'!$K$15+'inputs and tables'!$K$16)))*(IF(AND(J1712=0,'inputs and tables'!$K$16=1),data!C1712/data!C1713,1)*IF(AND(J1712=1,'inputs and tables'!$K$15=1),data!C1713/data!C1712,1))</f>
        <v>32829.993057980777</v>
      </c>
      <c r="P1713" s="10">
        <f ca="1">(P1712+(IF(K1712&lt;&gt;K1711,(-P1712*'inputs and tables'!$K$22-'inputs and tables'!$K$21)-P1712*'inputs and tables'!$K$22,0)*('inputs and tables'!$K$15+'inputs and tables'!$K$16)))*(IF(AND(K1712=0,'inputs and tables'!$K$16=1),data!C1712/data!C1713,1)*IF(AND(K1712=1,'inputs and tables'!$K$15=1),data!C1713/data!C1712,1))</f>
        <v>8520.7734824346044</v>
      </c>
    </row>
    <row r="1714" spans="1:16" x14ac:dyDescent="0.4">
      <c r="A1714" s="17">
        <f t="shared" si="78"/>
        <v>1712</v>
      </c>
      <c r="B1714">
        <v>1650758400</v>
      </c>
      <c r="C1714">
        <v>39450.129999999997</v>
      </c>
      <c r="D1714" s="14">
        <f t="shared" si="79"/>
        <v>44675</v>
      </c>
      <c r="F1714">
        <f ca="1">IF(A1714&lt;$F$2,"",AVERAGE(INDIRECT("C"&amp;A1714-$F$2+3):C1714))</f>
        <v>41764.838499999991</v>
      </c>
      <c r="G1714" s="2">
        <f ca="1">IF(A1714&lt;$G$2,"",IF(A1714=$G$2,AVERAGE(INDIRECT("C"&amp;A1714-$G$2+3):C1714),G1713+(2/($G$2+3))*(C1714-G1713)))</f>
        <v>42946.029868033962</v>
      </c>
      <c r="J1714">
        <f ca="1">IF(F1714="","",IF(C1714&lt;(F1714*(1-'inputs and tables'!$K$14)),0,IF(C1714&gt;(F1714*(1+'inputs and tables'!$K$14)),1,J1713)))</f>
        <v>0</v>
      </c>
      <c r="K1714">
        <f ca="1">IF(G1714="","",IF(C1714&lt;(G1714*(1-'inputs and tables'!$K$14)),0,IF(C1714&gt;(G1714*(1+'inputs and tables'!$K$14)),1,K1713)))</f>
        <v>0</v>
      </c>
      <c r="N1714" s="13">
        <f t="shared" si="80"/>
        <v>3425.9774207555233</v>
      </c>
      <c r="O1714" s="10">
        <f ca="1">(O1713+(IF(J1713&lt;&gt;J1712,(-O1713*'inputs and tables'!$K$22-'inputs and tables'!$K$21)-O1713*'inputs and tables'!$K$22,0)*('inputs and tables'!$K$15+'inputs and tables'!$K$16)))*(IF(AND(J1713=0,'inputs and tables'!$K$16=1),data!C1713/data!C1714,1)*IF(AND(J1713=1,'inputs and tables'!$K$15=1),data!C1714/data!C1713,1))</f>
        <v>32822.894479578514</v>
      </c>
      <c r="P1714" s="10">
        <f ca="1">(P1713+(IF(K1713&lt;&gt;K1712,(-P1713*'inputs and tables'!$K$22-'inputs and tables'!$K$21)-P1713*'inputs and tables'!$K$22,0)*('inputs and tables'!$K$15+'inputs and tables'!$K$16)))*(IF(AND(K1713=0,'inputs and tables'!$K$16=1),data!C1713/data!C1714,1)*IF(AND(K1713=1,'inputs and tables'!$K$15=1),data!C1714/data!C1713,1))</f>
        <v>8518.9311007287615</v>
      </c>
    </row>
    <row r="1715" spans="1:16" x14ac:dyDescent="0.4">
      <c r="A1715" s="17">
        <f t="shared" si="78"/>
        <v>1713</v>
      </c>
      <c r="B1715">
        <v>1650844800</v>
      </c>
      <c r="C1715">
        <v>40426.080000000002</v>
      </c>
      <c r="D1715" s="14">
        <f t="shared" si="79"/>
        <v>44676</v>
      </c>
      <c r="F1715">
        <f ca="1">IF(A1715&lt;$F$2,"",AVERAGE(INDIRECT("C"&amp;A1715-$F$2+3):C1715))</f>
        <v>41678.593416666656</v>
      </c>
      <c r="G1715" s="2">
        <f ca="1">IF(A1715&lt;$G$2,"",IF(A1715=$G$2,AVERAGE(INDIRECT("C"&amp;A1715-$G$2+3):C1715),G1714+(2/($G$2+3))*(C1715-G1714)))</f>
        <v>42901.03076324764</v>
      </c>
      <c r="J1715">
        <f ca="1">IF(F1715="","",IF(C1715&lt;(F1715*(1-'inputs and tables'!$K$14)),0,IF(C1715&gt;(F1715*(1+'inputs and tables'!$K$14)),1,J1714)))</f>
        <v>0</v>
      </c>
      <c r="K1715">
        <f ca="1">IF(G1715="","",IF(C1715&lt;(G1715*(1-'inputs and tables'!$K$14)),0,IF(C1715&gt;(G1715*(1+'inputs and tables'!$K$14)),1,K1714)))</f>
        <v>0</v>
      </c>
      <c r="N1715" s="13">
        <f t="shared" si="80"/>
        <v>3510.7320885800996</v>
      </c>
      <c r="O1715" s="10">
        <f ca="1">(O1714+(IF(J1714&lt;&gt;J1713,(-O1714*'inputs and tables'!$K$22-'inputs and tables'!$K$21)-O1714*'inputs and tables'!$K$22,0)*('inputs and tables'!$K$15+'inputs and tables'!$K$16)))*(IF(AND(J1714=0,'inputs and tables'!$K$16=1),data!C1714/data!C1715,1)*IF(AND(J1714=1,'inputs and tables'!$K$15=1),data!C1715/data!C1714,1))</f>
        <v>32030.497495568568</v>
      </c>
      <c r="P1715" s="10">
        <f ca="1">(P1714+(IF(K1714&lt;&gt;K1713,(-P1714*'inputs and tables'!$K$22-'inputs and tables'!$K$21)-P1714*'inputs and tables'!$K$22,0)*('inputs and tables'!$K$15+'inputs and tables'!$K$16)))*(IF(AND(K1714=0,'inputs and tables'!$K$16=1),data!C1714/data!C1715,1)*IF(AND(K1714=1,'inputs and tables'!$K$15=1),data!C1715/data!C1714,1))</f>
        <v>8313.2705269665694</v>
      </c>
    </row>
    <row r="1716" spans="1:16" x14ac:dyDescent="0.4">
      <c r="A1716" s="17">
        <f t="shared" si="78"/>
        <v>1714</v>
      </c>
      <c r="B1716">
        <v>1650931200</v>
      </c>
      <c r="C1716">
        <v>38112.65</v>
      </c>
      <c r="D1716" s="14">
        <f t="shared" si="79"/>
        <v>44677</v>
      </c>
      <c r="F1716">
        <f ca="1">IF(A1716&lt;$F$2,"",AVERAGE(INDIRECT("C"&amp;A1716-$F$2+3):C1716))</f>
        <v>41573.686833333333</v>
      </c>
      <c r="G1716" s="2">
        <f ca="1">IF(A1716&lt;$G$2,"",IF(A1716=$G$2,AVERAGE(INDIRECT("C"&amp;A1716-$G$2+3):C1716),G1715+(2/($G$2+3))*(C1716-G1715)))</f>
        <v>42815.523963903936</v>
      </c>
      <c r="J1716">
        <f ca="1">IF(F1716="","",IF(C1716&lt;(F1716*(1-'inputs and tables'!$K$14)),0,IF(C1716&gt;(F1716*(1+'inputs and tables'!$K$14)),1,J1715)))</f>
        <v>0</v>
      </c>
      <c r="K1716">
        <f ca="1">IF(G1716="","",IF(C1716&lt;(G1716*(1-'inputs and tables'!$K$14)),0,IF(C1716&gt;(G1716*(1+'inputs and tables'!$K$14)),1,K1715)))</f>
        <v>0</v>
      </c>
      <c r="N1716" s="13">
        <f t="shared" si="80"/>
        <v>3309.8263135041125</v>
      </c>
      <c r="O1716" s="10">
        <f ca="1">(O1715+(IF(J1715&lt;&gt;J1714,(-O1715*'inputs and tables'!$K$22-'inputs and tables'!$K$21)-O1715*'inputs and tables'!$K$22,0)*('inputs and tables'!$K$15+'inputs and tables'!$K$16)))*(IF(AND(J1715=0,'inputs and tables'!$K$16=1),data!C1715/data!C1716,1)*IF(AND(J1715=1,'inputs and tables'!$K$15=1),data!C1716/data!C1715,1))</f>
        <v>33974.742092078472</v>
      </c>
      <c r="P1716" s="10">
        <f ca="1">(P1715+(IF(K1715&lt;&gt;K1714,(-P1715*'inputs and tables'!$K$22-'inputs and tables'!$K$21)-P1715*'inputs and tables'!$K$22,0)*('inputs and tables'!$K$15+'inputs and tables'!$K$16)))*(IF(AND(K1715=0,'inputs and tables'!$K$16=1),data!C1715/data!C1716,1)*IF(AND(K1715=1,'inputs and tables'!$K$15=1),data!C1716/data!C1715,1))</f>
        <v>8817.8843345921287</v>
      </c>
    </row>
    <row r="1717" spans="1:16" x14ac:dyDescent="0.4">
      <c r="A1717" s="17">
        <f t="shared" si="78"/>
        <v>1715</v>
      </c>
      <c r="B1717">
        <v>1651017600</v>
      </c>
      <c r="C1717">
        <v>39235.72</v>
      </c>
      <c r="D1717" s="14">
        <f t="shared" si="79"/>
        <v>44678</v>
      </c>
      <c r="F1717">
        <f ca="1">IF(A1717&lt;$F$2,"",AVERAGE(INDIRECT("C"&amp;A1717-$F$2+3):C1717))</f>
        <v>41504.453333333331</v>
      </c>
      <c r="G1717" s="2">
        <f ca="1">IF(A1717&lt;$G$2,"",IF(A1717=$G$2,AVERAGE(INDIRECT("C"&amp;A1717-$G$2+3):C1717),G1716+(2/($G$2+3))*(C1717-G1716)))</f>
        <v>42751.598893119939</v>
      </c>
      <c r="J1717">
        <f ca="1">IF(F1717="","",IF(C1717&lt;(F1717*(1-'inputs and tables'!$K$14)),0,IF(C1717&gt;(F1717*(1+'inputs and tables'!$K$14)),1,J1716)))</f>
        <v>0</v>
      </c>
      <c r="K1717">
        <f ca="1">IF(G1717="","",IF(C1717&lt;(G1717*(1-'inputs and tables'!$K$14)),0,IF(C1717&gt;(G1717*(1+'inputs and tables'!$K$14)),1,K1716)))</f>
        <v>0</v>
      </c>
      <c r="N1717" s="13">
        <f t="shared" si="80"/>
        <v>3407.3573599652495</v>
      </c>
      <c r="O1717" s="10">
        <f ca="1">(O1716+(IF(J1716&lt;&gt;J1715,(-O1716*'inputs and tables'!$K$22-'inputs and tables'!$K$21)-O1716*'inputs and tables'!$K$22,0)*('inputs and tables'!$K$15+'inputs and tables'!$K$16)))*(IF(AND(J1716=0,'inputs and tables'!$K$16=1),data!C1716/data!C1717,1)*IF(AND(J1716=1,'inputs and tables'!$K$15=1),data!C1717/data!C1716,1))</f>
        <v>33002.260547166064</v>
      </c>
      <c r="P1717" s="10">
        <f ca="1">(P1716+(IF(K1716&lt;&gt;K1715,(-P1716*'inputs and tables'!$K$22-'inputs and tables'!$K$21)-P1716*'inputs and tables'!$K$22,0)*('inputs and tables'!$K$15+'inputs and tables'!$K$16)))*(IF(AND(K1716=0,'inputs and tables'!$K$16=1),data!C1716/data!C1717,1)*IF(AND(K1716=1,'inputs and tables'!$K$15=1),data!C1717/data!C1716,1))</f>
        <v>8565.4841910583691</v>
      </c>
    </row>
    <row r="1718" spans="1:16" x14ac:dyDescent="0.4">
      <c r="A1718" s="17">
        <f t="shared" si="78"/>
        <v>1716</v>
      </c>
      <c r="B1718">
        <v>1651104000</v>
      </c>
      <c r="C1718">
        <v>39742.07</v>
      </c>
      <c r="D1718" s="14">
        <f t="shared" si="79"/>
        <v>44679</v>
      </c>
      <c r="F1718">
        <f ca="1">IF(A1718&lt;$F$2,"",AVERAGE(INDIRECT("C"&amp;A1718-$F$2+3):C1718))</f>
        <v>41448.431749999996</v>
      </c>
      <c r="G1718" s="2">
        <f ca="1">IF(A1718&lt;$G$2,"",IF(A1718=$G$2,AVERAGE(INDIRECT("C"&amp;A1718-$G$2+3):C1718),G1717+(2/($G$2+3))*(C1718-G1717)))</f>
        <v>42697.8573057428</v>
      </c>
      <c r="J1718">
        <f ca="1">IF(F1718="","",IF(C1718&lt;(F1718*(1-'inputs and tables'!$K$14)),0,IF(C1718&gt;(F1718*(1+'inputs and tables'!$K$14)),1,J1717)))</f>
        <v>0</v>
      </c>
      <c r="K1718">
        <f ca="1">IF(G1718="","",IF(C1718&lt;(G1718*(1-'inputs and tables'!$K$14)),0,IF(C1718&gt;(G1718*(1+'inputs and tables'!$K$14)),1,K1717)))</f>
        <v>0</v>
      </c>
      <c r="N1718" s="13">
        <f t="shared" si="80"/>
        <v>3451.3304385583883</v>
      </c>
      <c r="O1718" s="10">
        <f ca="1">(O1717+(IF(J1717&lt;&gt;J1716,(-O1717*'inputs and tables'!$K$22-'inputs and tables'!$K$21)-O1717*'inputs and tables'!$K$22,0)*('inputs and tables'!$K$15+'inputs and tables'!$K$16)))*(IF(AND(J1717=0,'inputs and tables'!$K$16=1),data!C1717/data!C1718,1)*IF(AND(J1717=1,'inputs and tables'!$K$15=1),data!C1718/data!C1717,1))</f>
        <v>32581.781829573913</v>
      </c>
      <c r="P1718" s="10">
        <f ca="1">(P1717+(IF(K1717&lt;&gt;K1716,(-P1717*'inputs and tables'!$K$22-'inputs and tables'!$K$21)-P1717*'inputs and tables'!$K$22,0)*('inputs and tables'!$K$15+'inputs and tables'!$K$16)))*(IF(AND(K1717=0,'inputs and tables'!$K$16=1),data!C1717/data!C1718,1)*IF(AND(K1717=1,'inputs and tables'!$K$15=1),data!C1718/data!C1717,1))</f>
        <v>8456.3521574188944</v>
      </c>
    </row>
    <row r="1719" spans="1:16" x14ac:dyDescent="0.4">
      <c r="A1719" s="17">
        <f t="shared" si="78"/>
        <v>1717</v>
      </c>
      <c r="B1719">
        <v>1651190400</v>
      </c>
      <c r="C1719">
        <v>38596.11</v>
      </c>
      <c r="D1719" s="14">
        <f t="shared" si="79"/>
        <v>44680</v>
      </c>
      <c r="F1719">
        <f ca="1">IF(A1719&lt;$F$2,"",AVERAGE(INDIRECT("C"&amp;A1719-$F$2+3):C1719))</f>
        <v>41377.39208333334</v>
      </c>
      <c r="G1719" s="2">
        <f ca="1">IF(A1719&lt;$G$2,"",IF(A1719=$G$2,AVERAGE(INDIRECT("C"&amp;A1719-$G$2+3):C1719),G1718+(2/($G$2+3))*(C1719-G1718)))</f>
        <v>42624.611818140249</v>
      </c>
      <c r="J1719">
        <f ca="1">IF(F1719="","",IF(C1719&lt;(F1719*(1-'inputs and tables'!$K$14)),0,IF(C1719&gt;(F1719*(1+'inputs and tables'!$K$14)),1,J1718)))</f>
        <v>0</v>
      </c>
      <c r="K1719">
        <f ca="1">IF(G1719="","",IF(C1719&lt;(G1719*(1-'inputs and tables'!$K$14)),0,IF(C1719&gt;(G1719*(1+'inputs and tables'!$K$14)),1,K1718)))</f>
        <v>0</v>
      </c>
      <c r="N1719" s="13">
        <f t="shared" si="80"/>
        <v>3351.8115501519624</v>
      </c>
      <c r="O1719" s="10">
        <f ca="1">(O1718+(IF(J1718&lt;&gt;J1717,(-O1718*'inputs and tables'!$K$22-'inputs and tables'!$K$21)-O1718*'inputs and tables'!$K$22,0)*('inputs and tables'!$K$15+'inputs and tables'!$K$16)))*(IF(AND(J1718=0,'inputs and tables'!$K$16=1),data!C1718/data!C1719,1)*IF(AND(J1718=1,'inputs and tables'!$K$15=1),data!C1719/data!C1718,1))</f>
        <v>33549.169960279789</v>
      </c>
      <c r="P1719" s="10">
        <f ca="1">(P1718+(IF(K1718&lt;&gt;K1717,(-P1718*'inputs and tables'!$K$22-'inputs and tables'!$K$21)-P1718*'inputs and tables'!$K$22,0)*('inputs and tables'!$K$15+'inputs and tables'!$K$16)))*(IF(AND(K1718=0,'inputs and tables'!$K$16=1),data!C1718/data!C1719,1)*IF(AND(K1718=1,'inputs and tables'!$K$15=1),data!C1719/data!C1718,1))</f>
        <v>8707.4303442702567</v>
      </c>
    </row>
    <row r="1720" spans="1:16" x14ac:dyDescent="0.4">
      <c r="A1720" s="17">
        <f t="shared" si="78"/>
        <v>1718</v>
      </c>
      <c r="B1720">
        <v>1651276800</v>
      </c>
      <c r="C1720">
        <v>37630.800000000003</v>
      </c>
      <c r="D1720" s="14">
        <f t="shared" si="79"/>
        <v>44681</v>
      </c>
      <c r="F1720">
        <f ca="1">IF(A1720&lt;$F$2,"",AVERAGE(INDIRECT("C"&amp;A1720-$F$2+3):C1720))</f>
        <v>41305.841</v>
      </c>
      <c r="G1720" s="2">
        <f ca="1">IF(A1720&lt;$G$2,"",IF(A1720=$G$2,AVERAGE(INDIRECT("C"&amp;A1720-$G$2+3):C1720),G1719+(2/($G$2+3))*(C1720-G1719)))</f>
        <v>42535.436607102027</v>
      </c>
      <c r="J1720">
        <f ca="1">IF(F1720="","",IF(C1720&lt;(F1720*(1-'inputs and tables'!$K$14)),0,IF(C1720&gt;(F1720*(1+'inputs and tables'!$K$14)),1,J1719)))</f>
        <v>0</v>
      </c>
      <c r="K1720">
        <f ca="1">IF(G1720="","",IF(C1720&lt;(G1720*(1-'inputs and tables'!$K$14)),0,IF(C1720&gt;(G1720*(1+'inputs and tables'!$K$14)),1,K1719)))</f>
        <v>0</v>
      </c>
      <c r="N1720" s="13">
        <f t="shared" si="80"/>
        <v>3267.9808944854408</v>
      </c>
      <c r="O1720" s="10">
        <f ca="1">(O1719+(IF(J1719&lt;&gt;J1718,(-O1719*'inputs and tables'!$K$22-'inputs and tables'!$K$21)-O1719*'inputs and tables'!$K$22,0)*('inputs and tables'!$K$15+'inputs and tables'!$K$16)))*(IF(AND(J1719=0,'inputs and tables'!$K$16=1),data!C1719/data!C1720,1)*IF(AND(J1719=1,'inputs and tables'!$K$15=1),data!C1720/data!C1719,1))</f>
        <v>34409.777474718961</v>
      </c>
      <c r="P1720" s="10">
        <f ca="1">(P1719+(IF(K1719&lt;&gt;K1718,(-P1719*'inputs and tables'!$K$22-'inputs and tables'!$K$21)-P1719*'inputs and tables'!$K$22,0)*('inputs and tables'!$K$15+'inputs and tables'!$K$16)))*(IF(AND(K1719=0,'inputs and tables'!$K$16=1),data!C1719/data!C1720,1)*IF(AND(K1719=1,'inputs and tables'!$K$15=1),data!C1720/data!C1719,1))</f>
        <v>8930.7944392570098</v>
      </c>
    </row>
    <row r="1721" spans="1:16" x14ac:dyDescent="0.4">
      <c r="A1721" s="17">
        <f t="shared" si="78"/>
        <v>1719</v>
      </c>
      <c r="B1721">
        <v>1651363200</v>
      </c>
      <c r="C1721">
        <v>38468.35</v>
      </c>
      <c r="D1721" s="14">
        <f t="shared" si="79"/>
        <v>44682</v>
      </c>
      <c r="F1721">
        <f ca="1">IF(A1721&lt;$F$2,"",AVERAGE(INDIRECT("C"&amp;A1721-$F$2+3):C1721))</f>
        <v>41228.721833333322</v>
      </c>
      <c r="G1721" s="2">
        <f ca="1">IF(A1721&lt;$G$2,"",IF(A1721=$G$2,AVERAGE(INDIRECT("C"&amp;A1721-$G$2+3):C1721),G1720+(2/($G$2+3))*(C1721-G1720)))</f>
        <v>42462.810060546632</v>
      </c>
      <c r="J1721">
        <f ca="1">IF(F1721="","",IF(C1721&lt;(F1721*(1-'inputs and tables'!$K$14)),0,IF(C1721&gt;(F1721*(1+'inputs and tables'!$K$14)),1,J1720)))</f>
        <v>0</v>
      </c>
      <c r="K1721">
        <f ca="1">IF(G1721="","",IF(C1721&lt;(G1721*(1-'inputs and tables'!$K$14)),0,IF(C1721&gt;(G1721*(1+'inputs and tables'!$K$14)),1,K1720)))</f>
        <v>0</v>
      </c>
      <c r="N1721" s="13">
        <f t="shared" si="80"/>
        <v>3340.7164567954705</v>
      </c>
      <c r="O1721" s="10">
        <f ca="1">(O1720+(IF(J1720&lt;&gt;J1719,(-O1720*'inputs and tables'!$K$22-'inputs and tables'!$K$21)-O1720*'inputs and tables'!$K$22,0)*('inputs and tables'!$K$15+'inputs and tables'!$K$16)))*(IF(AND(J1720=0,'inputs and tables'!$K$16=1),data!C1720/data!C1721,1)*IF(AND(J1720=1,'inputs and tables'!$K$15=1),data!C1721/data!C1720,1))</f>
        <v>33660.592518152051</v>
      </c>
      <c r="P1721" s="10">
        <f ca="1">(P1720+(IF(K1720&lt;&gt;K1719,(-P1720*'inputs and tables'!$K$22-'inputs and tables'!$K$21)-P1720*'inputs and tables'!$K$22,0)*('inputs and tables'!$K$15+'inputs and tables'!$K$16)))*(IF(AND(K1720=0,'inputs and tables'!$K$16=1),data!C1720/data!C1721,1)*IF(AND(K1720=1,'inputs and tables'!$K$15=1),data!C1721/data!C1720,1))</f>
        <v>8736.3492165583575</v>
      </c>
    </row>
    <row r="1722" spans="1:16" x14ac:dyDescent="0.4">
      <c r="A1722" s="17">
        <f t="shared" si="78"/>
        <v>1720</v>
      </c>
      <c r="B1722">
        <v>1651449600</v>
      </c>
      <c r="C1722">
        <v>38525.160000000003</v>
      </c>
      <c r="D1722" s="14">
        <f t="shared" si="79"/>
        <v>44683</v>
      </c>
      <c r="F1722">
        <f ca="1">IF(A1722&lt;$F$2,"",AVERAGE(INDIRECT("C"&amp;A1722-$F$2+3):C1722))</f>
        <v>41155.713333333326</v>
      </c>
      <c r="G1722" s="2">
        <f ca="1">IF(A1722&lt;$G$2,"",IF(A1722=$G$2,AVERAGE(INDIRECT("C"&amp;A1722-$G$2+3):C1722),G1721+(2/($G$2+3))*(C1722-G1721)))</f>
        <v>42392.49488089401</v>
      </c>
      <c r="J1722">
        <f ca="1">IF(F1722="","",IF(C1722&lt;(F1722*(1-'inputs and tables'!$K$14)),0,IF(C1722&gt;(F1722*(1+'inputs and tables'!$K$14)),1,J1721)))</f>
        <v>0</v>
      </c>
      <c r="K1722">
        <f ca="1">IF(G1722="","",IF(C1722&lt;(G1722*(1-'inputs and tables'!$K$14)),0,IF(C1722&gt;(G1722*(1+'inputs and tables'!$K$14)),1,K1721)))</f>
        <v>0</v>
      </c>
      <c r="N1722" s="13">
        <f t="shared" si="80"/>
        <v>3345.6500217107987</v>
      </c>
      <c r="O1722" s="10">
        <f ca="1">(O1721+(IF(J1721&lt;&gt;J1720,(-O1721*'inputs and tables'!$K$22-'inputs and tables'!$K$21)-O1721*'inputs and tables'!$K$22,0)*('inputs and tables'!$K$15+'inputs and tables'!$K$16)))*(IF(AND(J1721=0,'inputs and tables'!$K$16=1),data!C1721/data!C1722,1)*IF(AND(J1721=1,'inputs and tables'!$K$15=1),data!C1722/data!C1721,1))</f>
        <v>33610.955910258497</v>
      </c>
      <c r="P1722" s="10">
        <f ca="1">(P1721+(IF(K1721&lt;&gt;K1720,(-P1721*'inputs and tables'!$K$22-'inputs and tables'!$K$21)-P1721*'inputs and tables'!$K$22,0)*('inputs and tables'!$K$15+'inputs and tables'!$K$16)))*(IF(AND(K1721=0,'inputs and tables'!$K$16=1),data!C1721/data!C1722,1)*IF(AND(K1721=1,'inputs and tables'!$K$15=1),data!C1722/data!C1721,1))</f>
        <v>8723.4664147999029</v>
      </c>
    </row>
    <row r="1723" spans="1:16" x14ac:dyDescent="0.4">
      <c r="A1723" s="17">
        <f t="shared" si="78"/>
        <v>1721</v>
      </c>
      <c r="B1723">
        <v>1651536000</v>
      </c>
      <c r="C1723">
        <v>37728.949999999997</v>
      </c>
      <c r="D1723" s="14">
        <f t="shared" si="79"/>
        <v>44684</v>
      </c>
      <c r="F1723">
        <f ca="1">IF(A1723&lt;$F$2,"",AVERAGE(INDIRECT("C"&amp;A1723-$F$2+3):C1723))</f>
        <v>41083.070416666662</v>
      </c>
      <c r="G1723" s="2">
        <f ca="1">IF(A1723&lt;$G$2,"",IF(A1723=$G$2,AVERAGE(INDIRECT("C"&amp;A1723-$G$2+3):C1723),G1722+(2/($G$2+3))*(C1723-G1722)))</f>
        <v>42309.217293735186</v>
      </c>
      <c r="J1723">
        <f ca="1">IF(F1723="","",IF(C1723&lt;(F1723*(1-'inputs and tables'!$K$14)),0,IF(C1723&gt;(F1723*(1+'inputs and tables'!$K$14)),1,J1722)))</f>
        <v>0</v>
      </c>
      <c r="K1723">
        <f ca="1">IF(G1723="","",IF(C1723&lt;(G1723*(1-'inputs and tables'!$K$14)),0,IF(C1723&gt;(G1723*(1+'inputs and tables'!$K$14)),1,K1722)))</f>
        <v>0</v>
      </c>
      <c r="N1723" s="13">
        <f t="shared" si="80"/>
        <v>3276.5045592705033</v>
      </c>
      <c r="O1723" s="10">
        <f ca="1">(O1722+(IF(J1722&lt;&gt;J1721,(-O1722*'inputs and tables'!$K$22-'inputs and tables'!$K$21)-O1722*'inputs and tables'!$K$22,0)*('inputs and tables'!$K$15+'inputs and tables'!$K$16)))*(IF(AND(J1722=0,'inputs and tables'!$K$16=1),data!C1722/data!C1723,1)*IF(AND(J1722=1,'inputs and tables'!$K$15=1),data!C1723/data!C1722,1))</f>
        <v>34320.262138110244</v>
      </c>
      <c r="P1723" s="10">
        <f ca="1">(P1722+(IF(K1722&lt;&gt;K1721,(-P1722*'inputs and tables'!$K$22-'inputs and tables'!$K$21)-P1722*'inputs and tables'!$K$22,0)*('inputs and tables'!$K$15+'inputs and tables'!$K$16)))*(IF(AND(K1722=0,'inputs and tables'!$K$16=1),data!C1722/data!C1723,1)*IF(AND(K1722=1,'inputs and tables'!$K$15=1),data!C1723/data!C1722,1))</f>
        <v>8907.5614186133644</v>
      </c>
    </row>
    <row r="1724" spans="1:16" x14ac:dyDescent="0.4">
      <c r="A1724" s="17">
        <f t="shared" si="78"/>
        <v>1722</v>
      </c>
      <c r="B1724">
        <v>1651622400</v>
      </c>
      <c r="C1724">
        <v>39690</v>
      </c>
      <c r="D1724" s="14">
        <f t="shared" si="79"/>
        <v>44685</v>
      </c>
      <c r="F1724">
        <f ca="1">IF(A1724&lt;$F$2,"",AVERAGE(INDIRECT("C"&amp;A1724-$F$2+3):C1724))</f>
        <v>41031.886999999988</v>
      </c>
      <c r="G1724" s="2">
        <f ca="1">IF(A1724&lt;$G$2,"",IF(A1724=$G$2,AVERAGE(INDIRECT("C"&amp;A1724-$G$2+3):C1724),G1723+(2/($G$2+3))*(C1724-G1723)))</f>
        <v>42262.445556347055</v>
      </c>
      <c r="J1724">
        <f ca="1">IF(F1724="","",IF(C1724&lt;(F1724*(1-'inputs and tables'!$K$14)),0,IF(C1724&gt;(F1724*(1+'inputs and tables'!$K$14)),1,J1723)))</f>
        <v>0</v>
      </c>
      <c r="K1724">
        <f ca="1">IF(G1724="","",IF(C1724&lt;(G1724*(1-'inputs and tables'!$K$14)),0,IF(C1724&gt;(G1724*(1+'inputs and tables'!$K$14)),1,K1723)))</f>
        <v>0</v>
      </c>
      <c r="N1724" s="13">
        <f t="shared" si="80"/>
        <v>3446.8085106382841</v>
      </c>
      <c r="O1724" s="10">
        <f ca="1">(O1723+(IF(J1723&lt;&gt;J1722,(-O1723*'inputs and tables'!$K$22-'inputs and tables'!$K$21)-O1723*'inputs and tables'!$K$22,0)*('inputs and tables'!$K$15+'inputs and tables'!$K$16)))*(IF(AND(J1723=0,'inputs and tables'!$K$16=1),data!C1723/data!C1724,1)*IF(AND(J1723=1,'inputs and tables'!$K$15=1),data!C1724/data!C1723,1))</f>
        <v>32624.526434760752</v>
      </c>
      <c r="P1724" s="10">
        <f ca="1">(P1723+(IF(K1723&lt;&gt;K1722,(-P1723*'inputs and tables'!$K$22-'inputs and tables'!$K$21)-P1723*'inputs and tables'!$K$22,0)*('inputs and tables'!$K$15+'inputs and tables'!$K$16)))*(IF(AND(K1723=0,'inputs and tables'!$K$16=1),data!C1723/data!C1724,1)*IF(AND(K1723=1,'inputs and tables'!$K$15=1),data!C1724/data!C1723,1))</f>
        <v>8467.4461926125641</v>
      </c>
    </row>
    <row r="1725" spans="1:16" x14ac:dyDescent="0.4">
      <c r="A1725" s="17">
        <f t="shared" si="78"/>
        <v>1723</v>
      </c>
      <c r="B1725">
        <v>1651708800</v>
      </c>
      <c r="C1725">
        <v>36552.97</v>
      </c>
      <c r="D1725" s="14">
        <f t="shared" si="79"/>
        <v>44686</v>
      </c>
      <c r="F1725">
        <f ca="1">IF(A1725&lt;$F$2,"",AVERAGE(INDIRECT("C"&amp;A1725-$F$2+3):C1725))</f>
        <v>40974.402333333317</v>
      </c>
      <c r="G1725" s="2">
        <f ca="1">IF(A1725&lt;$G$2,"",IF(A1725=$G$2,AVERAGE(INDIRECT("C"&amp;A1725-$G$2+3):C1725),G1724+(2/($G$2+3))*(C1725-G1724)))</f>
        <v>42160.490635697999</v>
      </c>
      <c r="J1725">
        <f ca="1">IF(F1725="","",IF(C1725&lt;(F1725*(1-'inputs and tables'!$K$14)),0,IF(C1725&gt;(F1725*(1+'inputs and tables'!$K$14)),1,J1724)))</f>
        <v>0</v>
      </c>
      <c r="K1725">
        <f ca="1">IF(G1725="","",IF(C1725&lt;(G1725*(1-'inputs and tables'!$K$14)),0,IF(C1725&gt;(G1725*(1+'inputs and tables'!$K$14)),1,K1724)))</f>
        <v>0</v>
      </c>
      <c r="N1725" s="13">
        <f t="shared" si="80"/>
        <v>3174.3786365609949</v>
      </c>
      <c r="O1725" s="10">
        <f ca="1">(O1724+(IF(J1724&lt;&gt;J1723,(-O1724*'inputs and tables'!$K$22-'inputs and tables'!$K$21)-O1724*'inputs and tables'!$K$22,0)*('inputs and tables'!$K$15+'inputs and tables'!$K$16)))*(IF(AND(J1724=0,'inputs and tables'!$K$16=1),data!C1724/data!C1725,1)*IF(AND(J1724=1,'inputs and tables'!$K$15=1),data!C1725/data!C1724,1))</f>
        <v>35424.411592153912</v>
      </c>
      <c r="P1725" s="10">
        <f ca="1">(P1724+(IF(K1724&lt;&gt;K1723,(-P1724*'inputs and tables'!$K$22-'inputs and tables'!$K$21)-P1724*'inputs and tables'!$K$22,0)*('inputs and tables'!$K$15+'inputs and tables'!$K$16)))*(IF(AND(K1724=0,'inputs and tables'!$K$16=1),data!C1724/data!C1725,1)*IF(AND(K1724=1,'inputs and tables'!$K$15=1),data!C1725/data!C1724,1))</f>
        <v>9194.1349604366678</v>
      </c>
    </row>
    <row r="1726" spans="1:16" x14ac:dyDescent="0.4">
      <c r="A1726" s="17">
        <f t="shared" si="78"/>
        <v>1724</v>
      </c>
      <c r="B1726">
        <v>1651795200</v>
      </c>
      <c r="C1726">
        <v>36013.769999999997</v>
      </c>
      <c r="D1726" s="14">
        <f t="shared" si="79"/>
        <v>44687</v>
      </c>
      <c r="F1726">
        <f ca="1">IF(A1726&lt;$F$2,"",AVERAGE(INDIRECT("C"&amp;A1726-$F$2+3):C1726))</f>
        <v>40915.497833333313</v>
      </c>
      <c r="G1726" s="2">
        <f ca="1">IF(A1726&lt;$G$2,"",IF(A1726=$G$2,AVERAGE(INDIRECT("C"&amp;A1726-$G$2+3):C1726),G1725+(2/($G$2+3))*(C1726-G1725)))</f>
        <v>42050.727767203389</v>
      </c>
      <c r="J1726">
        <f ca="1">IF(F1726="","",IF(C1726&lt;(F1726*(1-'inputs and tables'!$K$14)),0,IF(C1726&gt;(F1726*(1+'inputs and tables'!$K$14)),1,J1725)))</f>
        <v>0</v>
      </c>
      <c r="K1726">
        <f ca="1">IF(G1726="","",IF(C1726&lt;(G1726*(1-'inputs and tables'!$K$14)),0,IF(C1726&gt;(G1726*(1+'inputs and tables'!$K$14)),1,K1725)))</f>
        <v>0</v>
      </c>
      <c r="N1726" s="13">
        <f t="shared" si="80"/>
        <v>3127.5527572731094</v>
      </c>
      <c r="O1726" s="10">
        <f ca="1">(O1725+(IF(J1725&lt;&gt;J1724,(-O1725*'inputs and tables'!$K$22-'inputs and tables'!$K$21)-O1725*'inputs and tables'!$K$22,0)*('inputs and tables'!$K$15+'inputs and tables'!$K$16)))*(IF(AND(J1725=0,'inputs and tables'!$K$16=1),data!C1725/data!C1726,1)*IF(AND(J1725=1,'inputs and tables'!$K$15=1),data!C1726/data!C1725,1))</f>
        <v>35954.787688033059</v>
      </c>
      <c r="P1726" s="10">
        <f ca="1">(P1725+(IF(K1725&lt;&gt;K1724,(-P1725*'inputs and tables'!$K$22-'inputs and tables'!$K$21)-P1725*'inputs and tables'!$K$22,0)*('inputs and tables'!$K$15+'inputs and tables'!$K$16)))*(IF(AND(K1725=0,'inputs and tables'!$K$16=1),data!C1725/data!C1726,1)*IF(AND(K1725=1,'inputs and tables'!$K$15=1),data!C1726/data!C1725,1))</f>
        <v>9331.790017673593</v>
      </c>
    </row>
    <row r="1727" spans="1:16" x14ac:dyDescent="0.4">
      <c r="A1727" s="17">
        <f t="shared" si="78"/>
        <v>1725</v>
      </c>
      <c r="B1727">
        <v>1651881600</v>
      </c>
      <c r="C1727">
        <v>35472.39</v>
      </c>
      <c r="D1727" s="14">
        <f t="shared" si="79"/>
        <v>44688</v>
      </c>
      <c r="F1727">
        <f ca="1">IF(A1727&lt;$F$2,"",AVERAGE(INDIRECT("C"&amp;A1727-$F$2+3):C1727))</f>
        <v>40864.713749999981</v>
      </c>
      <c r="G1727" s="2">
        <f ca="1">IF(A1727&lt;$G$2,"",IF(A1727=$G$2,AVERAGE(INDIRECT("C"&amp;A1727-$G$2+3):C1727),G1726+(2/($G$2+3))*(C1727-G1726)))</f>
        <v>41933.257449931902</v>
      </c>
      <c r="J1727">
        <f ca="1">IF(F1727="","",IF(C1727&lt;(F1727*(1-'inputs and tables'!$K$14)),0,IF(C1727&gt;(F1727*(1+'inputs and tables'!$K$14)),1,J1726)))</f>
        <v>0</v>
      </c>
      <c r="K1727">
        <f ca="1">IF(G1727="","",IF(C1727&lt;(G1727*(1-'inputs and tables'!$K$14)),0,IF(C1727&gt;(G1727*(1+'inputs and tables'!$K$14)),1,K1726)))</f>
        <v>0</v>
      </c>
      <c r="N1727" s="13">
        <f t="shared" si="80"/>
        <v>3080.5375597047205</v>
      </c>
      <c r="O1727" s="10">
        <f ca="1">(O1726+(IF(J1726&lt;&gt;J1725,(-O1726*'inputs and tables'!$K$22-'inputs and tables'!$K$21)-O1726*'inputs and tables'!$K$22,0)*('inputs and tables'!$K$15+'inputs and tables'!$K$16)))*(IF(AND(J1726=0,'inputs and tables'!$K$16=1),data!C1726/data!C1727,1)*IF(AND(J1726=1,'inputs and tables'!$K$15=1),data!C1727/data!C1726,1))</f>
        <v>36503.530046767482</v>
      </c>
      <c r="P1727" s="10">
        <f ca="1">(P1726+(IF(K1726&lt;&gt;K1725,(-P1726*'inputs and tables'!$K$22-'inputs and tables'!$K$21)-P1726*'inputs and tables'!$K$22,0)*('inputs and tables'!$K$15+'inputs and tables'!$K$16)))*(IF(AND(K1726=0,'inputs and tables'!$K$16=1),data!C1726/data!C1727,1)*IF(AND(K1726=1,'inputs and tables'!$K$15=1),data!C1727/data!C1726,1))</f>
        <v>9474.211897895595</v>
      </c>
    </row>
    <row r="1728" spans="1:16" x14ac:dyDescent="0.4">
      <c r="A1728" s="17">
        <f t="shared" si="78"/>
        <v>1726</v>
      </c>
      <c r="B1728">
        <v>1651968000</v>
      </c>
      <c r="C1728">
        <v>34038.400000000001</v>
      </c>
      <c r="D1728" s="14">
        <f t="shared" si="79"/>
        <v>44689</v>
      </c>
      <c r="F1728">
        <f ca="1">IF(A1728&lt;$F$2,"",AVERAGE(INDIRECT("C"&amp;A1728-$F$2+3):C1728))</f>
        <v>40801.035916666646</v>
      </c>
      <c r="G1728" s="2">
        <f ca="1">IF(A1728&lt;$G$2,"",IF(A1728=$G$2,AVERAGE(INDIRECT("C"&amp;A1728-$G$2+3):C1728),G1727+(2/($G$2+3))*(C1728-G1727)))</f>
        <v>41792.277852611689</v>
      </c>
      <c r="J1728">
        <f ca="1">IF(F1728="","",IF(C1728&lt;(F1728*(1-'inputs and tables'!$K$14)),0,IF(C1728&gt;(F1728*(1+'inputs and tables'!$K$14)),1,J1727)))</f>
        <v>0</v>
      </c>
      <c r="K1728">
        <f ca="1">IF(G1728="","",IF(C1728&lt;(G1728*(1-'inputs and tables'!$K$14)),0,IF(C1728&gt;(G1728*(1+'inputs and tables'!$K$14)),1,K1727)))</f>
        <v>0</v>
      </c>
      <c r="N1728" s="13">
        <f t="shared" si="80"/>
        <v>2956.0052105948644</v>
      </c>
      <c r="O1728" s="10">
        <f ca="1">(O1727+(IF(J1727&lt;&gt;J1726,(-O1727*'inputs and tables'!$K$22-'inputs and tables'!$K$21)-O1727*'inputs and tables'!$K$22,0)*('inputs and tables'!$K$15+'inputs and tables'!$K$16)))*(IF(AND(J1727=0,'inputs and tables'!$K$16=1),data!C1727/data!C1728,1)*IF(AND(J1727=1,'inputs and tables'!$K$15=1),data!C1728/data!C1727,1))</f>
        <v>38041.372514444112</v>
      </c>
      <c r="P1728" s="10">
        <f ca="1">(P1727+(IF(K1727&lt;&gt;K1726,(-P1727*'inputs and tables'!$K$22-'inputs and tables'!$K$21)-P1727*'inputs and tables'!$K$22,0)*('inputs and tables'!$K$15+'inputs and tables'!$K$16)))*(IF(AND(K1727=0,'inputs and tables'!$K$16=1),data!C1727/data!C1728,1)*IF(AND(K1727=1,'inputs and tables'!$K$15=1),data!C1728/data!C1727,1))</f>
        <v>9873.3471427797049</v>
      </c>
    </row>
    <row r="1729" spans="1:16" x14ac:dyDescent="0.4">
      <c r="A1729" s="17">
        <f t="shared" si="78"/>
        <v>1727</v>
      </c>
      <c r="B1729">
        <v>1652054400</v>
      </c>
      <c r="C1729">
        <v>30076.31</v>
      </c>
      <c r="D1729" s="14">
        <f t="shared" si="79"/>
        <v>44690</v>
      </c>
      <c r="F1729">
        <f ca="1">IF(A1729&lt;$F$2,"",AVERAGE(INDIRECT("C"&amp;A1729-$F$2+3):C1729))</f>
        <v>40702.799999999974</v>
      </c>
      <c r="G1729" s="2">
        <f ca="1">IF(A1729&lt;$G$2,"",IF(A1729=$G$2,AVERAGE(INDIRECT("C"&amp;A1729-$G$2+3):C1729),G1728+(2/($G$2+3))*(C1729-G1728)))</f>
        <v>41583.064140957911</v>
      </c>
      <c r="J1729">
        <f ca="1">IF(F1729="","",IF(C1729&lt;(F1729*(1-'inputs and tables'!$K$14)),0,IF(C1729&gt;(F1729*(1+'inputs and tables'!$K$14)),1,J1728)))</f>
        <v>0</v>
      </c>
      <c r="K1729">
        <f ca="1">IF(G1729="","",IF(C1729&lt;(G1729*(1-'inputs and tables'!$K$14)),0,IF(C1729&gt;(G1729*(1+'inputs and tables'!$K$14)),1,K1728)))</f>
        <v>0</v>
      </c>
      <c r="N1729" s="13">
        <f t="shared" si="80"/>
        <v>2611.9244463742839</v>
      </c>
      <c r="O1729" s="10">
        <f ca="1">(O1728+(IF(J1728&lt;&gt;J1727,(-O1728*'inputs and tables'!$K$22-'inputs and tables'!$K$21)-O1728*'inputs and tables'!$K$22,0)*('inputs and tables'!$K$15+'inputs and tables'!$K$16)))*(IF(AND(J1728=0,'inputs and tables'!$K$16=1),data!C1728/data!C1729,1)*IF(AND(J1728=1,'inputs and tables'!$K$15=1),data!C1729/data!C1728,1))</f>
        <v>43052.73666203249</v>
      </c>
      <c r="P1729" s="10">
        <f ca="1">(P1728+(IF(K1728&lt;&gt;K1727,(-P1728*'inputs and tables'!$K$22-'inputs and tables'!$K$21)-P1728*'inputs and tables'!$K$22,0)*('inputs and tables'!$K$15+'inputs and tables'!$K$16)))*(IF(AND(K1728=0,'inputs and tables'!$K$16=1),data!C1728/data!C1729,1)*IF(AND(K1728=1,'inputs and tables'!$K$15=1),data!C1729/data!C1728,1))</f>
        <v>11174.008360227459</v>
      </c>
    </row>
    <row r="1730" spans="1:16" x14ac:dyDescent="0.4">
      <c r="A1730" s="17">
        <f t="shared" si="78"/>
        <v>1728</v>
      </c>
      <c r="B1730">
        <v>1652140800</v>
      </c>
      <c r="C1730">
        <v>31017.1</v>
      </c>
      <c r="D1730" s="14">
        <f t="shared" si="79"/>
        <v>44691</v>
      </c>
      <c r="F1730">
        <f ca="1">IF(A1730&lt;$F$2,"",AVERAGE(INDIRECT("C"&amp;A1730-$F$2+3):C1730))</f>
        <v>40612.755083333308</v>
      </c>
      <c r="G1730" s="2">
        <f ca="1">IF(A1730&lt;$G$2,"",IF(A1730=$G$2,AVERAGE(INDIRECT("C"&amp;A1730-$G$2+3):C1730),G1729+(2/($G$2+3))*(C1730-G1729)))</f>
        <v>41394.386209869379</v>
      </c>
      <c r="J1730">
        <f ca="1">IF(F1730="","",IF(C1730&lt;(F1730*(1-'inputs and tables'!$K$14)),0,IF(C1730&gt;(F1730*(1+'inputs and tables'!$K$14)),1,J1729)))</f>
        <v>0</v>
      </c>
      <c r="K1730">
        <f ca="1">IF(G1730="","",IF(C1730&lt;(G1730*(1-'inputs and tables'!$K$14)),0,IF(C1730&gt;(G1730*(1+'inputs and tables'!$K$14)),1,K1729)))</f>
        <v>0</v>
      </c>
      <c r="N1730" s="13">
        <f t="shared" si="80"/>
        <v>2693.6257056013783</v>
      </c>
      <c r="O1730" s="10">
        <f ca="1">(O1729+(IF(J1729&lt;&gt;J1728,(-O1729*'inputs and tables'!$K$22-'inputs and tables'!$K$21)-O1729*'inputs and tables'!$K$22,0)*('inputs and tables'!$K$15+'inputs and tables'!$K$16)))*(IF(AND(J1729=0,'inputs and tables'!$K$16=1),data!C1729/data!C1730,1)*IF(AND(J1729=1,'inputs and tables'!$K$15=1),data!C1730/data!C1729,1))</f>
        <v>41746.889754221207</v>
      </c>
      <c r="P1730" s="10">
        <f ca="1">(P1729+(IF(K1729&lt;&gt;K1728,(-P1729*'inputs and tables'!$K$22-'inputs and tables'!$K$21)-P1729*'inputs and tables'!$K$22,0)*('inputs and tables'!$K$15+'inputs and tables'!$K$16)))*(IF(AND(K1729=0,'inputs and tables'!$K$16=1),data!C1729/data!C1730,1)*IF(AND(K1729=1,'inputs and tables'!$K$15=1),data!C1730/data!C1729,1))</f>
        <v>10835.085787671729</v>
      </c>
    </row>
    <row r="1731" spans="1:16" x14ac:dyDescent="0.4">
      <c r="A1731" s="17">
        <f t="shared" si="78"/>
        <v>1729</v>
      </c>
      <c r="B1731">
        <v>1652227200</v>
      </c>
      <c r="C1731">
        <v>29103.94</v>
      </c>
      <c r="D1731" s="14">
        <f t="shared" si="79"/>
        <v>44692</v>
      </c>
      <c r="F1731">
        <f ca="1">IF(A1731&lt;$F$2,"",AVERAGE(INDIRECT("C"&amp;A1731-$F$2+3):C1731))</f>
        <v>40499.210499999979</v>
      </c>
      <c r="G1731" s="2">
        <f ca="1">IF(A1731&lt;$G$2,"",IF(A1731=$G$2,AVERAGE(INDIRECT("C"&amp;A1731-$G$2+3):C1731),G1730+(2/($G$2+3))*(C1731-G1730)))</f>
        <v>41174.913956121709</v>
      </c>
      <c r="J1731">
        <f ca="1">IF(F1731="","",IF(C1731&lt;(F1731*(1-'inputs and tables'!$K$14)),0,IF(C1731&gt;(F1731*(1+'inputs and tables'!$K$14)),1,J1730)))</f>
        <v>0</v>
      </c>
      <c r="K1731">
        <f ca="1">IF(G1731="","",IF(C1731&lt;(G1731*(1-'inputs and tables'!$K$14)),0,IF(C1731&gt;(G1731*(1+'inputs and tables'!$K$14)),1,K1730)))</f>
        <v>0</v>
      </c>
      <c r="N1731" s="13">
        <f t="shared" si="80"/>
        <v>2527.4806773773234</v>
      </c>
      <c r="O1731" s="10">
        <f ca="1">(O1730+(IF(J1730&lt;&gt;J1729,(-O1730*'inputs and tables'!$K$22-'inputs and tables'!$K$21)-O1730*'inputs and tables'!$K$22,0)*('inputs and tables'!$K$15+'inputs and tables'!$K$16)))*(IF(AND(J1730=0,'inputs and tables'!$K$16=1),data!C1730/data!C1731,1)*IF(AND(J1730=1,'inputs and tables'!$K$15=1),data!C1731/data!C1730,1))</f>
        <v>44491.139488181136</v>
      </c>
      <c r="P1731" s="10">
        <f ca="1">(P1730+(IF(K1730&lt;&gt;K1729,(-P1730*'inputs and tables'!$K$22-'inputs and tables'!$K$21)-P1730*'inputs and tables'!$K$22,0)*('inputs and tables'!$K$15+'inputs and tables'!$K$16)))*(IF(AND(K1730=0,'inputs and tables'!$K$16=1),data!C1730/data!C1731,1)*IF(AND(K1730=1,'inputs and tables'!$K$15=1),data!C1731/data!C1730,1))</f>
        <v>11547.334807067111</v>
      </c>
    </row>
    <row r="1732" spans="1:16" x14ac:dyDescent="0.4">
      <c r="A1732" s="17">
        <f t="shared" si="78"/>
        <v>1730</v>
      </c>
      <c r="B1732">
        <v>1652313600</v>
      </c>
      <c r="C1732">
        <v>29029.75</v>
      </c>
      <c r="D1732" s="14">
        <f t="shared" si="79"/>
        <v>44693</v>
      </c>
      <c r="F1732">
        <f ca="1">IF(A1732&lt;$F$2,"",AVERAGE(INDIRECT("C"&amp;A1732-$F$2+3):C1732))</f>
        <v>40375.269583333313</v>
      </c>
      <c r="G1732" s="2">
        <f ca="1">IF(A1732&lt;$G$2,"",IF(A1732=$G$2,AVERAGE(INDIRECT("C"&amp;A1732-$G$2+3):C1732),G1731+(2/($G$2+3))*(C1732-G1731)))</f>
        <v>40958.036028333823</v>
      </c>
      <c r="J1732">
        <f ca="1">IF(F1732="","",IF(C1732&lt;(F1732*(1-'inputs and tables'!$K$14)),0,IF(C1732&gt;(F1732*(1+'inputs and tables'!$K$14)),1,J1731)))</f>
        <v>0</v>
      </c>
      <c r="K1732">
        <f ca="1">IF(G1732="","",IF(C1732&lt;(G1732*(1-'inputs and tables'!$K$14)),0,IF(C1732&gt;(G1732*(1+'inputs and tables'!$K$14)),1,K1731)))</f>
        <v>0</v>
      </c>
      <c r="N1732" s="13">
        <f t="shared" si="80"/>
        <v>2521.0377768128424</v>
      </c>
      <c r="O1732" s="10">
        <f ca="1">(O1731+(IF(J1731&lt;&gt;J1730,(-O1731*'inputs and tables'!$K$22-'inputs and tables'!$K$21)-O1731*'inputs and tables'!$K$22,0)*('inputs and tables'!$K$15+'inputs and tables'!$K$16)))*(IF(AND(J1731=0,'inputs and tables'!$K$16=1),data!C1731/data!C1732,1)*IF(AND(J1731=1,'inputs and tables'!$K$15=1),data!C1732/data!C1731,1))</f>
        <v>44604.843451826302</v>
      </c>
      <c r="P1732" s="10">
        <f ca="1">(P1731+(IF(K1731&lt;&gt;K1730,(-P1731*'inputs and tables'!$K$22-'inputs and tables'!$K$21)-P1731*'inputs and tables'!$K$22,0)*('inputs and tables'!$K$15+'inputs and tables'!$K$16)))*(IF(AND(K1731=0,'inputs and tables'!$K$16=1),data!C1731/data!C1732,1)*IF(AND(K1731=1,'inputs and tables'!$K$15=1),data!C1732/data!C1731,1))</f>
        <v>11576.845800766207</v>
      </c>
    </row>
    <row r="1733" spans="1:16" x14ac:dyDescent="0.4">
      <c r="A1733" s="17">
        <f t="shared" ref="A1733:A1796" si="81">A1732+1</f>
        <v>1731</v>
      </c>
      <c r="B1733">
        <v>1652400000</v>
      </c>
      <c r="C1733">
        <v>29287.05</v>
      </c>
      <c r="D1733" s="14">
        <f t="shared" si="79"/>
        <v>44694</v>
      </c>
      <c r="F1733">
        <f ca="1">IF(A1733&lt;$F$2,"",AVERAGE(INDIRECT("C"&amp;A1733-$F$2+3):C1733))</f>
        <v>40264.660749999974</v>
      </c>
      <c r="G1733" s="2">
        <f ca="1">IF(A1733&lt;$G$2,"",IF(A1733=$G$2,AVERAGE(INDIRECT("C"&amp;A1733-$G$2+3):C1733),G1732+(2/($G$2+3))*(C1733-G1732)))</f>
        <v>40749.625563542148</v>
      </c>
      <c r="J1733">
        <f ca="1">IF(F1733="","",IF(C1733&lt;(F1733*(1-'inputs and tables'!$K$14)),0,IF(C1733&gt;(F1733*(1+'inputs and tables'!$K$14)),1,J1732)))</f>
        <v>0</v>
      </c>
      <c r="K1733">
        <f ca="1">IF(G1733="","",IF(C1733&lt;(G1733*(1-'inputs and tables'!$K$14)),0,IF(C1733&gt;(G1733*(1+'inputs and tables'!$K$14)),1,K1732)))</f>
        <v>0</v>
      </c>
      <c r="N1733" s="13">
        <f t="shared" si="80"/>
        <v>2543.3825445071539</v>
      </c>
      <c r="O1733" s="10">
        <f ca="1">(O1732+(IF(J1732&lt;&gt;J1731,(-O1732*'inputs and tables'!$K$22-'inputs and tables'!$K$21)-O1732*'inputs and tables'!$K$22,0)*('inputs and tables'!$K$15+'inputs and tables'!$K$16)))*(IF(AND(J1732=0,'inputs and tables'!$K$16=1),data!C1732/data!C1733,1)*IF(AND(J1732=1,'inputs and tables'!$K$15=1),data!C1733/data!C1732,1))</f>
        <v>44212.969698062952</v>
      </c>
      <c r="P1733" s="10">
        <f ca="1">(P1732+(IF(K1732&lt;&gt;K1731,(-P1732*'inputs and tables'!$K$22-'inputs and tables'!$K$21)-P1732*'inputs and tables'!$K$22,0)*('inputs and tables'!$K$15+'inputs and tables'!$K$16)))*(IF(AND(K1732=0,'inputs and tables'!$K$16=1),data!C1732/data!C1733,1)*IF(AND(K1732=1,'inputs and tables'!$K$15=1),data!C1733/data!C1732,1))</f>
        <v>11475.137966602741</v>
      </c>
    </row>
    <row r="1734" spans="1:16" x14ac:dyDescent="0.4">
      <c r="A1734" s="17">
        <f t="shared" si="81"/>
        <v>1732</v>
      </c>
      <c r="B1734">
        <v>1652486400</v>
      </c>
      <c r="C1734">
        <v>30086.74</v>
      </c>
      <c r="D1734" s="14">
        <f t="shared" si="79"/>
        <v>44695</v>
      </c>
      <c r="F1734">
        <f ca="1">IF(A1734&lt;$F$2,"",AVERAGE(INDIRECT("C"&amp;A1734-$F$2+3):C1734))</f>
        <v>40156.550583333315</v>
      </c>
      <c r="G1734" s="2">
        <f ca="1">IF(A1734&lt;$G$2,"",IF(A1734=$G$2,AVERAGE(INDIRECT("C"&amp;A1734-$G$2+3):C1734),G1733+(2/($G$2+3))*(C1734-G1733)))</f>
        <v>40559.216892764613</v>
      </c>
      <c r="J1734">
        <f ca="1">IF(F1734="","",IF(C1734&lt;(F1734*(1-'inputs and tables'!$K$14)),0,IF(C1734&gt;(F1734*(1+'inputs and tables'!$K$14)),1,J1733)))</f>
        <v>0</v>
      </c>
      <c r="K1734">
        <f ca="1">IF(G1734="","",IF(C1734&lt;(G1734*(1-'inputs and tables'!$K$14)),0,IF(C1734&gt;(G1734*(1+'inputs and tables'!$K$14)),1,K1733)))</f>
        <v>0</v>
      </c>
      <c r="N1734" s="13">
        <f t="shared" si="80"/>
        <v>2612.8302214502714</v>
      </c>
      <c r="O1734" s="10">
        <f ca="1">(O1733+(IF(J1733&lt;&gt;J1732,(-O1733*'inputs and tables'!$K$22-'inputs and tables'!$K$21)-O1733*'inputs and tables'!$K$22,0)*('inputs and tables'!$K$15+'inputs and tables'!$K$16)))*(IF(AND(J1733=0,'inputs and tables'!$K$16=1),data!C1733/data!C1734,1)*IF(AND(J1733=1,'inputs and tables'!$K$15=1),data!C1734/data!C1733,1))</f>
        <v>43037.811813298962</v>
      </c>
      <c r="P1734" s="10">
        <f ca="1">(P1733+(IF(K1733&lt;&gt;K1732,(-P1733*'inputs and tables'!$K$22-'inputs and tables'!$K$21)-P1733*'inputs and tables'!$K$22,0)*('inputs and tables'!$K$15+'inputs and tables'!$K$16)))*(IF(AND(K1733=0,'inputs and tables'!$K$16=1),data!C1733/data!C1734,1)*IF(AND(K1733=1,'inputs and tables'!$K$15=1),data!C1734/data!C1733,1))</f>
        <v>11170.134729943915</v>
      </c>
    </row>
    <row r="1735" spans="1:16" x14ac:dyDescent="0.4">
      <c r="A1735" s="17">
        <f t="shared" si="81"/>
        <v>1733</v>
      </c>
      <c r="B1735">
        <v>1652572800</v>
      </c>
      <c r="C1735">
        <v>31328.89</v>
      </c>
      <c r="D1735" s="14">
        <f t="shared" si="79"/>
        <v>44696</v>
      </c>
      <c r="F1735">
        <f ca="1">IF(A1735&lt;$F$2,"",AVERAGE(INDIRECT("C"&amp;A1735-$F$2+3):C1735))</f>
        <v>40058.588916666646</v>
      </c>
      <c r="G1735" s="2">
        <f ca="1">IF(A1735&lt;$G$2,"",IF(A1735=$G$2,AVERAGE(INDIRECT("C"&amp;A1735-$G$2+3):C1735),G1734+(2/($G$2+3))*(C1735-G1734)))</f>
        <v>40394.389626822391</v>
      </c>
      <c r="J1735">
        <f ca="1">IF(F1735="","",IF(C1735&lt;(F1735*(1-'inputs and tables'!$K$14)),0,IF(C1735&gt;(F1735*(1+'inputs and tables'!$K$14)),1,J1734)))</f>
        <v>0</v>
      </c>
      <c r="K1735">
        <f ca="1">IF(G1735="","",IF(C1735&lt;(G1735*(1-'inputs and tables'!$K$14)),0,IF(C1735&gt;(G1735*(1+'inputs and tables'!$K$14)),1,K1734)))</f>
        <v>0</v>
      </c>
      <c r="N1735" s="13">
        <f t="shared" si="80"/>
        <v>2720.702561875803</v>
      </c>
      <c r="O1735" s="10">
        <f ca="1">(O1734+(IF(J1734&lt;&gt;J1733,(-O1734*'inputs and tables'!$K$22-'inputs and tables'!$K$21)-O1734*'inputs and tables'!$K$22,0)*('inputs and tables'!$K$15+'inputs and tables'!$K$16)))*(IF(AND(J1734=0,'inputs and tables'!$K$16=1),data!C1734/data!C1735,1)*IF(AND(J1734=1,'inputs and tables'!$K$15=1),data!C1735/data!C1734,1))</f>
        <v>41331.418195654376</v>
      </c>
      <c r="P1735" s="10">
        <f ca="1">(P1734+(IF(K1734&lt;&gt;K1733,(-P1734*'inputs and tables'!$K$22-'inputs and tables'!$K$21)-P1734*'inputs and tables'!$K$22,0)*('inputs and tables'!$K$15+'inputs and tables'!$K$16)))*(IF(AND(K1734=0,'inputs and tables'!$K$16=1),data!C1734/data!C1735,1)*IF(AND(K1734=1,'inputs and tables'!$K$15=1),data!C1735/data!C1734,1))</f>
        <v>10727.253323842397</v>
      </c>
    </row>
    <row r="1736" spans="1:16" x14ac:dyDescent="0.4">
      <c r="A1736" s="17">
        <f t="shared" si="81"/>
        <v>1734</v>
      </c>
      <c r="B1736">
        <v>1652659200</v>
      </c>
      <c r="C1736">
        <v>29874.01</v>
      </c>
      <c r="D1736" s="14">
        <f t="shared" si="79"/>
        <v>44697</v>
      </c>
      <c r="F1736">
        <f ca="1">IF(A1736&lt;$F$2,"",AVERAGE(INDIRECT("C"&amp;A1736-$F$2+3):C1736))</f>
        <v>39948.608499999966</v>
      </c>
      <c r="G1736" s="2">
        <f ca="1">IF(A1736&lt;$G$2,"",IF(A1736=$G$2,AVERAGE(INDIRECT("C"&amp;A1736-$G$2+3):C1736),G1735+(2/($G$2+3))*(C1736-G1735)))</f>
        <v>40206.525704914849</v>
      </c>
      <c r="J1736">
        <f ca="1">IF(F1736="","",IF(C1736&lt;(F1736*(1-'inputs and tables'!$K$14)),0,IF(C1736&gt;(F1736*(1+'inputs and tables'!$K$14)),1,J1735)))</f>
        <v>0</v>
      </c>
      <c r="K1736">
        <f ca="1">IF(G1736="","",IF(C1736&lt;(G1736*(1-'inputs and tables'!$K$14)),0,IF(C1736&gt;(G1736*(1+'inputs and tables'!$K$14)),1,K1735)))</f>
        <v>0</v>
      </c>
      <c r="N1736" s="13">
        <f t="shared" si="80"/>
        <v>2594.3560573165328</v>
      </c>
      <c r="O1736" s="10">
        <f ca="1">(O1735+(IF(J1735&lt;&gt;J1734,(-O1735*'inputs and tables'!$K$22-'inputs and tables'!$K$21)-O1735*'inputs and tables'!$K$22,0)*('inputs and tables'!$K$15+'inputs and tables'!$K$16)))*(IF(AND(J1735=0,'inputs and tables'!$K$16=1),data!C1735/data!C1736,1)*IF(AND(J1735=1,'inputs and tables'!$K$15=1),data!C1736/data!C1735,1))</f>
        <v>43344.280001099767</v>
      </c>
      <c r="P1736" s="10">
        <f ca="1">(P1735+(IF(K1735&lt;&gt;K1734,(-P1735*'inputs and tables'!$K$22-'inputs and tables'!$K$21)-P1735*'inputs and tables'!$K$22,0)*('inputs and tables'!$K$15+'inputs and tables'!$K$16)))*(IF(AND(K1735=0,'inputs and tables'!$K$16=1),data!C1735/data!C1736,1)*IF(AND(K1735=1,'inputs and tables'!$K$15=1),data!C1736/data!C1735,1))</f>
        <v>11249.676202986904</v>
      </c>
    </row>
    <row r="1737" spans="1:16" x14ac:dyDescent="0.4">
      <c r="A1737" s="17">
        <f t="shared" si="81"/>
        <v>1735</v>
      </c>
      <c r="B1737">
        <v>1652745600</v>
      </c>
      <c r="C1737">
        <v>30444.93</v>
      </c>
      <c r="D1737" s="14">
        <f t="shared" si="79"/>
        <v>44698</v>
      </c>
      <c r="F1737">
        <f ca="1">IF(A1737&lt;$F$2,"",AVERAGE(INDIRECT("C"&amp;A1737-$F$2+3):C1737))</f>
        <v>39850.636083333302</v>
      </c>
      <c r="G1737" s="2">
        <f ca="1">IF(A1737&lt;$G$2,"",IF(A1737=$G$2,AVERAGE(INDIRECT("C"&amp;A1737-$G$2+3):C1737),G1736+(2/($G$2+3))*(C1737-G1736)))</f>
        <v>40032.211495898511</v>
      </c>
      <c r="J1737">
        <f ca="1">IF(F1737="","",IF(C1737&lt;(F1737*(1-'inputs and tables'!$K$14)),0,IF(C1737&gt;(F1737*(1+'inputs and tables'!$K$14)),1,J1736)))</f>
        <v>0</v>
      </c>
      <c r="K1737">
        <f ca="1">IF(G1737="","",IF(C1737&lt;(G1737*(1-'inputs and tables'!$K$14)),0,IF(C1737&gt;(G1737*(1+'inputs and tables'!$K$14)),1,K1736)))</f>
        <v>0</v>
      </c>
      <c r="N1737" s="13">
        <f t="shared" si="80"/>
        <v>2643.936604428995</v>
      </c>
      <c r="O1737" s="10">
        <f ca="1">(O1736+(IF(J1736&lt;&gt;J1735,(-O1736*'inputs and tables'!$K$22-'inputs and tables'!$K$21)-O1736*'inputs and tables'!$K$22,0)*('inputs and tables'!$K$15+'inputs and tables'!$K$16)))*(IF(AND(J1736=0,'inputs and tables'!$K$16=1),data!C1736/data!C1737,1)*IF(AND(J1736=1,'inputs and tables'!$K$15=1),data!C1737/data!C1736,1))</f>
        <v>42531.46432577294</v>
      </c>
      <c r="P1737" s="10">
        <f ca="1">(P1736+(IF(K1736&lt;&gt;K1735,(-P1736*'inputs and tables'!$K$22-'inputs and tables'!$K$21)-P1736*'inputs and tables'!$K$22,0)*('inputs and tables'!$K$15+'inputs and tables'!$K$16)))*(IF(AND(K1736=0,'inputs and tables'!$K$16=1),data!C1736/data!C1737,1)*IF(AND(K1736=1,'inputs and tables'!$K$15=1),data!C1737/data!C1736,1))</f>
        <v>11038.716114137651</v>
      </c>
    </row>
    <row r="1738" spans="1:16" x14ac:dyDescent="0.4">
      <c r="A1738" s="17">
        <f t="shared" si="81"/>
        <v>1736</v>
      </c>
      <c r="B1738">
        <v>1652832000</v>
      </c>
      <c r="C1738">
        <v>28715.32</v>
      </c>
      <c r="D1738" s="14">
        <f t="shared" si="79"/>
        <v>44699</v>
      </c>
      <c r="F1738">
        <f ca="1">IF(A1738&lt;$F$2,"",AVERAGE(INDIRECT("C"&amp;A1738-$F$2+3):C1738))</f>
        <v>39736.996083333303</v>
      </c>
      <c r="G1738" s="2">
        <f ca="1">IF(A1738&lt;$G$2,"",IF(A1738=$G$2,AVERAGE(INDIRECT("C"&amp;A1738-$G$2+3):C1738),G1737+(2/($G$2+3))*(C1738-G1737)))</f>
        <v>39830.124147757466</v>
      </c>
      <c r="J1738">
        <f ca="1">IF(F1738="","",IF(C1738&lt;(F1738*(1-'inputs and tables'!$K$14)),0,IF(C1738&gt;(F1738*(1+'inputs and tables'!$K$14)),1,J1737)))</f>
        <v>0</v>
      </c>
      <c r="K1738">
        <f ca="1">IF(G1738="","",IF(C1738&lt;(G1738*(1-'inputs and tables'!$K$14)),0,IF(C1738&gt;(G1738*(1+'inputs and tables'!$K$14)),1,K1737)))</f>
        <v>0</v>
      </c>
      <c r="N1738" s="13">
        <f t="shared" si="80"/>
        <v>2493.7316543638631</v>
      </c>
      <c r="O1738" s="10">
        <f ca="1">(O1737+(IF(J1737&lt;&gt;J1736,(-O1737*'inputs and tables'!$K$22-'inputs and tables'!$K$21)-O1737*'inputs and tables'!$K$22,0)*('inputs and tables'!$K$15+'inputs and tables'!$K$16)))*(IF(AND(J1737=0,'inputs and tables'!$K$16=1),data!C1737/data!C1738,1)*IF(AND(J1737=1,'inputs and tables'!$K$15=1),data!C1738/data!C1737,1))</f>
        <v>45093.262209707376</v>
      </c>
      <c r="P1738" s="10">
        <f ca="1">(P1737+(IF(K1737&lt;&gt;K1736,(-P1737*'inputs and tables'!$K$22-'inputs and tables'!$K$21)-P1737*'inputs and tables'!$K$22,0)*('inputs and tables'!$K$15+'inputs and tables'!$K$16)))*(IF(AND(K1737=0,'inputs and tables'!$K$16=1),data!C1737/data!C1738,1)*IF(AND(K1737=1,'inputs and tables'!$K$15=1),data!C1738/data!C1737,1))</f>
        <v>11703.611151984125</v>
      </c>
    </row>
    <row r="1739" spans="1:16" x14ac:dyDescent="0.4">
      <c r="A1739" s="17">
        <f t="shared" si="81"/>
        <v>1737</v>
      </c>
      <c r="B1739">
        <v>1652918400</v>
      </c>
      <c r="C1739">
        <v>30319.23</v>
      </c>
      <c r="D1739" s="14">
        <f t="shared" si="79"/>
        <v>44700</v>
      </c>
      <c r="F1739">
        <f ca="1">IF(A1739&lt;$F$2,"",AVERAGE(INDIRECT("C"&amp;A1739-$F$2+3):C1739))</f>
        <v>39642.489583333307</v>
      </c>
      <c r="G1739" s="2">
        <f ca="1">IF(A1739&lt;$G$2,"",IF(A1739=$G$2,AVERAGE(INDIRECT("C"&amp;A1739-$G$2+3):C1739),G1738+(2/($G$2+3))*(C1739-G1738)))</f>
        <v>39660.286752261796</v>
      </c>
      <c r="J1739">
        <f ca="1">IF(F1739="","",IF(C1739&lt;(F1739*(1-'inputs and tables'!$K$14)),0,IF(C1739&gt;(F1739*(1+'inputs and tables'!$K$14)),1,J1738)))</f>
        <v>0</v>
      </c>
      <c r="K1739">
        <f ca="1">IF(G1739="","",IF(C1739&lt;(G1739*(1-'inputs and tables'!$K$14)),0,IF(C1739&gt;(G1739*(1+'inputs and tables'!$K$14)),1,K1738)))</f>
        <v>0</v>
      </c>
      <c r="N1739" s="13">
        <f t="shared" si="80"/>
        <v>2633.0204081632542</v>
      </c>
      <c r="O1739" s="10">
        <f ca="1">(O1738+(IF(J1738&lt;&gt;J1737,(-O1738*'inputs and tables'!$K$22-'inputs and tables'!$K$21)-O1738*'inputs and tables'!$K$22,0)*('inputs and tables'!$K$15+'inputs and tables'!$K$16)))*(IF(AND(J1738=0,'inputs and tables'!$K$16=1),data!C1738/data!C1739,1)*IF(AND(J1738=1,'inputs and tables'!$K$15=1),data!C1739/data!C1738,1))</f>
        <v>42707.794828419275</v>
      </c>
      <c r="P1739" s="10">
        <f ca="1">(P1738+(IF(K1738&lt;&gt;K1737,(-P1738*'inputs and tables'!$K$22-'inputs and tables'!$K$21)-P1738*'inputs and tables'!$K$22,0)*('inputs and tables'!$K$15+'inputs and tables'!$K$16)))*(IF(AND(K1738=0,'inputs and tables'!$K$16=1),data!C1738/data!C1739,1)*IF(AND(K1738=1,'inputs and tables'!$K$15=1),data!C1739/data!C1738,1))</f>
        <v>11084.481346814968</v>
      </c>
    </row>
    <row r="1740" spans="1:16" x14ac:dyDescent="0.4">
      <c r="A1740" s="17">
        <f t="shared" si="81"/>
        <v>1738</v>
      </c>
      <c r="B1740">
        <v>1653004800</v>
      </c>
      <c r="C1740">
        <v>29201.01</v>
      </c>
      <c r="D1740" s="14">
        <f t="shared" si="79"/>
        <v>44701</v>
      </c>
      <c r="F1740">
        <f ca="1">IF(A1740&lt;$F$2,"",AVERAGE(INDIRECT("C"&amp;A1740-$F$2+3):C1740))</f>
        <v>39546.823749999974</v>
      </c>
      <c r="G1740" s="2">
        <f ca="1">IF(A1740&lt;$G$2,"",IF(A1740=$G$2,AVERAGE(INDIRECT("C"&amp;A1740-$G$2+3):C1740),G1739+(2/($G$2+3))*(C1740-G1739)))</f>
        <v>39473.513953114263</v>
      </c>
      <c r="J1740">
        <f ca="1">IF(F1740="","",IF(C1740&lt;(F1740*(1-'inputs and tables'!$K$14)),0,IF(C1740&gt;(F1740*(1+'inputs and tables'!$K$14)),1,J1739)))</f>
        <v>0</v>
      </c>
      <c r="K1740">
        <f ca="1">IF(G1740="","",IF(C1740&lt;(G1740*(1-'inputs and tables'!$K$14)),0,IF(C1740&gt;(G1740*(1+'inputs and tables'!$K$14)),1,K1739)))</f>
        <v>0</v>
      </c>
      <c r="N1740" s="13">
        <f t="shared" si="80"/>
        <v>2535.9105514546136</v>
      </c>
      <c r="O1740" s="10">
        <f ca="1">(O1739+(IF(J1739&lt;&gt;J1738,(-O1739*'inputs and tables'!$K$22-'inputs and tables'!$K$21)-O1739*'inputs and tables'!$K$22,0)*('inputs and tables'!$K$15+'inputs and tables'!$K$16)))*(IF(AND(J1739=0,'inputs and tables'!$K$16=1),data!C1739/data!C1740,1)*IF(AND(J1739=1,'inputs and tables'!$K$15=1),data!C1740/data!C1739,1))</f>
        <v>44343.242038397118</v>
      </c>
      <c r="P1740" s="10">
        <f ca="1">(P1739+(IF(K1739&lt;&gt;K1738,(-P1739*'inputs and tables'!$K$22-'inputs and tables'!$K$21)-P1739*'inputs and tables'!$K$22,0)*('inputs and tables'!$K$15+'inputs and tables'!$K$16)))*(IF(AND(K1739=0,'inputs and tables'!$K$16=1),data!C1739/data!C1740,1)*IF(AND(K1739=1,'inputs and tables'!$K$15=1),data!C1740/data!C1739,1))</f>
        <v>11508.949155689916</v>
      </c>
    </row>
    <row r="1741" spans="1:16" x14ac:dyDescent="0.4">
      <c r="A1741" s="17">
        <f t="shared" si="81"/>
        <v>1739</v>
      </c>
      <c r="B1741">
        <v>1653091200</v>
      </c>
      <c r="C1741">
        <v>29445.06</v>
      </c>
      <c r="D1741" s="14">
        <f t="shared" si="79"/>
        <v>44702</v>
      </c>
      <c r="F1741">
        <f ca="1">IF(A1741&lt;$F$2,"",AVERAGE(INDIRECT("C"&amp;A1741-$F$2+3):C1741))</f>
        <v>39488.488333333305</v>
      </c>
      <c r="G1741" s="2">
        <f ca="1">IF(A1741&lt;$G$2,"",IF(A1741=$G$2,AVERAGE(INDIRECT("C"&amp;A1741-$G$2+3):C1741),G1740+(2/($G$2+3))*(C1741-G1740)))</f>
        <v>39294.434418237222</v>
      </c>
      <c r="J1741">
        <f ca="1">IF(F1741="","",IF(C1741&lt;(F1741*(1-'inputs and tables'!$K$14)),0,IF(C1741&gt;(F1741*(1+'inputs and tables'!$K$14)),1,J1740)))</f>
        <v>0</v>
      </c>
      <c r="K1741">
        <f ca="1">IF(G1741="","",IF(C1741&lt;(G1741*(1-'inputs and tables'!$K$14)),0,IF(C1741&gt;(G1741*(1+'inputs and tables'!$K$14)),1,K1740)))</f>
        <v>0</v>
      </c>
      <c r="N1741" s="13">
        <f t="shared" si="80"/>
        <v>2557.1046461137539</v>
      </c>
      <c r="O1741" s="10">
        <f ca="1">(O1740+(IF(J1740&lt;&gt;J1739,(-O1740*'inputs and tables'!$K$22-'inputs and tables'!$K$21)-O1740*'inputs and tables'!$K$22,0)*('inputs and tables'!$K$15+'inputs and tables'!$K$16)))*(IF(AND(J1740=0,'inputs and tables'!$K$16=1),data!C1740/data!C1741,1)*IF(AND(J1740=1,'inputs and tables'!$K$15=1),data!C1741/data!C1740,1))</f>
        <v>43975.711178569669</v>
      </c>
      <c r="P1741" s="10">
        <f ca="1">(P1740+(IF(K1740&lt;&gt;K1739,(-P1740*'inputs and tables'!$K$22-'inputs and tables'!$K$21)-P1740*'inputs and tables'!$K$22,0)*('inputs and tables'!$K$15+'inputs and tables'!$K$16)))*(IF(AND(K1740=0,'inputs and tables'!$K$16=1),data!C1740/data!C1741,1)*IF(AND(K1740=1,'inputs and tables'!$K$15=1),data!C1741/data!C1740,1))</f>
        <v>11413.5593333752</v>
      </c>
    </row>
    <row r="1742" spans="1:16" x14ac:dyDescent="0.4">
      <c r="A1742" s="17">
        <f t="shared" si="81"/>
        <v>1740</v>
      </c>
      <c r="B1742">
        <v>1653177600</v>
      </c>
      <c r="C1742">
        <v>30293.94</v>
      </c>
      <c r="D1742" s="14">
        <f t="shared" si="79"/>
        <v>44703</v>
      </c>
      <c r="F1742">
        <f ca="1">IF(A1742&lt;$F$2,"",AVERAGE(INDIRECT("C"&amp;A1742-$F$2+3):C1742))</f>
        <v>39448.675999999978</v>
      </c>
      <c r="G1742" s="2">
        <f ca="1">IF(A1742&lt;$G$2,"",IF(A1742=$G$2,AVERAGE(INDIRECT("C"&amp;A1742-$G$2+3):C1742),G1741+(2/($G$2+3))*(C1742-G1741)))</f>
        <v>39133.711303625845</v>
      </c>
      <c r="J1742">
        <f ca="1">IF(F1742="","",IF(C1742&lt;(F1742*(1-'inputs and tables'!$K$14)),0,IF(C1742&gt;(F1742*(1+'inputs and tables'!$K$14)),1,J1741)))</f>
        <v>0</v>
      </c>
      <c r="K1742">
        <f ca="1">IF(G1742="","",IF(C1742&lt;(G1742*(1-'inputs and tables'!$K$14)),0,IF(C1742&gt;(G1742*(1+'inputs and tables'!$K$14)),1,K1741)))</f>
        <v>0</v>
      </c>
      <c r="N1742" s="13">
        <f t="shared" si="80"/>
        <v>2630.824142422915</v>
      </c>
      <c r="O1742" s="10">
        <f ca="1">(O1741+(IF(J1741&lt;&gt;J1740,(-O1741*'inputs and tables'!$K$22-'inputs and tables'!$K$21)-O1741*'inputs and tables'!$K$22,0)*('inputs and tables'!$K$15+'inputs and tables'!$K$16)))*(IF(AND(J1741=0,'inputs and tables'!$K$16=1),data!C1741/data!C1742,1)*IF(AND(J1741=1,'inputs and tables'!$K$15=1),data!C1742/data!C1741,1))</f>
        <v>42743.448168038056</v>
      </c>
      <c r="P1742" s="10">
        <f ca="1">(P1741+(IF(K1741&lt;&gt;K1740,(-P1741*'inputs and tables'!$K$22-'inputs and tables'!$K$21)-P1741*'inputs and tables'!$K$22,0)*('inputs and tables'!$K$15+'inputs and tables'!$K$16)))*(IF(AND(K1741=0,'inputs and tables'!$K$16=1),data!C1741/data!C1742,1)*IF(AND(K1741=1,'inputs and tables'!$K$15=1),data!C1742/data!C1741,1))</f>
        <v>11093.734898292952</v>
      </c>
    </row>
    <row r="1743" spans="1:16" x14ac:dyDescent="0.4">
      <c r="A1743" s="17">
        <f t="shared" si="81"/>
        <v>1741</v>
      </c>
      <c r="B1743">
        <v>1653264000</v>
      </c>
      <c r="C1743">
        <v>29109.15</v>
      </c>
      <c r="D1743" s="14">
        <f t="shared" si="79"/>
        <v>44704</v>
      </c>
      <c r="F1743">
        <f ca="1">IF(A1743&lt;$F$2,"",AVERAGE(INDIRECT("C"&amp;A1743-$F$2+3):C1743))</f>
        <v>39389.214333333322</v>
      </c>
      <c r="G1743" s="2">
        <f ca="1">IF(A1743&lt;$G$2,"",IF(A1743=$G$2,AVERAGE(INDIRECT("C"&amp;A1743-$G$2+3):C1743),G1742+(2/($G$2+3))*(C1743-G1742)))</f>
        <v>38954.70128034681</v>
      </c>
      <c r="J1743">
        <f ca="1">IF(F1743="","",IF(C1743&lt;(F1743*(1-'inputs and tables'!$K$14)),0,IF(C1743&gt;(F1743*(1+'inputs and tables'!$K$14)),1,J1742)))</f>
        <v>0</v>
      </c>
      <c r="K1743">
        <f ca="1">IF(G1743="","",IF(C1743&lt;(G1743*(1-'inputs and tables'!$K$14)),0,IF(C1743&gt;(G1743*(1+'inputs and tables'!$K$14)),1,K1742)))</f>
        <v>0</v>
      </c>
      <c r="N1743" s="13">
        <f t="shared" si="80"/>
        <v>2527.9331306990771</v>
      </c>
      <c r="O1743" s="10">
        <f ca="1">(O1742+(IF(J1742&lt;&gt;J1741,(-O1742*'inputs and tables'!$K$22-'inputs and tables'!$K$21)-O1742*'inputs and tables'!$K$22,0)*('inputs and tables'!$K$15+'inputs and tables'!$K$16)))*(IF(AND(J1742=0,'inputs and tables'!$K$16=1),data!C1742/data!C1743,1)*IF(AND(J1742=1,'inputs and tables'!$K$15=1),data!C1743/data!C1742,1))</f>
        <v>44483.176396275907</v>
      </c>
      <c r="P1743" s="10">
        <f ca="1">(P1742+(IF(K1742&lt;&gt;K1741,(-P1742*'inputs and tables'!$K$22-'inputs and tables'!$K$21)-P1742*'inputs and tables'!$K$22,0)*('inputs and tables'!$K$15+'inputs and tables'!$K$16)))*(IF(AND(K1742=0,'inputs and tables'!$K$16=1),data!C1742/data!C1743,1)*IF(AND(K1742=1,'inputs and tables'!$K$15=1),data!C1743/data!C1742,1))</f>
        <v>11545.268047496846</v>
      </c>
    </row>
    <row r="1744" spans="1:16" x14ac:dyDescent="0.4">
      <c r="A1744" s="17">
        <f t="shared" si="81"/>
        <v>1742</v>
      </c>
      <c r="B1744">
        <v>1653350400</v>
      </c>
      <c r="C1744">
        <v>29654.58</v>
      </c>
      <c r="D1744" s="14">
        <f t="shared" si="79"/>
        <v>44705</v>
      </c>
      <c r="F1744">
        <f ca="1">IF(A1744&lt;$F$2,"",AVERAGE(INDIRECT("C"&amp;A1744-$F$2+3):C1744))</f>
        <v>39330.832916666659</v>
      </c>
      <c r="G1744" s="2">
        <f ca="1">IF(A1744&lt;$G$2,"",IF(A1744=$G$2,AVERAGE(INDIRECT("C"&amp;A1744-$G$2+3):C1744),G1743+(2/($G$2+3))*(C1744-G1743)))</f>
        <v>38788.627686054904</v>
      </c>
      <c r="J1744">
        <f ca="1">IF(F1744="","",IF(C1744&lt;(F1744*(1-'inputs and tables'!$K$14)),0,IF(C1744&gt;(F1744*(1+'inputs and tables'!$K$14)),1,J1743)))</f>
        <v>0</v>
      </c>
      <c r="K1744">
        <f ca="1">IF(G1744="","",IF(C1744&lt;(G1744*(1-'inputs and tables'!$K$14)),0,IF(C1744&gt;(G1744*(1+'inputs and tables'!$K$14)),1,K1743)))</f>
        <v>0</v>
      </c>
      <c r="N1744" s="13">
        <f t="shared" si="80"/>
        <v>2575.3000434216124</v>
      </c>
      <c r="O1744" s="10">
        <f ca="1">(O1743+(IF(J1743&lt;&gt;J1742,(-O1743*'inputs and tables'!$K$22-'inputs and tables'!$K$21)-O1743*'inputs and tables'!$K$22,0)*('inputs and tables'!$K$15+'inputs and tables'!$K$16)))*(IF(AND(J1743=0,'inputs and tables'!$K$16=1),data!C1743/data!C1744,1)*IF(AND(J1743=1,'inputs and tables'!$K$15=1),data!C1744/data!C1743,1))</f>
        <v>43665.007368023922</v>
      </c>
      <c r="P1744" s="10">
        <f ca="1">(P1743+(IF(K1743&lt;&gt;K1742,(-P1743*'inputs and tables'!$K$22-'inputs and tables'!$K$21)-P1743*'inputs and tables'!$K$22,0)*('inputs and tables'!$K$15+'inputs and tables'!$K$16)))*(IF(AND(K1743=0,'inputs and tables'!$K$16=1),data!C1743/data!C1744,1)*IF(AND(K1743=1,'inputs and tables'!$K$15=1),data!C1744/data!C1743,1))</f>
        <v>11332.91853685983</v>
      </c>
    </row>
    <row r="1745" spans="1:16" x14ac:dyDescent="0.4">
      <c r="A1745" s="17">
        <f t="shared" si="81"/>
        <v>1743</v>
      </c>
      <c r="B1745">
        <v>1653436800</v>
      </c>
      <c r="C1745">
        <v>29542.15</v>
      </c>
      <c r="D1745" s="14">
        <f t="shared" si="79"/>
        <v>44706</v>
      </c>
      <c r="F1745">
        <f ca="1">IF(A1745&lt;$F$2,"",AVERAGE(INDIRECT("C"&amp;A1745-$F$2+3):C1745))</f>
        <v>39269.031500000005</v>
      </c>
      <c r="G1745" s="2">
        <f ca="1">IF(A1745&lt;$G$2,"",IF(A1745=$G$2,AVERAGE(INDIRECT("C"&amp;A1745-$G$2+3):C1745),G1744+(2/($G$2+3))*(C1745-G1744)))</f>
        <v>38623.512013089639</v>
      </c>
      <c r="J1745">
        <f ca="1">IF(F1745="","",IF(C1745&lt;(F1745*(1-'inputs and tables'!$K$14)),0,IF(C1745&gt;(F1745*(1+'inputs and tables'!$K$14)),1,J1744)))</f>
        <v>0</v>
      </c>
      <c r="K1745">
        <f ca="1">IF(G1745="","",IF(C1745&lt;(G1745*(1-'inputs and tables'!$K$14)),0,IF(C1745&gt;(G1745*(1+'inputs and tables'!$K$14)),1,K1744)))</f>
        <v>0</v>
      </c>
      <c r="N1745" s="13">
        <f t="shared" si="80"/>
        <v>2565.5362570560023</v>
      </c>
      <c r="O1745" s="10">
        <f ca="1">(O1744+(IF(J1744&lt;&gt;J1743,(-O1744*'inputs and tables'!$K$22-'inputs and tables'!$K$21)-O1744*'inputs and tables'!$K$22,0)*('inputs and tables'!$K$15+'inputs and tables'!$K$16)))*(IF(AND(J1744=0,'inputs and tables'!$K$16=1),data!C1744/data!C1745,1)*IF(AND(J1744=1,'inputs and tables'!$K$15=1),data!C1745/data!C1744,1))</f>
        <v>43831.185414590844</v>
      </c>
      <c r="P1745" s="10">
        <f ca="1">(P1744+(IF(K1744&lt;&gt;K1743,(-P1744*'inputs and tables'!$K$22-'inputs and tables'!$K$21)-P1744*'inputs and tables'!$K$22,0)*('inputs and tables'!$K$15+'inputs and tables'!$K$16)))*(IF(AND(K1744=0,'inputs and tables'!$K$16=1),data!C1744/data!C1745,1)*IF(AND(K1744=1,'inputs and tables'!$K$15=1),data!C1745/data!C1744,1))</f>
        <v>11376.048777248534</v>
      </c>
    </row>
    <row r="1746" spans="1:16" x14ac:dyDescent="0.4">
      <c r="A1746" s="17">
        <f t="shared" si="81"/>
        <v>1744</v>
      </c>
      <c r="B1746">
        <v>1653523200</v>
      </c>
      <c r="C1746">
        <v>29201.35</v>
      </c>
      <c r="D1746" s="14">
        <f t="shared" ref="D1746:D1809" si="82">(B1746/86400)+DATE(1970,1,1)</f>
        <v>44707</v>
      </c>
      <c r="F1746">
        <f ca="1">IF(A1746&lt;$F$2,"",AVERAGE(INDIRECT("C"&amp;A1746-$F$2+3):C1746))</f>
        <v>39205.631583333328</v>
      </c>
      <c r="G1746" s="2">
        <f ca="1">IF(A1746&lt;$G$2,"",IF(A1746=$G$2,AVERAGE(INDIRECT("C"&amp;A1746-$G$2+3):C1746),G1745+(2/($G$2+3))*(C1746-G1745)))</f>
        <v>38455.259119998751</v>
      </c>
      <c r="J1746">
        <f ca="1">IF(F1746="","",IF(C1746&lt;(F1746*(1-'inputs and tables'!$K$14)),0,IF(C1746&gt;(F1746*(1+'inputs and tables'!$K$14)),1,J1745)))</f>
        <v>0</v>
      </c>
      <c r="K1746">
        <f ca="1">IF(G1746="","",IF(C1746&lt;(G1746*(1-'inputs and tables'!$K$14)),0,IF(C1746&gt;(G1746*(1+'inputs and tables'!$K$14)),1,K1745)))</f>
        <v>0</v>
      </c>
      <c r="N1746" s="13">
        <f t="shared" ref="N1746:N1809" si="83">(C1746/C1745)*N1745</f>
        <v>2535.9400781589115</v>
      </c>
      <c r="O1746" s="10">
        <f ca="1">(O1745+(IF(J1745&lt;&gt;J1744,(-O1745*'inputs and tables'!$K$22-'inputs and tables'!$K$21)-O1745*'inputs and tables'!$K$22,0)*('inputs and tables'!$K$15+'inputs and tables'!$K$16)))*(IF(AND(J1745=0,'inputs and tables'!$K$16=1),data!C1745/data!C1746,1)*IF(AND(J1745=1,'inputs and tables'!$K$15=1),data!C1746/data!C1745,1))</f>
        <v>44342.725736846245</v>
      </c>
      <c r="P1746" s="10">
        <f ca="1">(P1745+(IF(K1745&lt;&gt;K1744,(-P1745*'inputs and tables'!$K$22-'inputs and tables'!$K$21)-P1745*'inputs and tables'!$K$22,0)*('inputs and tables'!$K$15+'inputs and tables'!$K$16)))*(IF(AND(K1745=0,'inputs and tables'!$K$16=1),data!C1745/data!C1746,1)*IF(AND(K1745=1,'inputs and tables'!$K$15=1),data!C1746/data!C1745,1))</f>
        <v>11508.815153573134</v>
      </c>
    </row>
    <row r="1747" spans="1:16" x14ac:dyDescent="0.4">
      <c r="A1747" s="17">
        <f t="shared" si="81"/>
        <v>1745</v>
      </c>
      <c r="B1747">
        <v>1653609600</v>
      </c>
      <c r="C1747">
        <v>28629.8</v>
      </c>
      <c r="D1747" s="14">
        <f t="shared" si="82"/>
        <v>44708</v>
      </c>
      <c r="F1747">
        <f ca="1">IF(A1747&lt;$F$2,"",AVERAGE(INDIRECT("C"&amp;A1747-$F$2+3):C1747))</f>
        <v>39134.545750000005</v>
      </c>
      <c r="G1747" s="2">
        <f ca="1">IF(A1747&lt;$G$2,"",IF(A1747=$G$2,AVERAGE(INDIRECT("C"&amp;A1747-$G$2+3):C1747),G1746+(2/($G$2+3))*(C1747-G1746)))</f>
        <v>38279.804492855917</v>
      </c>
      <c r="J1747">
        <f ca="1">IF(F1747="","",IF(C1747&lt;(F1747*(1-'inputs and tables'!$K$14)),0,IF(C1747&gt;(F1747*(1+'inputs and tables'!$K$14)),1,J1746)))</f>
        <v>0</v>
      </c>
      <c r="K1747">
        <f ca="1">IF(G1747="","",IF(C1747&lt;(G1747*(1-'inputs and tables'!$K$14)),0,IF(C1747&gt;(G1747*(1+'inputs and tables'!$K$14)),1,K1746)))</f>
        <v>0</v>
      </c>
      <c r="N1747" s="13">
        <f t="shared" si="83"/>
        <v>2486.3048198002493</v>
      </c>
      <c r="O1747" s="10">
        <f ca="1">(O1746+(IF(J1746&lt;&gt;J1745,(-O1746*'inputs and tables'!$K$22-'inputs and tables'!$K$21)-O1746*'inputs and tables'!$K$22,0)*('inputs and tables'!$K$15+'inputs and tables'!$K$16)))*(IF(AND(J1746=0,'inputs and tables'!$K$16=1),data!C1746/data!C1747,1)*IF(AND(J1746=1,'inputs and tables'!$K$15=1),data!C1747/data!C1746,1))</f>
        <v>45227.960174212007</v>
      </c>
      <c r="P1747" s="10">
        <f ca="1">(P1746+(IF(K1746&lt;&gt;K1745,(-P1746*'inputs and tables'!$K$22-'inputs and tables'!$K$21)-P1746*'inputs and tables'!$K$22,0)*('inputs and tables'!$K$15+'inputs and tables'!$K$16)))*(IF(AND(K1746=0,'inputs and tables'!$K$16=1),data!C1746/data!C1747,1)*IF(AND(K1746=1,'inputs and tables'!$K$15=1),data!C1747/data!C1746,1))</f>
        <v>11738.570977959776</v>
      </c>
    </row>
    <row r="1748" spans="1:16" x14ac:dyDescent="0.4">
      <c r="A1748" s="17">
        <f t="shared" si="81"/>
        <v>1746</v>
      </c>
      <c r="B1748">
        <v>1653696000</v>
      </c>
      <c r="C1748">
        <v>29031.33</v>
      </c>
      <c r="D1748" s="14">
        <f t="shared" si="82"/>
        <v>44709</v>
      </c>
      <c r="F1748">
        <f ca="1">IF(A1748&lt;$F$2,"",AVERAGE(INDIRECT("C"&amp;A1748-$F$2+3):C1748))</f>
        <v>39062.16883333333</v>
      </c>
      <c r="G1748" s="2">
        <f ca="1">IF(A1748&lt;$G$2,"",IF(A1748=$G$2,AVERAGE(INDIRECT("C"&amp;A1748-$G$2+3):C1748),G1747+(2/($G$2+3))*(C1748-G1747)))</f>
        <v>38114.653162626346</v>
      </c>
      <c r="J1748">
        <f ca="1">IF(F1748="","",IF(C1748&lt;(F1748*(1-'inputs and tables'!$K$14)),0,IF(C1748&gt;(F1748*(1+'inputs and tables'!$K$14)),1,J1747)))</f>
        <v>0</v>
      </c>
      <c r="K1748">
        <f ca="1">IF(G1748="","",IF(C1748&lt;(G1748*(1-'inputs and tables'!$K$14)),0,IF(C1748&gt;(G1748*(1+'inputs and tables'!$K$14)),1,K1747)))</f>
        <v>0</v>
      </c>
      <c r="N1748" s="13">
        <f t="shared" si="83"/>
        <v>2521.1749891445825</v>
      </c>
      <c r="O1748" s="10">
        <f ca="1">(O1747+(IF(J1747&lt;&gt;J1746,(-O1747*'inputs and tables'!$K$22-'inputs and tables'!$K$21)-O1747*'inputs and tables'!$K$22,0)*('inputs and tables'!$K$15+'inputs and tables'!$K$16)))*(IF(AND(J1747=0,'inputs and tables'!$K$16=1),data!C1747/data!C1748,1)*IF(AND(J1747=1,'inputs and tables'!$K$15=1),data!C1748/data!C1747,1))</f>
        <v>44602.415879522392</v>
      </c>
      <c r="P1748" s="10">
        <f ca="1">(P1747+(IF(K1747&lt;&gt;K1746,(-P1747*'inputs and tables'!$K$22-'inputs and tables'!$K$21)-P1747*'inputs and tables'!$K$22,0)*('inputs and tables'!$K$15+'inputs and tables'!$K$16)))*(IF(AND(K1747=0,'inputs and tables'!$K$16=1),data!C1747/data!C1748,1)*IF(AND(K1747=1,'inputs and tables'!$K$15=1),data!C1748/data!C1747,1))</f>
        <v>11576.215742950557</v>
      </c>
    </row>
    <row r="1749" spans="1:16" x14ac:dyDescent="0.4">
      <c r="A1749" s="17">
        <f t="shared" si="81"/>
        <v>1747</v>
      </c>
      <c r="B1749">
        <v>1653782400</v>
      </c>
      <c r="C1749">
        <v>29468.1</v>
      </c>
      <c r="D1749" s="14">
        <f t="shared" si="82"/>
        <v>44710</v>
      </c>
      <c r="F1749">
        <f ca="1">IF(A1749&lt;$F$2,"",AVERAGE(INDIRECT("C"&amp;A1749-$F$2+3):C1749))</f>
        <v>38989.679333333326</v>
      </c>
      <c r="G1749" s="2">
        <f ca="1">IF(A1749&lt;$G$2,"",IF(A1749=$G$2,AVERAGE(INDIRECT("C"&amp;A1749-$G$2+3):C1749),G1748+(2/($G$2+3))*(C1749-G1748)))</f>
        <v>37960.250427579449</v>
      </c>
      <c r="J1749">
        <f ca="1">IF(F1749="","",IF(C1749&lt;(F1749*(1-'inputs and tables'!$K$14)),0,IF(C1749&gt;(F1749*(1+'inputs and tables'!$K$14)),1,J1748)))</f>
        <v>0</v>
      </c>
      <c r="K1749">
        <f ca="1">IF(G1749="","",IF(C1749&lt;(G1749*(1-'inputs and tables'!$K$14)),0,IF(C1749&gt;(G1749*(1+'inputs and tables'!$K$14)),1,K1748)))</f>
        <v>0</v>
      </c>
      <c r="N1749" s="13">
        <f t="shared" si="83"/>
        <v>2559.1055145462324</v>
      </c>
      <c r="O1749" s="10">
        <f ca="1">(O1748+(IF(J1748&lt;&gt;J1747,(-O1748*'inputs and tables'!$K$22-'inputs and tables'!$K$21)-O1748*'inputs and tables'!$K$22,0)*('inputs and tables'!$K$15+'inputs and tables'!$K$16)))*(IF(AND(J1748=0,'inputs and tables'!$K$16=1),data!C1748/data!C1749,1)*IF(AND(J1748=1,'inputs and tables'!$K$15=1),data!C1749/data!C1748,1))</f>
        <v>43941.328222574753</v>
      </c>
      <c r="P1749" s="10">
        <f ca="1">(P1748+(IF(K1748&lt;&gt;K1747,(-P1748*'inputs and tables'!$K$22-'inputs and tables'!$K$21)-P1748*'inputs and tables'!$K$22,0)*('inputs and tables'!$K$15+'inputs and tables'!$K$16)))*(IF(AND(K1748=0,'inputs and tables'!$K$16=1),data!C1748/data!C1749,1)*IF(AND(K1748=1,'inputs and tables'!$K$15=1),data!C1749/data!C1748,1))</f>
        <v>11404.635500245786</v>
      </c>
    </row>
    <row r="1750" spans="1:16" x14ac:dyDescent="0.4">
      <c r="A1750" s="17">
        <f t="shared" si="81"/>
        <v>1748</v>
      </c>
      <c r="B1750">
        <v>1653868800</v>
      </c>
      <c r="C1750">
        <v>31734.22</v>
      </c>
      <c r="D1750" s="14">
        <f t="shared" si="82"/>
        <v>44711</v>
      </c>
      <c r="F1750">
        <f ca="1">IF(A1750&lt;$F$2,"",AVERAGE(INDIRECT("C"&amp;A1750-$F$2+3):C1750))</f>
        <v>38938.449833333332</v>
      </c>
      <c r="G1750" s="2">
        <f ca="1">IF(A1750&lt;$G$2,"",IF(A1750=$G$2,AVERAGE(INDIRECT("C"&amp;A1750-$G$2+3):C1750),G1749+(2/($G$2+3))*(C1750-G1749)))</f>
        <v>37849.071312801243</v>
      </c>
      <c r="J1750">
        <f ca="1">IF(F1750="","",IF(C1750&lt;(F1750*(1-'inputs and tables'!$K$14)),0,IF(C1750&gt;(F1750*(1+'inputs and tables'!$K$14)),1,J1749)))</f>
        <v>0</v>
      </c>
      <c r="K1750">
        <f ca="1">IF(G1750="","",IF(C1750&lt;(G1750*(1-'inputs and tables'!$K$14)),0,IF(C1750&gt;(G1750*(1+'inputs and tables'!$K$14)),1,K1749)))</f>
        <v>0</v>
      </c>
      <c r="N1750" s="13">
        <f t="shared" si="83"/>
        <v>2755.9027355622975</v>
      </c>
      <c r="O1750" s="10">
        <f ca="1">(O1749+(IF(J1749&lt;&gt;J1748,(-O1749*'inputs and tables'!$K$22-'inputs and tables'!$K$21)-O1749*'inputs and tables'!$K$22,0)*('inputs and tables'!$K$15+'inputs and tables'!$K$16)))*(IF(AND(J1749=0,'inputs and tables'!$K$16=1),data!C1749/data!C1750,1)*IF(AND(J1749=1,'inputs and tables'!$K$15=1),data!C1750/data!C1749,1))</f>
        <v>40803.506567851837</v>
      </c>
      <c r="P1750" s="10">
        <f ca="1">(P1749+(IF(K1749&lt;&gt;K1748,(-P1749*'inputs and tables'!$K$22-'inputs and tables'!$K$21)-P1749*'inputs and tables'!$K$22,0)*('inputs and tables'!$K$15+'inputs and tables'!$K$16)))*(IF(AND(K1749=0,'inputs and tables'!$K$16=1),data!C1749/data!C1750,1)*IF(AND(K1749=1,'inputs and tables'!$K$15=1),data!C1750/data!C1749,1))</f>
        <v>10590.23790043659</v>
      </c>
    </row>
    <row r="1751" spans="1:16" x14ac:dyDescent="0.4">
      <c r="A1751" s="17">
        <f t="shared" si="81"/>
        <v>1749</v>
      </c>
      <c r="B1751">
        <v>1653955200</v>
      </c>
      <c r="C1751">
        <v>31801.040000000001</v>
      </c>
      <c r="D1751" s="14">
        <f t="shared" si="82"/>
        <v>44712</v>
      </c>
      <c r="F1751">
        <f ca="1">IF(A1751&lt;$F$2,"",AVERAGE(INDIRECT("C"&amp;A1751-$F$2+3):C1751))</f>
        <v>38882.900999999998</v>
      </c>
      <c r="G1751" s="2">
        <f ca="1">IF(A1751&lt;$G$2,"",IF(A1751=$G$2,AVERAGE(INDIRECT("C"&amp;A1751-$G$2+3):C1751),G1750+(2/($G$2+3))*(C1751-G1750)))</f>
        <v>37741.070753644075</v>
      </c>
      <c r="J1751">
        <f ca="1">IF(F1751="","",IF(C1751&lt;(F1751*(1-'inputs and tables'!$K$14)),0,IF(C1751&gt;(F1751*(1+'inputs and tables'!$K$14)),1,J1750)))</f>
        <v>0</v>
      </c>
      <c r="K1751">
        <f ca="1">IF(G1751="","",IF(C1751&lt;(G1751*(1-'inputs and tables'!$K$14)),0,IF(C1751&gt;(G1751*(1+'inputs and tables'!$K$14)),1,K1750)))</f>
        <v>0</v>
      </c>
      <c r="N1751" s="13">
        <f t="shared" si="83"/>
        <v>2761.7056013894794</v>
      </c>
      <c r="O1751" s="10">
        <f ca="1">(O1750+(IF(J1750&lt;&gt;J1749,(-O1750*'inputs and tables'!$K$22-'inputs and tables'!$K$21)-O1750*'inputs and tables'!$K$22,0)*('inputs and tables'!$K$15+'inputs and tables'!$K$16)))*(IF(AND(J1750=0,'inputs and tables'!$K$16=1),data!C1750/data!C1751,1)*IF(AND(J1750=1,'inputs and tables'!$K$15=1),data!C1751/data!C1750,1))</f>
        <v>40717.770682834751</v>
      </c>
      <c r="P1751" s="10">
        <f ca="1">(P1750+(IF(K1750&lt;&gt;K1749,(-P1750*'inputs and tables'!$K$22-'inputs and tables'!$K$21)-P1750*'inputs and tables'!$K$22,0)*('inputs and tables'!$K$15+'inputs and tables'!$K$16)))*(IF(AND(K1750=0,'inputs and tables'!$K$16=1),data!C1750/data!C1751,1)*IF(AND(K1750=1,'inputs and tables'!$K$15=1),data!C1751/data!C1750,1))</f>
        <v>10567.985807533114</v>
      </c>
    </row>
    <row r="1752" spans="1:16" x14ac:dyDescent="0.4">
      <c r="A1752" s="17">
        <f t="shared" si="81"/>
        <v>1750</v>
      </c>
      <c r="B1752">
        <v>1654041600</v>
      </c>
      <c r="C1752">
        <v>29805.83</v>
      </c>
      <c r="D1752" s="14">
        <f t="shared" si="82"/>
        <v>44713</v>
      </c>
      <c r="F1752">
        <f ca="1">IF(A1752&lt;$F$2,"",AVERAGE(INDIRECT("C"&amp;A1752-$F$2+3):C1752))</f>
        <v>38808.828000000001</v>
      </c>
      <c r="G1752" s="2">
        <f ca="1">IF(A1752&lt;$G$2,"",IF(A1752=$G$2,AVERAGE(INDIRECT("C"&amp;A1752-$G$2+3):C1752),G1751+(2/($G$2+3))*(C1752-G1751)))</f>
        <v>37599.370025900433</v>
      </c>
      <c r="J1752">
        <f ca="1">IF(F1752="","",IF(C1752&lt;(F1752*(1-'inputs and tables'!$K$14)),0,IF(C1752&gt;(F1752*(1+'inputs and tables'!$K$14)),1,J1751)))</f>
        <v>0</v>
      </c>
      <c r="K1752">
        <f ca="1">IF(G1752="","",IF(C1752&lt;(G1752*(1-'inputs and tables'!$K$14)),0,IF(C1752&gt;(G1752*(1+'inputs and tables'!$K$14)),1,K1751)))</f>
        <v>0</v>
      </c>
      <c r="N1752" s="13">
        <f t="shared" si="83"/>
        <v>2588.435084672155</v>
      </c>
      <c r="O1752" s="10">
        <f ca="1">(O1751+(IF(J1751&lt;&gt;J1750,(-O1751*'inputs and tables'!$K$22-'inputs and tables'!$K$21)-O1751*'inputs and tables'!$K$22,0)*('inputs and tables'!$K$15+'inputs and tables'!$K$16)))*(IF(AND(J1751=0,'inputs and tables'!$K$16=1),data!C1751/data!C1752,1)*IF(AND(J1751=1,'inputs and tables'!$K$15=1),data!C1752/data!C1751,1))</f>
        <v>43443.428825691328</v>
      </c>
      <c r="P1752" s="10">
        <f ca="1">(P1751+(IF(K1751&lt;&gt;K1750,(-P1751*'inputs and tables'!$K$22-'inputs and tables'!$K$21)-P1751*'inputs and tables'!$K$22,0)*('inputs and tables'!$K$15+'inputs and tables'!$K$16)))*(IF(AND(K1751=0,'inputs and tables'!$K$16=1),data!C1751/data!C1752,1)*IF(AND(K1751=1,'inputs and tables'!$K$15=1),data!C1752/data!C1751,1))</f>
        <v>11275.409521720847</v>
      </c>
    </row>
    <row r="1753" spans="1:16" x14ac:dyDescent="0.4">
      <c r="A1753" s="17">
        <f t="shared" si="81"/>
        <v>1751</v>
      </c>
      <c r="B1753">
        <v>1654128000</v>
      </c>
      <c r="C1753">
        <v>30452.62</v>
      </c>
      <c r="D1753" s="14">
        <f t="shared" si="82"/>
        <v>44714</v>
      </c>
      <c r="F1753">
        <f ca="1">IF(A1753&lt;$F$2,"",AVERAGE(INDIRECT("C"&amp;A1753-$F$2+3):C1753))</f>
        <v>38755.13016666667</v>
      </c>
      <c r="G1753" s="2">
        <f ca="1">IF(A1753&lt;$G$2,"",IF(A1753=$G$2,AVERAGE(INDIRECT("C"&amp;A1753-$G$2+3):C1753),G1752+(2/($G$2+3))*(C1753-G1752)))</f>
        <v>37471.749489723639</v>
      </c>
      <c r="J1753">
        <f ca="1">IF(F1753="","",IF(C1753&lt;(F1753*(1-'inputs and tables'!$K$14)),0,IF(C1753&gt;(F1753*(1+'inputs and tables'!$K$14)),1,J1752)))</f>
        <v>0</v>
      </c>
      <c r="K1753">
        <f ca="1">IF(G1753="","",IF(C1753&lt;(G1753*(1-'inputs and tables'!$K$14)),0,IF(C1753&gt;(G1753*(1+'inputs and tables'!$K$14)),1,K1752)))</f>
        <v>0</v>
      </c>
      <c r="N1753" s="13">
        <f t="shared" si="83"/>
        <v>2644.6044290056325</v>
      </c>
      <c r="O1753" s="10">
        <f ca="1">(O1752+(IF(J1752&lt;&gt;J1751,(-O1752*'inputs and tables'!$K$22-'inputs and tables'!$K$21)-O1752*'inputs and tables'!$K$22,0)*('inputs and tables'!$K$15+'inputs and tables'!$K$16)))*(IF(AND(J1752=0,'inputs and tables'!$K$16=1),data!C1752/data!C1753,1)*IF(AND(J1752=1,'inputs and tables'!$K$15=1),data!C1753/data!C1752,1))</f>
        <v>42520.724134595162</v>
      </c>
      <c r="P1753" s="10">
        <f ca="1">(P1752+(IF(K1752&lt;&gt;K1751,(-P1752*'inputs and tables'!$K$22-'inputs and tables'!$K$21)-P1752*'inputs and tables'!$K$22,0)*('inputs and tables'!$K$15+'inputs and tables'!$K$16)))*(IF(AND(K1752=0,'inputs and tables'!$K$16=1),data!C1752/data!C1753,1)*IF(AND(K1752=1,'inputs and tables'!$K$15=1),data!C1753/data!C1752,1))</f>
        <v>11035.928579701611</v>
      </c>
    </row>
    <row r="1754" spans="1:16" x14ac:dyDescent="0.4">
      <c r="A1754" s="17">
        <f t="shared" si="81"/>
        <v>1752</v>
      </c>
      <c r="B1754">
        <v>1654214400</v>
      </c>
      <c r="C1754">
        <v>29700.21</v>
      </c>
      <c r="D1754" s="14">
        <f t="shared" si="82"/>
        <v>44715</v>
      </c>
      <c r="F1754">
        <f ca="1">IF(A1754&lt;$F$2,"",AVERAGE(INDIRECT("C"&amp;A1754-$F$2+3):C1754))</f>
        <v>38691.701833333333</v>
      </c>
      <c r="G1754" s="2">
        <f ca="1">IF(A1754&lt;$G$2,"",IF(A1754=$G$2,AVERAGE(INDIRECT("C"&amp;A1754-$G$2+3):C1754),G1753+(2/($G$2+3))*(C1754-G1753)))</f>
        <v>37332.971998835717</v>
      </c>
      <c r="J1754">
        <f ca="1">IF(F1754="","",IF(C1754&lt;(F1754*(1-'inputs and tables'!$K$14)),0,IF(C1754&gt;(F1754*(1+'inputs and tables'!$K$14)),1,J1753)))</f>
        <v>0</v>
      </c>
      <c r="K1754">
        <f ca="1">IF(G1754="","",IF(C1754&lt;(G1754*(1-'inputs and tables'!$K$14)),0,IF(C1754&gt;(G1754*(1+'inputs and tables'!$K$14)),1,K1753)))</f>
        <v>0</v>
      </c>
      <c r="N1754" s="13">
        <f t="shared" si="83"/>
        <v>2579.2627008249988</v>
      </c>
      <c r="O1754" s="10">
        <f ca="1">(O1753+(IF(J1753&lt;&gt;J1752,(-O1753*'inputs and tables'!$K$22-'inputs and tables'!$K$21)-O1753*'inputs and tables'!$K$22,0)*('inputs and tables'!$K$15+'inputs and tables'!$K$16)))*(IF(AND(J1753=0,'inputs and tables'!$K$16=1),data!C1753/data!C1754,1)*IF(AND(J1753=1,'inputs and tables'!$K$15=1),data!C1754/data!C1753,1))</f>
        <v>43597.922512859514</v>
      </c>
      <c r="P1754" s="10">
        <f ca="1">(P1753+(IF(K1753&lt;&gt;K1752,(-P1753*'inputs and tables'!$K$22-'inputs and tables'!$K$21)-P1753*'inputs and tables'!$K$22,0)*('inputs and tables'!$K$15+'inputs and tables'!$K$16)))*(IF(AND(K1753=0,'inputs and tables'!$K$16=1),data!C1753/data!C1754,1)*IF(AND(K1753=1,'inputs and tables'!$K$15=1),data!C1754/data!C1753,1))</f>
        <v>11315.507176036563</v>
      </c>
    </row>
    <row r="1755" spans="1:16" x14ac:dyDescent="0.4">
      <c r="A1755" s="17">
        <f t="shared" si="81"/>
        <v>1753</v>
      </c>
      <c r="B1755">
        <v>1654300800</v>
      </c>
      <c r="C1755">
        <v>29864.04</v>
      </c>
      <c r="D1755" s="14">
        <f t="shared" si="82"/>
        <v>44716</v>
      </c>
      <c r="F1755">
        <f ca="1">IF(A1755&lt;$F$2,"",AVERAGE(INDIRECT("C"&amp;A1755-$F$2+3):C1755))</f>
        <v>38594.116750000001</v>
      </c>
      <c r="G1755" s="2">
        <f ca="1">IF(A1755&lt;$G$2,"",IF(A1755=$G$2,AVERAGE(INDIRECT("C"&amp;A1755-$G$2+3):C1755),G1754+(2/($G$2+3))*(C1755-G1754)))</f>
        <v>37199.598213142221</v>
      </c>
      <c r="J1755">
        <f ca="1">IF(F1755="","",IF(C1755&lt;(F1755*(1-'inputs and tables'!$K$14)),0,IF(C1755&gt;(F1755*(1+'inputs and tables'!$K$14)),1,J1754)))</f>
        <v>0</v>
      </c>
      <c r="K1755">
        <f ca="1">IF(G1755="","",IF(C1755&lt;(G1755*(1-'inputs and tables'!$K$14)),0,IF(C1755&gt;(G1755*(1+'inputs and tables'!$K$14)),1,K1754)))</f>
        <v>0</v>
      </c>
      <c r="N1755" s="13">
        <f t="shared" si="83"/>
        <v>2593.4902301345951</v>
      </c>
      <c r="O1755" s="10">
        <f ca="1">(O1754+(IF(J1754&lt;&gt;J1753,(-O1754*'inputs and tables'!$K$22-'inputs and tables'!$K$21)-O1754*'inputs and tables'!$K$22,0)*('inputs and tables'!$K$15+'inputs and tables'!$K$16)))*(IF(AND(J1754=0,'inputs and tables'!$K$16=1),data!C1754/data!C1755,1)*IF(AND(J1754=1,'inputs and tables'!$K$15=1),data!C1755/data!C1754,1))</f>
        <v>43358.750329682633</v>
      </c>
      <c r="P1755" s="10">
        <f ca="1">(P1754+(IF(K1754&lt;&gt;K1753,(-P1754*'inputs and tables'!$K$22-'inputs and tables'!$K$21)-P1754*'inputs and tables'!$K$22,0)*('inputs and tables'!$K$15+'inputs and tables'!$K$16)))*(IF(AND(K1754=0,'inputs and tables'!$K$16=1),data!C1754/data!C1755,1)*IF(AND(K1754=1,'inputs and tables'!$K$15=1),data!C1755/data!C1754,1))</f>
        <v>11253.431866043338</v>
      </c>
    </row>
    <row r="1756" spans="1:16" x14ac:dyDescent="0.4">
      <c r="A1756" s="17">
        <f t="shared" si="81"/>
        <v>1754</v>
      </c>
      <c r="B1756">
        <v>1654387200</v>
      </c>
      <c r="C1756">
        <v>29919.21</v>
      </c>
      <c r="D1756" s="14">
        <f t="shared" si="82"/>
        <v>44717</v>
      </c>
      <c r="F1756">
        <f ca="1">IF(A1756&lt;$F$2,"",AVERAGE(INDIRECT("C"&amp;A1756-$F$2+3):C1756))</f>
        <v>38498.58858333333</v>
      </c>
      <c r="G1756" s="2">
        <f ca="1">IF(A1756&lt;$G$2,"",IF(A1756=$G$2,AVERAGE(INDIRECT("C"&amp;A1756-$G$2+3):C1756),G1755+(2/($G$2+3))*(C1756-G1755)))</f>
        <v>37069.591280764682</v>
      </c>
      <c r="J1756">
        <f ca="1">IF(F1756="","",IF(C1756&lt;(F1756*(1-'inputs and tables'!$K$14)),0,IF(C1756&gt;(F1756*(1+'inputs and tables'!$K$14)),1,J1755)))</f>
        <v>0</v>
      </c>
      <c r="K1756">
        <f ca="1">IF(G1756="","",IF(C1756&lt;(G1756*(1-'inputs and tables'!$K$14)),0,IF(C1756&gt;(G1756*(1+'inputs and tables'!$K$14)),1,K1755)))</f>
        <v>0</v>
      </c>
      <c r="N1756" s="13">
        <f t="shared" si="83"/>
        <v>2598.2813721233051</v>
      </c>
      <c r="O1756" s="10">
        <f ca="1">(O1755+(IF(J1755&lt;&gt;J1754,(-O1755*'inputs and tables'!$K$22-'inputs and tables'!$K$21)-O1755*'inputs and tables'!$K$22,0)*('inputs and tables'!$K$15+'inputs and tables'!$K$16)))*(IF(AND(J1755=0,'inputs and tables'!$K$16=1),data!C1755/data!C1756,1)*IF(AND(J1755=1,'inputs and tables'!$K$15=1),data!C1756/data!C1755,1))</f>
        <v>43278.798276948335</v>
      </c>
      <c r="P1756" s="10">
        <f ca="1">(P1755+(IF(K1755&lt;&gt;K1754,(-P1755*'inputs and tables'!$K$22-'inputs and tables'!$K$21)-P1755*'inputs and tables'!$K$22,0)*('inputs and tables'!$K$15+'inputs and tables'!$K$16)))*(IF(AND(K1755=0,'inputs and tables'!$K$16=1),data!C1755/data!C1756,1)*IF(AND(K1755=1,'inputs and tables'!$K$15=1),data!C1756/data!C1755,1))</f>
        <v>11232.68092255086</v>
      </c>
    </row>
    <row r="1757" spans="1:16" x14ac:dyDescent="0.4">
      <c r="A1757" s="17">
        <f t="shared" si="81"/>
        <v>1755</v>
      </c>
      <c r="B1757">
        <v>1654473600</v>
      </c>
      <c r="C1757">
        <v>31373.1</v>
      </c>
      <c r="D1757" s="14">
        <f t="shared" si="82"/>
        <v>44718</v>
      </c>
      <c r="F1757">
        <f ca="1">IF(A1757&lt;$F$2,"",AVERAGE(INDIRECT("C"&amp;A1757-$F$2+3):C1757))</f>
        <v>38406.857166666661</v>
      </c>
      <c r="G1757" s="2">
        <f ca="1">IF(A1757&lt;$G$2,"",IF(A1757=$G$2,AVERAGE(INDIRECT("C"&amp;A1757-$G$2+3):C1757),G1756+(2/($G$2+3))*(C1757-G1756)))</f>
        <v>36967.868222179597</v>
      </c>
      <c r="J1757">
        <f ca="1">IF(F1757="","",IF(C1757&lt;(F1757*(1-'inputs and tables'!$K$14)),0,IF(C1757&gt;(F1757*(1+'inputs and tables'!$K$14)),1,J1756)))</f>
        <v>0</v>
      </c>
      <c r="K1757">
        <f ca="1">IF(G1757="","",IF(C1757&lt;(G1757*(1-'inputs and tables'!$K$14)),0,IF(C1757&gt;(G1757*(1+'inputs and tables'!$K$14)),1,K1756)))</f>
        <v>0</v>
      </c>
      <c r="N1757" s="13">
        <f t="shared" si="83"/>
        <v>2724.5419018671168</v>
      </c>
      <c r="O1757" s="10">
        <f ca="1">(O1756+(IF(J1756&lt;&gt;J1755,(-O1756*'inputs and tables'!$K$22-'inputs and tables'!$K$21)-O1756*'inputs and tables'!$K$22,0)*('inputs and tables'!$K$15+'inputs and tables'!$K$16)))*(IF(AND(J1756=0,'inputs and tables'!$K$16=1),data!C1756/data!C1757,1)*IF(AND(J1756=1,'inputs and tables'!$K$15=1),data!C1757/data!C1756,1))</f>
        <v>41273.175242346326</v>
      </c>
      <c r="P1757" s="10">
        <f ca="1">(P1756+(IF(K1756&lt;&gt;K1755,(-P1756*'inputs and tables'!$K$22-'inputs and tables'!$K$21)-P1756*'inputs and tables'!$K$22,0)*('inputs and tables'!$K$15+'inputs and tables'!$K$16)))*(IF(AND(K1756=0,'inputs and tables'!$K$16=1),data!C1756/data!C1757,1)*IF(AND(K1756=1,'inputs and tables'!$K$15=1),data!C1757/data!C1756,1))</f>
        <v>10712.136810987531</v>
      </c>
    </row>
    <row r="1758" spans="1:16" x14ac:dyDescent="0.4">
      <c r="A1758" s="17">
        <f t="shared" si="81"/>
        <v>1756</v>
      </c>
      <c r="B1758">
        <v>1654560000</v>
      </c>
      <c r="C1758">
        <v>31125.33</v>
      </c>
      <c r="D1758" s="14">
        <f t="shared" si="82"/>
        <v>44719</v>
      </c>
      <c r="F1758">
        <f ca="1">IF(A1758&lt;$F$2,"",AVERAGE(INDIRECT("C"&amp;A1758-$F$2+3):C1758))</f>
        <v>38300.901666666658</v>
      </c>
      <c r="G1758" s="2">
        <f ca="1">IF(A1758&lt;$G$2,"",IF(A1758=$G$2,AVERAGE(INDIRECT("C"&amp;A1758-$G$2+3):C1758),G1757+(2/($G$2+3))*(C1758-G1757)))</f>
        <v>36863.537182497821</v>
      </c>
      <c r="J1758">
        <f ca="1">IF(F1758="","",IF(C1758&lt;(F1758*(1-'inputs and tables'!$K$14)),0,IF(C1758&gt;(F1758*(1+'inputs and tables'!$K$14)),1,J1757)))</f>
        <v>0</v>
      </c>
      <c r="K1758">
        <f ca="1">IF(G1758="","",IF(C1758&lt;(G1758*(1-'inputs and tables'!$K$14)),0,IF(C1758&gt;(G1758*(1+'inputs and tables'!$K$14)),1,K1757)))</f>
        <v>0</v>
      </c>
      <c r="N1758" s="13">
        <f t="shared" si="83"/>
        <v>2703.0247503256496</v>
      </c>
      <c r="O1758" s="10">
        <f ca="1">(O1757+(IF(J1757&lt;&gt;J1756,(-O1757*'inputs and tables'!$K$22-'inputs and tables'!$K$21)-O1757*'inputs and tables'!$K$22,0)*('inputs and tables'!$K$15+'inputs and tables'!$K$16)))*(IF(AND(J1757=0,'inputs and tables'!$K$16=1),data!C1757/data!C1758,1)*IF(AND(J1757=1,'inputs and tables'!$K$15=1),data!C1758/data!C1757,1))</f>
        <v>41601.726124531226</v>
      </c>
      <c r="P1758" s="10">
        <f ca="1">(P1757+(IF(K1757&lt;&gt;K1756,(-P1757*'inputs and tables'!$K$22-'inputs and tables'!$K$21)-P1757*'inputs and tables'!$K$22,0)*('inputs and tables'!$K$15+'inputs and tables'!$K$16)))*(IF(AND(K1757=0,'inputs and tables'!$K$16=1),data!C1757/data!C1758,1)*IF(AND(K1757=1,'inputs and tables'!$K$15=1),data!C1758/data!C1757,1))</f>
        <v>10797.409678380693</v>
      </c>
    </row>
    <row r="1759" spans="1:16" x14ac:dyDescent="0.4">
      <c r="A1759" s="17">
        <f t="shared" si="81"/>
        <v>1757</v>
      </c>
      <c r="B1759">
        <v>1654646400</v>
      </c>
      <c r="C1759">
        <v>30204.77</v>
      </c>
      <c r="D1759" s="14">
        <f t="shared" si="82"/>
        <v>44720</v>
      </c>
      <c r="F1759">
        <f ca="1">IF(A1759&lt;$F$2,"",AVERAGE(INDIRECT("C"&amp;A1759-$F$2+3):C1759))</f>
        <v>38185.583166666656</v>
      </c>
      <c r="G1759" s="2">
        <f ca="1">IF(A1759&lt;$G$2,"",IF(A1759=$G$2,AVERAGE(INDIRECT("C"&amp;A1759-$G$2+3):C1759),G1758+(2/($G$2+3))*(C1759-G1758)))</f>
        <v>36744.630625667502</v>
      </c>
      <c r="J1759">
        <f ca="1">IF(F1759="","",IF(C1759&lt;(F1759*(1-'inputs and tables'!$K$14)),0,IF(C1759&gt;(F1759*(1+'inputs and tables'!$K$14)),1,J1758)))</f>
        <v>0</v>
      </c>
      <c r="K1759">
        <f ca="1">IF(G1759="","",IF(C1759&lt;(G1759*(1-'inputs and tables'!$K$14)),0,IF(C1759&gt;(G1759*(1+'inputs and tables'!$K$14)),1,K1758)))</f>
        <v>0</v>
      </c>
      <c r="N1759" s="13">
        <f t="shared" si="83"/>
        <v>2623.0803300043299</v>
      </c>
      <c r="O1759" s="10">
        <f ca="1">(O1758+(IF(J1758&lt;&gt;J1757,(-O1758*'inputs and tables'!$K$22-'inputs and tables'!$K$21)-O1758*'inputs and tables'!$K$22,0)*('inputs and tables'!$K$15+'inputs and tables'!$K$16)))*(IF(AND(J1758=0,'inputs and tables'!$K$16=1),data!C1758/data!C1759,1)*IF(AND(J1758=1,'inputs and tables'!$K$15=1),data!C1759/data!C1758,1))</f>
        <v>42869.634637034338</v>
      </c>
      <c r="P1759" s="10">
        <f ca="1">(P1758+(IF(K1758&lt;&gt;K1757,(-P1758*'inputs and tables'!$K$22-'inputs and tables'!$K$21)-P1758*'inputs and tables'!$K$22,0)*('inputs and tables'!$K$15+'inputs and tables'!$K$16)))*(IF(AND(K1758=0,'inputs and tables'!$K$16=1),data!C1758/data!C1759,1)*IF(AND(K1758=1,'inputs and tables'!$K$15=1),data!C1759/data!C1758,1))</f>
        <v>11126.485630739548</v>
      </c>
    </row>
    <row r="1760" spans="1:16" x14ac:dyDescent="0.4">
      <c r="A1760" s="17">
        <f t="shared" si="81"/>
        <v>1758</v>
      </c>
      <c r="B1760">
        <v>1654732800</v>
      </c>
      <c r="C1760">
        <v>30109.93</v>
      </c>
      <c r="D1760" s="14">
        <f t="shared" si="82"/>
        <v>44721</v>
      </c>
      <c r="F1760">
        <f ca="1">IF(A1760&lt;$F$2,"",AVERAGE(INDIRECT("C"&amp;A1760-$F$2+3):C1760))</f>
        <v>38066.726583333322</v>
      </c>
      <c r="G1760" s="2">
        <f ca="1">IF(A1760&lt;$G$2,"",IF(A1760=$G$2,AVERAGE(INDIRECT("C"&amp;A1760-$G$2+3):C1760),G1759+(2/($G$2+3))*(C1760-G1759)))</f>
        <v>36626.153828780582</v>
      </c>
      <c r="J1760">
        <f ca="1">IF(F1760="","",IF(C1760&lt;(F1760*(1-'inputs and tables'!$K$14)),0,IF(C1760&gt;(F1760*(1+'inputs and tables'!$K$14)),1,J1759)))</f>
        <v>0</v>
      </c>
      <c r="K1760">
        <f ca="1">IF(G1760="","",IF(C1760&lt;(G1760*(1-'inputs and tables'!$K$14)),0,IF(C1760&gt;(G1760*(1+'inputs and tables'!$K$14)),1,K1759)))</f>
        <v>0</v>
      </c>
      <c r="N1760" s="13">
        <f t="shared" si="83"/>
        <v>2614.8441163699399</v>
      </c>
      <c r="O1760" s="10">
        <f ca="1">(O1759+(IF(J1759&lt;&gt;J1758,(-O1759*'inputs and tables'!$K$22-'inputs and tables'!$K$21)-O1759*'inputs and tables'!$K$22,0)*('inputs and tables'!$K$15+'inputs and tables'!$K$16)))*(IF(AND(J1759=0,'inputs and tables'!$K$16=1),data!C1759/data!C1760,1)*IF(AND(J1759=1,'inputs and tables'!$K$15=1),data!C1760/data!C1759,1))</f>
        <v>43004.665045573194</v>
      </c>
      <c r="P1760" s="10">
        <f ca="1">(P1759+(IF(K1759&lt;&gt;K1758,(-P1759*'inputs and tables'!$K$22-'inputs and tables'!$K$21)-P1759*'inputs and tables'!$K$22,0)*('inputs and tables'!$K$15+'inputs and tables'!$K$16)))*(IF(AND(K1759=0,'inputs and tables'!$K$16=1),data!C1759/data!C1760,1)*IF(AND(K1759=1,'inputs and tables'!$K$15=1),data!C1760/data!C1759,1))</f>
        <v>11161.531740020419</v>
      </c>
    </row>
    <row r="1761" spans="1:16" x14ac:dyDescent="0.4">
      <c r="A1761" s="17">
        <f t="shared" si="81"/>
        <v>1759</v>
      </c>
      <c r="B1761">
        <v>1654819200</v>
      </c>
      <c r="C1761">
        <v>29091.88</v>
      </c>
      <c r="D1761" s="14">
        <f t="shared" si="82"/>
        <v>44722</v>
      </c>
      <c r="F1761">
        <f ca="1">IF(A1761&lt;$F$2,"",AVERAGE(INDIRECT("C"&amp;A1761-$F$2+3):C1761))</f>
        <v>37946.69691666666</v>
      </c>
      <c r="G1761" s="2">
        <f ca="1">IF(A1761&lt;$G$2,"",IF(A1761=$G$2,AVERAGE(INDIRECT("C"&amp;A1761-$G$2+3):C1761),G1760+(2/($G$2+3))*(C1761-G1760)))</f>
        <v>36491.613224695211</v>
      </c>
      <c r="J1761">
        <f ca="1">IF(F1761="","",IF(C1761&lt;(F1761*(1-'inputs and tables'!$K$14)),0,IF(C1761&gt;(F1761*(1+'inputs and tables'!$K$14)),1,J1760)))</f>
        <v>0</v>
      </c>
      <c r="K1761">
        <f ca="1">IF(G1761="","",IF(C1761&lt;(G1761*(1-'inputs and tables'!$K$14)),0,IF(C1761&gt;(G1761*(1+'inputs and tables'!$K$14)),1,K1760)))</f>
        <v>0</v>
      </c>
      <c r="N1761" s="13">
        <f t="shared" si="83"/>
        <v>2526.4333478071962</v>
      </c>
      <c r="O1761" s="10">
        <f ca="1">(O1760+(IF(J1760&lt;&gt;J1759,(-O1760*'inputs and tables'!$K$22-'inputs and tables'!$K$21)-O1760*'inputs and tables'!$K$22,0)*('inputs and tables'!$K$15+'inputs and tables'!$K$16)))*(IF(AND(J1760=0,'inputs and tables'!$K$16=1),data!C1760/data!C1761,1)*IF(AND(J1760=1,'inputs and tables'!$K$15=1),data!C1761/data!C1760,1))</f>
        <v>44509.58323063534</v>
      </c>
      <c r="P1761" s="10">
        <f ca="1">(P1760+(IF(K1760&lt;&gt;K1759,(-P1760*'inputs and tables'!$K$22-'inputs and tables'!$K$21)-P1760*'inputs and tables'!$K$22,0)*('inputs and tables'!$K$15+'inputs and tables'!$K$16)))*(IF(AND(K1760=0,'inputs and tables'!$K$16=1),data!C1760/data!C1761,1)*IF(AND(K1760=1,'inputs and tables'!$K$15=1),data!C1761/data!C1760,1))</f>
        <v>11552.12173928921</v>
      </c>
    </row>
    <row r="1762" spans="1:16" x14ac:dyDescent="0.4">
      <c r="A1762" s="17">
        <f t="shared" si="81"/>
        <v>1760</v>
      </c>
      <c r="B1762">
        <v>1654905600</v>
      </c>
      <c r="C1762">
        <v>28424.7</v>
      </c>
      <c r="D1762" s="14">
        <f t="shared" si="82"/>
        <v>44723</v>
      </c>
      <c r="F1762">
        <f ca="1">IF(A1762&lt;$F$2,"",AVERAGE(INDIRECT("C"&amp;A1762-$F$2+3):C1762))</f>
        <v>37830.454999999994</v>
      </c>
      <c r="G1762" s="2">
        <f ca="1">IF(A1762&lt;$G$2,"",IF(A1762=$G$2,AVERAGE(INDIRECT("C"&amp;A1762-$G$2+3):C1762),G1761+(2/($G$2+3))*(C1762-G1761)))</f>
        <v>36347.561202825651</v>
      </c>
      <c r="J1762">
        <f ca="1">IF(F1762="","",IF(C1762&lt;(F1762*(1-'inputs and tables'!$K$14)),0,IF(C1762&gt;(F1762*(1+'inputs and tables'!$K$14)),1,J1761)))</f>
        <v>0</v>
      </c>
      <c r="K1762">
        <f ca="1">IF(G1762="","",IF(C1762&lt;(G1762*(1-'inputs and tables'!$K$14)),0,IF(C1762&gt;(G1762*(1+'inputs and tables'!$K$14)),1,K1761)))</f>
        <v>0</v>
      </c>
      <c r="N1762" s="13">
        <f t="shared" si="83"/>
        <v>2468.4932696482733</v>
      </c>
      <c r="O1762" s="10">
        <f ca="1">(O1761+(IF(J1761&lt;&gt;J1760,(-O1761*'inputs and tables'!$K$22-'inputs and tables'!$K$21)-O1761*'inputs and tables'!$K$22,0)*('inputs and tables'!$K$15+'inputs and tables'!$K$16)))*(IF(AND(J1761=0,'inputs and tables'!$K$16=1),data!C1761/data!C1762,1)*IF(AND(J1761=1,'inputs and tables'!$K$15=1),data!C1762/data!C1761,1))</f>
        <v>45554.305030331212</v>
      </c>
      <c r="P1762" s="10">
        <f ca="1">(P1761+(IF(K1761&lt;&gt;K1760,(-P1761*'inputs and tables'!$K$22-'inputs and tables'!$K$21)-P1761*'inputs and tables'!$K$22,0)*('inputs and tables'!$K$15+'inputs and tables'!$K$16)))*(IF(AND(K1761=0,'inputs and tables'!$K$16=1),data!C1761/data!C1762,1)*IF(AND(K1761=1,'inputs and tables'!$K$15=1),data!C1762/data!C1761,1))</f>
        <v>11823.271288168142</v>
      </c>
    </row>
    <row r="1763" spans="1:16" x14ac:dyDescent="0.4">
      <c r="A1763" s="17">
        <f t="shared" si="81"/>
        <v>1761</v>
      </c>
      <c r="B1763">
        <v>1654992000</v>
      </c>
      <c r="C1763">
        <v>26574.53</v>
      </c>
      <c r="D1763" s="14">
        <f t="shared" si="82"/>
        <v>44724</v>
      </c>
      <c r="F1763">
        <f ca="1">IF(A1763&lt;$F$2,"",AVERAGE(INDIRECT("C"&amp;A1763-$F$2+3):C1763))</f>
        <v>37700.093833333332</v>
      </c>
      <c r="G1763" s="2">
        <f ca="1">IF(A1763&lt;$G$2,"",IF(A1763=$G$2,AVERAGE(INDIRECT("C"&amp;A1763-$G$2+3):C1763),G1762+(2/($G$2+3))*(C1763-G1762)))</f>
        <v>36173.042788489482</v>
      </c>
      <c r="J1763">
        <f ca="1">IF(F1763="","",IF(C1763&lt;(F1763*(1-'inputs and tables'!$K$14)),0,IF(C1763&gt;(F1763*(1+'inputs and tables'!$K$14)),1,J1762)))</f>
        <v>0</v>
      </c>
      <c r="K1763">
        <f ca="1">IF(G1763="","",IF(C1763&lt;(G1763*(1-'inputs and tables'!$K$14)),0,IF(C1763&gt;(G1763*(1+'inputs and tables'!$K$14)),1,K1762)))</f>
        <v>0</v>
      </c>
      <c r="N1763" s="13">
        <f t="shared" si="83"/>
        <v>2307.8184976117996</v>
      </c>
      <c r="O1763" s="10">
        <f ca="1">(O1762+(IF(J1762&lt;&gt;J1761,(-O1762*'inputs and tables'!$K$22-'inputs and tables'!$K$21)-O1762*'inputs and tables'!$K$22,0)*('inputs and tables'!$K$15+'inputs and tables'!$K$16)))*(IF(AND(J1762=0,'inputs and tables'!$K$16=1),data!C1762/data!C1763,1)*IF(AND(J1762=1,'inputs and tables'!$K$15=1),data!C1763/data!C1762,1))</f>
        <v>48725.883550740335</v>
      </c>
      <c r="P1763" s="10">
        <f ca="1">(P1762+(IF(K1762&lt;&gt;K1761,(-P1762*'inputs and tables'!$K$22-'inputs and tables'!$K$21)-P1762*'inputs and tables'!$K$22,0)*('inputs and tables'!$K$15+'inputs and tables'!$K$16)))*(IF(AND(K1762=0,'inputs and tables'!$K$16=1),data!C1762/data!C1763,1)*IF(AND(K1762=1,'inputs and tables'!$K$15=1),data!C1763/data!C1762,1))</f>
        <v>12646.430224157981</v>
      </c>
    </row>
    <row r="1764" spans="1:16" x14ac:dyDescent="0.4">
      <c r="A1764" s="17">
        <f t="shared" si="81"/>
        <v>1762</v>
      </c>
      <c r="B1764">
        <v>1655078400</v>
      </c>
      <c r="C1764">
        <v>22487.41</v>
      </c>
      <c r="D1764" s="14">
        <f t="shared" si="82"/>
        <v>44725</v>
      </c>
      <c r="F1764">
        <f ca="1">IF(A1764&lt;$F$2,"",AVERAGE(INDIRECT("C"&amp;A1764-$F$2+3):C1764))</f>
        <v>37537.041750000004</v>
      </c>
      <c r="G1764" s="2">
        <f ca="1">IF(A1764&lt;$G$2,"",IF(A1764=$G$2,AVERAGE(INDIRECT("C"&amp;A1764-$G$2+3):C1764),G1763+(2/($G$2+3))*(C1764-G1763)))</f>
        <v>35928.656488695029</v>
      </c>
      <c r="J1764">
        <f ca="1">IF(F1764="","",IF(C1764&lt;(F1764*(1-'inputs and tables'!$K$14)),0,IF(C1764&gt;(F1764*(1+'inputs and tables'!$K$14)),1,J1763)))</f>
        <v>0</v>
      </c>
      <c r="K1764">
        <f ca="1">IF(G1764="","",IF(C1764&lt;(G1764*(1-'inputs and tables'!$K$14)),0,IF(C1764&gt;(G1764*(1+'inputs and tables'!$K$14)),1,K1763)))</f>
        <v>0</v>
      </c>
      <c r="N1764" s="13">
        <f t="shared" si="83"/>
        <v>1952.8797221015973</v>
      </c>
      <c r="O1764" s="10">
        <f ca="1">(O1763+(IF(J1763&lt;&gt;J1762,(-O1763*'inputs and tables'!$K$22-'inputs and tables'!$K$21)-O1763*'inputs and tables'!$K$22,0)*('inputs and tables'!$K$15+'inputs and tables'!$K$16)))*(IF(AND(J1763=0,'inputs and tables'!$K$16=1),data!C1763/data!C1764,1)*IF(AND(J1763=1,'inputs and tables'!$K$15=1),data!C1764/data!C1763,1))</f>
        <v>57581.884894510105</v>
      </c>
      <c r="P1764" s="10">
        <f ca="1">(P1763+(IF(K1763&lt;&gt;K1762,(-P1763*'inputs and tables'!$K$22-'inputs and tables'!$K$21)-P1763*'inputs and tables'!$K$22,0)*('inputs and tables'!$K$15+'inputs and tables'!$K$16)))*(IF(AND(K1763=0,'inputs and tables'!$K$16=1),data!C1763/data!C1764,1)*IF(AND(K1763=1,'inputs and tables'!$K$15=1),data!C1764/data!C1763,1))</f>
        <v>14944.937606633799</v>
      </c>
    </row>
    <row r="1765" spans="1:16" x14ac:dyDescent="0.4">
      <c r="A1765" s="17">
        <f t="shared" si="81"/>
        <v>1763</v>
      </c>
      <c r="B1765">
        <v>1655164800</v>
      </c>
      <c r="C1765">
        <v>22136.41</v>
      </c>
      <c r="D1765" s="14">
        <f t="shared" si="82"/>
        <v>44726</v>
      </c>
      <c r="F1765">
        <f ca="1">IF(A1765&lt;$F$2,"",AVERAGE(INDIRECT("C"&amp;A1765-$F$2+3):C1765))</f>
        <v>37367.045666666665</v>
      </c>
      <c r="G1765" s="2">
        <f ca="1">IF(A1765&lt;$G$2,"",IF(A1765=$G$2,AVERAGE(INDIRECT("C"&amp;A1765-$G$2+3):C1765),G1764+(2/($G$2+3))*(C1765-G1764)))</f>
        <v>35682.366372825476</v>
      </c>
      <c r="J1765">
        <f ca="1">IF(F1765="","",IF(C1765&lt;(F1765*(1-'inputs and tables'!$K$14)),0,IF(C1765&gt;(F1765*(1+'inputs and tables'!$K$14)),1,J1764)))</f>
        <v>0</v>
      </c>
      <c r="K1765">
        <f ca="1">IF(G1765="","",IF(C1765&lt;(G1765*(1-'inputs and tables'!$K$14)),0,IF(C1765&gt;(G1765*(1+'inputs and tables'!$K$14)),1,K1764)))</f>
        <v>0</v>
      </c>
      <c r="N1765" s="13">
        <f t="shared" si="83"/>
        <v>1922.3977420755446</v>
      </c>
      <c r="O1765" s="10">
        <f ca="1">(O1764+(IF(J1764&lt;&gt;J1763,(-O1764*'inputs and tables'!$K$22-'inputs and tables'!$K$21)-O1764*'inputs and tables'!$K$22,0)*('inputs and tables'!$K$15+'inputs and tables'!$K$16)))*(IF(AND(J1764=0,'inputs and tables'!$K$16=1),data!C1764/data!C1765,1)*IF(AND(J1764=1,'inputs and tables'!$K$15=1),data!C1765/data!C1764,1))</f>
        <v>58494.916483551548</v>
      </c>
      <c r="P1765" s="10">
        <f ca="1">(P1764+(IF(K1764&lt;&gt;K1763,(-P1764*'inputs and tables'!$K$22-'inputs and tables'!$K$21)-P1764*'inputs and tables'!$K$22,0)*('inputs and tables'!$K$15+'inputs and tables'!$K$16)))*(IF(AND(K1764=0,'inputs and tables'!$K$16=1),data!C1764/data!C1765,1)*IF(AND(K1764=1,'inputs and tables'!$K$15=1),data!C1765/data!C1764,1))</f>
        <v>15181.907969033502</v>
      </c>
    </row>
    <row r="1766" spans="1:16" x14ac:dyDescent="0.4">
      <c r="A1766" s="17">
        <f t="shared" si="81"/>
        <v>1764</v>
      </c>
      <c r="B1766">
        <v>1655251200</v>
      </c>
      <c r="C1766">
        <v>22583.72</v>
      </c>
      <c r="D1766" s="14">
        <f t="shared" si="82"/>
        <v>44727</v>
      </c>
      <c r="F1766">
        <f ca="1">IF(A1766&lt;$F$2,"",AVERAGE(INDIRECT("C"&amp;A1766-$F$2+3):C1766))</f>
        <v>37184.036166666665</v>
      </c>
      <c r="G1766" s="2">
        <f ca="1">IF(A1766&lt;$G$2,"",IF(A1766=$G$2,AVERAGE(INDIRECT("C"&amp;A1766-$G$2+3):C1766),G1765+(2/($G$2+3))*(C1766-G1765)))</f>
        <v>35448.461973310732</v>
      </c>
      <c r="J1766">
        <f ca="1">IF(F1766="","",IF(C1766&lt;(F1766*(1-'inputs and tables'!$K$14)),0,IF(C1766&gt;(F1766*(1+'inputs and tables'!$K$14)),1,J1765)))</f>
        <v>0</v>
      </c>
      <c r="K1766">
        <f ca="1">IF(G1766="","",IF(C1766&lt;(G1766*(1-'inputs and tables'!$K$14)),0,IF(C1766&gt;(G1766*(1+'inputs and tables'!$K$14)),1,K1765)))</f>
        <v>0</v>
      </c>
      <c r="N1766" s="13">
        <f t="shared" si="83"/>
        <v>1961.2435953104555</v>
      </c>
      <c r="O1766" s="10">
        <f ca="1">(O1765+(IF(J1765&lt;&gt;J1764,(-O1765*'inputs and tables'!$K$22-'inputs and tables'!$K$21)-O1765*'inputs and tables'!$K$22,0)*('inputs and tables'!$K$15+'inputs and tables'!$K$16)))*(IF(AND(J1765=0,'inputs and tables'!$K$16=1),data!C1765/data!C1766,1)*IF(AND(J1765=1,'inputs and tables'!$K$15=1),data!C1766/data!C1765,1))</f>
        <v>57336.322545428979</v>
      </c>
      <c r="P1766" s="10">
        <f ca="1">(P1765+(IF(K1765&lt;&gt;K1764,(-P1765*'inputs and tables'!$K$22-'inputs and tables'!$K$21)-P1765*'inputs and tables'!$K$22,0)*('inputs and tables'!$K$15+'inputs and tables'!$K$16)))*(IF(AND(K1765=0,'inputs and tables'!$K$16=1),data!C1765/data!C1766,1)*IF(AND(K1765=1,'inputs and tables'!$K$15=1),data!C1766/data!C1765,1))</f>
        <v>14881.203777977804</v>
      </c>
    </row>
    <row r="1767" spans="1:16" x14ac:dyDescent="0.4">
      <c r="A1767" s="17">
        <f t="shared" si="81"/>
        <v>1765</v>
      </c>
      <c r="B1767">
        <v>1655337600</v>
      </c>
      <c r="C1767">
        <v>20401.310000000001</v>
      </c>
      <c r="D1767" s="14">
        <f t="shared" si="82"/>
        <v>44728</v>
      </c>
      <c r="F1767">
        <f ca="1">IF(A1767&lt;$F$2,"",AVERAGE(INDIRECT("C"&amp;A1767-$F$2+3):C1767))</f>
        <v>36988.434083333334</v>
      </c>
      <c r="G1767" s="2">
        <f ca="1">IF(A1767&lt;$G$2,"",IF(A1767=$G$2,AVERAGE(INDIRECT("C"&amp;A1767-$G$2+3):C1767),G1766+(2/($G$2+3))*(C1767-G1766)))</f>
        <v>35179.76283093018</v>
      </c>
      <c r="J1767">
        <f ca="1">IF(F1767="","",IF(C1767&lt;(F1767*(1-'inputs and tables'!$K$14)),0,IF(C1767&gt;(F1767*(1+'inputs and tables'!$K$14)),1,J1766)))</f>
        <v>0</v>
      </c>
      <c r="K1767">
        <f ca="1">IF(G1767="","",IF(C1767&lt;(G1767*(1-'inputs and tables'!$K$14)),0,IF(C1767&gt;(G1767*(1+'inputs and tables'!$K$14)),1,K1766)))</f>
        <v>0</v>
      </c>
      <c r="N1767" s="13">
        <f t="shared" si="83"/>
        <v>1771.7160225792361</v>
      </c>
      <c r="O1767" s="10">
        <f ca="1">(O1766+(IF(J1766&lt;&gt;J1765,(-O1766*'inputs and tables'!$K$22-'inputs and tables'!$K$21)-O1766*'inputs and tables'!$K$22,0)*('inputs and tables'!$K$15+'inputs and tables'!$K$16)))*(IF(AND(J1766=0,'inputs and tables'!$K$16=1),data!C1766/data!C1767,1)*IF(AND(J1766=1,'inputs and tables'!$K$15=1),data!C1767/data!C1766,1))</f>
        <v>63469.819055524153</v>
      </c>
      <c r="P1767" s="10">
        <f ca="1">(P1766+(IF(K1766&lt;&gt;K1765,(-P1766*'inputs and tables'!$K$22-'inputs and tables'!$K$21)-P1766*'inputs and tables'!$K$22,0)*('inputs and tables'!$K$15+'inputs and tables'!$K$16)))*(IF(AND(K1766=0,'inputs and tables'!$K$16=1),data!C1766/data!C1767,1)*IF(AND(K1766=1,'inputs and tables'!$K$15=1),data!C1767/data!C1766,1))</f>
        <v>16473.105863534885</v>
      </c>
    </row>
    <row r="1768" spans="1:16" x14ac:dyDescent="0.4">
      <c r="A1768" s="17">
        <f t="shared" si="81"/>
        <v>1766</v>
      </c>
      <c r="B1768">
        <v>1655424000</v>
      </c>
      <c r="C1768">
        <v>20468.810000000001</v>
      </c>
      <c r="D1768" s="14">
        <f t="shared" si="82"/>
        <v>44729</v>
      </c>
      <c r="F1768">
        <f ca="1">IF(A1768&lt;$F$2,"",AVERAGE(INDIRECT("C"&amp;A1768-$F$2+3):C1768))</f>
        <v>36821.376666666663</v>
      </c>
      <c r="G1768" s="2">
        <f ca="1">IF(A1768&lt;$G$2,"",IF(A1768=$G$2,AVERAGE(INDIRECT("C"&amp;A1768-$G$2+3):C1768),G1767+(2/($G$2+3))*(C1768-G1767)))</f>
        <v>34917.067244663573</v>
      </c>
      <c r="J1768">
        <f ca="1">IF(F1768="","",IF(C1768&lt;(F1768*(1-'inputs and tables'!$K$14)),0,IF(C1768&gt;(F1768*(1+'inputs and tables'!$K$14)),1,J1767)))</f>
        <v>0</v>
      </c>
      <c r="K1768">
        <f ca="1">IF(G1768="","",IF(C1768&lt;(G1768*(1-'inputs and tables'!$K$14)),0,IF(C1768&gt;(G1768*(1+'inputs and tables'!$K$14)),1,K1767)))</f>
        <v>0</v>
      </c>
      <c r="N1768" s="13">
        <f t="shared" si="83"/>
        <v>1777.5779418150155</v>
      </c>
      <c r="O1768" s="10">
        <f ca="1">(O1767+(IF(J1767&lt;&gt;J1766,(-O1767*'inputs and tables'!$K$22-'inputs and tables'!$K$21)-O1767*'inputs and tables'!$K$22,0)*('inputs and tables'!$K$15+'inputs and tables'!$K$16)))*(IF(AND(J1767=0,'inputs and tables'!$K$16=1),data!C1767/data!C1768,1)*IF(AND(J1767=1,'inputs and tables'!$K$15=1),data!C1768/data!C1767,1))</f>
        <v>63260.514616905202</v>
      </c>
      <c r="P1768" s="10">
        <f ca="1">(P1767+(IF(K1767&lt;&gt;K1766,(-P1767*'inputs and tables'!$K$22-'inputs and tables'!$K$21)-P1767*'inputs and tables'!$K$22,0)*('inputs and tables'!$K$15+'inputs and tables'!$K$16)))*(IF(AND(K1767=0,'inputs and tables'!$K$16=1),data!C1767/data!C1768,1)*IF(AND(K1767=1,'inputs and tables'!$K$15=1),data!C1768/data!C1767,1))</f>
        <v>16418.782498093093</v>
      </c>
    </row>
    <row r="1769" spans="1:16" x14ac:dyDescent="0.4">
      <c r="A1769" s="17">
        <f t="shared" si="81"/>
        <v>1767</v>
      </c>
      <c r="B1769">
        <v>1655510400</v>
      </c>
      <c r="C1769">
        <v>18970.79</v>
      </c>
      <c r="D1769" s="14">
        <f t="shared" si="82"/>
        <v>44730</v>
      </c>
      <c r="F1769">
        <f ca="1">IF(A1769&lt;$F$2,"",AVERAGE(INDIRECT("C"&amp;A1769-$F$2+3):C1769))</f>
        <v>36646.34625000001</v>
      </c>
      <c r="G1769" s="2">
        <f ca="1">IF(A1769&lt;$G$2,"",IF(A1769=$G$2,AVERAGE(INDIRECT("C"&amp;A1769-$G$2+3):C1769),G1768+(2/($G$2+3))*(C1769-G1768)))</f>
        <v>34632.312293866009</v>
      </c>
      <c r="J1769">
        <f ca="1">IF(F1769="","",IF(C1769&lt;(F1769*(1-'inputs and tables'!$K$14)),0,IF(C1769&gt;(F1769*(1+'inputs and tables'!$K$14)),1,J1768)))</f>
        <v>0</v>
      </c>
      <c r="K1769">
        <f ca="1">IF(G1769="","",IF(C1769&lt;(G1769*(1-'inputs and tables'!$K$14)),0,IF(C1769&gt;(G1769*(1+'inputs and tables'!$K$14)),1,K1768)))</f>
        <v>0</v>
      </c>
      <c r="N1769" s="13">
        <f t="shared" si="83"/>
        <v>1647.485019539723</v>
      </c>
      <c r="O1769" s="10">
        <f ca="1">(O1768+(IF(J1768&lt;&gt;J1767,(-O1768*'inputs and tables'!$K$22-'inputs and tables'!$K$21)-O1768*'inputs and tables'!$K$22,0)*('inputs and tables'!$K$15+'inputs and tables'!$K$16)))*(IF(AND(J1768=0,'inputs and tables'!$K$16=1),data!C1768/data!C1769,1)*IF(AND(J1768=1,'inputs and tables'!$K$15=1),data!C1769/data!C1768,1))</f>
        <v>68255.853034884451</v>
      </c>
      <c r="P1769" s="10">
        <f ca="1">(P1768+(IF(K1768&lt;&gt;K1767,(-P1768*'inputs and tables'!$K$22-'inputs and tables'!$K$21)-P1768*'inputs and tables'!$K$22,0)*('inputs and tables'!$K$15+'inputs and tables'!$K$16)))*(IF(AND(K1768=0,'inputs and tables'!$K$16=1),data!C1768/data!C1769,1)*IF(AND(K1768=1,'inputs and tables'!$K$15=1),data!C1769/data!C1768,1))</f>
        <v>17715.284360049998</v>
      </c>
    </row>
    <row r="1770" spans="1:16" x14ac:dyDescent="0.4">
      <c r="A1770" s="17">
        <f t="shared" si="81"/>
        <v>1768</v>
      </c>
      <c r="B1770">
        <v>1655596800</v>
      </c>
      <c r="C1770">
        <v>20574</v>
      </c>
      <c r="D1770" s="14">
        <f t="shared" si="82"/>
        <v>44731</v>
      </c>
      <c r="F1770">
        <f ca="1">IF(A1770&lt;$F$2,"",AVERAGE(INDIRECT("C"&amp;A1770-$F$2+3):C1770))</f>
        <v>36483.803166666665</v>
      </c>
      <c r="G1770" s="2">
        <f ca="1">IF(A1770&lt;$G$2,"",IF(A1770=$G$2,AVERAGE(INDIRECT("C"&amp;A1770-$G$2+3):C1770),G1769+(2/($G$2+3))*(C1770-G1769)))</f>
        <v>34381.271002904119</v>
      </c>
      <c r="J1770">
        <f ca="1">IF(F1770="","",IF(C1770&lt;(F1770*(1-'inputs and tables'!$K$14)),0,IF(C1770&gt;(F1770*(1+'inputs and tables'!$K$14)),1,J1769)))</f>
        <v>0</v>
      </c>
      <c r="K1770">
        <f ca="1">IF(G1770="","",IF(C1770&lt;(G1770*(1-'inputs and tables'!$K$14)),0,IF(C1770&gt;(G1770*(1+'inputs and tables'!$K$14)),1,K1769)))</f>
        <v>0</v>
      </c>
      <c r="N1770" s="13">
        <f t="shared" si="83"/>
        <v>1786.7129830655581</v>
      </c>
      <c r="O1770" s="10">
        <f ca="1">(O1769+(IF(J1769&lt;&gt;J1768,(-O1769*'inputs and tables'!$K$22-'inputs and tables'!$K$21)-O1769*'inputs and tables'!$K$22,0)*('inputs and tables'!$K$15+'inputs and tables'!$K$16)))*(IF(AND(J1769=0,'inputs and tables'!$K$16=1),data!C1769/data!C1770,1)*IF(AND(J1769=1,'inputs and tables'!$K$15=1),data!C1770/data!C1769,1))</f>
        <v>62937.078555247193</v>
      </c>
      <c r="P1770" s="10">
        <f ca="1">(P1769+(IF(K1769&lt;&gt;K1768,(-P1769*'inputs and tables'!$K$22-'inputs and tables'!$K$21)-P1769*'inputs and tables'!$K$22,0)*('inputs and tables'!$K$15+'inputs and tables'!$K$16)))*(IF(AND(K1769=0,'inputs and tables'!$K$16=1),data!C1769/data!C1770,1)*IF(AND(K1769=1,'inputs and tables'!$K$15=1),data!C1770/data!C1769,1))</f>
        <v>16334.837143228975</v>
      </c>
    </row>
    <row r="1771" spans="1:16" x14ac:dyDescent="0.4">
      <c r="A1771" s="17">
        <f t="shared" si="81"/>
        <v>1769</v>
      </c>
      <c r="B1771">
        <v>1655683200</v>
      </c>
      <c r="C1771">
        <v>20573.89</v>
      </c>
      <c r="D1771" s="14">
        <f t="shared" si="82"/>
        <v>44732</v>
      </c>
      <c r="F1771">
        <f ca="1">IF(A1771&lt;$F$2,"",AVERAGE(INDIRECT("C"&amp;A1771-$F$2+3):C1771))</f>
        <v>36335.361499999992</v>
      </c>
      <c r="G1771" s="2">
        <f ca="1">IF(A1771&lt;$G$2,"",IF(A1771=$G$2,AVERAGE(INDIRECT("C"&amp;A1771-$G$2+3):C1771),G1770+(2/($G$2+3))*(C1771-G1770)))</f>
        <v>34134.710627852262</v>
      </c>
      <c r="J1771">
        <f ca="1">IF(F1771="","",IF(C1771&lt;(F1771*(1-'inputs and tables'!$K$14)),0,IF(C1771&gt;(F1771*(1+'inputs and tables'!$K$14)),1,J1770)))</f>
        <v>0</v>
      </c>
      <c r="K1771">
        <f ca="1">IF(G1771="","",IF(C1771&lt;(G1771*(1-'inputs and tables'!$K$14)),0,IF(C1771&gt;(G1771*(1+'inputs and tables'!$K$14)),1,K1770)))</f>
        <v>0</v>
      </c>
      <c r="N1771" s="13">
        <f t="shared" si="83"/>
        <v>1786.7034303082849</v>
      </c>
      <c r="O1771" s="10">
        <f ca="1">(O1770+(IF(J1770&lt;&gt;J1769,(-O1770*'inputs and tables'!$K$22-'inputs and tables'!$K$21)-O1770*'inputs and tables'!$K$22,0)*('inputs and tables'!$K$15+'inputs and tables'!$K$16)))*(IF(AND(J1770=0,'inputs and tables'!$K$16=1),data!C1770/data!C1771,1)*IF(AND(J1770=1,'inputs and tables'!$K$15=1),data!C1771/data!C1770,1))</f>
        <v>62937.415053529287</v>
      </c>
      <c r="P1771" s="10">
        <f ca="1">(P1770+(IF(K1770&lt;&gt;K1769,(-P1770*'inputs and tables'!$K$22-'inputs and tables'!$K$21)-P1770*'inputs and tables'!$K$22,0)*('inputs and tables'!$K$15+'inputs and tables'!$K$16)))*(IF(AND(K1770=0,'inputs and tables'!$K$16=1),data!C1770/data!C1771,1)*IF(AND(K1770=1,'inputs and tables'!$K$15=1),data!C1771/data!C1770,1))</f>
        <v>16334.924478783201</v>
      </c>
    </row>
    <row r="1772" spans="1:16" x14ac:dyDescent="0.4">
      <c r="A1772" s="17">
        <f t="shared" si="81"/>
        <v>1770</v>
      </c>
      <c r="B1772">
        <v>1655769600</v>
      </c>
      <c r="C1772">
        <v>20723.52</v>
      </c>
      <c r="D1772" s="14">
        <f t="shared" si="82"/>
        <v>44733</v>
      </c>
      <c r="F1772">
        <f ca="1">IF(A1772&lt;$F$2,"",AVERAGE(INDIRECT("C"&amp;A1772-$F$2+3):C1772))</f>
        <v>36199.656166666653</v>
      </c>
      <c r="G1772" s="2">
        <f ca="1">IF(A1772&lt;$G$2,"",IF(A1772=$G$2,AVERAGE(INDIRECT("C"&amp;A1772-$G$2+3):C1772),G1771+(2/($G$2+3))*(C1772-G1771)))</f>
        <v>33895.225080926328</v>
      </c>
      <c r="J1772">
        <f ca="1">IF(F1772="","",IF(C1772&lt;(F1772*(1-'inputs and tables'!$K$14)),0,IF(C1772&gt;(F1772*(1+'inputs and tables'!$K$14)),1,J1771)))</f>
        <v>0</v>
      </c>
      <c r="K1772">
        <f ca="1">IF(G1772="","",IF(C1772&lt;(G1772*(1-'inputs and tables'!$K$14)),0,IF(C1772&gt;(G1772*(1+'inputs and tables'!$K$14)),1,K1771)))</f>
        <v>0</v>
      </c>
      <c r="N1772" s="13">
        <f t="shared" si="83"/>
        <v>1799.697785497169</v>
      </c>
      <c r="O1772" s="10">
        <f ca="1">(O1771+(IF(J1771&lt;&gt;J1770,(-O1771*'inputs and tables'!$K$22-'inputs and tables'!$K$21)-O1771*'inputs and tables'!$K$22,0)*('inputs and tables'!$K$15+'inputs and tables'!$K$16)))*(IF(AND(J1771=0,'inputs and tables'!$K$16=1),data!C1771/data!C1772,1)*IF(AND(J1771=1,'inputs and tables'!$K$15=1),data!C1772/data!C1771,1))</f>
        <v>62482.98813115029</v>
      </c>
      <c r="P1772" s="10">
        <f ca="1">(P1771+(IF(K1771&lt;&gt;K1770,(-P1771*'inputs and tables'!$K$22-'inputs and tables'!$K$21)-P1771*'inputs and tables'!$K$22,0)*('inputs and tables'!$K$15+'inputs and tables'!$K$16)))*(IF(AND(K1771=0,'inputs and tables'!$K$16=1),data!C1771/data!C1772,1)*IF(AND(K1771=1,'inputs and tables'!$K$15=1),data!C1772/data!C1771,1))</f>
        <v>16216.981448363642</v>
      </c>
    </row>
    <row r="1773" spans="1:16" x14ac:dyDescent="0.4">
      <c r="A1773" s="17">
        <f t="shared" si="81"/>
        <v>1771</v>
      </c>
      <c r="B1773">
        <v>1655856000</v>
      </c>
      <c r="C1773">
        <v>19987.990000000002</v>
      </c>
      <c r="D1773" s="14">
        <f t="shared" si="82"/>
        <v>44734</v>
      </c>
      <c r="F1773">
        <f ca="1">IF(A1773&lt;$F$2,"",AVERAGE(INDIRECT("C"&amp;A1773-$F$2+3):C1773))</f>
        <v>36047.636666666665</v>
      </c>
      <c r="G1773" s="2">
        <f ca="1">IF(A1773&lt;$G$2,"",IF(A1773=$G$2,AVERAGE(INDIRECT("C"&amp;A1773-$G$2+3):C1773),G1772+(2/($G$2+3))*(C1773-G1772)))</f>
        <v>33646.881597338361</v>
      </c>
      <c r="J1773">
        <f ca="1">IF(F1773="","",IF(C1773&lt;(F1773*(1-'inputs and tables'!$K$14)),0,IF(C1773&gt;(F1773*(1+'inputs and tables'!$K$14)),1,J1772)))</f>
        <v>0</v>
      </c>
      <c r="K1773">
        <f ca="1">IF(G1773="","",IF(C1773&lt;(G1773*(1-'inputs and tables'!$K$14)),0,IF(C1773&gt;(G1773*(1+'inputs and tables'!$K$14)),1,K1772)))</f>
        <v>0</v>
      </c>
      <c r="N1773" s="13">
        <f t="shared" si="83"/>
        <v>1735.82197134172</v>
      </c>
      <c r="O1773" s="10">
        <f ca="1">(O1772+(IF(J1772&lt;&gt;J1771,(-O1772*'inputs and tables'!$K$22-'inputs and tables'!$K$21)-O1772*'inputs and tables'!$K$22,0)*('inputs and tables'!$K$15+'inputs and tables'!$K$16)))*(IF(AND(J1772=0,'inputs and tables'!$K$16=1),data!C1772/data!C1773,1)*IF(AND(J1772=1,'inputs and tables'!$K$15=1),data!C1773/data!C1772,1))</f>
        <v>64782.274465599367</v>
      </c>
      <c r="P1773" s="10">
        <f ca="1">(P1772+(IF(K1772&lt;&gt;K1771,(-P1772*'inputs and tables'!$K$22-'inputs and tables'!$K$21)-P1772*'inputs and tables'!$K$22,0)*('inputs and tables'!$K$15+'inputs and tables'!$K$16)))*(IF(AND(K1772=0,'inputs and tables'!$K$16=1),data!C1772/data!C1773,1)*IF(AND(K1772=1,'inputs and tables'!$K$15=1),data!C1773/data!C1772,1))</f>
        <v>16813.743622284823</v>
      </c>
    </row>
    <row r="1774" spans="1:16" x14ac:dyDescent="0.4">
      <c r="A1774" s="17">
        <f t="shared" si="81"/>
        <v>1772</v>
      </c>
      <c r="B1774">
        <v>1655942400</v>
      </c>
      <c r="C1774">
        <v>21110.13</v>
      </c>
      <c r="D1774" s="14">
        <f t="shared" si="82"/>
        <v>44735</v>
      </c>
      <c r="F1774">
        <f ca="1">IF(A1774&lt;$F$2,"",AVERAGE(INDIRECT("C"&amp;A1774-$F$2+3):C1774))</f>
        <v>35913.137666666669</v>
      </c>
      <c r="G1774" s="2">
        <f ca="1">IF(A1774&lt;$G$2,"",IF(A1774=$G$2,AVERAGE(INDIRECT("C"&amp;A1774-$G$2+3):C1774),G1773+(2/($G$2+3))*(C1774-G1773)))</f>
        <v>33423.011033100178</v>
      </c>
      <c r="J1774">
        <f ca="1">IF(F1774="","",IF(C1774&lt;(F1774*(1-'inputs and tables'!$K$14)),0,IF(C1774&gt;(F1774*(1+'inputs and tables'!$K$14)),1,J1773)))</f>
        <v>0</v>
      </c>
      <c r="K1774">
        <f ca="1">IF(G1774="","",IF(C1774&lt;(G1774*(1-'inputs and tables'!$K$14)),0,IF(C1774&gt;(G1774*(1+'inputs and tables'!$K$14)),1,K1773)))</f>
        <v>0</v>
      </c>
      <c r="N1774" s="13">
        <f t="shared" si="83"/>
        <v>1833.2722535822754</v>
      </c>
      <c r="O1774" s="10">
        <f ca="1">(O1773+(IF(J1773&lt;&gt;J1772,(-O1773*'inputs and tables'!$K$22-'inputs and tables'!$K$21)-O1773*'inputs and tables'!$K$22,0)*('inputs and tables'!$K$15+'inputs and tables'!$K$16)))*(IF(AND(J1773=0,'inputs and tables'!$K$16=1),data!C1773/data!C1774,1)*IF(AND(J1773=1,'inputs and tables'!$K$15=1),data!C1774/data!C1773,1))</f>
        <v>61338.677412012883</v>
      </c>
      <c r="P1774" s="10">
        <f ca="1">(P1773+(IF(K1773&lt;&gt;K1772,(-P1773*'inputs and tables'!$K$22-'inputs and tables'!$K$21)-P1773*'inputs and tables'!$K$22,0)*('inputs and tables'!$K$15+'inputs and tables'!$K$16)))*(IF(AND(K1773=0,'inputs and tables'!$K$16=1),data!C1773/data!C1774,1)*IF(AND(K1773=1,'inputs and tables'!$K$15=1),data!C1774/data!C1773,1))</f>
        <v>15919.984357500065</v>
      </c>
    </row>
    <row r="1775" spans="1:16" x14ac:dyDescent="0.4">
      <c r="A1775" s="17">
        <f t="shared" si="81"/>
        <v>1773</v>
      </c>
      <c r="B1775">
        <v>1656028800</v>
      </c>
      <c r="C1775">
        <v>21237.69</v>
      </c>
      <c r="D1775" s="14">
        <f t="shared" si="82"/>
        <v>44736</v>
      </c>
      <c r="F1775">
        <f ca="1">IF(A1775&lt;$F$2,"",AVERAGE(INDIRECT("C"&amp;A1775-$F$2+3):C1775))</f>
        <v>35770.725000000006</v>
      </c>
      <c r="G1775" s="2">
        <f ca="1">IF(A1775&lt;$G$2,"",IF(A1775=$G$2,AVERAGE(INDIRECT("C"&amp;A1775-$G$2+3):C1775),G1774+(2/($G$2+3))*(C1775-G1774)))</f>
        <v>33205.416014651957</v>
      </c>
      <c r="J1775">
        <f ca="1">IF(F1775="","",IF(C1775&lt;(F1775*(1-'inputs and tables'!$K$14)),0,IF(C1775&gt;(F1775*(1+'inputs and tables'!$K$14)),1,J1774)))</f>
        <v>0</v>
      </c>
      <c r="K1775">
        <f ca="1">IF(G1775="","",IF(C1775&lt;(G1775*(1-'inputs and tables'!$K$14)),0,IF(C1775&gt;(G1775*(1+'inputs and tables'!$K$14)),1,K1774)))</f>
        <v>0</v>
      </c>
      <c r="N1775" s="13">
        <f t="shared" si="83"/>
        <v>1844.3499782891793</v>
      </c>
      <c r="O1775" s="10">
        <f ca="1">(O1774+(IF(J1774&lt;&gt;J1773,(-O1774*'inputs and tables'!$K$22-'inputs and tables'!$K$21)-O1774*'inputs and tables'!$K$22,0)*('inputs and tables'!$K$15+'inputs and tables'!$K$16)))*(IF(AND(J1774=0,'inputs and tables'!$K$16=1),data!C1774/data!C1775,1)*IF(AND(J1774=1,'inputs and tables'!$K$15=1),data!C1775/data!C1774,1))</f>
        <v>60970.258733207593</v>
      </c>
      <c r="P1775" s="10">
        <f ca="1">(P1774+(IF(K1774&lt;&gt;K1773,(-P1774*'inputs and tables'!$K$22-'inputs and tables'!$K$21)-P1774*'inputs and tables'!$K$22,0)*('inputs and tables'!$K$15+'inputs and tables'!$K$16)))*(IF(AND(K1774=0,'inputs and tables'!$K$16=1),data!C1774/data!C1775,1)*IF(AND(K1774=1,'inputs and tables'!$K$15=1),data!C1775/data!C1774,1))</f>
        <v>15824.364108563261</v>
      </c>
    </row>
    <row r="1776" spans="1:16" x14ac:dyDescent="0.4">
      <c r="A1776" s="17">
        <f t="shared" si="81"/>
        <v>1774</v>
      </c>
      <c r="B1776">
        <v>1656115200</v>
      </c>
      <c r="C1776">
        <v>21491.19</v>
      </c>
      <c r="D1776" s="14">
        <f t="shared" si="82"/>
        <v>44737</v>
      </c>
      <c r="F1776">
        <f ca="1">IF(A1776&lt;$F$2,"",AVERAGE(INDIRECT("C"&amp;A1776-$F$2+3):C1776))</f>
        <v>35622.991833333355</v>
      </c>
      <c r="G1776" s="2">
        <f ca="1">IF(A1776&lt;$G$2,"",IF(A1776=$G$2,AVERAGE(INDIRECT("C"&amp;A1776-$G$2+3):C1776),G1775+(2/($G$2+3))*(C1776-G1775)))</f>
        <v>32996.233407247455</v>
      </c>
      <c r="J1776">
        <f ca="1">IF(F1776="","",IF(C1776&lt;(F1776*(1-'inputs and tables'!$K$14)),0,IF(C1776&gt;(F1776*(1+'inputs and tables'!$K$14)),1,J1775)))</f>
        <v>0</v>
      </c>
      <c r="K1776">
        <f ca="1">IF(G1776="","",IF(C1776&lt;(G1776*(1-'inputs and tables'!$K$14)),0,IF(C1776&gt;(G1776*(1+'inputs and tables'!$K$14)),1,K1775)))</f>
        <v>0</v>
      </c>
      <c r="N1776" s="13">
        <f t="shared" si="83"/>
        <v>1866.3647416413285</v>
      </c>
      <c r="O1776" s="10">
        <f ca="1">(O1775+(IF(J1775&lt;&gt;J1774,(-O1775*'inputs and tables'!$K$22-'inputs and tables'!$K$21)-O1775*'inputs and tables'!$K$22,0)*('inputs and tables'!$K$15+'inputs and tables'!$K$16)))*(IF(AND(J1775=0,'inputs and tables'!$K$16=1),data!C1775/data!C1776,1)*IF(AND(J1775=1,'inputs and tables'!$K$15=1),data!C1776/data!C1775,1))</f>
        <v>60251.082150204602</v>
      </c>
      <c r="P1776" s="10">
        <f ca="1">(P1775+(IF(K1775&lt;&gt;K1774,(-P1775*'inputs and tables'!$K$22-'inputs and tables'!$K$21)-P1775*'inputs and tables'!$K$22,0)*('inputs and tables'!$K$15+'inputs and tables'!$K$16)))*(IF(AND(K1775=0,'inputs and tables'!$K$16=1),data!C1775/data!C1776,1)*IF(AND(K1775=1,'inputs and tables'!$K$15=1),data!C1776/data!C1775,1))</f>
        <v>15637.707329598448</v>
      </c>
    </row>
    <row r="1777" spans="1:16" x14ac:dyDescent="0.4">
      <c r="A1777" s="17">
        <f t="shared" si="81"/>
        <v>1775</v>
      </c>
      <c r="B1777">
        <v>1656201600</v>
      </c>
      <c r="C1777">
        <v>21038.07</v>
      </c>
      <c r="D1777" s="14">
        <f t="shared" si="82"/>
        <v>44738</v>
      </c>
      <c r="F1777">
        <f ca="1">IF(A1777&lt;$F$2,"",AVERAGE(INDIRECT("C"&amp;A1777-$F$2+3):C1777))</f>
        <v>35472.33641666668</v>
      </c>
      <c r="G1777" s="2">
        <f ca="1">IF(A1777&lt;$G$2,"",IF(A1777=$G$2,AVERAGE(INDIRECT("C"&amp;A1777-$G$2+3):C1777),G1776+(2/($G$2+3))*(C1777-G1776)))</f>
        <v>32782.694774975178</v>
      </c>
      <c r="J1777">
        <f ca="1">IF(F1777="","",IF(C1777&lt;(F1777*(1-'inputs and tables'!$K$14)),0,IF(C1777&gt;(F1777*(1+'inputs and tables'!$K$14)),1,J1776)))</f>
        <v>0</v>
      </c>
      <c r="K1777">
        <f ca="1">IF(G1777="","",IF(C1777&lt;(G1777*(1-'inputs and tables'!$K$14)),0,IF(C1777&gt;(G1777*(1+'inputs and tables'!$K$14)),1,K1776)))</f>
        <v>0</v>
      </c>
      <c r="N1777" s="13">
        <f t="shared" si="83"/>
        <v>1827.0143291359009</v>
      </c>
      <c r="O1777" s="10">
        <f ca="1">(O1776+(IF(J1776&lt;&gt;J1775,(-O1776*'inputs and tables'!$K$22-'inputs and tables'!$K$21)-O1776*'inputs and tables'!$K$22,0)*('inputs and tables'!$K$15+'inputs and tables'!$K$16)))*(IF(AND(J1776=0,'inputs and tables'!$K$16=1),data!C1776/data!C1777,1)*IF(AND(J1776=1,'inputs and tables'!$K$15=1),data!C1777/data!C1776,1))</f>
        <v>61548.775823811571</v>
      </c>
      <c r="P1777" s="10">
        <f ca="1">(P1776+(IF(K1776&lt;&gt;K1775,(-P1776*'inputs and tables'!$K$22-'inputs and tables'!$K$21)-P1776*'inputs and tables'!$K$22,0)*('inputs and tables'!$K$15+'inputs and tables'!$K$16)))*(IF(AND(K1776=0,'inputs and tables'!$K$16=1),data!C1776/data!C1777,1)*IF(AND(K1776=1,'inputs and tables'!$K$15=1),data!C1777/data!C1776,1))</f>
        <v>15974.513792605159</v>
      </c>
    </row>
    <row r="1778" spans="1:16" x14ac:dyDescent="0.4">
      <c r="A1778" s="17">
        <f t="shared" si="81"/>
        <v>1776</v>
      </c>
      <c r="B1778">
        <v>1656288000</v>
      </c>
      <c r="C1778">
        <v>20742.560000000001</v>
      </c>
      <c r="D1778" s="14">
        <f t="shared" si="82"/>
        <v>44739</v>
      </c>
      <c r="F1778">
        <f ca="1">IF(A1778&lt;$F$2,"",AVERAGE(INDIRECT("C"&amp;A1778-$F$2+3):C1778))</f>
        <v>35331.032166666679</v>
      </c>
      <c r="G1778" s="2">
        <f ca="1">IF(A1778&lt;$G$2,"",IF(A1778=$G$2,AVERAGE(INDIRECT("C"&amp;A1778-$G$2+3):C1778),G1777+(2/($G$2+3))*(C1778-G1777)))</f>
        <v>32567.692368279193</v>
      </c>
      <c r="J1778">
        <f ca="1">IF(F1778="","",IF(C1778&lt;(F1778*(1-'inputs and tables'!$K$14)),0,IF(C1778&gt;(F1778*(1+'inputs and tables'!$K$14)),1,J1777)))</f>
        <v>0</v>
      </c>
      <c r="K1778">
        <f ca="1">IF(G1778="","",IF(C1778&lt;(G1778*(1-'inputs and tables'!$K$14)),0,IF(C1778&gt;(G1778*(1+'inputs and tables'!$K$14)),1,K1777)))</f>
        <v>0</v>
      </c>
      <c r="N1778" s="13">
        <f t="shared" si="83"/>
        <v>1801.3512809378985</v>
      </c>
      <c r="O1778" s="10">
        <f ca="1">(O1777+(IF(J1777&lt;&gt;J1776,(-O1777*'inputs and tables'!$K$22-'inputs and tables'!$K$21)-O1777*'inputs and tables'!$K$22,0)*('inputs and tables'!$K$15+'inputs and tables'!$K$16)))*(IF(AND(J1777=0,'inputs and tables'!$K$16=1),data!C1777/data!C1778,1)*IF(AND(J1777=1,'inputs and tables'!$K$15=1),data!C1778/data!C1777,1))</f>
        <v>62425.633778841926</v>
      </c>
      <c r="P1778" s="10">
        <f ca="1">(P1777+(IF(K1777&lt;&gt;K1776,(-P1777*'inputs and tables'!$K$22-'inputs and tables'!$K$21)-P1777*'inputs and tables'!$K$22,0)*('inputs and tables'!$K$15+'inputs and tables'!$K$16)))*(IF(AND(K1777=0,'inputs and tables'!$K$16=1),data!C1777/data!C1778,1)*IF(AND(K1777=1,'inputs and tables'!$K$15=1),data!C1778/data!C1777,1))</f>
        <v>16202.095565098656</v>
      </c>
    </row>
    <row r="1779" spans="1:16" x14ac:dyDescent="0.4">
      <c r="A1779" s="17">
        <f t="shared" si="81"/>
        <v>1777</v>
      </c>
      <c r="B1779">
        <v>1656374400</v>
      </c>
      <c r="C1779">
        <v>20281.29</v>
      </c>
      <c r="D1779" s="14">
        <f t="shared" si="82"/>
        <v>44740</v>
      </c>
      <c r="F1779">
        <f ca="1">IF(A1779&lt;$F$2,"",AVERAGE(INDIRECT("C"&amp;A1779-$F$2+3):C1779))</f>
        <v>35140.376250000008</v>
      </c>
      <c r="G1779" s="2">
        <f ca="1">IF(A1779&lt;$G$2,"",IF(A1779=$G$2,AVERAGE(INDIRECT("C"&amp;A1779-$G$2+3):C1779),G1778+(2/($G$2+3))*(C1779-G1778)))</f>
        <v>32348.292325988492</v>
      </c>
      <c r="J1779">
        <f ca="1">IF(F1779="","",IF(C1779&lt;(F1779*(1-'inputs and tables'!$K$14)),0,IF(C1779&gt;(F1779*(1+'inputs and tables'!$K$14)),1,J1778)))</f>
        <v>0</v>
      </c>
      <c r="K1779">
        <f ca="1">IF(G1779="","",IF(C1779&lt;(G1779*(1-'inputs and tables'!$K$14)),0,IF(C1779&gt;(G1779*(1+'inputs and tables'!$K$14)),1,K1778)))</f>
        <v>0</v>
      </c>
      <c r="N1779" s="13">
        <f t="shared" si="83"/>
        <v>1761.2930959617806</v>
      </c>
      <c r="O1779" s="10">
        <f ca="1">(O1778+(IF(J1778&lt;&gt;J1777,(-O1778*'inputs and tables'!$K$22-'inputs and tables'!$K$21)-O1778*'inputs and tables'!$K$22,0)*('inputs and tables'!$K$15+'inputs and tables'!$K$16)))*(IF(AND(J1778=0,'inputs and tables'!$K$16=1),data!C1778/data!C1779,1)*IF(AND(J1778=1,'inputs and tables'!$K$15=1),data!C1779/data!C1778,1))</f>
        <v>63845.418816833422</v>
      </c>
      <c r="P1779" s="10">
        <f ca="1">(P1778+(IF(K1778&lt;&gt;K1777,(-P1778*'inputs and tables'!$K$22-'inputs and tables'!$K$21)-P1778*'inputs and tables'!$K$22,0)*('inputs and tables'!$K$15+'inputs and tables'!$K$16)))*(IF(AND(K1778=0,'inputs and tables'!$K$16=1),data!C1778/data!C1779,1)*IF(AND(K1778=1,'inputs and tables'!$K$15=1),data!C1779/data!C1778,1))</f>
        <v>16570.589907485806</v>
      </c>
    </row>
    <row r="1780" spans="1:16" x14ac:dyDescent="0.4">
      <c r="A1780" s="17">
        <f t="shared" si="81"/>
        <v>1778</v>
      </c>
      <c r="B1780">
        <v>1656460800</v>
      </c>
      <c r="C1780">
        <v>20123.009999999998</v>
      </c>
      <c r="D1780" s="14">
        <f t="shared" si="82"/>
        <v>44741</v>
      </c>
      <c r="F1780">
        <f ca="1">IF(A1780&lt;$F$2,"",AVERAGE(INDIRECT("C"&amp;A1780-$F$2+3):C1780))</f>
        <v>34937.89133333334</v>
      </c>
      <c r="G1780" s="2">
        <f ca="1">IF(A1780&lt;$G$2,"",IF(A1780=$G$2,AVERAGE(INDIRECT("C"&amp;A1780-$G$2+3):C1780),G1779+(2/($G$2+3))*(C1780-G1779)))</f>
        <v>32129.983713024412</v>
      </c>
      <c r="J1780">
        <f ca="1">IF(F1780="","",IF(C1780&lt;(F1780*(1-'inputs and tables'!$K$14)),0,IF(C1780&gt;(F1780*(1+'inputs and tables'!$K$14)),1,J1779)))</f>
        <v>0</v>
      </c>
      <c r="K1780">
        <f ca="1">IF(G1780="","",IF(C1780&lt;(G1780*(1-'inputs and tables'!$K$14)),0,IF(C1780&gt;(G1780*(1+'inputs and tables'!$K$14)),1,K1779)))</f>
        <v>0</v>
      </c>
      <c r="N1780" s="13">
        <f t="shared" si="83"/>
        <v>1747.5475466782373</v>
      </c>
      <c r="O1780" s="10">
        <f ca="1">(O1779+(IF(J1779&lt;&gt;J1778,(-O1779*'inputs and tables'!$K$22-'inputs and tables'!$K$21)-O1779*'inputs and tables'!$K$22,0)*('inputs and tables'!$K$15+'inputs and tables'!$K$16)))*(IF(AND(J1779=0,'inputs and tables'!$K$16=1),data!C1779/data!C1780,1)*IF(AND(J1779=1,'inputs and tables'!$K$15=1),data!C1780/data!C1779,1))</f>
        <v>64347.602778891211</v>
      </c>
      <c r="P1780" s="10">
        <f ca="1">(P1779+(IF(K1779&lt;&gt;K1778,(-P1779*'inputs and tables'!$K$22-'inputs and tables'!$K$21)-P1779*'inputs and tables'!$K$22,0)*('inputs and tables'!$K$15+'inputs and tables'!$K$16)))*(IF(AND(K1779=0,'inputs and tables'!$K$16=1),data!C1779/data!C1780,1)*IF(AND(K1779=1,'inputs and tables'!$K$15=1),data!C1780/data!C1779,1))</f>
        <v>16700.927912116171</v>
      </c>
    </row>
    <row r="1781" spans="1:16" x14ac:dyDescent="0.4">
      <c r="A1781" s="17">
        <f t="shared" si="81"/>
        <v>1779</v>
      </c>
      <c r="B1781">
        <v>1656547200</v>
      </c>
      <c r="C1781">
        <v>19942.21</v>
      </c>
      <c r="D1781" s="14">
        <f t="shared" si="82"/>
        <v>44742</v>
      </c>
      <c r="F1781">
        <f ca="1">IF(A1781&lt;$F$2,"",AVERAGE(INDIRECT("C"&amp;A1781-$F$2+3):C1781))</f>
        <v>34738.301583333341</v>
      </c>
      <c r="G1781" s="2">
        <f ca="1">IF(A1781&lt;$G$2,"",IF(A1781=$G$2,AVERAGE(INDIRECT("C"&amp;A1781-$G$2+3):C1781),G1780+(2/($G$2+3))*(C1781-G1780)))</f>
        <v>31912.344896720406</v>
      </c>
      <c r="J1781">
        <f ca="1">IF(F1781="","",IF(C1781&lt;(F1781*(1-'inputs and tables'!$K$14)),0,IF(C1781&gt;(F1781*(1+'inputs and tables'!$K$14)),1,J1780)))</f>
        <v>0</v>
      </c>
      <c r="K1781">
        <f ca="1">IF(G1781="","",IF(C1781&lt;(G1781*(1-'inputs and tables'!$K$14)),0,IF(C1781&gt;(G1781*(1+'inputs and tables'!$K$14)),1,K1780)))</f>
        <v>0</v>
      </c>
      <c r="N1781" s="13">
        <f t="shared" si="83"/>
        <v>1731.8462874511422</v>
      </c>
      <c r="O1781" s="10">
        <f ca="1">(O1780+(IF(J1780&lt;&gt;J1779,(-O1780*'inputs and tables'!$K$22-'inputs and tables'!$K$21)-O1780*'inputs and tables'!$K$22,0)*('inputs and tables'!$K$15+'inputs and tables'!$K$16)))*(IF(AND(J1780=0,'inputs and tables'!$K$16=1),data!C1780/data!C1781,1)*IF(AND(J1780=1,'inputs and tables'!$K$15=1),data!C1781/data!C1780,1))</f>
        <v>64930.99080772169</v>
      </c>
      <c r="P1781" s="10">
        <f ca="1">(P1780+(IF(K1780&lt;&gt;K1779,(-P1780*'inputs and tables'!$K$22-'inputs and tables'!$K$21)-P1780*'inputs and tables'!$K$22,0)*('inputs and tables'!$K$15+'inputs and tables'!$K$16)))*(IF(AND(K1780=0,'inputs and tables'!$K$16=1),data!C1780/data!C1781,1)*IF(AND(K1780=1,'inputs and tables'!$K$15=1),data!C1781/data!C1780,1))</f>
        <v>16852.341810902242</v>
      </c>
    </row>
    <row r="1782" spans="1:16" x14ac:dyDescent="0.4">
      <c r="A1782" s="17">
        <f t="shared" si="81"/>
        <v>1780</v>
      </c>
      <c r="B1782">
        <v>1656633600</v>
      </c>
      <c r="C1782">
        <v>19279.8</v>
      </c>
      <c r="D1782" s="14">
        <f t="shared" si="82"/>
        <v>44743</v>
      </c>
      <c r="F1782">
        <f ca="1">IF(A1782&lt;$F$2,"",AVERAGE(INDIRECT("C"&amp;A1782-$F$2+3):C1782))</f>
        <v>34545.183250000009</v>
      </c>
      <c r="G1782" s="2">
        <f ca="1">IF(A1782&lt;$G$2,"",IF(A1782=$G$2,AVERAGE(INDIRECT("C"&amp;A1782-$G$2+3):C1782),G1781+(2/($G$2+3))*(C1782-G1781)))</f>
        <v>31686.763737850397</v>
      </c>
      <c r="J1782">
        <f ca="1">IF(F1782="","",IF(C1782&lt;(F1782*(1-'inputs and tables'!$K$14)),0,IF(C1782&gt;(F1782*(1+'inputs and tables'!$K$14)),1,J1781)))</f>
        <v>0</v>
      </c>
      <c r="K1782">
        <f ca="1">IF(G1782="","",IF(C1782&lt;(G1782*(1-'inputs and tables'!$K$14)),0,IF(C1782&gt;(G1782*(1+'inputs and tables'!$K$14)),1,K1781)))</f>
        <v>0</v>
      </c>
      <c r="N1782" s="13">
        <f t="shared" si="83"/>
        <v>1674.3204515848811</v>
      </c>
      <c r="O1782" s="10">
        <f ca="1">(O1781+(IF(J1781&lt;&gt;J1780,(-O1781*'inputs and tables'!$K$22-'inputs and tables'!$K$21)-O1781*'inputs and tables'!$K$22,0)*('inputs and tables'!$K$15+'inputs and tables'!$K$16)))*(IF(AND(J1781=0,'inputs and tables'!$K$16=1),data!C1781/data!C1782,1)*IF(AND(J1781=1,'inputs and tables'!$K$15=1),data!C1782/data!C1781,1))</f>
        <v>67161.871710062114</v>
      </c>
      <c r="P1782" s="10">
        <f ca="1">(P1781+(IF(K1781&lt;&gt;K1780,(-P1781*'inputs and tables'!$K$22-'inputs and tables'!$K$21)-P1781*'inputs and tables'!$K$22,0)*('inputs and tables'!$K$15+'inputs and tables'!$K$16)))*(IF(AND(K1781=0,'inputs and tables'!$K$16=1),data!C1781/data!C1782,1)*IF(AND(K1781=1,'inputs and tables'!$K$15=1),data!C1782/data!C1781,1))</f>
        <v>17431.34987835936</v>
      </c>
    </row>
    <row r="1783" spans="1:16" x14ac:dyDescent="0.4">
      <c r="A1783" s="17">
        <f t="shared" si="81"/>
        <v>1781</v>
      </c>
      <c r="B1783">
        <v>1656720000</v>
      </c>
      <c r="C1783">
        <v>19252.810000000001</v>
      </c>
      <c r="D1783" s="14">
        <f t="shared" si="82"/>
        <v>44744</v>
      </c>
      <c r="F1783">
        <f ca="1">IF(A1783&lt;$F$2,"",AVERAGE(INDIRECT("C"&amp;A1783-$F$2+3):C1783))</f>
        <v>34379.384500000007</v>
      </c>
      <c r="G1783" s="2">
        <f ca="1">IF(A1783&lt;$G$2,"",IF(A1783=$G$2,AVERAGE(INDIRECT("C"&amp;A1783-$G$2+3):C1783),G1782+(2/($G$2+3))*(C1783-G1782)))</f>
        <v>31464.728849674499</v>
      </c>
      <c r="J1783">
        <f ca="1">IF(F1783="","",IF(C1783&lt;(F1783*(1-'inputs and tables'!$K$14)),0,IF(C1783&gt;(F1783*(1+'inputs and tables'!$K$14)),1,J1782)))</f>
        <v>0</v>
      </c>
      <c r="K1783">
        <f ca="1">IF(G1783="","",IF(C1783&lt;(G1783*(1-'inputs and tables'!$K$14)),0,IF(C1783&gt;(G1783*(1+'inputs and tables'!$K$14)),1,K1782)))</f>
        <v>0</v>
      </c>
      <c r="N1783" s="13">
        <f t="shared" si="83"/>
        <v>1671.976552323049</v>
      </c>
      <c r="O1783" s="10">
        <f ca="1">(O1782+(IF(J1782&lt;&gt;J1781,(-O1782*'inputs and tables'!$K$22-'inputs and tables'!$K$21)-O1782*'inputs and tables'!$K$22,0)*('inputs and tables'!$K$15+'inputs and tables'!$K$16)))*(IF(AND(J1782=0,'inputs and tables'!$K$16=1),data!C1782/data!C1783,1)*IF(AND(J1782=1,'inputs and tables'!$K$15=1),data!C1783/data!C1782,1))</f>
        <v>67256.024143782415</v>
      </c>
      <c r="P1783" s="10">
        <f ca="1">(P1782+(IF(K1782&lt;&gt;K1781,(-P1782*'inputs and tables'!$K$22-'inputs and tables'!$K$21)-P1782*'inputs and tables'!$K$22,0)*('inputs and tables'!$K$15+'inputs and tables'!$K$16)))*(IF(AND(K1782=0,'inputs and tables'!$K$16=1),data!C1782/data!C1783,1)*IF(AND(K1782=1,'inputs and tables'!$K$15=1),data!C1783/data!C1782,1))</f>
        <v>17455.786422075154</v>
      </c>
    </row>
    <row r="1784" spans="1:16" x14ac:dyDescent="0.4">
      <c r="A1784" s="17">
        <f t="shared" si="81"/>
        <v>1782</v>
      </c>
      <c r="B1784">
        <v>1656806400</v>
      </c>
      <c r="C1784">
        <v>19315.830000000002</v>
      </c>
      <c r="D1784" s="14">
        <f t="shared" si="82"/>
        <v>44745</v>
      </c>
      <c r="F1784">
        <f ca="1">IF(A1784&lt;$F$2,"",AVERAGE(INDIRECT("C"&amp;A1784-$F$2+3):C1784))</f>
        <v>34212.03341666668</v>
      </c>
      <c r="G1784" s="2">
        <f ca="1">IF(A1784&lt;$G$2,"",IF(A1784=$G$2,AVERAGE(INDIRECT("C"&amp;A1784-$G$2+3):C1784),G1783+(2/($G$2+3))*(C1784-G1783)))</f>
        <v>31247.784227358883</v>
      </c>
      <c r="J1784">
        <f ca="1">IF(F1784="","",IF(C1784&lt;(F1784*(1-'inputs and tables'!$K$14)),0,IF(C1784&gt;(F1784*(1+'inputs and tables'!$K$14)),1,J1783)))</f>
        <v>0</v>
      </c>
      <c r="K1784">
        <f ca="1">IF(G1784="","",IF(C1784&lt;(G1784*(1-'inputs and tables'!$K$14)),0,IF(C1784&gt;(G1784*(1+'inputs and tables'!$K$14)),1,K1783)))</f>
        <v>0</v>
      </c>
      <c r="N1784" s="13">
        <f t="shared" si="83"/>
        <v>1677.4494138080686</v>
      </c>
      <c r="O1784" s="10">
        <f ca="1">(O1783+(IF(J1783&lt;&gt;J1782,(-O1783*'inputs and tables'!$K$22-'inputs and tables'!$K$21)-O1783*'inputs and tables'!$K$22,0)*('inputs and tables'!$K$15+'inputs and tables'!$K$16)))*(IF(AND(J1783=0,'inputs and tables'!$K$16=1),data!C1783/data!C1784,1)*IF(AND(J1783=1,'inputs and tables'!$K$15=1),data!C1784/data!C1783,1))</f>
        <v>67036.594036893861</v>
      </c>
      <c r="P1784" s="10">
        <f ca="1">(P1783+(IF(K1783&lt;&gt;K1782,(-P1783*'inputs and tables'!$K$22-'inputs and tables'!$K$21)-P1783*'inputs and tables'!$K$22,0)*('inputs and tables'!$K$15+'inputs and tables'!$K$16)))*(IF(AND(K1783=0,'inputs and tables'!$K$16=1),data!C1783/data!C1784,1)*IF(AND(K1783=1,'inputs and tables'!$K$15=1),data!C1784/data!C1783,1))</f>
        <v>17398.8350169158</v>
      </c>
    </row>
    <row r="1785" spans="1:16" x14ac:dyDescent="0.4">
      <c r="A1785" s="17">
        <f t="shared" si="81"/>
        <v>1783</v>
      </c>
      <c r="B1785">
        <v>1656892800</v>
      </c>
      <c r="C1785">
        <v>20236.71</v>
      </c>
      <c r="D1785" s="14">
        <f t="shared" si="82"/>
        <v>44746</v>
      </c>
      <c r="F1785">
        <f ca="1">IF(A1785&lt;$F$2,"",AVERAGE(INDIRECT("C"&amp;A1785-$F$2+3):C1785))</f>
        <v>34060.499250000008</v>
      </c>
      <c r="G1785" s="2">
        <f ca="1">IF(A1785&lt;$G$2,"",IF(A1785=$G$2,AVERAGE(INDIRECT("C"&amp;A1785-$G$2+3):C1785),G1784+(2/($G$2+3))*(C1785-G1784)))</f>
        <v>31051.157901870331</v>
      </c>
      <c r="J1785">
        <f ca="1">IF(F1785="","",IF(C1785&lt;(F1785*(1-'inputs and tables'!$K$14)),0,IF(C1785&gt;(F1785*(1+'inputs and tables'!$K$14)),1,J1784)))</f>
        <v>0</v>
      </c>
      <c r="K1785">
        <f ca="1">IF(G1785="","",IF(C1785&lt;(G1785*(1-'inputs and tables'!$K$14)),0,IF(C1785&gt;(G1785*(1+'inputs and tables'!$K$14)),1,K1784)))</f>
        <v>0</v>
      </c>
      <c r="N1785" s="13">
        <f t="shared" si="83"/>
        <v>1757.421623968728</v>
      </c>
      <c r="O1785" s="10">
        <f ca="1">(O1784+(IF(J1784&lt;&gt;J1783,(-O1784*'inputs and tables'!$K$22-'inputs and tables'!$K$21)-O1784*'inputs and tables'!$K$22,0)*('inputs and tables'!$K$15+'inputs and tables'!$K$16)))*(IF(AND(J1784=0,'inputs and tables'!$K$16=1),data!C1784/data!C1785,1)*IF(AND(J1784=1,'inputs and tables'!$K$15=1),data!C1785/data!C1784,1))</f>
        <v>63986.065630018697</v>
      </c>
      <c r="P1785" s="10">
        <f ca="1">(P1784+(IF(K1784&lt;&gt;K1783,(-P1784*'inputs and tables'!$K$22-'inputs and tables'!$K$21)-P1784*'inputs and tables'!$K$22,0)*('inputs and tables'!$K$15+'inputs and tables'!$K$16)))*(IF(AND(K1784=0,'inputs and tables'!$K$16=1),data!C1784/data!C1785,1)*IF(AND(K1784=1,'inputs and tables'!$K$15=1),data!C1785/data!C1784,1))</f>
        <v>16607.093711615809</v>
      </c>
    </row>
    <row r="1786" spans="1:16" x14ac:dyDescent="0.4">
      <c r="A1786" s="17">
        <f t="shared" si="81"/>
        <v>1784</v>
      </c>
      <c r="B1786">
        <v>1656979200</v>
      </c>
      <c r="C1786">
        <v>20175.830000000002</v>
      </c>
      <c r="D1786" s="14">
        <f t="shared" si="82"/>
        <v>44747</v>
      </c>
      <c r="F1786">
        <f ca="1">IF(A1786&lt;$F$2,"",AVERAGE(INDIRECT("C"&amp;A1786-$F$2+3):C1786))</f>
        <v>33912.064500000008</v>
      </c>
      <c r="G1786" s="2">
        <f ca="1">IF(A1786&lt;$G$2,"",IF(A1786=$G$2,AVERAGE(INDIRECT("C"&amp;A1786-$G$2+3):C1786),G1785+(2/($G$2+3))*(C1786-G1785)))</f>
        <v>30856.955617908359</v>
      </c>
      <c r="J1786">
        <f ca="1">IF(F1786="","",IF(C1786&lt;(F1786*(1-'inputs and tables'!$K$14)),0,IF(C1786&gt;(F1786*(1+'inputs and tables'!$K$14)),1,J1785)))</f>
        <v>0</v>
      </c>
      <c r="K1786">
        <f ca="1">IF(G1786="","",IF(C1786&lt;(G1786*(1-'inputs and tables'!$K$14)),0,IF(C1786&gt;(G1786*(1+'inputs and tables'!$K$14)),1,K1785)))</f>
        <v>0</v>
      </c>
      <c r="N1786" s="13">
        <f t="shared" si="83"/>
        <v>1752.134607034295</v>
      </c>
      <c r="O1786" s="10">
        <f ca="1">(O1785+(IF(J1785&lt;&gt;J1784,(-O1785*'inputs and tables'!$K$22-'inputs and tables'!$K$21)-O1785*'inputs and tables'!$K$22,0)*('inputs and tables'!$K$15+'inputs and tables'!$K$16)))*(IF(AND(J1785=0,'inputs and tables'!$K$16=1),data!C1785/data!C1786,1)*IF(AND(J1785=1,'inputs and tables'!$K$15=1),data!C1786/data!C1785,1))</f>
        <v>64179.141784781874</v>
      </c>
      <c r="P1786" s="10">
        <f ca="1">(P1785+(IF(K1785&lt;&gt;K1784,(-P1785*'inputs and tables'!$K$22-'inputs and tables'!$K$21)-P1785*'inputs and tables'!$K$22,0)*('inputs and tables'!$K$15+'inputs and tables'!$K$16)))*(IF(AND(K1785=0,'inputs and tables'!$K$16=1),data!C1785/data!C1786,1)*IF(AND(K1785=1,'inputs and tables'!$K$15=1),data!C1786/data!C1785,1))</f>
        <v>16657.20515016199</v>
      </c>
    </row>
    <row r="1787" spans="1:16" x14ac:dyDescent="0.4">
      <c r="A1787" s="17">
        <f t="shared" si="81"/>
        <v>1785</v>
      </c>
      <c r="B1787">
        <v>1657065600</v>
      </c>
      <c r="C1787">
        <v>20564.509999999998</v>
      </c>
      <c r="D1787" s="14">
        <f t="shared" si="82"/>
        <v>44748</v>
      </c>
      <c r="F1787">
        <f ca="1">IF(A1787&lt;$F$2,"",AVERAGE(INDIRECT("C"&amp;A1787-$F$2+3):C1787))</f>
        <v>33760.680166666672</v>
      </c>
      <c r="G1787" s="2">
        <f ca="1">IF(A1787&lt;$G$2,"",IF(A1787=$G$2,AVERAGE(INDIRECT("C"&amp;A1787-$G$2+3):C1787),G1786+(2/($G$2+3))*(C1787-G1786)))</f>
        <v>30673.161946159995</v>
      </c>
      <c r="J1787">
        <f ca="1">IF(F1787="","",IF(C1787&lt;(F1787*(1-'inputs and tables'!$K$14)),0,IF(C1787&gt;(F1787*(1+'inputs and tables'!$K$14)),1,J1786)))</f>
        <v>0</v>
      </c>
      <c r="K1787">
        <f ca="1">IF(G1787="","",IF(C1787&lt;(G1787*(1-'inputs and tables'!$K$14)),0,IF(C1787&gt;(G1787*(1+'inputs and tables'!$K$14)),1,K1786)))</f>
        <v>0</v>
      </c>
      <c r="N1787" s="13">
        <f t="shared" si="83"/>
        <v>1785.8888406426315</v>
      </c>
      <c r="O1787" s="10">
        <f ca="1">(O1786+(IF(J1786&lt;&gt;J1785,(-O1786*'inputs and tables'!$K$22-'inputs and tables'!$K$21)-O1786*'inputs and tables'!$K$22,0)*('inputs and tables'!$K$15+'inputs and tables'!$K$16)))*(IF(AND(J1786=0,'inputs and tables'!$K$16=1),data!C1786/data!C1787,1)*IF(AND(J1786=1,'inputs and tables'!$K$15=1),data!C1787/data!C1786,1))</f>
        <v>62966.122421378182</v>
      </c>
      <c r="P1787" s="10">
        <f ca="1">(P1786+(IF(K1786&lt;&gt;K1785,(-P1786*'inputs and tables'!$K$22-'inputs and tables'!$K$21)-P1786*'inputs and tables'!$K$22,0)*('inputs and tables'!$K$15+'inputs and tables'!$K$16)))*(IF(AND(K1786=0,'inputs and tables'!$K$16=1),data!C1786/data!C1787,1)*IF(AND(K1786=1,'inputs and tables'!$K$15=1),data!C1787/data!C1786,1))</f>
        <v>16342.375256439022</v>
      </c>
    </row>
    <row r="1788" spans="1:16" x14ac:dyDescent="0.4">
      <c r="A1788" s="17">
        <f t="shared" si="81"/>
        <v>1786</v>
      </c>
      <c r="B1788">
        <v>1657152000</v>
      </c>
      <c r="C1788">
        <v>21624.98</v>
      </c>
      <c r="D1788" s="14">
        <f t="shared" si="82"/>
        <v>44749</v>
      </c>
      <c r="F1788">
        <f ca="1">IF(A1788&lt;$F$2,"",AVERAGE(INDIRECT("C"&amp;A1788-$F$2+3):C1788))</f>
        <v>33591.374083333336</v>
      </c>
      <c r="G1788" s="2">
        <f ca="1">IF(A1788&lt;$G$2,"",IF(A1788=$G$2,AVERAGE(INDIRECT("C"&amp;A1788-$G$2+3):C1788),G1787+(2/($G$2+3))*(C1788-G1787)))</f>
        <v>30511.587268549996</v>
      </c>
      <c r="J1788">
        <f ca="1">IF(F1788="","",IF(C1788&lt;(F1788*(1-'inputs and tables'!$K$14)),0,IF(C1788&gt;(F1788*(1+'inputs and tables'!$K$14)),1,J1787)))</f>
        <v>0</v>
      </c>
      <c r="K1788">
        <f ca="1">IF(G1788="","",IF(C1788&lt;(G1788*(1-'inputs and tables'!$K$14)),0,IF(C1788&gt;(G1788*(1+'inputs and tables'!$K$14)),1,K1787)))</f>
        <v>0</v>
      </c>
      <c r="N1788" s="13">
        <f t="shared" si="83"/>
        <v>1877.983499782883</v>
      </c>
      <c r="O1788" s="10">
        <f ca="1">(O1787+(IF(J1787&lt;&gt;J1786,(-O1787*'inputs and tables'!$K$22-'inputs and tables'!$K$21)-O1787*'inputs and tables'!$K$22,0)*('inputs and tables'!$K$15+'inputs and tables'!$K$16)))*(IF(AND(J1787=0,'inputs and tables'!$K$16=1),data!C1787/data!C1788,1)*IF(AND(J1787=1,'inputs and tables'!$K$15=1),data!C1788/data!C1787,1))</f>
        <v>59878.319156626079</v>
      </c>
      <c r="P1788" s="10">
        <f ca="1">(P1787+(IF(K1787&lt;&gt;K1786,(-P1787*'inputs and tables'!$K$22-'inputs and tables'!$K$21)-P1787*'inputs and tables'!$K$22,0)*('inputs and tables'!$K$15+'inputs and tables'!$K$16)))*(IF(AND(K1787=0,'inputs and tables'!$K$16=1),data!C1787/data!C1788,1)*IF(AND(K1787=1,'inputs and tables'!$K$15=1),data!C1788/data!C1787,1))</f>
        <v>15540.959547005028</v>
      </c>
    </row>
    <row r="1789" spans="1:16" x14ac:dyDescent="0.4">
      <c r="A1789" s="17">
        <f t="shared" si="81"/>
        <v>1787</v>
      </c>
      <c r="B1789">
        <v>1657238400</v>
      </c>
      <c r="C1789">
        <v>21594.75</v>
      </c>
      <c r="D1789" s="14">
        <f t="shared" si="82"/>
        <v>44750</v>
      </c>
      <c r="F1789">
        <f ca="1">IF(A1789&lt;$F$2,"",AVERAGE(INDIRECT("C"&amp;A1789-$F$2+3):C1789))</f>
        <v>33442.813666666669</v>
      </c>
      <c r="G1789" s="2">
        <f ca="1">IF(A1789&lt;$G$2,"",IF(A1789=$G$2,AVERAGE(INDIRECT("C"&amp;A1789-$G$2+3):C1789),G1788+(2/($G$2+3))*(C1789-G1788)))</f>
        <v>30352.358031611602</v>
      </c>
      <c r="J1789">
        <f ca="1">IF(F1789="","",IF(C1789&lt;(F1789*(1-'inputs and tables'!$K$14)),0,IF(C1789&gt;(F1789*(1+'inputs and tables'!$K$14)),1,J1788)))</f>
        <v>0</v>
      </c>
      <c r="K1789">
        <f ca="1">IF(G1789="","",IF(C1789&lt;(G1789*(1-'inputs and tables'!$K$14)),0,IF(C1789&gt;(G1789*(1+'inputs and tables'!$K$14)),1,K1788)))</f>
        <v>0</v>
      </c>
      <c r="N1789" s="13">
        <f t="shared" si="83"/>
        <v>1875.3582283977332</v>
      </c>
      <c r="O1789" s="10">
        <f ca="1">(O1788+(IF(J1788&lt;&gt;J1787,(-O1788*'inputs and tables'!$K$22-'inputs and tables'!$K$21)-O1788*'inputs and tables'!$K$22,0)*('inputs and tables'!$K$15+'inputs and tables'!$K$16)))*(IF(AND(J1788=0,'inputs and tables'!$K$16=1),data!C1788/data!C1789,1)*IF(AND(J1788=1,'inputs and tables'!$K$15=1),data!C1789/data!C1788,1))</f>
        <v>59962.141455476711</v>
      </c>
      <c r="P1789" s="10">
        <f ca="1">(P1788+(IF(K1788&lt;&gt;K1787,(-P1788*'inputs and tables'!$K$22-'inputs and tables'!$K$21)-P1788*'inputs and tables'!$K$22,0)*('inputs and tables'!$K$15+'inputs and tables'!$K$16)))*(IF(AND(K1788=0,'inputs and tables'!$K$16=1),data!C1788/data!C1789,1)*IF(AND(K1788=1,'inputs and tables'!$K$15=1),data!C1789/data!C1788,1))</f>
        <v>15562.7149832618</v>
      </c>
    </row>
    <row r="1790" spans="1:16" x14ac:dyDescent="0.4">
      <c r="A1790" s="17">
        <f t="shared" si="81"/>
        <v>1788</v>
      </c>
      <c r="B1790">
        <v>1657324800</v>
      </c>
      <c r="C1790">
        <v>21591.83</v>
      </c>
      <c r="D1790" s="14">
        <f t="shared" si="82"/>
        <v>44751</v>
      </c>
      <c r="F1790">
        <f ca="1">IF(A1790&lt;$F$2,"",AVERAGE(INDIRECT("C"&amp;A1790-$F$2+3):C1790))</f>
        <v>33299.999166666676</v>
      </c>
      <c r="G1790" s="2">
        <f ca="1">IF(A1790&lt;$G$2,"",IF(A1790=$G$2,AVERAGE(INDIRECT("C"&amp;A1790-$G$2+3):C1790),G1789+(2/($G$2+3))*(C1790-G1789)))</f>
        <v>30195.92003104711</v>
      </c>
      <c r="J1790">
        <f ca="1">IF(F1790="","",IF(C1790&lt;(F1790*(1-'inputs and tables'!$K$14)),0,IF(C1790&gt;(F1790*(1+'inputs and tables'!$K$14)),1,J1789)))</f>
        <v>0</v>
      </c>
      <c r="K1790">
        <f ca="1">IF(G1790="","",IF(C1790&lt;(G1790*(1-'inputs and tables'!$K$14)),0,IF(C1790&gt;(G1790*(1+'inputs and tables'!$K$14)),1,K1789)))</f>
        <v>0</v>
      </c>
      <c r="N1790" s="13">
        <f t="shared" si="83"/>
        <v>1875.104646113756</v>
      </c>
      <c r="O1790" s="10">
        <f ca="1">(O1789+(IF(J1789&lt;&gt;J1788,(-O1789*'inputs and tables'!$K$22-'inputs and tables'!$K$21)-O1789*'inputs and tables'!$K$22,0)*('inputs and tables'!$K$15+'inputs and tables'!$K$16)))*(IF(AND(J1789=0,'inputs and tables'!$K$16=1),data!C1789/data!C1790,1)*IF(AND(J1789=1,'inputs and tables'!$K$15=1),data!C1790/data!C1789,1))</f>
        <v>59970.250515850472</v>
      </c>
      <c r="P1790" s="10">
        <f ca="1">(P1789+(IF(K1789&lt;&gt;K1788,(-P1789*'inputs and tables'!$K$22-'inputs and tables'!$K$21)-P1789*'inputs and tables'!$K$22,0)*('inputs and tables'!$K$15+'inputs and tables'!$K$16)))*(IF(AND(K1789=0,'inputs and tables'!$K$16=1),data!C1789/data!C1790,1)*IF(AND(K1789=1,'inputs and tables'!$K$15=1),data!C1790/data!C1789,1))</f>
        <v>15564.819627831117</v>
      </c>
    </row>
    <row r="1791" spans="1:16" x14ac:dyDescent="0.4">
      <c r="A1791" s="17">
        <f t="shared" si="81"/>
        <v>1789</v>
      </c>
      <c r="B1791">
        <v>1657411200</v>
      </c>
      <c r="C1791">
        <v>20862.47</v>
      </c>
      <c r="D1791" s="14">
        <f t="shared" si="82"/>
        <v>44752</v>
      </c>
      <c r="F1791">
        <f ca="1">IF(A1791&lt;$F$2,"",AVERAGE(INDIRECT("C"&amp;A1791-$F$2+3):C1791))</f>
        <v>33150.458416666675</v>
      </c>
      <c r="G1791" s="2">
        <f ca="1">IF(A1791&lt;$G$2,"",IF(A1791=$G$2,AVERAGE(INDIRECT("C"&amp;A1791-$G$2+3):C1791),G1790+(2/($G$2+3))*(C1791-G1790)))</f>
        <v>30029.251280492696</v>
      </c>
      <c r="J1791">
        <f ca="1">IF(F1791="","",IF(C1791&lt;(F1791*(1-'inputs and tables'!$K$14)),0,IF(C1791&gt;(F1791*(1+'inputs and tables'!$K$14)),1,J1790)))</f>
        <v>0</v>
      </c>
      <c r="K1791">
        <f ca="1">IF(G1791="","",IF(C1791&lt;(G1791*(1-'inputs and tables'!$K$14)),0,IF(C1791&gt;(G1791*(1+'inputs and tables'!$K$14)),1,K1790)))</f>
        <v>0</v>
      </c>
      <c r="N1791" s="13">
        <f t="shared" si="83"/>
        <v>1811.764654798081</v>
      </c>
      <c r="O1791" s="10">
        <f ca="1">(O1790+(IF(J1790&lt;&gt;J1789,(-O1790*'inputs and tables'!$K$22-'inputs and tables'!$K$21)-O1790*'inputs and tables'!$K$22,0)*('inputs and tables'!$K$15+'inputs and tables'!$K$16)))*(IF(AND(J1790=0,'inputs and tables'!$K$16=1),data!C1790/data!C1791,1)*IF(AND(J1790=1,'inputs and tables'!$K$15=1),data!C1791/data!C1790,1))</f>
        <v>62066.833610577065</v>
      </c>
      <c r="P1791" s="10">
        <f ca="1">(P1790+(IF(K1790&lt;&gt;K1789,(-P1790*'inputs and tables'!$K$22-'inputs and tables'!$K$21)-P1790*'inputs and tables'!$K$22,0)*('inputs and tables'!$K$15+'inputs and tables'!$K$16)))*(IF(AND(K1790=0,'inputs and tables'!$K$16=1),data!C1790/data!C1791,1)*IF(AND(K1790=1,'inputs and tables'!$K$15=1),data!C1791/data!C1790,1))</f>
        <v>16108.971726971578</v>
      </c>
    </row>
    <row r="1792" spans="1:16" x14ac:dyDescent="0.4">
      <c r="A1792" s="17">
        <f t="shared" si="81"/>
        <v>1790</v>
      </c>
      <c r="B1792">
        <v>1657497600</v>
      </c>
      <c r="C1792">
        <v>19963.61</v>
      </c>
      <c r="D1792" s="14">
        <f t="shared" si="82"/>
        <v>44753</v>
      </c>
      <c r="F1792">
        <f ca="1">IF(A1792&lt;$F$2,"",AVERAGE(INDIRECT("C"&amp;A1792-$F$2+3):C1792))</f>
        <v>33002.010666666676</v>
      </c>
      <c r="G1792" s="2">
        <f ca="1">IF(A1792&lt;$G$2,"",IF(A1792=$G$2,AVERAGE(INDIRECT("C"&amp;A1792-$G$2+3):C1792),G1791+(2/($G$2+3))*(C1792-G1791)))</f>
        <v>29849.507686198183</v>
      </c>
      <c r="J1792">
        <f ca="1">IF(F1792="","",IF(C1792&lt;(F1792*(1-'inputs and tables'!$K$14)),0,IF(C1792&gt;(F1792*(1+'inputs and tables'!$K$14)),1,J1791)))</f>
        <v>0</v>
      </c>
      <c r="K1792">
        <f ca="1">IF(G1792="","",IF(C1792&lt;(G1792*(1-'inputs and tables'!$K$14)),0,IF(C1792&gt;(G1792*(1+'inputs and tables'!$K$14)),1,K1791)))</f>
        <v>0</v>
      </c>
      <c r="N1792" s="13">
        <f t="shared" si="83"/>
        <v>1733.7047329570044</v>
      </c>
      <c r="O1792" s="10">
        <f ca="1">(O1791+(IF(J1791&lt;&gt;J1790,(-O1791*'inputs and tables'!$K$22-'inputs and tables'!$K$21)-O1791*'inputs and tables'!$K$22,0)*('inputs and tables'!$K$15+'inputs and tables'!$K$16)))*(IF(AND(J1791=0,'inputs and tables'!$K$16=1),data!C1791/data!C1792,1)*IF(AND(J1791=1,'inputs and tables'!$K$15=1),data!C1792/data!C1791,1))</f>
        <v>64861.388005258363</v>
      </c>
      <c r="P1792" s="10">
        <f ca="1">(P1791+(IF(K1791&lt;&gt;K1790,(-P1791*'inputs and tables'!$K$22-'inputs and tables'!$K$21)-P1791*'inputs and tables'!$K$22,0)*('inputs and tables'!$K$15+'inputs and tables'!$K$16)))*(IF(AND(K1791=0,'inputs and tables'!$K$16=1),data!C1791/data!C1792,1)*IF(AND(K1791=1,'inputs and tables'!$K$15=1),data!C1792/data!C1791,1))</f>
        <v>16834.276936124919</v>
      </c>
    </row>
    <row r="1793" spans="1:16" x14ac:dyDescent="0.4">
      <c r="A1793" s="17">
        <f t="shared" si="81"/>
        <v>1791</v>
      </c>
      <c r="B1793">
        <v>1657584000</v>
      </c>
      <c r="C1793">
        <v>19328.75</v>
      </c>
      <c r="D1793" s="14">
        <f t="shared" si="82"/>
        <v>44754</v>
      </c>
      <c r="F1793">
        <f ca="1">IF(A1793&lt;$F$2,"",AVERAGE(INDIRECT("C"&amp;A1793-$F$2+3):C1793))</f>
        <v>32832.488833333337</v>
      </c>
      <c r="G1793" s="2">
        <f ca="1">IF(A1793&lt;$G$2,"",IF(A1793=$G$2,AVERAGE(INDIRECT("C"&amp;A1793-$G$2+3):C1793),G1792+(2/($G$2+3))*(C1793-G1792)))</f>
        <v>29661.63701323036</v>
      </c>
      <c r="J1793">
        <f ca="1">IF(F1793="","",IF(C1793&lt;(F1793*(1-'inputs and tables'!$K$14)),0,IF(C1793&gt;(F1793*(1+'inputs and tables'!$K$14)),1,J1792)))</f>
        <v>0</v>
      </c>
      <c r="K1793">
        <f ca="1">IF(G1793="","",IF(C1793&lt;(G1793*(1-'inputs and tables'!$K$14)),0,IF(C1793&gt;(G1793*(1+'inputs and tables'!$K$14)),1,K1792)))</f>
        <v>0</v>
      </c>
      <c r="N1793" s="13">
        <f t="shared" si="83"/>
        <v>1678.5714285714205</v>
      </c>
      <c r="O1793" s="10">
        <f ca="1">(O1792+(IF(J1792&lt;&gt;J1791,(-O1792*'inputs and tables'!$K$22-'inputs and tables'!$K$21)-O1792*'inputs and tables'!$K$22,0)*('inputs and tables'!$K$15+'inputs and tables'!$K$16)))*(IF(AND(J1792=0,'inputs and tables'!$K$16=1),data!C1792/data!C1793,1)*IF(AND(J1792=1,'inputs and tables'!$K$15=1),data!C1793/data!C1792,1))</f>
        <v>66991.784476267523</v>
      </c>
      <c r="P1793" s="10">
        <f ca="1">(P1792+(IF(K1792&lt;&gt;K1791,(-P1792*'inputs and tables'!$K$22-'inputs and tables'!$K$21)-P1792*'inputs and tables'!$K$22,0)*('inputs and tables'!$K$15+'inputs and tables'!$K$16)))*(IF(AND(K1792=0,'inputs and tables'!$K$16=1),data!C1792/data!C1793,1)*IF(AND(K1792=1,'inputs and tables'!$K$15=1),data!C1793/data!C1792,1))</f>
        <v>17387.205038338889</v>
      </c>
    </row>
    <row r="1794" spans="1:16" x14ac:dyDescent="0.4">
      <c r="A1794" s="17">
        <f t="shared" si="81"/>
        <v>1792</v>
      </c>
      <c r="B1794">
        <v>1657670400</v>
      </c>
      <c r="C1794">
        <v>20234.87</v>
      </c>
      <c r="D1794" s="14">
        <f t="shared" si="82"/>
        <v>44755</v>
      </c>
      <c r="F1794">
        <f ca="1">IF(A1794&lt;$F$2,"",AVERAGE(INDIRECT("C"&amp;A1794-$F$2+3):C1794))</f>
        <v>32673.776666666672</v>
      </c>
      <c r="G1794" s="2">
        <f ca="1">IF(A1794&lt;$G$2,"",IF(A1794=$G$2,AVERAGE(INDIRECT("C"&amp;A1794-$G$2+3):C1794),G1793+(2/($G$2+3))*(C1794-G1793)))</f>
        <v>29493.301887994105</v>
      </c>
      <c r="J1794">
        <f ca="1">IF(F1794="","",IF(C1794&lt;(F1794*(1-'inputs and tables'!$K$14)),0,IF(C1794&gt;(F1794*(1+'inputs and tables'!$K$14)),1,J1793)))</f>
        <v>0</v>
      </c>
      <c r="K1794">
        <f ca="1">IF(G1794="","",IF(C1794&lt;(G1794*(1-'inputs and tables'!$K$14)),0,IF(C1794&gt;(G1794*(1+'inputs and tables'!$K$14)),1,K1793)))</f>
        <v>0</v>
      </c>
      <c r="N1794" s="13">
        <f t="shared" si="83"/>
        <v>1757.2618323925228</v>
      </c>
      <c r="O1794" s="10">
        <f ca="1">(O1793+(IF(J1793&lt;&gt;J1792,(-O1793*'inputs and tables'!$K$22-'inputs and tables'!$K$21)-O1793*'inputs and tables'!$K$22,0)*('inputs and tables'!$K$15+'inputs and tables'!$K$16)))*(IF(AND(J1793=0,'inputs and tables'!$K$16=1),data!C1793/data!C1794,1)*IF(AND(J1793=1,'inputs and tables'!$K$15=1),data!C1794/data!C1793,1))</f>
        <v>63991.884019796322</v>
      </c>
      <c r="P1794" s="10">
        <f ca="1">(P1793+(IF(K1793&lt;&gt;K1792,(-P1793*'inputs and tables'!$K$22-'inputs and tables'!$K$21)-P1793*'inputs and tables'!$K$22,0)*('inputs and tables'!$K$15+'inputs and tables'!$K$16)))*(IF(AND(K1793=0,'inputs and tables'!$K$16=1),data!C1793/data!C1794,1)*IF(AND(K1793=1,'inputs and tables'!$K$15=1),data!C1794/data!C1793,1))</f>
        <v>16608.603830160155</v>
      </c>
    </row>
    <row r="1795" spans="1:16" x14ac:dyDescent="0.4">
      <c r="A1795" s="17">
        <f t="shared" si="81"/>
        <v>1793</v>
      </c>
      <c r="B1795">
        <v>1657756800</v>
      </c>
      <c r="C1795">
        <v>20588.84</v>
      </c>
      <c r="D1795" s="14">
        <f t="shared" si="82"/>
        <v>44756</v>
      </c>
      <c r="F1795">
        <f ca="1">IF(A1795&lt;$F$2,"",AVERAGE(INDIRECT("C"&amp;A1795-$F$2+3):C1795))</f>
        <v>32502.733666666671</v>
      </c>
      <c r="G1795" s="2">
        <f ca="1">IF(A1795&lt;$G$2,"",IF(A1795=$G$2,AVERAGE(INDIRECT("C"&amp;A1795-$G$2+3):C1795),G1794+(2/($G$2+3))*(C1795-G1794)))</f>
        <v>29334.293639994208</v>
      </c>
      <c r="J1795">
        <f ca="1">IF(F1795="","",IF(C1795&lt;(F1795*(1-'inputs and tables'!$K$14)),0,IF(C1795&gt;(F1795*(1+'inputs and tables'!$K$14)),1,J1794)))</f>
        <v>0</v>
      </c>
      <c r="K1795">
        <f ca="1">IF(G1795="","",IF(C1795&lt;(G1795*(1-'inputs and tables'!$K$14)),0,IF(C1795&gt;(G1795*(1+'inputs and tables'!$K$14)),1,K1794)))</f>
        <v>0</v>
      </c>
      <c r="N1795" s="13">
        <f t="shared" si="83"/>
        <v>1788.0017368649501</v>
      </c>
      <c r="O1795" s="10">
        <f ca="1">(O1794+(IF(J1794&lt;&gt;J1793,(-O1794*'inputs and tables'!$K$22-'inputs and tables'!$K$21)-O1794*'inputs and tables'!$K$22,0)*('inputs and tables'!$K$15+'inputs and tables'!$K$16)))*(IF(AND(J1794=0,'inputs and tables'!$K$16=1),data!C1794/data!C1795,1)*IF(AND(J1794=1,'inputs and tables'!$K$15=1),data!C1795/data!C1794,1))</f>
        <v>62891.714841421657</v>
      </c>
      <c r="P1795" s="10">
        <f ca="1">(P1794+(IF(K1794&lt;&gt;K1793,(-P1794*'inputs and tables'!$K$22-'inputs and tables'!$K$21)-P1794*'inputs and tables'!$K$22,0)*('inputs and tables'!$K$15+'inputs and tables'!$K$16)))*(IF(AND(K1794=0,'inputs and tables'!$K$16=1),data!C1794/data!C1795,1)*IF(AND(K1794=1,'inputs and tables'!$K$15=1),data!C1795/data!C1794,1))</f>
        <v>16323.063338429596</v>
      </c>
    </row>
    <row r="1796" spans="1:16" x14ac:dyDescent="0.4">
      <c r="A1796" s="17">
        <f t="shared" si="81"/>
        <v>1794</v>
      </c>
      <c r="B1796">
        <v>1657843200</v>
      </c>
      <c r="C1796">
        <v>20830.04</v>
      </c>
      <c r="D1796" s="14">
        <f t="shared" si="82"/>
        <v>44757</v>
      </c>
      <c r="F1796">
        <f ca="1">IF(A1796&lt;$F$2,"",AVERAGE(INDIRECT("C"&amp;A1796-$F$2+3):C1796))</f>
        <v>32335.334833333334</v>
      </c>
      <c r="G1796" s="2">
        <f ca="1">IF(A1796&lt;$G$2,"",IF(A1796=$G$2,AVERAGE(INDIRECT("C"&amp;A1796-$G$2+3):C1796),G1795+(2/($G$2+3))*(C1796-G1795)))</f>
        <v>29182.431967851455</v>
      </c>
      <c r="J1796">
        <f ca="1">IF(F1796="","",IF(C1796&lt;(F1796*(1-'inputs and tables'!$K$14)),0,IF(C1796&gt;(F1796*(1+'inputs and tables'!$K$14)),1,J1795)))</f>
        <v>0</v>
      </c>
      <c r="K1796">
        <f ca="1">IF(G1796="","",IF(C1796&lt;(G1796*(1-'inputs and tables'!$K$14)),0,IF(C1796&gt;(G1796*(1+'inputs and tables'!$K$14)),1,K1795)))</f>
        <v>0</v>
      </c>
      <c r="N1796" s="13">
        <f t="shared" si="83"/>
        <v>1808.9483282674685</v>
      </c>
      <c r="O1796" s="10">
        <f ca="1">(O1795+(IF(J1795&lt;&gt;J1794,(-O1795*'inputs and tables'!$K$22-'inputs and tables'!$K$21)-O1795*'inputs and tables'!$K$22,0)*('inputs and tables'!$K$15+'inputs and tables'!$K$16)))*(IF(AND(J1795=0,'inputs and tables'!$K$16=1),data!C1795/data!C1796,1)*IF(AND(J1795=1,'inputs and tables'!$K$15=1),data!C1796/data!C1795,1))</f>
        <v>62163.464601875741</v>
      </c>
      <c r="P1796" s="10">
        <f ca="1">(P1795+(IF(K1795&lt;&gt;K1794,(-P1795*'inputs and tables'!$K$22-'inputs and tables'!$K$21)-P1795*'inputs and tables'!$K$22,0)*('inputs and tables'!$K$15+'inputs and tables'!$K$16)))*(IF(AND(K1795=0,'inputs and tables'!$K$16=1),data!C1795/data!C1796,1)*IF(AND(K1795=1,'inputs and tables'!$K$15=1),data!C1796/data!C1795,1))</f>
        <v>16134.05156134087</v>
      </c>
    </row>
    <row r="1797" spans="1:16" x14ac:dyDescent="0.4">
      <c r="A1797" s="17">
        <f t="shared" ref="A1797:A1860" si="84">A1796+1</f>
        <v>1795</v>
      </c>
      <c r="B1797">
        <v>1657929600</v>
      </c>
      <c r="C1797">
        <v>21195.599999999999</v>
      </c>
      <c r="D1797" s="14">
        <f t="shared" si="82"/>
        <v>44758</v>
      </c>
      <c r="F1797">
        <f ca="1">IF(A1797&lt;$F$2,"",AVERAGE(INDIRECT("C"&amp;A1797-$F$2+3):C1797))</f>
        <v>32163.985583333339</v>
      </c>
      <c r="G1797" s="2">
        <f ca="1">IF(A1797&lt;$G$2,"",IF(A1797=$G$2,AVERAGE(INDIRECT("C"&amp;A1797-$G$2+3):C1797),G1796+(2/($G$2+3))*(C1797-G1796)))</f>
        <v>29039.809968425536</v>
      </c>
      <c r="J1797">
        <f ca="1">IF(F1797="","",IF(C1797&lt;(F1797*(1-'inputs and tables'!$K$14)),0,IF(C1797&gt;(F1797*(1+'inputs and tables'!$K$14)),1,J1796)))</f>
        <v>0</v>
      </c>
      <c r="K1797">
        <f ca="1">IF(G1797="","",IF(C1797&lt;(G1797*(1-'inputs and tables'!$K$14)),0,IF(C1797&gt;(G1797*(1+'inputs and tables'!$K$14)),1,K1796)))</f>
        <v>0</v>
      </c>
      <c r="N1797" s="13">
        <f t="shared" si="83"/>
        <v>1840.6947459834907</v>
      </c>
      <c r="O1797" s="10">
        <f ca="1">(O1796+(IF(J1796&lt;&gt;J1795,(-O1796*'inputs and tables'!$K$22-'inputs and tables'!$K$21)-O1796*'inputs and tables'!$K$22,0)*('inputs and tables'!$K$15+'inputs and tables'!$K$16)))*(IF(AND(J1796=0,'inputs and tables'!$K$16=1),data!C1796/data!C1797,1)*IF(AND(J1796=1,'inputs and tables'!$K$15=1),data!C1797/data!C1796,1))</f>
        <v>61091.332833024586</v>
      </c>
      <c r="P1797" s="10">
        <f ca="1">(P1796+(IF(K1796&lt;&gt;K1795,(-P1796*'inputs and tables'!$K$22-'inputs and tables'!$K$21)-P1796*'inputs and tables'!$K$22,0)*('inputs and tables'!$K$15+'inputs and tables'!$K$16)))*(IF(AND(K1796=0,'inputs and tables'!$K$16=1),data!C1796/data!C1797,1)*IF(AND(K1796=1,'inputs and tables'!$K$15=1),data!C1797/data!C1796,1))</f>
        <v>15855.787964709316</v>
      </c>
    </row>
    <row r="1798" spans="1:16" x14ac:dyDescent="0.4">
      <c r="A1798" s="17">
        <f t="shared" si="84"/>
        <v>1796</v>
      </c>
      <c r="B1798">
        <v>1658016000</v>
      </c>
      <c r="C1798">
        <v>20798.16</v>
      </c>
      <c r="D1798" s="14">
        <f t="shared" si="82"/>
        <v>44759</v>
      </c>
      <c r="F1798">
        <f ca="1">IF(A1798&lt;$F$2,"",AVERAGE(INDIRECT("C"&amp;A1798-$F$2+3):C1798))</f>
        <v>31985.627500000002</v>
      </c>
      <c r="G1798" s="2">
        <f ca="1">IF(A1798&lt;$G$2,"",IF(A1798=$G$2,AVERAGE(INDIRECT("C"&amp;A1798-$G$2+3):C1798),G1797+(2/($G$2+3))*(C1798-G1797)))</f>
        <v>28892.637647560794</v>
      </c>
      <c r="J1798">
        <f ca="1">IF(F1798="","",IF(C1798&lt;(F1798*(1-'inputs and tables'!$K$14)),0,IF(C1798&gt;(F1798*(1+'inputs and tables'!$K$14)),1,J1797)))</f>
        <v>0</v>
      </c>
      <c r="K1798">
        <f ca="1">IF(G1798="","",IF(C1798&lt;(G1798*(1-'inputs and tables'!$K$14)),0,IF(C1798&gt;(G1798*(1+'inputs and tables'!$K$14)),1,K1797)))</f>
        <v>0</v>
      </c>
      <c r="N1798" s="13">
        <f t="shared" si="83"/>
        <v>1806.1797655232217</v>
      </c>
      <c r="O1798" s="10">
        <f ca="1">(O1797+(IF(J1797&lt;&gt;J1796,(-O1797*'inputs and tables'!$K$22-'inputs and tables'!$K$21)-O1797*'inputs and tables'!$K$22,0)*('inputs and tables'!$K$15+'inputs and tables'!$K$16)))*(IF(AND(J1797=0,'inputs and tables'!$K$16=1),data!C1797/data!C1798,1)*IF(AND(J1797=1,'inputs and tables'!$K$15=1),data!C1798/data!C1797,1))</f>
        <v>62258.750495027249</v>
      </c>
      <c r="P1798" s="10">
        <f ca="1">(P1797+(IF(K1797&lt;&gt;K1796,(-P1797*'inputs and tables'!$K$22-'inputs and tables'!$K$21)-P1797*'inputs and tables'!$K$22,0)*('inputs and tables'!$K$15+'inputs and tables'!$K$16)))*(IF(AND(K1797=0,'inputs and tables'!$K$16=1),data!C1797/data!C1798,1)*IF(AND(K1797=1,'inputs and tables'!$K$15=1),data!C1798/data!C1797,1))</f>
        <v>16158.78228577878</v>
      </c>
    </row>
    <row r="1799" spans="1:16" x14ac:dyDescent="0.4">
      <c r="A1799" s="17">
        <f t="shared" si="84"/>
        <v>1797</v>
      </c>
      <c r="B1799">
        <v>1658102400</v>
      </c>
      <c r="C1799">
        <v>22432.58</v>
      </c>
      <c r="D1799" s="14">
        <f t="shared" si="82"/>
        <v>44760</v>
      </c>
      <c r="F1799">
        <f ca="1">IF(A1799&lt;$F$2,"",AVERAGE(INDIRECT("C"&amp;A1799-$F$2+3):C1799))</f>
        <v>31828.714750000003</v>
      </c>
      <c r="G1799" s="2">
        <f ca="1">IF(A1799&lt;$G$2,"",IF(A1799=$G$2,AVERAGE(INDIRECT("C"&amp;A1799-$G$2+3):C1799),G1798+(2/($G$2+3))*(C1799-G1798)))</f>
        <v>28777.279475282921</v>
      </c>
      <c r="J1799">
        <f ca="1">IF(F1799="","",IF(C1799&lt;(F1799*(1-'inputs and tables'!$K$14)),0,IF(C1799&gt;(F1799*(1+'inputs and tables'!$K$14)),1,J1798)))</f>
        <v>0</v>
      </c>
      <c r="K1799">
        <f ca="1">IF(G1799="","",IF(C1799&lt;(G1799*(1-'inputs and tables'!$K$14)),0,IF(C1799&gt;(G1799*(1+'inputs and tables'!$K$14)),1,K1798)))</f>
        <v>0</v>
      </c>
      <c r="N1799" s="13">
        <f t="shared" si="83"/>
        <v>1948.1181068171857</v>
      </c>
      <c r="O1799" s="10">
        <f ca="1">(O1798+(IF(J1798&lt;&gt;J1797,(-O1798*'inputs and tables'!$K$22-'inputs and tables'!$K$21)-O1798*'inputs and tables'!$K$22,0)*('inputs and tables'!$K$15+'inputs and tables'!$K$16)))*(IF(AND(J1798=0,'inputs and tables'!$K$16=1),data!C1798/data!C1799,1)*IF(AND(J1798=1,'inputs and tables'!$K$15=1),data!C1799/data!C1798,1))</f>
        <v>57722.627276740161</v>
      </c>
      <c r="P1799" s="10">
        <f ca="1">(P1798+(IF(K1798&lt;&gt;K1797,(-P1798*'inputs and tables'!$K$22-'inputs and tables'!$K$21)-P1798*'inputs and tables'!$K$22,0)*('inputs and tables'!$K$15+'inputs and tables'!$K$16)))*(IF(AND(K1798=0,'inputs and tables'!$K$16=1),data!C1798/data!C1799,1)*IF(AND(K1798=1,'inputs and tables'!$K$15=1),data!C1799/data!C1798,1))</f>
        <v>14981.466214978071</v>
      </c>
    </row>
    <row r="1800" spans="1:16" x14ac:dyDescent="0.4">
      <c r="A1800" s="17">
        <f t="shared" si="84"/>
        <v>1798</v>
      </c>
      <c r="B1800">
        <v>1658188800</v>
      </c>
      <c r="C1800">
        <v>23396.62</v>
      </c>
      <c r="D1800" s="14">
        <f t="shared" si="82"/>
        <v>44761</v>
      </c>
      <c r="F1800">
        <f ca="1">IF(A1800&lt;$F$2,"",AVERAGE(INDIRECT("C"&amp;A1800-$F$2+3):C1800))</f>
        <v>31682.001166666672</v>
      </c>
      <c r="G1800" s="2">
        <f ca="1">IF(A1800&lt;$G$2,"",IF(A1800=$G$2,AVERAGE(INDIRECT("C"&amp;A1800-$G$2+3):C1800),G1799+(2/($G$2+3))*(C1800-G1799)))</f>
        <v>28681.196270367156</v>
      </c>
      <c r="J1800">
        <f ca="1">IF(F1800="","",IF(C1800&lt;(F1800*(1-'inputs and tables'!$K$14)),0,IF(C1800&gt;(F1800*(1+'inputs and tables'!$K$14)),1,J1799)))</f>
        <v>0</v>
      </c>
      <c r="K1800">
        <f ca="1">IF(G1800="","",IF(C1800&lt;(G1800*(1-'inputs and tables'!$K$14)),0,IF(C1800&gt;(G1800*(1+'inputs and tables'!$K$14)),1,K1799)))</f>
        <v>0</v>
      </c>
      <c r="N1800" s="13">
        <f t="shared" si="83"/>
        <v>2031.8384715588261</v>
      </c>
      <c r="O1800" s="10">
        <f ca="1">(O1799+(IF(J1799&lt;&gt;J1798,(-O1799*'inputs and tables'!$K$22-'inputs and tables'!$K$21)-O1799*'inputs and tables'!$K$22,0)*('inputs and tables'!$K$15+'inputs and tables'!$K$16)))*(IF(AND(J1799=0,'inputs and tables'!$K$16=1),data!C1799/data!C1800,1)*IF(AND(J1799=1,'inputs and tables'!$K$15=1),data!C1800/data!C1799,1))</f>
        <v>55344.210154956396</v>
      </c>
      <c r="P1800" s="10">
        <f ca="1">(P1799+(IF(K1799&lt;&gt;K1798,(-P1799*'inputs and tables'!$K$22-'inputs and tables'!$K$21)-P1799*'inputs and tables'!$K$22,0)*('inputs and tables'!$K$15+'inputs and tables'!$K$16)))*(IF(AND(K1799=0,'inputs and tables'!$K$16=1),data!C1799/data!C1800,1)*IF(AND(K1799=1,'inputs and tables'!$K$15=1),data!C1800/data!C1799,1))</f>
        <v>14364.166250714539</v>
      </c>
    </row>
    <row r="1801" spans="1:16" x14ac:dyDescent="0.4">
      <c r="A1801" s="17">
        <f t="shared" si="84"/>
        <v>1799</v>
      </c>
      <c r="B1801">
        <v>1658275200</v>
      </c>
      <c r="C1801">
        <v>23223.3</v>
      </c>
      <c r="D1801" s="14">
        <f t="shared" si="82"/>
        <v>44762</v>
      </c>
      <c r="F1801">
        <f ca="1">IF(A1801&lt;$F$2,"",AVERAGE(INDIRECT("C"&amp;A1801-$F$2+3):C1801))</f>
        <v>31522.494250000007</v>
      </c>
      <c r="G1801" s="2">
        <f ca="1">IF(A1801&lt;$G$2,"",IF(A1801=$G$2,AVERAGE(INDIRECT("C"&amp;A1801-$G$2+3):C1801),G1800+(2/($G$2+3))*(C1801-G1800)))</f>
        <v>28583.733836967742</v>
      </c>
      <c r="J1801">
        <f ca="1">IF(F1801="","",IF(C1801&lt;(F1801*(1-'inputs and tables'!$K$14)),0,IF(C1801&gt;(F1801*(1+'inputs and tables'!$K$14)),1,J1800)))</f>
        <v>0</v>
      </c>
      <c r="K1801">
        <f ca="1">IF(G1801="","",IF(C1801&lt;(G1801*(1-'inputs and tables'!$K$14)),0,IF(C1801&gt;(G1801*(1+'inputs and tables'!$K$14)),1,K1800)))</f>
        <v>0</v>
      </c>
      <c r="N1801" s="13">
        <f t="shared" si="83"/>
        <v>2016.7867998263034</v>
      </c>
      <c r="O1801" s="10">
        <f ca="1">(O1800+(IF(J1800&lt;&gt;J1799,(-O1800*'inputs and tables'!$K$22-'inputs and tables'!$K$21)-O1800*'inputs and tables'!$K$22,0)*('inputs and tables'!$K$15+'inputs and tables'!$K$16)))*(IF(AND(J1800=0,'inputs and tables'!$K$16=1),data!C1800/data!C1801,1)*IF(AND(J1800=1,'inputs and tables'!$K$15=1),data!C1801/data!C1800,1))</f>
        <v>55757.254748276777</v>
      </c>
      <c r="P1801" s="10">
        <f ca="1">(P1800+(IF(K1800&lt;&gt;K1799,(-P1800*'inputs and tables'!$K$22-'inputs and tables'!$K$21)-P1800*'inputs and tables'!$K$22,0)*('inputs and tables'!$K$15+'inputs and tables'!$K$16)))*(IF(AND(K1800=0,'inputs and tables'!$K$16=1),data!C1800/data!C1801,1)*IF(AND(K1800=1,'inputs and tables'!$K$15=1),data!C1801/data!C1800,1))</f>
        <v>14471.368814285344</v>
      </c>
    </row>
    <row r="1802" spans="1:16" x14ac:dyDescent="0.4">
      <c r="A1802" s="17">
        <f t="shared" si="84"/>
        <v>1800</v>
      </c>
      <c r="B1802">
        <v>1658361600</v>
      </c>
      <c r="C1802">
        <v>23152.19</v>
      </c>
      <c r="D1802" s="14">
        <f t="shared" si="82"/>
        <v>44763</v>
      </c>
      <c r="F1802">
        <f ca="1">IF(A1802&lt;$F$2,"",AVERAGE(INDIRECT("C"&amp;A1802-$F$2+3):C1802))</f>
        <v>31358.072833333339</v>
      </c>
      <c r="G1802" s="2">
        <f ca="1">IF(A1802&lt;$G$2,"",IF(A1802=$G$2,AVERAGE(INDIRECT("C"&amp;A1802-$G$2+3):C1802),G1801+(2/($G$2+3))*(C1802-G1801)))</f>
        <v>28486.741982736174</v>
      </c>
      <c r="J1802">
        <f ca="1">IF(F1802="","",IF(C1802&lt;(F1802*(1-'inputs and tables'!$K$14)),0,IF(C1802&gt;(F1802*(1+'inputs and tables'!$K$14)),1,J1801)))</f>
        <v>0</v>
      </c>
      <c r="K1802">
        <f ca="1">IF(G1802="","",IF(C1802&lt;(G1802*(1-'inputs and tables'!$K$14)),0,IF(C1802&gt;(G1802*(1+'inputs and tables'!$K$14)),1,K1801)))</f>
        <v>0</v>
      </c>
      <c r="N1802" s="13">
        <f t="shared" si="83"/>
        <v>2010.6113764654697</v>
      </c>
      <c r="O1802" s="10">
        <f ca="1">(O1801+(IF(J1801&lt;&gt;J1800,(-O1801*'inputs and tables'!$K$22-'inputs and tables'!$K$21)-O1801*'inputs and tables'!$K$22,0)*('inputs and tables'!$K$15+'inputs and tables'!$K$16)))*(IF(AND(J1801=0,'inputs and tables'!$K$16=1),data!C1801/data!C1802,1)*IF(AND(J1801=1,'inputs and tables'!$K$15=1),data!C1802/data!C1801,1))</f>
        <v>55928.508456247815</v>
      </c>
      <c r="P1802" s="10">
        <f ca="1">(P1801+(IF(K1801&lt;&gt;K1800,(-P1801*'inputs and tables'!$K$22-'inputs and tables'!$K$21)-P1801*'inputs and tables'!$K$22,0)*('inputs and tables'!$K$15+'inputs and tables'!$K$16)))*(IF(AND(K1801=0,'inputs and tables'!$K$16=1),data!C1801/data!C1802,1)*IF(AND(K1801=1,'inputs and tables'!$K$15=1),data!C1802/data!C1801,1))</f>
        <v>14515.816403752424</v>
      </c>
    </row>
    <row r="1803" spans="1:16" x14ac:dyDescent="0.4">
      <c r="A1803" s="17">
        <f t="shared" si="84"/>
        <v>1801</v>
      </c>
      <c r="B1803">
        <v>1658448000</v>
      </c>
      <c r="C1803">
        <v>22684.83</v>
      </c>
      <c r="D1803" s="14">
        <f t="shared" si="82"/>
        <v>44764</v>
      </c>
      <c r="F1803">
        <f ca="1">IF(A1803&lt;$F$2,"",AVERAGE(INDIRECT("C"&amp;A1803-$F$2+3):C1803))</f>
        <v>31180.517583333341</v>
      </c>
      <c r="G1803" s="2">
        <f ca="1">IF(A1803&lt;$G$2,"",IF(A1803=$G$2,AVERAGE(INDIRECT("C"&amp;A1803-$G$2+3):C1803),G1802+(2/($G$2+3))*(C1803-G1802)))</f>
        <v>28383.136411615884</v>
      </c>
      <c r="J1803">
        <f ca="1">IF(F1803="","",IF(C1803&lt;(F1803*(1-'inputs and tables'!$K$14)),0,IF(C1803&gt;(F1803*(1+'inputs and tables'!$K$14)),1,J1802)))</f>
        <v>0</v>
      </c>
      <c r="K1803">
        <f ca="1">IF(G1803="","",IF(C1803&lt;(G1803*(1-'inputs and tables'!$K$14)),0,IF(C1803&gt;(G1803*(1+'inputs and tables'!$K$14)),1,K1802)))</f>
        <v>0</v>
      </c>
      <c r="N1803" s="13">
        <f t="shared" si="83"/>
        <v>1970.0243161094129</v>
      </c>
      <c r="O1803" s="10">
        <f ca="1">(O1802+(IF(J1802&lt;&gt;J1801,(-O1802*'inputs and tables'!$K$22-'inputs and tables'!$K$21)-O1802*'inputs and tables'!$K$22,0)*('inputs and tables'!$K$15+'inputs and tables'!$K$16)))*(IF(AND(J1802=0,'inputs and tables'!$K$16=1),data!C1802/data!C1803,1)*IF(AND(J1802=1,'inputs and tables'!$K$15=1),data!C1803/data!C1802,1))</f>
        <v>57080.765171952175</v>
      </c>
      <c r="P1803" s="10">
        <f ca="1">(P1802+(IF(K1802&lt;&gt;K1801,(-P1802*'inputs and tables'!$K$22-'inputs and tables'!$K$21)-P1802*'inputs and tables'!$K$22,0)*('inputs and tables'!$K$15+'inputs and tables'!$K$16)))*(IF(AND(K1802=0,'inputs and tables'!$K$16=1),data!C1802/data!C1803,1)*IF(AND(K1802=1,'inputs and tables'!$K$15=1),data!C1803/data!C1802,1))</f>
        <v>14814.875817222028</v>
      </c>
    </row>
    <row r="1804" spans="1:16" x14ac:dyDescent="0.4">
      <c r="A1804" s="17">
        <f t="shared" si="84"/>
        <v>1802</v>
      </c>
      <c r="B1804">
        <v>1658534400</v>
      </c>
      <c r="C1804">
        <v>22451.07</v>
      </c>
      <c r="D1804" s="14">
        <f t="shared" si="82"/>
        <v>44765</v>
      </c>
      <c r="F1804">
        <f ca="1">IF(A1804&lt;$F$2,"",AVERAGE(INDIRECT("C"&amp;A1804-$F$2+3):C1804))</f>
        <v>30998.333500000004</v>
      </c>
      <c r="G1804" s="2">
        <f ca="1">IF(A1804&lt;$G$2,"",IF(A1804=$G$2,AVERAGE(INDIRECT("C"&amp;A1804-$G$2+3):C1804),G1803+(2/($G$2+3))*(C1804-G1803)))</f>
        <v>28277.206654265599</v>
      </c>
      <c r="J1804">
        <f ca="1">IF(F1804="","",IF(C1804&lt;(F1804*(1-'inputs and tables'!$K$14)),0,IF(C1804&gt;(F1804*(1+'inputs and tables'!$K$14)),1,J1803)))</f>
        <v>0</v>
      </c>
      <c r="K1804">
        <f ca="1">IF(G1804="","",IF(C1804&lt;(G1804*(1-'inputs and tables'!$K$14)),0,IF(C1804&gt;(G1804*(1+'inputs and tables'!$K$14)),1,K1803)))</f>
        <v>0</v>
      </c>
      <c r="N1804" s="13">
        <f t="shared" si="83"/>
        <v>1949.7238384715492</v>
      </c>
      <c r="O1804" s="10">
        <f ca="1">(O1803+(IF(J1803&lt;&gt;J1802,(-O1803*'inputs and tables'!$K$22-'inputs and tables'!$K$21)-O1803*'inputs and tables'!$K$22,0)*('inputs and tables'!$K$15+'inputs and tables'!$K$16)))*(IF(AND(J1803=0,'inputs and tables'!$K$16=1),data!C1803/data!C1804,1)*IF(AND(J1803=1,'inputs and tables'!$K$15=1),data!C1804/data!C1803,1))</f>
        <v>57675.088723862871</v>
      </c>
      <c r="P1804" s="10">
        <f ca="1">(P1803+(IF(K1803&lt;&gt;K1802,(-P1803*'inputs and tables'!$K$22-'inputs and tables'!$K$21)-P1803*'inputs and tables'!$K$22,0)*('inputs and tables'!$K$15+'inputs and tables'!$K$16)))*(IF(AND(K1803=0,'inputs and tables'!$K$16=1),data!C1803/data!C1804,1)*IF(AND(K1803=1,'inputs and tables'!$K$15=1),data!C1804/data!C1803,1))</f>
        <v>14969.127947344728</v>
      </c>
    </row>
    <row r="1805" spans="1:16" x14ac:dyDescent="0.4">
      <c r="A1805" s="17">
        <f t="shared" si="84"/>
        <v>1803</v>
      </c>
      <c r="B1805">
        <v>1658620800</v>
      </c>
      <c r="C1805">
        <v>22579.68</v>
      </c>
      <c r="D1805" s="14">
        <f t="shared" si="82"/>
        <v>44766</v>
      </c>
      <c r="F1805">
        <f ca="1">IF(A1805&lt;$F$2,"",AVERAGE(INDIRECT("C"&amp;A1805-$F$2+3):C1805))</f>
        <v>30815.570250000008</v>
      </c>
      <c r="G1805" s="2">
        <f ca="1">IF(A1805&lt;$G$2,"",IF(A1805=$G$2,AVERAGE(INDIRECT("C"&amp;A1805-$G$2+3):C1805),G1804+(2/($G$2+3))*(C1805-G1804)))</f>
        <v>28175.465106868</v>
      </c>
      <c r="J1805">
        <f ca="1">IF(F1805="","",IF(C1805&lt;(F1805*(1-'inputs and tables'!$K$14)),0,IF(C1805&gt;(F1805*(1+'inputs and tables'!$K$14)),1,J1804)))</f>
        <v>0</v>
      </c>
      <c r="K1805">
        <f ca="1">IF(G1805="","",IF(C1805&lt;(G1805*(1-'inputs and tables'!$K$14)),0,IF(C1805&gt;(G1805*(1+'inputs and tables'!$K$14)),1,K1804)))</f>
        <v>0</v>
      </c>
      <c r="N1805" s="13">
        <f t="shared" si="83"/>
        <v>1960.8927485887875</v>
      </c>
      <c r="O1805" s="10">
        <f ca="1">(O1804+(IF(J1804&lt;&gt;J1803,(-O1804*'inputs and tables'!$K$22-'inputs and tables'!$K$21)-O1804*'inputs and tables'!$K$22,0)*('inputs and tables'!$K$15+'inputs and tables'!$K$16)))*(IF(AND(J1804=0,'inputs and tables'!$K$16=1),data!C1804/data!C1805,1)*IF(AND(J1804=1,'inputs and tables'!$K$15=1),data!C1805/data!C1804,1))</f>
        <v>57346.58127110995</v>
      </c>
      <c r="P1805" s="10">
        <f ca="1">(P1804+(IF(K1804&lt;&gt;K1803,(-P1804*'inputs and tables'!$K$22-'inputs and tables'!$K$21)-P1804*'inputs and tables'!$K$22,0)*('inputs and tables'!$K$15+'inputs and tables'!$K$16)))*(IF(AND(K1804=0,'inputs and tables'!$K$16=1),data!C1804/data!C1805,1)*IF(AND(K1804=1,'inputs and tables'!$K$15=1),data!C1805/data!C1804,1))</f>
        <v>14883.866351728315</v>
      </c>
    </row>
    <row r="1806" spans="1:16" x14ac:dyDescent="0.4">
      <c r="A1806" s="17">
        <f t="shared" si="84"/>
        <v>1804</v>
      </c>
      <c r="B1806">
        <v>1658707200</v>
      </c>
      <c r="C1806">
        <v>21310.9</v>
      </c>
      <c r="D1806" s="14">
        <f t="shared" si="82"/>
        <v>44767</v>
      </c>
      <c r="F1806">
        <f ca="1">IF(A1806&lt;$F$2,"",AVERAGE(INDIRECT("C"&amp;A1806-$F$2+3):C1806))</f>
        <v>30602.929750000007</v>
      </c>
      <c r="G1806" s="2">
        <f ca="1">IF(A1806&lt;$G$2,"",IF(A1806=$G$2,AVERAGE(INDIRECT("C"&amp;A1806-$G$2+3):C1806),G1805+(2/($G$2+3))*(C1806-G1805)))</f>
        <v>28052.8835871025</v>
      </c>
      <c r="J1806">
        <f ca="1">IF(F1806="","",IF(C1806&lt;(F1806*(1-'inputs and tables'!$K$14)),0,IF(C1806&gt;(F1806*(1+'inputs and tables'!$K$14)),1,J1805)))</f>
        <v>0</v>
      </c>
      <c r="K1806">
        <f ca="1">IF(G1806="","",IF(C1806&lt;(G1806*(1-'inputs and tables'!$K$14)),0,IF(C1806&gt;(G1806*(1+'inputs and tables'!$K$14)),1,K1805)))</f>
        <v>0</v>
      </c>
      <c r="N1806" s="13">
        <f t="shared" si="83"/>
        <v>1850.7077724706814</v>
      </c>
      <c r="O1806" s="10">
        <f ca="1">(O1805+(IF(J1805&lt;&gt;J1804,(-O1805*'inputs and tables'!$K$22-'inputs and tables'!$K$21)-O1805*'inputs and tables'!$K$22,0)*('inputs and tables'!$K$15+'inputs and tables'!$K$16)))*(IF(AND(J1805=0,'inputs and tables'!$K$16=1),data!C1805/data!C1806,1)*IF(AND(J1805=1,'inputs and tables'!$K$15=1),data!C1806/data!C1805,1))</f>
        <v>60760.805700165452</v>
      </c>
      <c r="P1806" s="10">
        <f ca="1">(P1805+(IF(K1805&lt;&gt;K1804,(-P1805*'inputs and tables'!$K$22-'inputs and tables'!$K$21)-P1805*'inputs and tables'!$K$22,0)*('inputs and tables'!$K$15+'inputs and tables'!$K$16)))*(IF(AND(K1805=0,'inputs and tables'!$K$16=1),data!C1805/data!C1806,1)*IF(AND(K1805=1,'inputs and tables'!$K$15=1),data!C1806/data!C1805,1))</f>
        <v>15770.002176575968</v>
      </c>
    </row>
    <row r="1807" spans="1:16" x14ac:dyDescent="0.4">
      <c r="A1807" s="17">
        <f t="shared" si="84"/>
        <v>1805</v>
      </c>
      <c r="B1807">
        <v>1658793600</v>
      </c>
      <c r="C1807">
        <v>21254.67</v>
      </c>
      <c r="D1807" s="14">
        <f t="shared" si="82"/>
        <v>44768</v>
      </c>
      <c r="F1807">
        <f ca="1">IF(A1807&lt;$F$2,"",AVERAGE(INDIRECT("C"&amp;A1807-$F$2+3):C1807))</f>
        <v>30387.366916666677</v>
      </c>
      <c r="G1807" s="2">
        <f ca="1">IF(A1807&lt;$G$2,"",IF(A1807=$G$2,AVERAGE(INDIRECT("C"&amp;A1807-$G$2+3):C1807),G1806+(2/($G$2+3))*(C1807-G1806)))</f>
        <v>27931.486915904243</v>
      </c>
      <c r="J1807">
        <f ca="1">IF(F1807="","",IF(C1807&lt;(F1807*(1-'inputs and tables'!$K$14)),0,IF(C1807&gt;(F1807*(1+'inputs and tables'!$K$14)),1,J1806)))</f>
        <v>0</v>
      </c>
      <c r="K1807">
        <f ca="1">IF(G1807="","",IF(C1807&lt;(G1807*(1-'inputs and tables'!$K$14)),0,IF(C1807&gt;(G1807*(1+'inputs and tables'!$K$14)),1,K1806)))</f>
        <v>0</v>
      </c>
      <c r="N1807" s="13">
        <f t="shared" si="83"/>
        <v>1845.8245766391569</v>
      </c>
      <c r="O1807" s="10">
        <f ca="1">(O1806+(IF(J1806&lt;&gt;J1805,(-O1806*'inputs and tables'!$K$22-'inputs and tables'!$K$21)-O1806*'inputs and tables'!$K$22,0)*('inputs and tables'!$K$15+'inputs and tables'!$K$16)))*(IF(AND(J1806=0,'inputs and tables'!$K$16=1),data!C1806/data!C1807,1)*IF(AND(J1806=1,'inputs and tables'!$K$15=1),data!C1807/data!C1806,1))</f>
        <v>60921.5506143194</v>
      </c>
      <c r="P1807" s="10">
        <f ca="1">(P1806+(IF(K1806&lt;&gt;K1805,(-P1806*'inputs and tables'!$K$22-'inputs and tables'!$K$21)-P1806*'inputs and tables'!$K$22,0)*('inputs and tables'!$K$15+'inputs and tables'!$K$16)))*(IF(AND(K1806=0,'inputs and tables'!$K$16=1),data!C1806/data!C1807,1)*IF(AND(K1806=1,'inputs and tables'!$K$15=1),data!C1807/data!C1806,1))</f>
        <v>15811.722289021323</v>
      </c>
    </row>
    <row r="1808" spans="1:16" x14ac:dyDescent="0.4">
      <c r="A1808" s="17">
        <f t="shared" si="84"/>
        <v>1806</v>
      </c>
      <c r="B1808">
        <v>1658880000</v>
      </c>
      <c r="C1808">
        <v>22952.45</v>
      </c>
      <c r="D1808" s="14">
        <f t="shared" si="82"/>
        <v>44769</v>
      </c>
      <c r="F1808">
        <f ca="1">IF(A1808&lt;$F$2,"",AVERAGE(INDIRECT("C"&amp;A1808-$F$2+3):C1808))</f>
        <v>30183.347333333342</v>
      </c>
      <c r="G1808" s="2">
        <f ca="1">IF(A1808&lt;$G$2,"",IF(A1808=$G$2,AVERAGE(INDIRECT("C"&amp;A1808-$G$2+3):C1808),G1807+(2/($G$2+3))*(C1808-G1807)))</f>
        <v>27842.575542405953</v>
      </c>
      <c r="J1808">
        <f ca="1">IF(F1808="","",IF(C1808&lt;(F1808*(1-'inputs and tables'!$K$14)),0,IF(C1808&gt;(F1808*(1+'inputs and tables'!$K$14)),1,J1807)))</f>
        <v>0</v>
      </c>
      <c r="K1808">
        <f ca="1">IF(G1808="","",IF(C1808&lt;(G1808*(1-'inputs and tables'!$K$14)),0,IF(C1808&gt;(G1808*(1+'inputs and tables'!$K$14)),1,K1807)))</f>
        <v>0</v>
      </c>
      <c r="N1808" s="13">
        <f t="shared" si="83"/>
        <v>1993.2653061224391</v>
      </c>
      <c r="O1808" s="10">
        <f ca="1">(O1807+(IF(J1807&lt;&gt;J1806,(-O1807*'inputs and tables'!$K$22-'inputs and tables'!$K$21)-O1807*'inputs and tables'!$K$22,0)*('inputs and tables'!$K$15+'inputs and tables'!$K$16)))*(IF(AND(J1807=0,'inputs and tables'!$K$16=1),data!C1807/data!C1808,1)*IF(AND(J1807=1,'inputs and tables'!$K$15=1),data!C1808/data!C1807,1))</f>
        <v>56415.217294696464</v>
      </c>
      <c r="P1808" s="10">
        <f ca="1">(P1807+(IF(K1807&lt;&gt;K1806,(-P1807*'inputs and tables'!$K$22-'inputs and tables'!$K$21)-P1807*'inputs and tables'!$K$22,0)*('inputs and tables'!$K$15+'inputs and tables'!$K$16)))*(IF(AND(K1807=0,'inputs and tables'!$K$16=1),data!C1807/data!C1808,1)*IF(AND(K1807=1,'inputs and tables'!$K$15=1),data!C1808/data!C1807,1))</f>
        <v>14642.137958465994</v>
      </c>
    </row>
    <row r="1809" spans="1:16" x14ac:dyDescent="0.4">
      <c r="A1809" s="17">
        <f t="shared" si="84"/>
        <v>1807</v>
      </c>
      <c r="B1809">
        <v>1658966400</v>
      </c>
      <c r="C1809">
        <v>23842.93</v>
      </c>
      <c r="D1809" s="14">
        <f t="shared" si="82"/>
        <v>44770</v>
      </c>
      <c r="F1809">
        <f ca="1">IF(A1809&lt;$F$2,"",AVERAGE(INDIRECT("C"&amp;A1809-$F$2+3):C1809))</f>
        <v>29989.805166666676</v>
      </c>
      <c r="G1809" s="2">
        <f ca="1">IF(A1809&lt;$G$2,"",IF(A1809=$G$2,AVERAGE(INDIRECT("C"&amp;A1809-$G$2+3):C1809),G1808+(2/($G$2+3))*(C1809-G1808)))</f>
        <v>27771.153300577276</v>
      </c>
      <c r="J1809">
        <f ca="1">IF(F1809="","",IF(C1809&lt;(F1809*(1-'inputs and tables'!$K$14)),0,IF(C1809&gt;(F1809*(1+'inputs and tables'!$K$14)),1,J1808)))</f>
        <v>0</v>
      </c>
      <c r="K1809">
        <f ca="1">IF(G1809="","",IF(C1809&lt;(G1809*(1-'inputs and tables'!$K$14)),0,IF(C1809&gt;(G1809*(1+'inputs and tables'!$K$14)),1,K1808)))</f>
        <v>0</v>
      </c>
      <c r="N1809" s="13">
        <f t="shared" si="83"/>
        <v>2070.5974815457994</v>
      </c>
      <c r="O1809" s="10">
        <f ca="1">(O1808+(IF(J1808&lt;&gt;J1807,(-O1808*'inputs and tables'!$K$22-'inputs and tables'!$K$21)-O1808*'inputs and tables'!$K$22,0)*('inputs and tables'!$K$15+'inputs and tables'!$K$16)))*(IF(AND(J1808=0,'inputs and tables'!$K$16=1),data!C1808/data!C1809,1)*IF(AND(J1808=1,'inputs and tables'!$K$15=1),data!C1809/data!C1808,1))</f>
        <v>54308.235363508422</v>
      </c>
      <c r="P1809" s="10">
        <f ca="1">(P1808+(IF(K1808&lt;&gt;K1807,(-P1808*'inputs and tables'!$K$22-'inputs and tables'!$K$21)-P1808*'inputs and tables'!$K$22,0)*('inputs and tables'!$K$15+'inputs and tables'!$K$16)))*(IF(AND(K1808=0,'inputs and tables'!$K$16=1),data!C1808/data!C1809,1)*IF(AND(K1808=1,'inputs and tables'!$K$15=1),data!C1809/data!C1808,1))</f>
        <v>14095.286920894066</v>
      </c>
    </row>
    <row r="1810" spans="1:16" x14ac:dyDescent="0.4">
      <c r="A1810" s="17">
        <f t="shared" si="84"/>
        <v>1808</v>
      </c>
      <c r="B1810">
        <v>1659052800</v>
      </c>
      <c r="C1810">
        <v>23773.75</v>
      </c>
      <c r="D1810" s="14">
        <f t="shared" ref="D1810:D1873" si="85">(B1810/86400)+DATE(1970,1,1)</f>
        <v>44771</v>
      </c>
      <c r="F1810">
        <f ca="1">IF(A1810&lt;$F$2,"",AVERAGE(INDIRECT("C"&amp;A1810-$F$2+3):C1810))</f>
        <v>29808.66691666668</v>
      </c>
      <c r="G1810" s="2">
        <f ca="1">IF(A1810&lt;$G$2,"",IF(A1810=$G$2,AVERAGE(INDIRECT("C"&amp;A1810-$G$2+3):C1810),G1809+(2/($G$2+3))*(C1810-G1809)))</f>
        <v>27699.771098781253</v>
      </c>
      <c r="J1810">
        <f ca="1">IF(F1810="","",IF(C1810&lt;(F1810*(1-'inputs and tables'!$K$14)),0,IF(C1810&gt;(F1810*(1+'inputs and tables'!$K$14)),1,J1809)))</f>
        <v>0</v>
      </c>
      <c r="K1810">
        <f ca="1">IF(G1810="","",IF(C1810&lt;(G1810*(1-'inputs and tables'!$K$14)),0,IF(C1810&gt;(G1810*(1+'inputs and tables'!$K$14)),1,K1809)))</f>
        <v>0</v>
      </c>
      <c r="N1810" s="13">
        <f t="shared" ref="N1810:N1873" si="86">(C1810/C1809)*N1809</f>
        <v>2064.5896656534851</v>
      </c>
      <c r="O1810" s="10">
        <f ca="1">(O1809+(IF(J1809&lt;&gt;J1808,(-O1809*'inputs and tables'!$K$22-'inputs and tables'!$K$21)-O1809*'inputs and tables'!$K$22,0)*('inputs and tables'!$K$15+'inputs and tables'!$K$16)))*(IF(AND(J1809=0,'inputs and tables'!$K$16=1),data!C1809/data!C1810,1)*IF(AND(J1809=1,'inputs and tables'!$K$15=1),data!C1810/data!C1809,1))</f>
        <v>54466.268644856442</v>
      </c>
      <c r="P1810" s="10">
        <f ca="1">(P1809+(IF(K1809&lt;&gt;K1808,(-P1809*'inputs and tables'!$K$22-'inputs and tables'!$K$21)-P1809*'inputs and tables'!$K$22,0)*('inputs and tables'!$K$15+'inputs and tables'!$K$16)))*(IF(AND(K1809=0,'inputs and tables'!$K$16=1),data!C1809/data!C1810,1)*IF(AND(K1809=1,'inputs and tables'!$K$15=1),data!C1810/data!C1809,1))</f>
        <v>14136.303249794113</v>
      </c>
    </row>
    <row r="1811" spans="1:16" x14ac:dyDescent="0.4">
      <c r="A1811" s="17">
        <f t="shared" si="84"/>
        <v>1809</v>
      </c>
      <c r="B1811">
        <v>1659139200</v>
      </c>
      <c r="C1811">
        <v>23643.51</v>
      </c>
      <c r="D1811" s="14">
        <f t="shared" si="85"/>
        <v>44772</v>
      </c>
      <c r="F1811">
        <f ca="1">IF(A1811&lt;$F$2,"",AVERAGE(INDIRECT("C"&amp;A1811-$F$2+3):C1811))</f>
        <v>29620.000416666677</v>
      </c>
      <c r="G1811" s="2">
        <f ca="1">IF(A1811&lt;$G$2,"",IF(A1811=$G$2,AVERAGE(INDIRECT("C"&amp;A1811-$G$2+3):C1811),G1810+(2/($G$2+3))*(C1811-G1810)))</f>
        <v>27627.337864874444</v>
      </c>
      <c r="J1811">
        <f ca="1">IF(F1811="","",IF(C1811&lt;(F1811*(1-'inputs and tables'!$K$14)),0,IF(C1811&gt;(F1811*(1+'inputs and tables'!$K$14)),1,J1810)))</f>
        <v>0</v>
      </c>
      <c r="K1811">
        <f ca="1">IF(G1811="","",IF(C1811&lt;(G1811*(1-'inputs and tables'!$K$14)),0,IF(C1811&gt;(G1811*(1+'inputs and tables'!$K$14)),1,K1810)))</f>
        <v>0</v>
      </c>
      <c r="N1811" s="13">
        <f t="shared" si="86"/>
        <v>2053.2792010421085</v>
      </c>
      <c r="O1811" s="10">
        <f ca="1">(O1810+(IF(J1810&lt;&gt;J1809,(-O1810*'inputs and tables'!$K$22-'inputs and tables'!$K$21)-O1810*'inputs and tables'!$K$22,0)*('inputs and tables'!$K$15+'inputs and tables'!$K$16)))*(IF(AND(J1810=0,'inputs and tables'!$K$16=1),data!C1810/data!C1811,1)*IF(AND(J1810=1,'inputs and tables'!$K$15=1),data!C1811/data!C1810,1))</f>
        <v>54766.295452564191</v>
      </c>
      <c r="P1811" s="10">
        <f ca="1">(P1810+(IF(K1810&lt;&gt;K1809,(-P1810*'inputs and tables'!$K$22-'inputs and tables'!$K$21)-P1810*'inputs and tables'!$K$22,0)*('inputs and tables'!$K$15+'inputs and tables'!$K$16)))*(IF(AND(K1810=0,'inputs and tables'!$K$16=1),data!C1810/data!C1811,1)*IF(AND(K1810=1,'inputs and tables'!$K$15=1),data!C1811/data!C1810,1))</f>
        <v>14214.172911923519</v>
      </c>
    </row>
    <row r="1812" spans="1:16" x14ac:dyDescent="0.4">
      <c r="A1812" s="17">
        <f t="shared" si="84"/>
        <v>1810</v>
      </c>
      <c r="B1812">
        <v>1659225600</v>
      </c>
      <c r="C1812">
        <v>23293.32</v>
      </c>
      <c r="D1812" s="14">
        <f t="shared" si="85"/>
        <v>44773</v>
      </c>
      <c r="F1812">
        <f ca="1">IF(A1812&lt;$F$2,"",AVERAGE(INDIRECT("C"&amp;A1812-$F$2+3):C1812))</f>
        <v>29432.353083333343</v>
      </c>
      <c r="G1812" s="2">
        <f ca="1">IF(A1812&lt;$G$2,"",IF(A1812=$G$2,AVERAGE(INDIRECT("C"&amp;A1812-$G$2+3):C1812),G1811+(2/($G$2+3))*(C1812-G1811)))</f>
        <v>27549.944688715972</v>
      </c>
      <c r="J1812">
        <f ca="1">IF(F1812="","",IF(C1812&lt;(F1812*(1-'inputs and tables'!$K$14)),0,IF(C1812&gt;(F1812*(1+'inputs and tables'!$K$14)),1,J1811)))</f>
        <v>0</v>
      </c>
      <c r="K1812">
        <f ca="1">IF(G1812="","",IF(C1812&lt;(G1812*(1-'inputs and tables'!$K$14)),0,IF(C1812&gt;(G1812*(1+'inputs and tables'!$K$14)),1,K1811)))</f>
        <v>0</v>
      </c>
      <c r="N1812" s="13">
        <f t="shared" si="86"/>
        <v>2022.867564046885</v>
      </c>
      <c r="O1812" s="10">
        <f ca="1">(O1811+(IF(J1811&lt;&gt;J1810,(-O1811*'inputs and tables'!$K$22-'inputs and tables'!$K$21)-O1811*'inputs and tables'!$K$22,0)*('inputs and tables'!$K$15+'inputs and tables'!$K$16)))*(IF(AND(J1811=0,'inputs and tables'!$K$16=1),data!C1811/data!C1812,1)*IF(AND(J1811=1,'inputs and tables'!$K$15=1),data!C1812/data!C1811,1))</f>
        <v>55589.647770075535</v>
      </c>
      <c r="P1812" s="10">
        <f ca="1">(P1811+(IF(K1811&lt;&gt;K1810,(-P1811*'inputs and tables'!$K$22-'inputs and tables'!$K$21)-P1811*'inputs and tables'!$K$22,0)*('inputs and tables'!$K$15+'inputs and tables'!$K$16)))*(IF(AND(K1811=0,'inputs and tables'!$K$16=1),data!C1811/data!C1812,1)*IF(AND(K1811=1,'inputs and tables'!$K$15=1),data!C1812/data!C1811,1))</f>
        <v>14427.867705625165</v>
      </c>
    </row>
    <row r="1813" spans="1:16" x14ac:dyDescent="0.4">
      <c r="A1813" s="17">
        <f t="shared" si="84"/>
        <v>1811</v>
      </c>
      <c r="B1813">
        <v>1659312000</v>
      </c>
      <c r="C1813">
        <v>23268.01</v>
      </c>
      <c r="D1813" s="14">
        <f t="shared" si="85"/>
        <v>44774</v>
      </c>
      <c r="F1813">
        <f ca="1">IF(A1813&lt;$F$2,"",AVERAGE(INDIRECT("C"&amp;A1813-$F$2+3):C1813))</f>
        <v>29239.525250000006</v>
      </c>
      <c r="G1813" s="2">
        <f ca="1">IF(A1813&lt;$G$2,"",IF(A1813=$G$2,AVERAGE(INDIRECT("C"&amp;A1813-$G$2+3):C1813),G1812+(2/($G$2+3))*(C1813-G1812)))</f>
        <v>27473.481569274616</v>
      </c>
      <c r="J1813">
        <f ca="1">IF(F1813="","",IF(C1813&lt;(F1813*(1-'inputs and tables'!$K$14)),0,IF(C1813&gt;(F1813*(1+'inputs and tables'!$K$14)),1,J1812)))</f>
        <v>0</v>
      </c>
      <c r="K1813">
        <f ca="1">IF(G1813="","",IF(C1813&lt;(G1813*(1-'inputs and tables'!$K$14)),0,IF(C1813&gt;(G1813*(1+'inputs and tables'!$K$14)),1,K1812)))</f>
        <v>0</v>
      </c>
      <c r="N1813" s="13">
        <f t="shared" si="86"/>
        <v>2020.6695614415876</v>
      </c>
      <c r="O1813" s="10">
        <f ca="1">(O1812+(IF(J1812&lt;&gt;J1811,(-O1812*'inputs and tables'!$K$22-'inputs and tables'!$K$21)-O1812*'inputs and tables'!$K$22,0)*('inputs and tables'!$K$15+'inputs and tables'!$K$16)))*(IF(AND(J1812=0,'inputs and tables'!$K$16=1),data!C1812/data!C1813,1)*IF(AND(J1812=1,'inputs and tables'!$K$15=1),data!C1813/data!C1812,1))</f>
        <v>55650.115940110736</v>
      </c>
      <c r="P1813" s="10">
        <f ca="1">(P1812+(IF(K1812&lt;&gt;K1811,(-P1812*'inputs and tables'!$K$22-'inputs and tables'!$K$21)-P1812*'inputs and tables'!$K$22,0)*('inputs and tables'!$K$15+'inputs and tables'!$K$16)))*(IF(AND(K1812=0,'inputs and tables'!$K$16=1),data!C1812/data!C1813,1)*IF(AND(K1812=1,'inputs and tables'!$K$15=1),data!C1813/data!C1812,1))</f>
        <v>14443.561756454154</v>
      </c>
    </row>
    <row r="1814" spans="1:16" x14ac:dyDescent="0.4">
      <c r="A1814" s="17">
        <f t="shared" si="84"/>
        <v>1812</v>
      </c>
      <c r="B1814">
        <v>1659398400</v>
      </c>
      <c r="C1814">
        <v>22987.79</v>
      </c>
      <c r="D1814" s="14">
        <f t="shared" si="85"/>
        <v>44775</v>
      </c>
      <c r="F1814">
        <f ca="1">IF(A1814&lt;$F$2,"",AVERAGE(INDIRECT("C"&amp;A1814-$F$2+3):C1814))</f>
        <v>29042.919250000003</v>
      </c>
      <c r="G1814" s="2">
        <f ca="1">IF(A1814&lt;$G$2,"",IF(A1814=$G$2,AVERAGE(INDIRECT("C"&amp;A1814-$G$2+3):C1814),G1813+(2/($G$2+3))*(C1814-G1813)))</f>
        <v>27393.379934108998</v>
      </c>
      <c r="J1814">
        <f ca="1">IF(F1814="","",IF(C1814&lt;(F1814*(1-'inputs and tables'!$K$14)),0,IF(C1814&gt;(F1814*(1+'inputs and tables'!$K$14)),1,J1813)))</f>
        <v>0</v>
      </c>
      <c r="K1814">
        <f ca="1">IF(G1814="","",IF(C1814&lt;(G1814*(1-'inputs and tables'!$K$14)),0,IF(C1814&gt;(G1814*(1+'inputs and tables'!$K$14)),1,K1813)))</f>
        <v>0</v>
      </c>
      <c r="N1814" s="13">
        <f t="shared" si="86"/>
        <v>1996.3343465045491</v>
      </c>
      <c r="O1814" s="10">
        <f ca="1">(O1813+(IF(J1813&lt;&gt;J1812,(-O1813*'inputs and tables'!$K$22-'inputs and tables'!$K$21)-O1813*'inputs and tables'!$K$22,0)*('inputs and tables'!$K$15+'inputs and tables'!$K$16)))*(IF(AND(J1813=0,'inputs and tables'!$K$16=1),data!C1813/data!C1814,1)*IF(AND(J1813=1,'inputs and tables'!$K$15=1),data!C1814/data!C1813,1))</f>
        <v>56328.488044986312</v>
      </c>
      <c r="P1814" s="10">
        <f ca="1">(P1813+(IF(K1813&lt;&gt;K1812,(-P1813*'inputs and tables'!$K$22-'inputs and tables'!$K$21)-P1813*'inputs and tables'!$K$22,0)*('inputs and tables'!$K$15+'inputs and tables'!$K$16)))*(IF(AND(K1813=0,'inputs and tables'!$K$16=1),data!C1813/data!C1814,1)*IF(AND(K1813=1,'inputs and tables'!$K$15=1),data!C1814/data!C1813,1))</f>
        <v>14619.628045357678</v>
      </c>
    </row>
    <row r="1815" spans="1:16" x14ac:dyDescent="0.4">
      <c r="A1815" s="17">
        <f t="shared" si="84"/>
        <v>1813</v>
      </c>
      <c r="B1815">
        <v>1659484800</v>
      </c>
      <c r="C1815">
        <v>22818.37</v>
      </c>
      <c r="D1815" s="14">
        <f t="shared" si="85"/>
        <v>44776</v>
      </c>
      <c r="F1815">
        <f ca="1">IF(A1815&lt;$F$2,"",AVERAGE(INDIRECT("C"&amp;A1815-$F$2+3):C1815))</f>
        <v>28853.926083333336</v>
      </c>
      <c r="G1815" s="2">
        <f ca="1">IF(A1815&lt;$G$2,"",IF(A1815=$G$2,AVERAGE(INDIRECT("C"&amp;A1815-$G$2+3):C1815),G1814+(2/($G$2+3))*(C1815-G1814)))</f>
        <v>27311.683328142764</v>
      </c>
      <c r="J1815">
        <f ca="1">IF(F1815="","",IF(C1815&lt;(F1815*(1-'inputs and tables'!$K$14)),0,IF(C1815&gt;(F1815*(1+'inputs and tables'!$K$14)),1,J1814)))</f>
        <v>0</v>
      </c>
      <c r="K1815">
        <f ca="1">IF(G1815="","",IF(C1815&lt;(G1815*(1-'inputs and tables'!$K$14)),0,IF(C1815&gt;(G1815*(1+'inputs and tables'!$K$14)),1,K1814)))</f>
        <v>0</v>
      </c>
      <c r="N1815" s="13">
        <f t="shared" si="86"/>
        <v>1981.6213634389824</v>
      </c>
      <c r="O1815" s="10">
        <f ca="1">(O1814+(IF(J1814&lt;&gt;J1813,(-O1814*'inputs and tables'!$K$22-'inputs and tables'!$K$21)-O1814*'inputs and tables'!$K$22,0)*('inputs and tables'!$K$15+'inputs and tables'!$K$16)))*(IF(AND(J1814=0,'inputs and tables'!$K$16=1),data!C1814/data!C1815,1)*IF(AND(J1814=1,'inputs and tables'!$K$15=1),data!C1815/data!C1814,1))</f>
        <v>56746.711276732567</v>
      </c>
      <c r="P1815" s="10">
        <f ca="1">(P1814+(IF(K1814&lt;&gt;K1813,(-P1814*'inputs and tables'!$K$22-'inputs and tables'!$K$21)-P1814*'inputs and tables'!$K$22,0)*('inputs and tables'!$K$15+'inputs and tables'!$K$16)))*(IF(AND(K1814=0,'inputs and tables'!$K$16=1),data!C1814/data!C1815,1)*IF(AND(K1814=1,'inputs and tables'!$K$15=1),data!C1815/data!C1814,1))</f>
        <v>14728.174684904874</v>
      </c>
    </row>
    <row r="1816" spans="1:16" x14ac:dyDescent="0.4">
      <c r="A1816" s="17">
        <f t="shared" si="84"/>
        <v>1814</v>
      </c>
      <c r="B1816">
        <v>1659571200</v>
      </c>
      <c r="C1816">
        <v>22622.98</v>
      </c>
      <c r="D1816" s="14">
        <f t="shared" si="85"/>
        <v>44777</v>
      </c>
      <c r="F1816">
        <f ca="1">IF(A1816&lt;$F$2,"",AVERAGE(INDIRECT("C"&amp;A1816-$F$2+3):C1816))</f>
        <v>28682.697000000007</v>
      </c>
      <c r="G1816" s="2">
        <f ca="1">IF(A1816&lt;$G$2,"",IF(A1816=$G$2,AVERAGE(INDIRECT("C"&amp;A1816-$G$2+3):C1816),G1815+(2/($G$2+3))*(C1816-G1815)))</f>
        <v>27227.956482997357</v>
      </c>
      <c r="J1816">
        <f ca="1">IF(F1816="","",IF(C1816&lt;(F1816*(1-'inputs and tables'!$K$14)),0,IF(C1816&gt;(F1816*(1+'inputs and tables'!$K$14)),1,J1815)))</f>
        <v>0</v>
      </c>
      <c r="K1816">
        <f ca="1">IF(G1816="","",IF(C1816&lt;(G1816*(1-'inputs and tables'!$K$14)),0,IF(C1816&gt;(G1816*(1+'inputs and tables'!$K$14)),1,K1815)))</f>
        <v>0</v>
      </c>
      <c r="N1816" s="13">
        <f t="shared" si="86"/>
        <v>1964.6530612244796</v>
      </c>
      <c r="O1816" s="10">
        <f ca="1">(O1815+(IF(J1815&lt;&gt;J1814,(-O1815*'inputs and tables'!$K$22-'inputs and tables'!$K$21)-O1815*'inputs and tables'!$K$22,0)*('inputs and tables'!$K$15+'inputs and tables'!$K$16)))*(IF(AND(J1815=0,'inputs and tables'!$K$16=1),data!C1815/data!C1816,1)*IF(AND(J1815=1,'inputs and tables'!$K$15=1),data!C1816/data!C1815,1))</f>
        <v>57236.820887241913</v>
      </c>
      <c r="P1816" s="10">
        <f ca="1">(P1815+(IF(K1815&lt;&gt;K1814,(-P1815*'inputs and tables'!$K$22-'inputs and tables'!$K$21)-P1815*'inputs and tables'!$K$22,0)*('inputs and tables'!$K$15+'inputs and tables'!$K$16)))*(IF(AND(K1815=0,'inputs and tables'!$K$16=1),data!C1815/data!C1816,1)*IF(AND(K1815=1,'inputs and tables'!$K$15=1),data!C1816/data!C1815,1))</f>
        <v>14855.378883984022</v>
      </c>
    </row>
    <row r="1817" spans="1:16" x14ac:dyDescent="0.4">
      <c r="A1817" s="17">
        <f t="shared" si="84"/>
        <v>1815</v>
      </c>
      <c r="B1817">
        <v>1659657600</v>
      </c>
      <c r="C1817">
        <v>23312.42</v>
      </c>
      <c r="D1817" s="14">
        <f t="shared" si="85"/>
        <v>44778</v>
      </c>
      <c r="F1817">
        <f ca="1">IF(A1817&lt;$F$2,"",AVERAGE(INDIRECT("C"&amp;A1817-$F$2+3):C1817))</f>
        <v>28514.932250000005</v>
      </c>
      <c r="G1817" s="2">
        <f ca="1">IF(A1817&lt;$G$2,"",IF(A1817=$G$2,AVERAGE(INDIRECT("C"&amp;A1817-$G$2+3):C1817),G1816+(2/($G$2+3))*(C1817-G1816)))</f>
        <v>27158.036188658119</v>
      </c>
      <c r="J1817">
        <f ca="1">IF(F1817="","",IF(C1817&lt;(F1817*(1-'inputs and tables'!$K$14)),0,IF(C1817&gt;(F1817*(1+'inputs and tables'!$K$14)),1,J1816)))</f>
        <v>0</v>
      </c>
      <c r="K1817">
        <f ca="1">IF(G1817="","",IF(C1817&lt;(G1817*(1-'inputs and tables'!$K$14)),0,IF(C1817&gt;(G1817*(1+'inputs and tables'!$K$14)),1,K1816)))</f>
        <v>0</v>
      </c>
      <c r="N1817" s="13">
        <f t="shared" si="86"/>
        <v>2024.5262700824903</v>
      </c>
      <c r="O1817" s="10">
        <f ca="1">(O1816+(IF(J1816&lt;&gt;J1815,(-O1816*'inputs and tables'!$K$22-'inputs and tables'!$K$21)-O1816*'inputs and tables'!$K$22,0)*('inputs and tables'!$K$15+'inputs and tables'!$K$16)))*(IF(AND(J1816=0,'inputs and tables'!$K$16=1),data!C1816/data!C1817,1)*IF(AND(J1816=1,'inputs and tables'!$K$15=1),data!C1817/data!C1816,1))</f>
        <v>55544.102851426673</v>
      </c>
      <c r="P1817" s="10">
        <f ca="1">(P1816+(IF(K1816&lt;&gt;K1815,(-P1816*'inputs and tables'!$K$22-'inputs and tables'!$K$21)-P1816*'inputs and tables'!$K$22,0)*('inputs and tables'!$K$15+'inputs and tables'!$K$16)))*(IF(AND(K1816=0,'inputs and tables'!$K$16=1),data!C1816/data!C1817,1)*IF(AND(K1816=1,'inputs and tables'!$K$15=1),data!C1817/data!C1816,1))</f>
        <v>14416.046870500484</v>
      </c>
    </row>
    <row r="1818" spans="1:16" x14ac:dyDescent="0.4">
      <c r="A1818" s="17">
        <f t="shared" si="84"/>
        <v>1816</v>
      </c>
      <c r="B1818">
        <v>1659744000</v>
      </c>
      <c r="C1818">
        <v>22954.21</v>
      </c>
      <c r="D1818" s="14">
        <f t="shared" si="85"/>
        <v>44779</v>
      </c>
      <c r="F1818">
        <f ca="1">IF(A1818&lt;$F$2,"",AVERAGE(INDIRECT("C"&amp;A1818-$F$2+3):C1818))</f>
        <v>28354.117250000003</v>
      </c>
      <c r="G1818" s="2">
        <f ca="1">IF(A1818&lt;$G$2,"",IF(A1818=$G$2,AVERAGE(INDIRECT("C"&amp;A1818-$G$2+3):C1818),G1817+(2/($G$2+3))*(C1818-G1817)))</f>
        <v>27082.967863860653</v>
      </c>
      <c r="J1818">
        <f ca="1">IF(F1818="","",IF(C1818&lt;(F1818*(1-'inputs and tables'!$K$14)),0,IF(C1818&gt;(F1818*(1+'inputs and tables'!$K$14)),1,J1817)))</f>
        <v>0</v>
      </c>
      <c r="K1818">
        <f ca="1">IF(G1818="","",IF(C1818&lt;(G1818*(1-'inputs and tables'!$K$14)),0,IF(C1818&gt;(G1818*(1+'inputs and tables'!$K$14)),1,K1817)))</f>
        <v>0</v>
      </c>
      <c r="N1818" s="13">
        <f t="shared" si="86"/>
        <v>1993.4181502388085</v>
      </c>
      <c r="O1818" s="10">
        <f ca="1">(O1817+(IF(J1817&lt;&gt;J1816,(-O1817*'inputs and tables'!$K$22-'inputs and tables'!$K$21)-O1817*'inputs and tables'!$K$22,0)*('inputs and tables'!$K$15+'inputs and tables'!$K$16)))*(IF(AND(J1817=0,'inputs and tables'!$K$16=1),data!C1817/data!C1818,1)*IF(AND(J1817=1,'inputs and tables'!$K$15=1),data!C1818/data!C1817,1))</f>
        <v>56410.891692445795</v>
      </c>
      <c r="P1818" s="10">
        <f ca="1">(P1817+(IF(K1817&lt;&gt;K1816,(-P1817*'inputs and tables'!$K$22-'inputs and tables'!$K$21)-P1817*'inputs and tables'!$K$22,0)*('inputs and tables'!$K$15+'inputs and tables'!$K$16)))*(IF(AND(K1817=0,'inputs and tables'!$K$16=1),data!C1817/data!C1818,1)*IF(AND(K1817=1,'inputs and tables'!$K$15=1),data!C1818/data!C1817,1))</f>
        <v>14641.015281501428</v>
      </c>
    </row>
    <row r="1819" spans="1:16" x14ac:dyDescent="0.4">
      <c r="A1819" s="17">
        <f t="shared" si="84"/>
        <v>1817</v>
      </c>
      <c r="B1819">
        <v>1659830400</v>
      </c>
      <c r="C1819">
        <v>23174.39</v>
      </c>
      <c r="D1819" s="14">
        <f t="shared" si="85"/>
        <v>44780</v>
      </c>
      <c r="F1819">
        <f ca="1">IF(A1819&lt;$F$2,"",AVERAGE(INDIRECT("C"&amp;A1819-$F$2+3):C1819))</f>
        <v>28190.954083333338</v>
      </c>
      <c r="G1819" s="2">
        <f ca="1">IF(A1819&lt;$G$2,"",IF(A1819=$G$2,AVERAGE(INDIRECT("C"&amp;A1819-$G$2+3):C1819),G1818+(2/($G$2+3))*(C1819-G1818)))</f>
        <v>27013.171830577427</v>
      </c>
      <c r="J1819">
        <f ca="1">IF(F1819="","",IF(C1819&lt;(F1819*(1-'inputs and tables'!$K$14)),0,IF(C1819&gt;(F1819*(1+'inputs and tables'!$K$14)),1,J1818)))</f>
        <v>0</v>
      </c>
      <c r="K1819">
        <f ca="1">IF(G1819="","",IF(C1819&lt;(G1819*(1-'inputs and tables'!$K$14)),0,IF(C1819&gt;(G1819*(1+'inputs and tables'!$K$14)),1,K1818)))</f>
        <v>0</v>
      </c>
      <c r="N1819" s="13">
        <f t="shared" si="86"/>
        <v>2012.539296569681</v>
      </c>
      <c r="O1819" s="10">
        <f ca="1">(O1818+(IF(J1818&lt;&gt;J1817,(-O1818*'inputs and tables'!$K$22-'inputs and tables'!$K$21)-O1818*'inputs and tables'!$K$22,0)*('inputs and tables'!$K$15+'inputs and tables'!$K$16)))*(IF(AND(J1818=0,'inputs and tables'!$K$16=1),data!C1818/data!C1819,1)*IF(AND(J1818=1,'inputs and tables'!$K$15=1),data!C1819/data!C1818,1))</f>
        <v>55874.931516888093</v>
      </c>
      <c r="P1819" s="10">
        <f ca="1">(P1818+(IF(K1818&lt;&gt;K1817,(-P1818*'inputs and tables'!$K$22-'inputs and tables'!$K$21)-P1818*'inputs and tables'!$K$22,0)*('inputs and tables'!$K$15+'inputs and tables'!$K$16)))*(IF(AND(K1818=0,'inputs and tables'!$K$16=1),data!C1818/data!C1819,1)*IF(AND(K1818=1,'inputs and tables'!$K$15=1),data!C1819/data!C1818,1))</f>
        <v>14501.910919113423</v>
      </c>
    </row>
    <row r="1820" spans="1:16" x14ac:dyDescent="0.4">
      <c r="A1820" s="17">
        <f t="shared" si="84"/>
        <v>1818</v>
      </c>
      <c r="B1820">
        <v>1659916800</v>
      </c>
      <c r="C1820">
        <v>23810</v>
      </c>
      <c r="D1820" s="14">
        <f t="shared" si="85"/>
        <v>44781</v>
      </c>
      <c r="F1820">
        <f ca="1">IF(A1820&lt;$F$2,"",AVERAGE(INDIRECT("C"&amp;A1820-$F$2+3):C1820))</f>
        <v>28038.047000000002</v>
      </c>
      <c r="G1820" s="2">
        <f ca="1">IF(A1820&lt;$G$2,"",IF(A1820=$G$2,AVERAGE(INDIRECT("C"&amp;A1820-$G$2+3):C1820),G1819+(2/($G$2+3))*(C1820-G1819)))</f>
        <v>26955.972333602829</v>
      </c>
      <c r="J1820">
        <f ca="1">IF(F1820="","",IF(C1820&lt;(F1820*(1-'inputs and tables'!$K$14)),0,IF(C1820&gt;(F1820*(1+'inputs and tables'!$K$14)),1,J1819)))</f>
        <v>0</v>
      </c>
      <c r="K1820">
        <f ca="1">IF(G1820="","",IF(C1820&lt;(G1820*(1-'inputs and tables'!$K$14)),0,IF(C1820&gt;(G1820*(1+'inputs and tables'!$K$14)),1,K1819)))</f>
        <v>0</v>
      </c>
      <c r="N1820" s="13">
        <f t="shared" si="86"/>
        <v>2067.7377333912177</v>
      </c>
      <c r="O1820" s="10">
        <f ca="1">(O1819+(IF(J1819&lt;&gt;J1818,(-O1819*'inputs and tables'!$K$22-'inputs and tables'!$K$21)-O1819*'inputs and tables'!$K$22,0)*('inputs and tables'!$K$15+'inputs and tables'!$K$16)))*(IF(AND(J1819=0,'inputs and tables'!$K$16=1),data!C1819/data!C1820,1)*IF(AND(J1819=1,'inputs and tables'!$K$15=1),data!C1820/data!C1819,1))</f>
        <v>54383.345409309375</v>
      </c>
      <c r="P1820" s="10">
        <f ca="1">(P1819+(IF(K1819&lt;&gt;K1818,(-P1819*'inputs and tables'!$K$22-'inputs and tables'!$K$21)-P1819*'inputs and tables'!$K$22,0)*('inputs and tables'!$K$15+'inputs and tables'!$K$16)))*(IF(AND(K1819=0,'inputs and tables'!$K$16=1),data!C1819/data!C1820,1)*IF(AND(K1819=1,'inputs and tables'!$K$15=1),data!C1820/data!C1819,1))</f>
        <v>14114.781158538131</v>
      </c>
    </row>
    <row r="1821" spans="1:16" x14ac:dyDescent="0.4">
      <c r="A1821" s="17">
        <f t="shared" si="84"/>
        <v>1819</v>
      </c>
      <c r="B1821">
        <v>1660003200</v>
      </c>
      <c r="C1821">
        <v>23149.95</v>
      </c>
      <c r="D1821" s="14">
        <f t="shared" si="85"/>
        <v>44782</v>
      </c>
      <c r="F1821">
        <f ca="1">IF(A1821&lt;$F$2,"",AVERAGE(INDIRECT("C"&amp;A1821-$F$2+3):C1821))</f>
        <v>27901.542833333337</v>
      </c>
      <c r="G1821" s="2">
        <f ca="1">IF(A1821&lt;$G$2,"",IF(A1821=$G$2,AVERAGE(INDIRECT("C"&amp;A1821-$G$2+3):C1821),G1820+(2/($G$2+3))*(C1821-G1820)))</f>
        <v>26888.007649074207</v>
      </c>
      <c r="J1821">
        <f ca="1">IF(F1821="","",IF(C1821&lt;(F1821*(1-'inputs and tables'!$K$14)),0,IF(C1821&gt;(F1821*(1+'inputs and tables'!$K$14)),1,J1820)))</f>
        <v>0</v>
      </c>
      <c r="K1821">
        <f ca="1">IF(G1821="","",IF(C1821&lt;(G1821*(1-'inputs and tables'!$K$14)),0,IF(C1821&gt;(G1821*(1+'inputs and tables'!$K$14)),1,K1820)))</f>
        <v>0</v>
      </c>
      <c r="N1821" s="13">
        <f t="shared" si="86"/>
        <v>2010.4168475900892</v>
      </c>
      <c r="O1821" s="10">
        <f ca="1">(O1820+(IF(J1820&lt;&gt;J1819,(-O1820*'inputs and tables'!$K$22-'inputs and tables'!$K$21)-O1820*'inputs and tables'!$K$22,0)*('inputs and tables'!$K$15+'inputs and tables'!$K$16)))*(IF(AND(J1820=0,'inputs and tables'!$K$16=1),data!C1820/data!C1821,1)*IF(AND(J1820=1,'inputs and tables'!$K$15=1),data!C1821/data!C1820,1))</f>
        <v>55933.920124909819</v>
      </c>
      <c r="P1821" s="10">
        <f ca="1">(P1820+(IF(K1820&lt;&gt;K1819,(-P1820*'inputs and tables'!$K$22-'inputs and tables'!$K$21)-P1820*'inputs and tables'!$K$22,0)*('inputs and tables'!$K$15+'inputs and tables'!$K$16)))*(IF(AND(K1820=0,'inputs and tables'!$K$16=1),data!C1820/data!C1821,1)*IF(AND(K1820=1,'inputs and tables'!$K$15=1),data!C1821/data!C1820,1))</f>
        <v>14517.220960943452</v>
      </c>
    </row>
    <row r="1822" spans="1:16" x14ac:dyDescent="0.4">
      <c r="A1822" s="17">
        <f t="shared" si="84"/>
        <v>1820</v>
      </c>
      <c r="B1822">
        <v>1660089600</v>
      </c>
      <c r="C1822">
        <v>23954.05</v>
      </c>
      <c r="D1822" s="14">
        <f t="shared" si="85"/>
        <v>44783</v>
      </c>
      <c r="F1822">
        <f ca="1">IF(A1822&lt;$F$2,"",AVERAGE(INDIRECT("C"&amp;A1822-$F$2+3):C1822))</f>
        <v>27767.202083333337</v>
      </c>
      <c r="G1822" s="2">
        <f ca="1">IF(A1822&lt;$G$2,"",IF(A1822=$G$2,AVERAGE(INDIRECT("C"&amp;A1822-$G$2+3):C1822),G1821+(2/($G$2+3))*(C1822-G1821)))</f>
        <v>26835.615548197882</v>
      </c>
      <c r="J1822">
        <f ca="1">IF(F1822="","",IF(C1822&lt;(F1822*(1-'inputs and tables'!$K$14)),0,IF(C1822&gt;(F1822*(1+'inputs and tables'!$K$14)),1,J1821)))</f>
        <v>0</v>
      </c>
      <c r="K1822">
        <f ca="1">IF(G1822="","",IF(C1822&lt;(G1822*(1-'inputs and tables'!$K$14)),0,IF(C1822&gt;(G1822*(1+'inputs and tables'!$K$14)),1,K1821)))</f>
        <v>0</v>
      </c>
      <c r="N1822" s="13">
        <f t="shared" si="86"/>
        <v>2080.2475032566103</v>
      </c>
      <c r="O1822" s="10">
        <f ca="1">(O1821+(IF(J1821&lt;&gt;J1820,(-O1821*'inputs and tables'!$K$22-'inputs and tables'!$K$21)-O1821*'inputs and tables'!$K$22,0)*('inputs and tables'!$K$15+'inputs and tables'!$K$16)))*(IF(AND(J1821=0,'inputs and tables'!$K$16=1),data!C1821/data!C1822,1)*IF(AND(J1821=1,'inputs and tables'!$K$15=1),data!C1822/data!C1821,1))</f>
        <v>54056.305893811535</v>
      </c>
      <c r="P1822" s="10">
        <f ca="1">(P1821+(IF(K1821&lt;&gt;K1820,(-P1821*'inputs and tables'!$K$22-'inputs and tables'!$K$21)-P1821*'inputs and tables'!$K$22,0)*('inputs and tables'!$K$15+'inputs and tables'!$K$16)))*(IF(AND(K1821=0,'inputs and tables'!$K$16=1),data!C1821/data!C1822,1)*IF(AND(K1821=1,'inputs and tables'!$K$15=1),data!C1822/data!C1821,1))</f>
        <v>14029.900554803589</v>
      </c>
    </row>
    <row r="1823" spans="1:16" x14ac:dyDescent="0.4">
      <c r="A1823" s="17">
        <f t="shared" si="84"/>
        <v>1821</v>
      </c>
      <c r="B1823">
        <v>1660176000</v>
      </c>
      <c r="C1823">
        <v>23934.39</v>
      </c>
      <c r="D1823" s="14">
        <f t="shared" si="85"/>
        <v>44784</v>
      </c>
      <c r="F1823">
        <f ca="1">IF(A1823&lt;$F$2,"",AVERAGE(INDIRECT("C"&amp;A1823-$F$2+3):C1823))</f>
        <v>27623.757083333334</v>
      </c>
      <c r="G1823" s="2">
        <f ca="1">IF(A1823&lt;$G$2,"",IF(A1823=$G$2,AVERAGE(INDIRECT("C"&amp;A1823-$G$2+3):C1823),G1822+(2/($G$2+3))*(C1823-G1822)))</f>
        <v>26783.807949122918</v>
      </c>
      <c r="J1823">
        <f ca="1">IF(F1823="","",IF(C1823&lt;(F1823*(1-'inputs and tables'!$K$14)),0,IF(C1823&gt;(F1823*(1+'inputs and tables'!$K$14)),1,J1822)))</f>
        <v>0</v>
      </c>
      <c r="K1823">
        <f ca="1">IF(G1823="","",IF(C1823&lt;(G1823*(1-'inputs and tables'!$K$14)),0,IF(C1823&gt;(G1823*(1+'inputs and tables'!$K$14)),1,K1822)))</f>
        <v>0</v>
      </c>
      <c r="N1823" s="13">
        <f t="shared" si="86"/>
        <v>2078.5401650021599</v>
      </c>
      <c r="O1823" s="10">
        <f ca="1">(O1822+(IF(J1822&lt;&gt;J1821,(-O1822*'inputs and tables'!$K$22-'inputs and tables'!$K$21)-O1822*'inputs and tables'!$K$22,0)*('inputs and tables'!$K$15+'inputs and tables'!$K$16)))*(IF(AND(J1822=0,'inputs and tables'!$K$16=1),data!C1822/data!C1823,1)*IF(AND(J1822=1,'inputs and tables'!$K$15=1),data!C1823/data!C1822,1))</f>
        <v>54100.708403082608</v>
      </c>
      <c r="P1823" s="10">
        <f ca="1">(P1822+(IF(K1822&lt;&gt;K1821,(-P1822*'inputs and tables'!$K$22-'inputs and tables'!$K$21)-P1822*'inputs and tables'!$K$22,0)*('inputs and tables'!$K$15+'inputs and tables'!$K$16)))*(IF(AND(K1822=0,'inputs and tables'!$K$16=1),data!C1822/data!C1823,1)*IF(AND(K1822=1,'inputs and tables'!$K$15=1),data!C1823/data!C1822,1))</f>
        <v>14041.424886316006</v>
      </c>
    </row>
    <row r="1824" spans="1:16" x14ac:dyDescent="0.4">
      <c r="A1824" s="17">
        <f t="shared" si="84"/>
        <v>1822</v>
      </c>
      <c r="B1824">
        <v>1660262400</v>
      </c>
      <c r="C1824">
        <v>24403.68</v>
      </c>
      <c r="D1824" s="14">
        <f t="shared" si="85"/>
        <v>44785</v>
      </c>
      <c r="F1824">
        <f ca="1">IF(A1824&lt;$F$2,"",AVERAGE(INDIRECT("C"&amp;A1824-$F$2+3):C1824))</f>
        <v>27494.267916666668</v>
      </c>
      <c r="G1824" s="2">
        <f ca="1">IF(A1824&lt;$G$2,"",IF(A1824=$G$2,AVERAGE(INDIRECT("C"&amp;A1824-$G$2+3):C1824),G1823+(2/($G$2+3))*(C1824-G1823)))</f>
        <v>26741.305664317151</v>
      </c>
      <c r="J1824">
        <f ca="1">IF(F1824="","",IF(C1824&lt;(F1824*(1-'inputs and tables'!$K$14)),0,IF(C1824&gt;(F1824*(1+'inputs and tables'!$K$14)),1,J1823)))</f>
        <v>0</v>
      </c>
      <c r="K1824">
        <f ca="1">IF(G1824="","",IF(C1824&lt;(G1824*(1-'inputs and tables'!$K$14)),0,IF(C1824&gt;(G1824*(1+'inputs and tables'!$K$14)),1,K1823)))</f>
        <v>0</v>
      </c>
      <c r="N1824" s="13">
        <f t="shared" si="86"/>
        <v>2119.2948328267366</v>
      </c>
      <c r="O1824" s="10">
        <f ca="1">(O1823+(IF(J1823&lt;&gt;J1822,(-O1823*'inputs and tables'!$K$22-'inputs and tables'!$K$21)-O1823*'inputs and tables'!$K$22,0)*('inputs and tables'!$K$15+'inputs and tables'!$K$16)))*(IF(AND(J1823=0,'inputs and tables'!$K$16=1),data!C1823/data!C1824,1)*IF(AND(J1823=1,'inputs and tables'!$K$15=1),data!C1824/data!C1823,1))</f>
        <v>53060.335744267111</v>
      </c>
      <c r="P1824" s="10">
        <f ca="1">(P1823+(IF(K1823&lt;&gt;K1822,(-P1823*'inputs and tables'!$K$22-'inputs and tables'!$K$21)-P1823*'inputs and tables'!$K$22,0)*('inputs and tables'!$K$15+'inputs and tables'!$K$16)))*(IF(AND(K1823=0,'inputs and tables'!$K$16=1),data!C1823/data!C1824,1)*IF(AND(K1823=1,'inputs and tables'!$K$15=1),data!C1824/data!C1823,1))</f>
        <v>13771.404123672863</v>
      </c>
    </row>
    <row r="1825" spans="1:16" x14ac:dyDescent="0.4">
      <c r="A1825" s="17">
        <f t="shared" si="84"/>
        <v>1823</v>
      </c>
      <c r="B1825">
        <v>1660348800</v>
      </c>
      <c r="C1825">
        <v>24441.38</v>
      </c>
      <c r="D1825" s="14">
        <f t="shared" si="85"/>
        <v>44786</v>
      </c>
      <c r="F1825">
        <f ca="1">IF(A1825&lt;$F$2,"",AVERAGE(INDIRECT("C"&amp;A1825-$F$2+3):C1825))</f>
        <v>27360.013583333337</v>
      </c>
      <c r="G1825" s="2">
        <f ca="1">IF(A1825&lt;$G$2,"",IF(A1825=$G$2,AVERAGE(INDIRECT("C"&amp;A1825-$G$2+3):C1825),G1824+(2/($G$2+3))*(C1825-G1824)))</f>
        <v>26700.23556316863</v>
      </c>
      <c r="J1825">
        <f ca="1">IF(F1825="","",IF(C1825&lt;(F1825*(1-'inputs and tables'!$K$14)),0,IF(C1825&gt;(F1825*(1+'inputs and tables'!$K$14)),1,J1824)))</f>
        <v>0</v>
      </c>
      <c r="K1825">
        <f ca="1">IF(G1825="","",IF(C1825&lt;(G1825*(1-'inputs and tables'!$K$14)),0,IF(C1825&gt;(G1825*(1+'inputs and tables'!$K$14)),1,K1824)))</f>
        <v>0</v>
      </c>
      <c r="N1825" s="13">
        <f t="shared" si="86"/>
        <v>2122.5688232739794</v>
      </c>
      <c r="O1825" s="10">
        <f ca="1">(O1824+(IF(J1824&lt;&gt;J1823,(-O1824*'inputs and tables'!$K$22-'inputs and tables'!$K$21)-O1824*'inputs and tables'!$K$22,0)*('inputs and tables'!$K$15+'inputs and tables'!$K$16)))*(IF(AND(J1824=0,'inputs and tables'!$K$16=1),data!C1824/data!C1825,1)*IF(AND(J1824=1,'inputs and tables'!$K$15=1),data!C1825/data!C1824,1))</f>
        <v>52978.491975316298</v>
      </c>
      <c r="P1825" s="10">
        <f ca="1">(P1824+(IF(K1824&lt;&gt;K1823,(-P1824*'inputs and tables'!$K$22-'inputs and tables'!$K$21)-P1824*'inputs and tables'!$K$22,0)*('inputs and tables'!$K$15+'inputs and tables'!$K$16)))*(IF(AND(K1824=0,'inputs and tables'!$K$16=1),data!C1824/data!C1825,1)*IF(AND(K1824=1,'inputs and tables'!$K$15=1),data!C1825/data!C1824,1))</f>
        <v>13750.162199711838</v>
      </c>
    </row>
    <row r="1826" spans="1:16" x14ac:dyDescent="0.4">
      <c r="A1826" s="17">
        <f t="shared" si="84"/>
        <v>1824</v>
      </c>
      <c r="B1826">
        <v>1660435200</v>
      </c>
      <c r="C1826">
        <v>24305.24</v>
      </c>
      <c r="D1826" s="14">
        <f t="shared" si="85"/>
        <v>44787</v>
      </c>
      <c r="F1826">
        <f ca="1">IF(A1826&lt;$F$2,"",AVERAGE(INDIRECT("C"&amp;A1826-$F$2+3):C1826))</f>
        <v>27226.068000000003</v>
      </c>
      <c r="G1826" s="2">
        <f ca="1">IF(A1826&lt;$G$2,"",IF(A1826=$G$2,AVERAGE(INDIRECT("C"&amp;A1826-$G$2+3):C1826),G1825+(2/($G$2+3))*(C1826-G1825)))</f>
        <v>26657.467785254903</v>
      </c>
      <c r="J1826">
        <f ca="1">IF(F1826="","",IF(C1826&lt;(F1826*(1-'inputs and tables'!$K$14)),0,IF(C1826&gt;(F1826*(1+'inputs and tables'!$K$14)),1,J1825)))</f>
        <v>0</v>
      </c>
      <c r="K1826">
        <f ca="1">IF(G1826="","",IF(C1826&lt;(G1826*(1-'inputs and tables'!$K$14)),0,IF(C1826&gt;(G1826*(1+'inputs and tables'!$K$14)),1,K1825)))</f>
        <v>0</v>
      </c>
      <c r="N1826" s="13">
        <f t="shared" si="86"/>
        <v>2110.7459834997721</v>
      </c>
      <c r="O1826" s="10">
        <f ca="1">(O1825+(IF(J1825&lt;&gt;J1824,(-O1825*'inputs and tables'!$K$22-'inputs and tables'!$K$21)-O1825*'inputs and tables'!$K$22,0)*('inputs and tables'!$K$15+'inputs and tables'!$K$16)))*(IF(AND(J1825=0,'inputs and tables'!$K$16=1),data!C1825/data!C1826,1)*IF(AND(J1825=1,'inputs and tables'!$K$15=1),data!C1826/data!C1825,1))</f>
        <v>53275.238351715772</v>
      </c>
      <c r="P1826" s="10">
        <f ca="1">(P1825+(IF(K1825&lt;&gt;K1824,(-P1825*'inputs and tables'!$K$22-'inputs and tables'!$K$21)-P1825*'inputs and tables'!$K$22,0)*('inputs and tables'!$K$15+'inputs and tables'!$K$16)))*(IF(AND(K1825=0,'inputs and tables'!$K$16=1),data!C1825/data!C1826,1)*IF(AND(K1825=1,'inputs and tables'!$K$15=1),data!C1826/data!C1825,1))</f>
        <v>13827.180450997106</v>
      </c>
    </row>
    <row r="1827" spans="1:16" x14ac:dyDescent="0.4">
      <c r="A1827" s="17">
        <f t="shared" si="84"/>
        <v>1825</v>
      </c>
      <c r="B1827">
        <v>1660521600</v>
      </c>
      <c r="C1827">
        <v>24094.82</v>
      </c>
      <c r="D1827" s="14">
        <f t="shared" si="85"/>
        <v>44788</v>
      </c>
      <c r="F1827">
        <f ca="1">IF(A1827&lt;$F$2,"",AVERAGE(INDIRECT("C"&amp;A1827-$F$2+3):C1827))</f>
        <v>27096.207166666667</v>
      </c>
      <c r="G1827" s="2">
        <f ca="1">IF(A1827&lt;$G$2,"",IF(A1827=$G$2,AVERAGE(INDIRECT("C"&amp;A1827-$G$2+3):C1827),G1826+(2/($G$2+3))*(C1827-G1826)))</f>
        <v>26611.706217661067</v>
      </c>
      <c r="J1827">
        <f ca="1">IF(F1827="","",IF(C1827&lt;(F1827*(1-'inputs and tables'!$K$14)),0,IF(C1827&gt;(F1827*(1+'inputs and tables'!$K$14)),1,J1826)))</f>
        <v>0</v>
      </c>
      <c r="K1827">
        <f ca="1">IF(G1827="","",IF(C1827&lt;(G1827*(1-'inputs and tables'!$K$14)),0,IF(C1827&gt;(G1827*(1+'inputs and tables'!$K$14)),1,K1826)))</f>
        <v>0</v>
      </c>
      <c r="N1827" s="13">
        <f t="shared" si="86"/>
        <v>2092.472427268769</v>
      </c>
      <c r="O1827" s="10">
        <f ca="1">(O1826+(IF(J1826&lt;&gt;J1825,(-O1826*'inputs and tables'!$K$22-'inputs and tables'!$K$21)-O1826*'inputs and tables'!$K$22,0)*('inputs and tables'!$K$15+'inputs and tables'!$K$16)))*(IF(AND(J1826=0,'inputs and tables'!$K$16=1),data!C1826/data!C1827,1)*IF(AND(J1826=1,'inputs and tables'!$K$15=1),data!C1827/data!C1826,1))</f>
        <v>53740.490868811488</v>
      </c>
      <c r="P1827" s="10">
        <f ca="1">(P1826+(IF(K1826&lt;&gt;K1825,(-P1826*'inputs and tables'!$K$22-'inputs and tables'!$K$21)-P1826*'inputs and tables'!$K$22,0)*('inputs and tables'!$K$15+'inputs and tables'!$K$16)))*(IF(AND(K1826=0,'inputs and tables'!$K$16=1),data!C1826/data!C1827,1)*IF(AND(K1826=1,'inputs and tables'!$K$15=1),data!C1827/data!C1826,1))</f>
        <v>13947.93318168772</v>
      </c>
    </row>
    <row r="1828" spans="1:16" x14ac:dyDescent="0.4">
      <c r="A1828" s="17">
        <f t="shared" si="84"/>
        <v>1826</v>
      </c>
      <c r="B1828">
        <v>1660608000</v>
      </c>
      <c r="C1828">
        <v>23854.74</v>
      </c>
      <c r="D1828" s="14">
        <f t="shared" si="85"/>
        <v>44789</v>
      </c>
      <c r="F1828">
        <f ca="1">IF(A1828&lt;$F$2,"",AVERAGE(INDIRECT("C"&amp;A1828-$F$2+3):C1828))</f>
        <v>26954.987250000002</v>
      </c>
      <c r="G1828" s="2">
        <f ca="1">IF(A1828&lt;$G$2,"",IF(A1828=$G$2,AVERAGE(INDIRECT("C"&amp;A1828-$G$2+3):C1828),G1827+(2/($G$2+3))*(C1828-G1827)))</f>
        <v>26562.474678059978</v>
      </c>
      <c r="J1828">
        <f ca="1">IF(F1828="","",IF(C1828&lt;(F1828*(1-'inputs and tables'!$K$14)),0,IF(C1828&gt;(F1828*(1+'inputs and tables'!$K$14)),1,J1827)))</f>
        <v>0</v>
      </c>
      <c r="K1828">
        <f ca="1">IF(G1828="","",IF(C1828&lt;(G1828*(1-'inputs and tables'!$K$14)),0,IF(C1828&gt;(G1828*(1+'inputs and tables'!$K$14)),1,K1827)))</f>
        <v>0</v>
      </c>
      <c r="N1828" s="13">
        <f t="shared" si="86"/>
        <v>2071.6231003039406</v>
      </c>
      <c r="O1828" s="10">
        <f ca="1">(O1827+(IF(J1827&lt;&gt;J1826,(-O1827*'inputs and tables'!$K$22-'inputs and tables'!$K$21)-O1827*'inputs and tables'!$K$22,0)*('inputs and tables'!$K$15+'inputs and tables'!$K$16)))*(IF(AND(J1827=0,'inputs and tables'!$K$16=1),data!C1827/data!C1828,1)*IF(AND(J1827=1,'inputs and tables'!$K$15=1),data!C1828/data!C1827,1))</f>
        <v>54281.348452997452</v>
      </c>
      <c r="P1828" s="10">
        <f ca="1">(P1827+(IF(K1827&lt;&gt;K1826,(-P1827*'inputs and tables'!$K$22-'inputs and tables'!$K$21)-P1827*'inputs and tables'!$K$22,0)*('inputs and tables'!$K$15+'inputs and tables'!$K$16)))*(IF(AND(K1827=0,'inputs and tables'!$K$16=1),data!C1827/data!C1828,1)*IF(AND(K1827=1,'inputs and tables'!$K$15=1),data!C1828/data!C1827,1))</f>
        <v>14088.308629010122</v>
      </c>
    </row>
    <row r="1829" spans="1:16" x14ac:dyDescent="0.4">
      <c r="A1829" s="17">
        <f t="shared" si="84"/>
        <v>1827</v>
      </c>
      <c r="B1829">
        <v>1660694400</v>
      </c>
      <c r="C1829">
        <v>23342.66</v>
      </c>
      <c r="D1829" s="14">
        <f t="shared" si="85"/>
        <v>44790</v>
      </c>
      <c r="F1829">
        <f ca="1">IF(A1829&lt;$F$2,"",AVERAGE(INDIRECT("C"&amp;A1829-$F$2+3):C1829))</f>
        <v>26803.732916666668</v>
      </c>
      <c r="G1829" s="2">
        <f ca="1">IF(A1829&lt;$G$2,"",IF(A1829=$G$2,AVERAGE(INDIRECT("C"&amp;A1829-$G$2+3):C1829),G1828+(2/($G$2+3))*(C1829-G1828)))</f>
        <v>26504.977987380335</v>
      </c>
      <c r="J1829">
        <f ca="1">IF(F1829="","",IF(C1829&lt;(F1829*(1-'inputs and tables'!$K$14)),0,IF(C1829&gt;(F1829*(1+'inputs and tables'!$K$14)),1,J1828)))</f>
        <v>0</v>
      </c>
      <c r="K1829">
        <f ca="1">IF(G1829="","",IF(C1829&lt;(G1829*(1-'inputs and tables'!$K$14)),0,IF(C1829&gt;(G1829*(1+'inputs and tables'!$K$14)),1,K1828)))</f>
        <v>0</v>
      </c>
      <c r="N1829" s="13">
        <f t="shared" si="86"/>
        <v>2027.1524099001197</v>
      </c>
      <c r="O1829" s="10">
        <f ca="1">(O1828+(IF(J1828&lt;&gt;J1827,(-O1828*'inputs and tables'!$K$22-'inputs and tables'!$K$21)-O1828*'inputs and tables'!$K$22,0)*('inputs and tables'!$K$15+'inputs and tables'!$K$16)))*(IF(AND(J1828=0,'inputs and tables'!$K$16=1),data!C1828/data!C1829,1)*IF(AND(J1828=1,'inputs and tables'!$K$15=1),data!C1829/data!C1828,1))</f>
        <v>55472.146456130395</v>
      </c>
      <c r="P1829" s="10">
        <f ca="1">(P1828+(IF(K1828&lt;&gt;K1827,(-P1828*'inputs and tables'!$K$22-'inputs and tables'!$K$21)-P1828*'inputs and tables'!$K$22,0)*('inputs and tables'!$K$15+'inputs and tables'!$K$16)))*(IF(AND(K1828=0,'inputs and tables'!$K$16=1),data!C1828/data!C1829,1)*IF(AND(K1828=1,'inputs and tables'!$K$15=1),data!C1829/data!C1828,1))</f>
        <v>14397.37113871311</v>
      </c>
    </row>
    <row r="1830" spans="1:16" x14ac:dyDescent="0.4">
      <c r="A1830" s="17">
        <f t="shared" si="84"/>
        <v>1828</v>
      </c>
      <c r="B1830">
        <v>1660780800</v>
      </c>
      <c r="C1830">
        <v>23191.200000000001</v>
      </c>
      <c r="D1830" s="14">
        <f t="shared" si="85"/>
        <v>44791</v>
      </c>
      <c r="F1830">
        <f ca="1">IF(A1830&lt;$F$2,"",AVERAGE(INDIRECT("C"&amp;A1830-$F$2+3):C1830))</f>
        <v>26652.341333333341</v>
      </c>
      <c r="G1830" s="2">
        <f ca="1">IF(A1830&lt;$G$2,"",IF(A1830=$G$2,AVERAGE(INDIRECT("C"&amp;A1830-$G$2+3):C1830),G1829+(2/($G$2+3))*(C1830-G1829)))</f>
        <v>26445.803380462828</v>
      </c>
      <c r="J1830">
        <f ca="1">IF(F1830="","",IF(C1830&lt;(F1830*(1-'inputs and tables'!$K$14)),0,IF(C1830&gt;(F1830*(1+'inputs and tables'!$K$14)),1,J1829)))</f>
        <v>0</v>
      </c>
      <c r="K1830">
        <f ca="1">IF(G1830="","",IF(C1830&lt;(G1830*(1-'inputs and tables'!$K$14)),0,IF(C1830&gt;(G1830*(1+'inputs and tables'!$K$14)),1,K1829)))</f>
        <v>0</v>
      </c>
      <c r="N1830" s="13">
        <f t="shared" si="86"/>
        <v>2013.9991315675102</v>
      </c>
      <c r="O1830" s="10">
        <f ca="1">(O1829+(IF(J1829&lt;&gt;J1828,(-O1829*'inputs and tables'!$K$22-'inputs and tables'!$K$21)-O1829*'inputs and tables'!$K$22,0)*('inputs and tables'!$K$15+'inputs and tables'!$K$16)))*(IF(AND(J1829=0,'inputs and tables'!$K$16=1),data!C1829/data!C1830,1)*IF(AND(J1829=1,'inputs and tables'!$K$15=1),data!C1830/data!C1829,1))</f>
        <v>55834.430913262651</v>
      </c>
      <c r="P1830" s="10">
        <f ca="1">(P1829+(IF(K1829&lt;&gt;K1828,(-P1829*'inputs and tables'!$K$22-'inputs and tables'!$K$21)-P1829*'inputs and tables'!$K$22,0)*('inputs and tables'!$K$15+'inputs and tables'!$K$16)))*(IF(AND(K1829=0,'inputs and tables'!$K$16=1),data!C1829/data!C1830,1)*IF(AND(K1829=1,'inputs and tables'!$K$15=1),data!C1830/data!C1829,1))</f>
        <v>14491.399297353866</v>
      </c>
    </row>
    <row r="1831" spans="1:16" x14ac:dyDescent="0.4">
      <c r="A1831" s="17">
        <f t="shared" si="84"/>
        <v>1829</v>
      </c>
      <c r="B1831">
        <v>1660867200</v>
      </c>
      <c r="C1831">
        <v>20834.39</v>
      </c>
      <c r="D1831" s="14">
        <f t="shared" si="85"/>
        <v>44792</v>
      </c>
      <c r="F1831">
        <f ca="1">IF(A1831&lt;$F$2,"",AVERAGE(INDIRECT("C"&amp;A1831-$F$2+3):C1831))</f>
        <v>26488.627833333343</v>
      </c>
      <c r="G1831" s="2">
        <f ca="1">IF(A1831&lt;$G$2,"",IF(A1831=$G$2,AVERAGE(INDIRECT("C"&amp;A1831-$G$2+3):C1831),G1830+(2/($G$2+3))*(C1831-G1830)))</f>
        <v>26345.59957009742</v>
      </c>
      <c r="J1831">
        <f ca="1">IF(F1831="","",IF(C1831&lt;(F1831*(1-'inputs and tables'!$K$14)),0,IF(C1831&gt;(F1831*(1+'inputs and tables'!$K$14)),1,J1830)))</f>
        <v>0</v>
      </c>
      <c r="K1831">
        <f ca="1">IF(G1831="","",IF(C1831&lt;(G1831*(1-'inputs and tables'!$K$14)),0,IF(C1831&gt;(G1831*(1+'inputs and tables'!$K$14)),1,K1830)))</f>
        <v>0</v>
      </c>
      <c r="N1831" s="13">
        <f t="shared" si="86"/>
        <v>1809.3260963959958</v>
      </c>
      <c r="O1831" s="10">
        <f ca="1">(O1830+(IF(J1830&lt;&gt;J1829,(-O1830*'inputs and tables'!$K$22-'inputs and tables'!$K$21)-O1830*'inputs and tables'!$K$22,0)*('inputs and tables'!$K$15+'inputs and tables'!$K$16)))*(IF(AND(J1830=0,'inputs and tables'!$K$16=1),data!C1830/data!C1831,1)*IF(AND(J1830=1,'inputs and tables'!$K$15=1),data!C1831/data!C1830,1))</f>
        <v>62150.485528765508</v>
      </c>
      <c r="P1831" s="10">
        <f ca="1">(P1830+(IF(K1830&lt;&gt;K1829,(-P1830*'inputs and tables'!$K$22-'inputs and tables'!$K$21)-P1830*'inputs and tables'!$K$22,0)*('inputs and tables'!$K$15+'inputs and tables'!$K$16)))*(IF(AND(K1830=0,'inputs and tables'!$K$16=1),data!C1830/data!C1831,1)*IF(AND(K1830=1,'inputs and tables'!$K$15=1),data!C1831/data!C1830,1))</f>
        <v>16130.682942231233</v>
      </c>
    </row>
    <row r="1832" spans="1:16" x14ac:dyDescent="0.4">
      <c r="A1832" s="17">
        <f t="shared" si="84"/>
        <v>1830</v>
      </c>
      <c r="B1832">
        <v>1660953600</v>
      </c>
      <c r="C1832">
        <v>21140.07</v>
      </c>
      <c r="D1832" s="14">
        <f t="shared" si="85"/>
        <v>44793</v>
      </c>
      <c r="F1832">
        <f ca="1">IF(A1832&lt;$F$2,"",AVERAGE(INDIRECT("C"&amp;A1832-$F$2+3):C1832))</f>
        <v>26333.88525000001</v>
      </c>
      <c r="G1832" s="2">
        <f ca="1">IF(A1832&lt;$G$2,"",IF(A1832=$G$2,AVERAGE(INDIRECT("C"&amp;A1832-$G$2+3):C1832),G1831+(2/($G$2+3))*(C1832-G1831)))</f>
        <v>26252.643684917108</v>
      </c>
      <c r="J1832">
        <f ca="1">IF(F1832="","",IF(C1832&lt;(F1832*(1-'inputs and tables'!$K$14)),0,IF(C1832&gt;(F1832*(1+'inputs and tables'!$K$14)),1,J1831)))</f>
        <v>0</v>
      </c>
      <c r="K1832">
        <f ca="1">IF(G1832="","",IF(C1832&lt;(G1832*(1-'inputs and tables'!$K$14)),0,IF(C1832&gt;(G1832*(1+'inputs and tables'!$K$14)),1,K1831)))</f>
        <v>0</v>
      </c>
      <c r="N1832" s="13">
        <f t="shared" si="86"/>
        <v>1835.8723404255225</v>
      </c>
      <c r="O1832" s="10">
        <f ca="1">(O1831+(IF(J1831&lt;&gt;J1830,(-O1831*'inputs and tables'!$K$22-'inputs and tables'!$K$21)-O1831*'inputs and tables'!$K$22,0)*('inputs and tables'!$K$15+'inputs and tables'!$K$16)))*(IF(AND(J1831=0,'inputs and tables'!$K$16=1),data!C1831/data!C1832,1)*IF(AND(J1831=1,'inputs and tables'!$K$15=1),data!C1832/data!C1831,1))</f>
        <v>61251.80541954955</v>
      </c>
      <c r="P1832" s="10">
        <f ca="1">(P1831+(IF(K1831&lt;&gt;K1830,(-P1831*'inputs and tables'!$K$22-'inputs and tables'!$K$21)-P1831*'inputs and tables'!$K$22,0)*('inputs and tables'!$K$15+'inputs and tables'!$K$16)))*(IF(AND(K1831=0,'inputs and tables'!$K$16=1),data!C1831/data!C1832,1)*IF(AND(K1831=1,'inputs and tables'!$K$15=1),data!C1832/data!C1831,1))</f>
        <v>15897.437396602421</v>
      </c>
    </row>
    <row r="1833" spans="1:16" x14ac:dyDescent="0.4">
      <c r="A1833" s="17">
        <f t="shared" si="84"/>
        <v>1831</v>
      </c>
      <c r="B1833">
        <v>1661040000</v>
      </c>
      <c r="C1833">
        <v>21515.61</v>
      </c>
      <c r="D1833" s="14">
        <f t="shared" si="85"/>
        <v>44794</v>
      </c>
      <c r="F1833">
        <f ca="1">IF(A1833&lt;$F$2,"",AVERAGE(INDIRECT("C"&amp;A1833-$F$2+3):C1833))</f>
        <v>26184.502000000011</v>
      </c>
      <c r="G1833" s="2">
        <f ca="1">IF(A1833&lt;$G$2,"",IF(A1833=$G$2,AVERAGE(INDIRECT("C"&amp;A1833-$G$2+3):C1833),G1832+(2/($G$2+3))*(C1833-G1832)))</f>
        <v>26168.053797686443</v>
      </c>
      <c r="J1833">
        <f ca="1">IF(F1833="","",IF(C1833&lt;(F1833*(1-'inputs and tables'!$K$14)),0,IF(C1833&gt;(F1833*(1+'inputs and tables'!$K$14)),1,J1832)))</f>
        <v>0</v>
      </c>
      <c r="K1833">
        <f ca="1">IF(G1833="","",IF(C1833&lt;(G1833*(1-'inputs and tables'!$K$14)),0,IF(C1833&gt;(G1833*(1+'inputs and tables'!$K$14)),1,K1832)))</f>
        <v>0</v>
      </c>
      <c r="N1833" s="13">
        <f t="shared" si="86"/>
        <v>1868.4854537559611</v>
      </c>
      <c r="O1833" s="10">
        <f ca="1">(O1832+(IF(J1832&lt;&gt;J1831,(-O1832*'inputs and tables'!$K$22-'inputs and tables'!$K$21)-O1832*'inputs and tables'!$K$22,0)*('inputs and tables'!$K$15+'inputs and tables'!$K$16)))*(IF(AND(J1832=0,'inputs and tables'!$K$16=1),data!C1832/data!C1833,1)*IF(AND(J1832=1,'inputs and tables'!$K$15=1),data!C1833/data!C1832,1))</f>
        <v>60182.69778061867</v>
      </c>
      <c r="P1833" s="10">
        <f ca="1">(P1832+(IF(K1832&lt;&gt;K1831,(-P1832*'inputs and tables'!$K$22-'inputs and tables'!$K$21)-P1832*'inputs and tables'!$K$22,0)*('inputs and tables'!$K$15+'inputs and tables'!$K$16)))*(IF(AND(K1832=0,'inputs and tables'!$K$16=1),data!C1832/data!C1833,1)*IF(AND(K1832=1,'inputs and tables'!$K$15=1),data!C1833/data!C1832,1))</f>
        <v>15619.958689750974</v>
      </c>
    </row>
    <row r="1834" spans="1:16" x14ac:dyDescent="0.4">
      <c r="A1834" s="17">
        <f t="shared" si="84"/>
        <v>1832</v>
      </c>
      <c r="B1834">
        <v>1661126400</v>
      </c>
      <c r="C1834">
        <v>21399.83</v>
      </c>
      <c r="D1834" s="14">
        <f t="shared" si="85"/>
        <v>44795</v>
      </c>
      <c r="F1834">
        <f ca="1">IF(A1834&lt;$F$2,"",AVERAGE(INDIRECT("C"&amp;A1834-$F$2+3):C1834))</f>
        <v>26034.082833333345</v>
      </c>
      <c r="G1834" s="2">
        <f ca="1">IF(A1834&lt;$G$2,"",IF(A1834=$G$2,AVERAGE(INDIRECT("C"&amp;A1834-$G$2+3):C1834),G1833+(2/($G$2+3))*(C1834-G1833)))</f>
        <v>26082.90694415633</v>
      </c>
      <c r="J1834">
        <f ca="1">IF(F1834="","",IF(C1834&lt;(F1834*(1-'inputs and tables'!$K$14)),0,IF(C1834&gt;(F1834*(1+'inputs and tables'!$K$14)),1,J1833)))</f>
        <v>0</v>
      </c>
      <c r="K1834">
        <f ca="1">IF(G1834="","",IF(C1834&lt;(G1834*(1-'inputs and tables'!$K$14)),0,IF(C1834&gt;(G1834*(1+'inputs and tables'!$K$14)),1,K1833)))</f>
        <v>0</v>
      </c>
      <c r="N1834" s="13">
        <f t="shared" si="86"/>
        <v>1858.4307425097606</v>
      </c>
      <c r="O1834" s="10">
        <f ca="1">(O1833+(IF(J1833&lt;&gt;J1832,(-O1833*'inputs and tables'!$K$22-'inputs and tables'!$K$21)-O1833*'inputs and tables'!$K$22,0)*('inputs and tables'!$K$15+'inputs and tables'!$K$16)))*(IF(AND(J1833=0,'inputs and tables'!$K$16=1),data!C1833/data!C1834,1)*IF(AND(J1833=1,'inputs and tables'!$K$15=1),data!C1834/data!C1833,1))</f>
        <v>60508.305635869845</v>
      </c>
      <c r="P1834" s="10">
        <f ca="1">(P1833+(IF(K1833&lt;&gt;K1832,(-P1833*'inputs and tables'!$K$22-'inputs and tables'!$K$21)-P1833*'inputs and tables'!$K$22,0)*('inputs and tables'!$K$15+'inputs and tables'!$K$16)))*(IF(AND(K1833=0,'inputs and tables'!$K$16=1),data!C1833/data!C1834,1)*IF(AND(K1833=1,'inputs and tables'!$K$15=1),data!C1834/data!C1833,1))</f>
        <v>15704.467717023588</v>
      </c>
    </row>
    <row r="1835" spans="1:16" x14ac:dyDescent="0.4">
      <c r="A1835" s="17">
        <f t="shared" si="84"/>
        <v>1833</v>
      </c>
      <c r="B1835">
        <v>1661212800</v>
      </c>
      <c r="C1835">
        <v>21529.119999999999</v>
      </c>
      <c r="D1835" s="14">
        <f t="shared" si="85"/>
        <v>44796</v>
      </c>
      <c r="F1835">
        <f ca="1">IF(A1835&lt;$F$2,"",AVERAGE(INDIRECT("C"&amp;A1835-$F$2+3):C1835))</f>
        <v>25876.60816666668</v>
      </c>
      <c r="G1835" s="2">
        <f ca="1">IF(A1835&lt;$G$2,"",IF(A1835=$G$2,AVERAGE(INDIRECT("C"&amp;A1835-$G$2+3):C1835),G1834+(2/($G$2+3))*(C1835-G1834)))</f>
        <v>26001.589320153536</v>
      </c>
      <c r="J1835">
        <f ca="1">IF(F1835="","",IF(C1835&lt;(F1835*(1-'inputs and tables'!$K$14)),0,IF(C1835&gt;(F1835*(1+'inputs and tables'!$K$14)),1,J1834)))</f>
        <v>0</v>
      </c>
      <c r="K1835">
        <f ca="1">IF(G1835="","",IF(C1835&lt;(G1835*(1-'inputs and tables'!$K$14)),0,IF(C1835&gt;(G1835*(1+'inputs and tables'!$K$14)),1,K1834)))</f>
        <v>0</v>
      </c>
      <c r="N1835" s="13">
        <f t="shared" si="86"/>
        <v>1869.6587060355962</v>
      </c>
      <c r="O1835" s="10">
        <f ca="1">(O1834+(IF(J1834&lt;&gt;J1833,(-O1834*'inputs and tables'!$K$22-'inputs and tables'!$K$21)-O1834*'inputs and tables'!$K$22,0)*('inputs and tables'!$K$15+'inputs and tables'!$K$16)))*(IF(AND(J1834=0,'inputs and tables'!$K$16=1),data!C1834/data!C1835,1)*IF(AND(J1834=1,'inputs and tables'!$K$15=1),data!C1835/data!C1834,1))</f>
        <v>60144.931803792111</v>
      </c>
      <c r="P1835" s="10">
        <f ca="1">(P1834+(IF(K1834&lt;&gt;K1833,(-P1834*'inputs and tables'!$K$22-'inputs and tables'!$K$21)-P1834*'inputs and tables'!$K$22,0)*('inputs and tables'!$K$15+'inputs and tables'!$K$16)))*(IF(AND(K1834=0,'inputs and tables'!$K$16=1),data!C1834/data!C1835,1)*IF(AND(K1834=1,'inputs and tables'!$K$15=1),data!C1835/data!C1834,1))</f>
        <v>15610.156819451651</v>
      </c>
    </row>
    <row r="1836" spans="1:16" x14ac:dyDescent="0.4">
      <c r="A1836" s="17">
        <f t="shared" si="84"/>
        <v>1834</v>
      </c>
      <c r="B1836">
        <v>1661299200</v>
      </c>
      <c r="C1836">
        <v>21368.080000000002</v>
      </c>
      <c r="D1836" s="14">
        <f t="shared" si="85"/>
        <v>44797</v>
      </c>
      <c r="F1836">
        <f ca="1">IF(A1836&lt;$F$2,"",AVERAGE(INDIRECT("C"&amp;A1836-$F$2+3):C1836))</f>
        <v>25737.070083333347</v>
      </c>
      <c r="G1836" s="2">
        <f ca="1">IF(A1836&lt;$G$2,"",IF(A1836=$G$2,AVERAGE(INDIRECT("C"&amp;A1836-$G$2+3):C1836),G1835+(2/($G$2+3))*(C1836-G1835)))</f>
        <v>25918.848082293651</v>
      </c>
      <c r="J1836">
        <f ca="1">IF(F1836="","",IF(C1836&lt;(F1836*(1-'inputs and tables'!$K$14)),0,IF(C1836&gt;(F1836*(1+'inputs and tables'!$K$14)),1,J1835)))</f>
        <v>0</v>
      </c>
      <c r="K1836">
        <f ca="1">IF(G1836="","",IF(C1836&lt;(G1836*(1-'inputs and tables'!$K$14)),0,IF(C1836&gt;(G1836*(1+'inputs and tables'!$K$14)),1,K1835)))</f>
        <v>0</v>
      </c>
      <c r="N1836" s="13">
        <f t="shared" si="86"/>
        <v>1855.6734693877461</v>
      </c>
      <c r="O1836" s="10">
        <f ca="1">(O1835+(IF(J1835&lt;&gt;J1834,(-O1835*'inputs and tables'!$K$22-'inputs and tables'!$K$21)-O1835*'inputs and tables'!$K$22,0)*('inputs and tables'!$K$15+'inputs and tables'!$K$16)))*(IF(AND(J1835=0,'inputs and tables'!$K$16=1),data!C1835/data!C1836,1)*IF(AND(J1835=1,'inputs and tables'!$K$15=1),data!C1836/data!C1835,1))</f>
        <v>60598.212576687132</v>
      </c>
      <c r="P1836" s="10">
        <f ca="1">(P1835+(IF(K1835&lt;&gt;K1834,(-P1835*'inputs and tables'!$K$22-'inputs and tables'!$K$21)-P1835*'inputs and tables'!$K$22,0)*('inputs and tables'!$K$15+'inputs and tables'!$K$16)))*(IF(AND(K1835=0,'inputs and tables'!$K$16=1),data!C1835/data!C1836,1)*IF(AND(K1835=1,'inputs and tables'!$K$15=1),data!C1836/data!C1835,1))</f>
        <v>15727.802375543002</v>
      </c>
    </row>
    <row r="1837" spans="1:16" x14ac:dyDescent="0.4">
      <c r="A1837" s="17">
        <f t="shared" si="84"/>
        <v>1835</v>
      </c>
      <c r="B1837">
        <v>1661385600</v>
      </c>
      <c r="C1837">
        <v>21559.040000000001</v>
      </c>
      <c r="D1837" s="14">
        <f t="shared" si="85"/>
        <v>44798</v>
      </c>
      <c r="F1837">
        <f ca="1">IF(A1837&lt;$F$2,"",AVERAGE(INDIRECT("C"&amp;A1837-$F$2+3):C1837))</f>
        <v>25589.76441666668</v>
      </c>
      <c r="G1837" s="2">
        <f ca="1">IF(A1837&lt;$G$2,"",IF(A1837=$G$2,AVERAGE(INDIRECT("C"&amp;A1837-$G$2+3):C1837),G1836+(2/($G$2+3))*(C1837-G1836)))</f>
        <v>25840.994366538405</v>
      </c>
      <c r="J1837">
        <f ca="1">IF(F1837="","",IF(C1837&lt;(F1837*(1-'inputs and tables'!$K$14)),0,IF(C1837&gt;(F1837*(1+'inputs and tables'!$K$14)),1,J1836)))</f>
        <v>0</v>
      </c>
      <c r="K1837">
        <f ca="1">IF(G1837="","",IF(C1837&lt;(G1837*(1-'inputs and tables'!$K$14)),0,IF(C1837&gt;(G1837*(1+'inputs and tables'!$K$14)),1,K1836)))</f>
        <v>0</v>
      </c>
      <c r="N1837" s="13">
        <f t="shared" si="86"/>
        <v>1872.2570560138856</v>
      </c>
      <c r="O1837" s="10">
        <f ca="1">(O1836+(IF(J1836&lt;&gt;J1835,(-O1836*'inputs and tables'!$K$22-'inputs and tables'!$K$21)-O1836*'inputs and tables'!$K$22,0)*('inputs and tables'!$K$15+'inputs and tables'!$K$16)))*(IF(AND(J1836=0,'inputs and tables'!$K$16=1),data!C1836/data!C1837,1)*IF(AND(J1836=1,'inputs and tables'!$K$15=1),data!C1837/data!C1836,1))</f>
        <v>60061.461651152225</v>
      </c>
      <c r="P1837" s="10">
        <f ca="1">(P1836+(IF(K1836&lt;&gt;K1835,(-P1836*'inputs and tables'!$K$22-'inputs and tables'!$K$21)-P1836*'inputs and tables'!$K$22,0)*('inputs and tables'!$K$15+'inputs and tables'!$K$16)))*(IF(AND(K1836=0,'inputs and tables'!$K$16=1),data!C1836/data!C1837,1)*IF(AND(K1836=1,'inputs and tables'!$K$15=1),data!C1837/data!C1836,1))</f>
        <v>15588.492780049248</v>
      </c>
    </row>
    <row r="1838" spans="1:16" x14ac:dyDescent="0.4">
      <c r="A1838" s="17">
        <f t="shared" si="84"/>
        <v>1836</v>
      </c>
      <c r="B1838">
        <v>1661472000</v>
      </c>
      <c r="C1838">
        <v>20241.05</v>
      </c>
      <c r="D1838" s="14">
        <f t="shared" si="85"/>
        <v>44799</v>
      </c>
      <c r="F1838">
        <f ca="1">IF(A1838&lt;$F$2,"",AVERAGE(INDIRECT("C"&amp;A1838-$F$2+3):C1838))</f>
        <v>25427.255916666672</v>
      </c>
      <c r="G1838" s="2">
        <f ca="1">IF(A1838&lt;$G$2,"",IF(A1838=$G$2,AVERAGE(INDIRECT("C"&amp;A1838-$G$2+3):C1838),G1837+(2/($G$2+3))*(C1838-G1837)))</f>
        <v>25740.995359993078</v>
      </c>
      <c r="J1838">
        <f ca="1">IF(F1838="","",IF(C1838&lt;(F1838*(1-'inputs and tables'!$K$14)),0,IF(C1838&gt;(F1838*(1+'inputs and tables'!$K$14)),1,J1837)))</f>
        <v>0</v>
      </c>
      <c r="K1838">
        <f ca="1">IF(G1838="","",IF(C1838&lt;(G1838*(1-'inputs and tables'!$K$14)),0,IF(C1838&gt;(G1838*(1+'inputs and tables'!$K$14)),1,K1837)))</f>
        <v>0</v>
      </c>
      <c r="N1838" s="13">
        <f t="shared" si="86"/>
        <v>1757.7985236647762</v>
      </c>
      <c r="O1838" s="10">
        <f ca="1">(O1837+(IF(J1837&lt;&gt;J1836,(-O1837*'inputs and tables'!$K$22-'inputs and tables'!$K$21)-O1837*'inputs and tables'!$K$22,0)*('inputs and tables'!$K$15+'inputs and tables'!$K$16)))*(IF(AND(J1837=0,'inputs and tables'!$K$16=1),data!C1837/data!C1838,1)*IF(AND(J1837=1,'inputs and tables'!$K$15=1),data!C1838/data!C1837,1))</f>
        <v>63972.346009503308</v>
      </c>
      <c r="P1838" s="10">
        <f ca="1">(P1837+(IF(K1837&lt;&gt;K1836,(-P1837*'inputs and tables'!$K$22-'inputs and tables'!$K$21)-P1837*'inputs and tables'!$K$22,0)*('inputs and tables'!$K$15+'inputs and tables'!$K$16)))*(IF(AND(K1837=0,'inputs and tables'!$K$16=1),data!C1837/data!C1838,1)*IF(AND(K1837=1,'inputs and tables'!$K$15=1),data!C1838/data!C1837,1))</f>
        <v>16603.532889093844</v>
      </c>
    </row>
    <row r="1839" spans="1:16" x14ac:dyDescent="0.4">
      <c r="A1839" s="17">
        <f t="shared" si="84"/>
        <v>1837</v>
      </c>
      <c r="B1839">
        <v>1661558400</v>
      </c>
      <c r="C1839">
        <v>20037.599999999999</v>
      </c>
      <c r="D1839" s="14">
        <f t="shared" si="85"/>
        <v>44800</v>
      </c>
      <c r="F1839">
        <f ca="1">IF(A1839&lt;$F$2,"",AVERAGE(INDIRECT("C"&amp;A1839-$F$2+3):C1839))</f>
        <v>25272.601666666676</v>
      </c>
      <c r="G1839" s="2">
        <f ca="1">IF(A1839&lt;$G$2,"",IF(A1839=$G$2,AVERAGE(INDIRECT("C"&amp;A1839-$G$2+3):C1839),G1838+(2/($G$2+3))*(C1839-G1838)))</f>
        <v>25639.149014278915</v>
      </c>
      <c r="J1839">
        <f ca="1">IF(F1839="","",IF(C1839&lt;(F1839*(1-'inputs and tables'!$K$14)),0,IF(C1839&gt;(F1839*(1+'inputs and tables'!$K$14)),1,J1838)))</f>
        <v>0</v>
      </c>
      <c r="K1839">
        <f ca="1">IF(G1839="","",IF(C1839&lt;(G1839*(1-'inputs and tables'!$K$14)),0,IF(C1839&gt;(G1839*(1+'inputs and tables'!$K$14)),1,K1838)))</f>
        <v>0</v>
      </c>
      <c r="N1839" s="13">
        <f t="shared" si="86"/>
        <v>1740.1302648718972</v>
      </c>
      <c r="O1839" s="10">
        <f ca="1">(O1838+(IF(J1838&lt;&gt;J1837,(-O1838*'inputs and tables'!$K$22-'inputs and tables'!$K$21)-O1838*'inputs and tables'!$K$22,0)*('inputs and tables'!$K$15+'inputs and tables'!$K$16)))*(IF(AND(J1838=0,'inputs and tables'!$K$16=1),data!C1838/data!C1839,1)*IF(AND(J1838=1,'inputs and tables'!$K$15=1),data!C1839/data!C1838,1))</f>
        <v>64621.883568673737</v>
      </c>
      <c r="P1839" s="10">
        <f ca="1">(P1838+(IF(K1838&lt;&gt;K1837,(-P1838*'inputs and tables'!$K$22-'inputs and tables'!$K$21)-P1838*'inputs and tables'!$K$22,0)*('inputs and tables'!$K$15+'inputs and tables'!$K$16)))*(IF(AND(K1838=0,'inputs and tables'!$K$16=1),data!C1838/data!C1839,1)*IF(AND(K1838=1,'inputs and tables'!$K$15=1),data!C1839/data!C1838,1))</f>
        <v>16772.115392302119</v>
      </c>
    </row>
    <row r="1840" spans="1:16" x14ac:dyDescent="0.4">
      <c r="A1840" s="17">
        <f t="shared" si="84"/>
        <v>1838</v>
      </c>
      <c r="B1840">
        <v>1661644800</v>
      </c>
      <c r="C1840">
        <v>19555.61</v>
      </c>
      <c r="D1840" s="14">
        <f t="shared" si="85"/>
        <v>44801</v>
      </c>
      <c r="F1840">
        <f ca="1">IF(A1840&lt;$F$2,"",AVERAGE(INDIRECT("C"&amp;A1840-$F$2+3):C1840))</f>
        <v>25121.975083333338</v>
      </c>
      <c r="G1840" s="2">
        <f ca="1">IF(A1840&lt;$G$2,"",IF(A1840=$G$2,AVERAGE(INDIRECT("C"&amp;A1840-$G$2+3):C1840),G1839+(2/($G$2+3))*(C1840-G1839)))</f>
        <v>25530.514389023934</v>
      </c>
      <c r="J1840">
        <f ca="1">IF(F1840="","",IF(C1840&lt;(F1840*(1-'inputs and tables'!$K$14)),0,IF(C1840&gt;(F1840*(1+'inputs and tables'!$K$14)),1,J1839)))</f>
        <v>0</v>
      </c>
      <c r="K1840">
        <f ca="1">IF(G1840="","",IF(C1840&lt;(G1840*(1-'inputs and tables'!$K$14)),0,IF(C1840&gt;(G1840*(1+'inputs and tables'!$K$14)),1,K1839)))</f>
        <v>0</v>
      </c>
      <c r="N1840" s="13">
        <f t="shared" si="86"/>
        <v>1698.2726877985151</v>
      </c>
      <c r="O1840" s="10">
        <f ca="1">(O1839+(IF(J1839&lt;&gt;J1838,(-O1839*'inputs and tables'!$K$22-'inputs and tables'!$K$21)-O1839*'inputs and tables'!$K$22,0)*('inputs and tables'!$K$15+'inputs and tables'!$K$16)))*(IF(AND(J1839=0,'inputs and tables'!$K$16=1),data!C1839/data!C1840,1)*IF(AND(J1839=1,'inputs and tables'!$K$15=1),data!C1840/data!C1839,1))</f>
        <v>66214.62865109586</v>
      </c>
      <c r="P1840" s="10">
        <f ca="1">(P1839+(IF(K1839&lt;&gt;K1838,(-P1839*'inputs and tables'!$K$22-'inputs and tables'!$K$21)-P1839*'inputs and tables'!$K$22,0)*('inputs and tables'!$K$15+'inputs and tables'!$K$16)))*(IF(AND(K1839=0,'inputs and tables'!$K$16=1),data!C1839/data!C1840,1)*IF(AND(K1839=1,'inputs and tables'!$K$15=1),data!C1840/data!C1839,1))</f>
        <v>17185.500190727515</v>
      </c>
    </row>
    <row r="1841" spans="1:16" x14ac:dyDescent="0.4">
      <c r="A1841" s="17">
        <f t="shared" si="84"/>
        <v>1839</v>
      </c>
      <c r="B1841">
        <v>1661731200</v>
      </c>
      <c r="C1841">
        <v>20285.73</v>
      </c>
      <c r="D1841" s="14">
        <f t="shared" si="85"/>
        <v>44802</v>
      </c>
      <c r="F1841">
        <f ca="1">IF(A1841&lt;$F$2,"",AVERAGE(INDIRECT("C"&amp;A1841-$F$2+3):C1841))</f>
        <v>24970.45325000001</v>
      </c>
      <c r="G1841" s="2">
        <f ca="1">IF(A1841&lt;$G$2,"",IF(A1841=$G$2,AVERAGE(INDIRECT("C"&amp;A1841-$G$2+3):C1841),G1840+(2/($G$2+3))*(C1841-G1840)))</f>
        <v>25436.857524934221</v>
      </c>
      <c r="J1841">
        <f ca="1">IF(F1841="","",IF(C1841&lt;(F1841*(1-'inputs and tables'!$K$14)),0,IF(C1841&gt;(F1841*(1+'inputs and tables'!$K$14)),1,J1840)))</f>
        <v>0</v>
      </c>
      <c r="K1841">
        <f ca="1">IF(G1841="","",IF(C1841&lt;(G1841*(1-'inputs and tables'!$K$14)),0,IF(C1841&gt;(G1841*(1+'inputs and tables'!$K$14)),1,K1840)))</f>
        <v>0</v>
      </c>
      <c r="N1841" s="13">
        <f t="shared" si="86"/>
        <v>1761.6786799826225</v>
      </c>
      <c r="O1841" s="10">
        <f ca="1">(O1840+(IF(J1840&lt;&gt;J1839,(-O1840*'inputs and tables'!$K$22-'inputs and tables'!$K$21)-O1840*'inputs and tables'!$K$22,0)*('inputs and tables'!$K$15+'inputs and tables'!$K$16)))*(IF(AND(J1840=0,'inputs and tables'!$K$16=1),data!C1840/data!C1841,1)*IF(AND(J1840=1,'inputs and tables'!$K$15=1),data!C1841/data!C1840,1))</f>
        <v>63831.444774018819</v>
      </c>
      <c r="P1841" s="10">
        <f ca="1">(P1840+(IF(K1840&lt;&gt;K1839,(-P1840*'inputs and tables'!$K$22-'inputs and tables'!$K$21)-P1840*'inputs and tables'!$K$22,0)*('inputs and tables'!$K$15+'inputs and tables'!$K$16)))*(IF(AND(K1840=0,'inputs and tables'!$K$16=1),data!C1840/data!C1841,1)*IF(AND(K1840=1,'inputs and tables'!$K$15=1),data!C1841/data!C1840,1))</f>
        <v>16566.963051602921</v>
      </c>
    </row>
    <row r="1842" spans="1:16" x14ac:dyDescent="0.4">
      <c r="A1842" s="17">
        <f t="shared" si="84"/>
        <v>1840</v>
      </c>
      <c r="B1842">
        <v>1661817600</v>
      </c>
      <c r="C1842">
        <v>19811.66</v>
      </c>
      <c r="D1842" s="14">
        <f t="shared" si="85"/>
        <v>44803</v>
      </c>
      <c r="F1842">
        <f ca="1">IF(A1842&lt;$F$2,"",AVERAGE(INDIRECT("C"&amp;A1842-$F$2+3):C1842))</f>
        <v>24814.507416666675</v>
      </c>
      <c r="G1842" s="2">
        <f ca="1">IF(A1842&lt;$G$2,"",IF(A1842=$G$2,AVERAGE(INDIRECT("C"&amp;A1842-$G$2+3):C1842),G1841+(2/($G$2+3))*(C1842-G1841)))</f>
        <v>25336.407569131825</v>
      </c>
      <c r="J1842">
        <f ca="1">IF(F1842="","",IF(C1842&lt;(F1842*(1-'inputs and tables'!$K$14)),0,IF(C1842&gt;(F1842*(1+'inputs and tables'!$K$14)),1,J1841)))</f>
        <v>0</v>
      </c>
      <c r="K1842">
        <f ca="1">IF(G1842="","",IF(C1842&lt;(G1842*(1-'inputs and tables'!$K$14)),0,IF(C1842&gt;(G1842*(1+'inputs and tables'!$K$14)),1,K1841)))</f>
        <v>0</v>
      </c>
      <c r="N1842" s="13">
        <f t="shared" si="86"/>
        <v>1720.5089014329048</v>
      </c>
      <c r="O1842" s="10">
        <f ca="1">(O1841+(IF(J1841&lt;&gt;J1840,(-O1841*'inputs and tables'!$K$22-'inputs and tables'!$K$21)-O1841*'inputs and tables'!$K$22,0)*('inputs and tables'!$K$15+'inputs and tables'!$K$16)))*(IF(AND(J1841=0,'inputs and tables'!$K$16=1),data!C1841/data!C1842,1)*IF(AND(J1841=1,'inputs and tables'!$K$15=1),data!C1842/data!C1841,1))</f>
        <v>65358.857066780714</v>
      </c>
      <c r="P1842" s="10">
        <f ca="1">(P1841+(IF(K1841&lt;&gt;K1840,(-P1841*'inputs and tables'!$K$22-'inputs and tables'!$K$21)-P1841*'inputs and tables'!$K$22,0)*('inputs and tables'!$K$15+'inputs and tables'!$K$16)))*(IF(AND(K1841=0,'inputs and tables'!$K$16=1),data!C1841/data!C1842,1)*IF(AND(K1841=1,'inputs and tables'!$K$15=1),data!C1842/data!C1841,1))</f>
        <v>16963.39122439982</v>
      </c>
    </row>
    <row r="1843" spans="1:16" x14ac:dyDescent="0.4">
      <c r="A1843" s="17">
        <f t="shared" si="84"/>
        <v>1841</v>
      </c>
      <c r="B1843">
        <v>1661904000</v>
      </c>
      <c r="C1843">
        <v>20050.02</v>
      </c>
      <c r="D1843" s="14">
        <f t="shared" si="85"/>
        <v>44804</v>
      </c>
      <c r="F1843">
        <f ca="1">IF(A1843&lt;$F$2,"",AVERAGE(INDIRECT("C"&amp;A1843-$F$2+3):C1843))</f>
        <v>24667.183000000008</v>
      </c>
      <c r="G1843" s="2">
        <f ca="1">IF(A1843&lt;$G$2,"",IF(A1843=$G$2,AVERAGE(INDIRECT("C"&amp;A1843-$G$2+3):C1843),G1842+(2/($G$2+3))*(C1843-G1842)))</f>
        <v>25242.007791111613</v>
      </c>
      <c r="J1843">
        <f ca="1">IF(F1843="","",IF(C1843&lt;(F1843*(1-'inputs and tables'!$K$14)),0,IF(C1843&gt;(F1843*(1+'inputs and tables'!$K$14)),1,J1842)))</f>
        <v>0</v>
      </c>
      <c r="K1843">
        <f ca="1">IF(G1843="","",IF(C1843&lt;(G1843*(1-'inputs and tables'!$K$14)),0,IF(C1843&gt;(G1843*(1+'inputs and tables'!$K$14)),1,K1842)))</f>
        <v>0</v>
      </c>
      <c r="N1843" s="13">
        <f t="shared" si="86"/>
        <v>1741.2088580112809</v>
      </c>
      <c r="O1843" s="10">
        <f ca="1">(O1842+(IF(J1842&lt;&gt;J1841,(-O1842*'inputs and tables'!$K$22-'inputs and tables'!$K$21)-O1842*'inputs and tables'!$K$22,0)*('inputs and tables'!$K$15+'inputs and tables'!$K$16)))*(IF(AND(J1842=0,'inputs and tables'!$K$16=1),data!C1842/data!C1843,1)*IF(AND(J1842=1,'inputs and tables'!$K$15=1),data!C1843/data!C1842,1))</f>
        <v>64581.853494193863</v>
      </c>
      <c r="P1843" s="10">
        <f ca="1">(P1842+(IF(K1842&lt;&gt;K1841,(-P1842*'inputs and tables'!$K$22-'inputs and tables'!$K$21)-P1842*'inputs and tables'!$K$22,0)*('inputs and tables'!$K$15+'inputs and tables'!$K$16)))*(IF(AND(K1842=0,'inputs and tables'!$K$16=1),data!C1842/data!C1843,1)*IF(AND(K1842=1,'inputs and tables'!$K$15=1),data!C1843/data!C1842,1))</f>
        <v>16761.7258927818</v>
      </c>
    </row>
    <row r="1844" spans="1:16" x14ac:dyDescent="0.4">
      <c r="A1844" s="17">
        <f t="shared" si="84"/>
        <v>1842</v>
      </c>
      <c r="B1844">
        <v>1661990400</v>
      </c>
      <c r="C1844">
        <v>20131.46</v>
      </c>
      <c r="D1844" s="14">
        <f t="shared" si="85"/>
        <v>44805</v>
      </c>
      <c r="F1844">
        <f ca="1">IF(A1844&lt;$F$2,"",AVERAGE(INDIRECT("C"&amp;A1844-$F$2+3):C1844))</f>
        <v>24504.195166666676</v>
      </c>
      <c r="G1844" s="2">
        <f ca="1">IF(A1844&lt;$G$2,"",IF(A1844=$G$2,AVERAGE(INDIRECT("C"&amp;A1844-$G$2+3):C1844),G1843+(2/($G$2+3))*(C1844-G1843)))</f>
        <v>25150.748009127477</v>
      </c>
      <c r="J1844">
        <f ca="1">IF(F1844="","",IF(C1844&lt;(F1844*(1-'inputs and tables'!$K$14)),0,IF(C1844&gt;(F1844*(1+'inputs and tables'!$K$14)),1,J1843)))</f>
        <v>0</v>
      </c>
      <c r="K1844">
        <f ca="1">IF(G1844="","",IF(C1844&lt;(G1844*(1-'inputs and tables'!$K$14)),0,IF(C1844&gt;(G1844*(1+'inputs and tables'!$K$14)),1,K1843)))</f>
        <v>0</v>
      </c>
      <c r="N1844" s="13">
        <f t="shared" si="86"/>
        <v>1748.2813721233083</v>
      </c>
      <c r="O1844" s="10">
        <f ca="1">(O1843+(IF(J1843&lt;&gt;J1842,(-O1843*'inputs and tables'!$K$22-'inputs and tables'!$K$21)-O1843*'inputs and tables'!$K$22,0)*('inputs and tables'!$K$15+'inputs and tables'!$K$16)))*(IF(AND(J1843=0,'inputs and tables'!$K$16=1),data!C1843/data!C1844,1)*IF(AND(J1843=1,'inputs and tables'!$K$15=1),data!C1844/data!C1843,1))</f>
        <v>64320.593449042295</v>
      </c>
      <c r="P1844" s="10">
        <f ca="1">(P1843+(IF(K1843&lt;&gt;K1842,(-P1843*'inputs and tables'!$K$22-'inputs and tables'!$K$21)-P1843*'inputs and tables'!$K$22,0)*('inputs and tables'!$K$15+'inputs and tables'!$K$16)))*(IF(AND(K1843=0,'inputs and tables'!$K$16=1),data!C1843/data!C1844,1)*IF(AND(K1843=1,'inputs and tables'!$K$15=1),data!C1844/data!C1843,1))</f>
        <v>16693.917847229808</v>
      </c>
    </row>
    <row r="1845" spans="1:16" x14ac:dyDescent="0.4">
      <c r="A1845" s="17">
        <f t="shared" si="84"/>
        <v>1843</v>
      </c>
      <c r="B1845">
        <v>1662076800</v>
      </c>
      <c r="C1845">
        <v>19951.86</v>
      </c>
      <c r="D1845" s="14">
        <f t="shared" si="85"/>
        <v>44806</v>
      </c>
      <c r="F1845">
        <f ca="1">IF(A1845&lt;$F$2,"",AVERAGE(INDIRECT("C"&amp;A1845-$F$2+3):C1845))</f>
        <v>24365.852583333337</v>
      </c>
      <c r="G1845" s="2">
        <f ca="1">IF(A1845&lt;$G$2,"",IF(A1845=$G$2,AVERAGE(INDIRECT("C"&amp;A1845-$G$2+3):C1845),G1844+(2/($G$2+3))*(C1845-G1844)))</f>
        <v>25057.910723250199</v>
      </c>
      <c r="J1845">
        <f ca="1">IF(F1845="","",IF(C1845&lt;(F1845*(1-'inputs and tables'!$K$14)),0,IF(C1845&gt;(F1845*(1+'inputs and tables'!$K$14)),1,J1844)))</f>
        <v>0</v>
      </c>
      <c r="K1845">
        <f ca="1">IF(G1845="","",IF(C1845&lt;(G1845*(1-'inputs and tables'!$K$14)),0,IF(C1845&gt;(G1845*(1+'inputs and tables'!$K$14)),1,K1844)))</f>
        <v>0</v>
      </c>
      <c r="N1845" s="13">
        <f t="shared" si="86"/>
        <v>1732.6843247937384</v>
      </c>
      <c r="O1845" s="10">
        <f ca="1">(O1844+(IF(J1844&lt;&gt;J1843,(-O1844*'inputs and tables'!$K$22-'inputs and tables'!$K$21)-O1844*'inputs and tables'!$K$22,0)*('inputs and tables'!$K$15+'inputs and tables'!$K$16)))*(IF(AND(J1844=0,'inputs and tables'!$K$16=1),data!C1844/data!C1845,1)*IF(AND(J1844=1,'inputs and tables'!$K$15=1),data!C1845/data!C1844,1))</f>
        <v>64899.586013316904</v>
      </c>
      <c r="P1845" s="10">
        <f ca="1">(P1844+(IF(K1844&lt;&gt;K1843,(-P1844*'inputs and tables'!$K$22-'inputs and tables'!$K$21)-P1844*'inputs and tables'!$K$22,0)*('inputs and tables'!$K$15+'inputs and tables'!$K$16)))*(IF(AND(K1844=0,'inputs and tables'!$K$16=1),data!C1844/data!C1845,1)*IF(AND(K1844=1,'inputs and tables'!$K$15=1),data!C1845/data!C1844,1))</f>
        <v>16844.190936824587</v>
      </c>
    </row>
    <row r="1846" spans="1:16" x14ac:dyDescent="0.4">
      <c r="A1846" s="17">
        <f t="shared" si="84"/>
        <v>1844</v>
      </c>
      <c r="B1846">
        <v>1662163200</v>
      </c>
      <c r="C1846">
        <v>19831.900000000001</v>
      </c>
      <c r="D1846" s="14">
        <f t="shared" si="85"/>
        <v>44807</v>
      </c>
      <c r="F1846">
        <f ca="1">IF(A1846&lt;$F$2,"",AVERAGE(INDIRECT("C"&amp;A1846-$F$2+3):C1846))</f>
        <v>24231.003666666671</v>
      </c>
      <c r="G1846" s="2">
        <f ca="1">IF(A1846&lt;$G$2,"",IF(A1846=$G$2,AVERAGE(INDIRECT("C"&amp;A1846-$G$2+3):C1846),G1845+(2/($G$2+3))*(C1846-G1845)))</f>
        <v>24964.58910319216</v>
      </c>
      <c r="J1846">
        <f ca="1">IF(F1846="","",IF(C1846&lt;(F1846*(1-'inputs and tables'!$K$14)),0,IF(C1846&gt;(F1846*(1+'inputs and tables'!$K$14)),1,J1845)))</f>
        <v>0</v>
      </c>
      <c r="K1846">
        <f ca="1">IF(G1846="","",IF(C1846&lt;(G1846*(1-'inputs and tables'!$K$14)),0,IF(C1846&gt;(G1846*(1+'inputs and tables'!$K$14)),1,K1845)))</f>
        <v>0</v>
      </c>
      <c r="N1846" s="13">
        <f t="shared" si="86"/>
        <v>1722.2666087711593</v>
      </c>
      <c r="O1846" s="10">
        <f ca="1">(O1845+(IF(J1845&lt;&gt;J1844,(-O1845*'inputs and tables'!$K$22-'inputs and tables'!$K$21)-O1845*'inputs and tables'!$K$22,0)*('inputs and tables'!$K$15+'inputs and tables'!$K$16)))*(IF(AND(J1845=0,'inputs and tables'!$K$16=1),data!C1845/data!C1846,1)*IF(AND(J1845=1,'inputs and tables'!$K$15=1),data!C1846/data!C1845,1))</f>
        <v>65292.153257915634</v>
      </c>
      <c r="P1846" s="10">
        <f ca="1">(P1845+(IF(K1845&lt;&gt;K1844,(-P1845*'inputs and tables'!$K$22-'inputs and tables'!$K$21)-P1845*'inputs and tables'!$K$22,0)*('inputs and tables'!$K$15+'inputs and tables'!$K$16)))*(IF(AND(K1845=0,'inputs and tables'!$K$16=1),data!C1845/data!C1846,1)*IF(AND(K1845=1,'inputs and tables'!$K$15=1),data!C1846/data!C1845,1))</f>
        <v>16946.078761227771</v>
      </c>
    </row>
    <row r="1847" spans="1:16" x14ac:dyDescent="0.4">
      <c r="A1847" s="17">
        <f t="shared" si="84"/>
        <v>1845</v>
      </c>
      <c r="B1847">
        <v>1662249600</v>
      </c>
      <c r="C1847">
        <v>20000.3</v>
      </c>
      <c r="D1847" s="14">
        <f t="shared" si="85"/>
        <v>44808</v>
      </c>
      <c r="F1847">
        <f ca="1">IF(A1847&lt;$F$2,"",AVERAGE(INDIRECT("C"&amp;A1847-$F$2+3):C1847))</f>
        <v>24102.069583333338</v>
      </c>
      <c r="G1847" s="2">
        <f ca="1">IF(A1847&lt;$G$2,"",IF(A1847=$G$2,AVERAGE(INDIRECT("C"&amp;A1847-$G$2+3):C1847),G1846+(2/($G$2+3))*(C1847-G1846)))</f>
        <v>24875.9410834923</v>
      </c>
      <c r="J1847">
        <f ca="1">IF(F1847="","",IF(C1847&lt;(F1847*(1-'inputs and tables'!$K$14)),0,IF(C1847&gt;(F1847*(1+'inputs and tables'!$K$14)),1,J1846)))</f>
        <v>0</v>
      </c>
      <c r="K1847">
        <f ca="1">IF(G1847="","",IF(C1847&lt;(G1847*(1-'inputs and tables'!$K$14)),0,IF(C1847&gt;(G1847*(1+'inputs and tables'!$K$14)),1,K1846)))</f>
        <v>0</v>
      </c>
      <c r="N1847" s="13">
        <f t="shared" si="86"/>
        <v>1736.8910117238295</v>
      </c>
      <c r="O1847" s="10">
        <f ca="1">(O1846+(IF(J1846&lt;&gt;J1845,(-O1846*'inputs and tables'!$K$22-'inputs and tables'!$K$21)-O1846*'inputs and tables'!$K$22,0)*('inputs and tables'!$K$15+'inputs and tables'!$K$16)))*(IF(AND(J1846=0,'inputs and tables'!$K$16=1),data!C1846/data!C1847,1)*IF(AND(J1846=1,'inputs and tables'!$K$15=1),data!C1847/data!C1846,1))</f>
        <v>64742.401573759256</v>
      </c>
      <c r="P1847" s="10">
        <f ca="1">(P1846+(IF(K1846&lt;&gt;K1845,(-P1846*'inputs and tables'!$K$22-'inputs and tables'!$K$21)-P1846*'inputs and tables'!$K$22,0)*('inputs and tables'!$K$15+'inputs and tables'!$K$16)))*(IF(AND(K1846=0,'inputs and tables'!$K$16=1),data!C1846/data!C1847,1)*IF(AND(K1846=1,'inputs and tables'!$K$15=1),data!C1847/data!C1846,1))</f>
        <v>16803.39491831588</v>
      </c>
    </row>
    <row r="1848" spans="1:16" x14ac:dyDescent="0.4">
      <c r="A1848" s="17">
        <f t="shared" si="84"/>
        <v>1846</v>
      </c>
      <c r="B1848">
        <v>1662336000</v>
      </c>
      <c r="C1848">
        <v>19796.84</v>
      </c>
      <c r="D1848" s="14">
        <f t="shared" si="85"/>
        <v>44809</v>
      </c>
      <c r="F1848">
        <f ca="1">IF(A1848&lt;$F$2,"",AVERAGE(INDIRECT("C"&amp;A1848-$F$2+3):C1848))</f>
        <v>23983.389916666671</v>
      </c>
      <c r="G1848" s="2">
        <f ca="1">IF(A1848&lt;$G$2,"",IF(A1848=$G$2,AVERAGE(INDIRECT("C"&amp;A1848-$G$2+3):C1848),G1847+(2/($G$2+3))*(C1848-G1847)))</f>
        <v>24785.24284985851</v>
      </c>
      <c r="J1848">
        <f ca="1">IF(F1848="","",IF(C1848&lt;(F1848*(1-'inputs and tables'!$K$14)),0,IF(C1848&gt;(F1848*(1+'inputs and tables'!$K$14)),1,J1847)))</f>
        <v>0</v>
      </c>
      <c r="K1848">
        <f ca="1">IF(G1848="","",IF(C1848&lt;(G1848*(1-'inputs and tables'!$K$14)),0,IF(C1848&gt;(G1848*(1+'inputs and tables'!$K$14)),1,K1847)))</f>
        <v>0</v>
      </c>
      <c r="N1848" s="13">
        <f t="shared" si="86"/>
        <v>1719.2218844984714</v>
      </c>
      <c r="O1848" s="10">
        <f ca="1">(O1847+(IF(J1847&lt;&gt;J1846,(-O1847*'inputs and tables'!$K$22-'inputs and tables'!$K$21)-O1847*'inputs and tables'!$K$22,0)*('inputs and tables'!$K$15+'inputs and tables'!$K$16)))*(IF(AND(J1847=0,'inputs and tables'!$K$16=1),data!C1847/data!C1848,1)*IF(AND(J1847=1,'inputs and tables'!$K$15=1),data!C1848/data!C1847,1))</f>
        <v>65407.784989708314</v>
      </c>
      <c r="P1848" s="10">
        <f ca="1">(P1847+(IF(K1847&lt;&gt;K1846,(-P1847*'inputs and tables'!$K$22-'inputs and tables'!$K$21)-P1847*'inputs and tables'!$K$22,0)*('inputs and tables'!$K$15+'inputs and tables'!$K$16)))*(IF(AND(K1847=0,'inputs and tables'!$K$16=1),data!C1847/data!C1848,1)*IF(AND(K1847=1,'inputs and tables'!$K$15=1),data!C1848/data!C1847,1))</f>
        <v>16976.090092398234</v>
      </c>
    </row>
    <row r="1849" spans="1:16" x14ac:dyDescent="0.4">
      <c r="A1849" s="17">
        <f t="shared" si="84"/>
        <v>1847</v>
      </c>
      <c r="B1849">
        <v>1662422400</v>
      </c>
      <c r="C1849">
        <v>18790.61</v>
      </c>
      <c r="D1849" s="14">
        <f t="shared" si="85"/>
        <v>44810</v>
      </c>
      <c r="F1849">
        <f ca="1">IF(A1849&lt;$F$2,"",AVERAGE(INDIRECT("C"&amp;A1849-$F$2+3):C1849))</f>
        <v>23889.342416666674</v>
      </c>
      <c r="G1849" s="2">
        <f ca="1">IF(A1849&lt;$G$2,"",IF(A1849=$G$2,AVERAGE(INDIRECT("C"&amp;A1849-$G$2+3):C1849),G1848+(2/($G$2+3))*(C1849-G1848)))</f>
        <v>24678.195834682465</v>
      </c>
      <c r="J1849">
        <f ca="1">IF(F1849="","",IF(C1849&lt;(F1849*(1-'inputs and tables'!$K$14)),0,IF(C1849&gt;(F1849*(1+'inputs and tables'!$K$14)),1,J1848)))</f>
        <v>0</v>
      </c>
      <c r="K1849">
        <f ca="1">IF(G1849="","",IF(C1849&lt;(G1849*(1-'inputs and tables'!$K$14)),0,IF(C1849&gt;(G1849*(1+'inputs and tables'!$K$14)),1,K1848)))</f>
        <v>0</v>
      </c>
      <c r="N1849" s="13">
        <f t="shared" si="86"/>
        <v>1631.8376031263485</v>
      </c>
      <c r="O1849" s="10">
        <f ca="1">(O1848+(IF(J1848&lt;&gt;J1847,(-O1848*'inputs and tables'!$K$22-'inputs and tables'!$K$21)-O1848*'inputs and tables'!$K$22,0)*('inputs and tables'!$K$15+'inputs and tables'!$K$16)))*(IF(AND(J1848=0,'inputs and tables'!$K$16=1),data!C1848/data!C1849,1)*IF(AND(J1848=1,'inputs and tables'!$K$15=1),data!C1849/data!C1848,1))</f>
        <v>68910.346933689594</v>
      </c>
      <c r="P1849" s="10">
        <f ca="1">(P1848+(IF(K1848&lt;&gt;K1847,(-P1848*'inputs and tables'!$K$22-'inputs and tables'!$K$21)-P1848*'inputs and tables'!$K$22,0)*('inputs and tables'!$K$15+'inputs and tables'!$K$16)))*(IF(AND(K1848=0,'inputs and tables'!$K$16=1),data!C1848/data!C1849,1)*IF(AND(K1848=1,'inputs and tables'!$K$15=1),data!C1849/data!C1848,1))</f>
        <v>17885.15324328444</v>
      </c>
    </row>
    <row r="1850" spans="1:16" x14ac:dyDescent="0.4">
      <c r="A1850" s="17">
        <f t="shared" si="84"/>
        <v>1848</v>
      </c>
      <c r="B1850">
        <v>1662508800</v>
      </c>
      <c r="C1850">
        <v>19292.84</v>
      </c>
      <c r="D1850" s="14">
        <f t="shared" si="85"/>
        <v>44811</v>
      </c>
      <c r="F1850">
        <f ca="1">IF(A1850&lt;$F$2,"",AVERAGE(INDIRECT("C"&amp;A1850-$F$2+3):C1850))</f>
        <v>23791.640250000008</v>
      </c>
      <c r="G1850" s="2">
        <f ca="1">IF(A1850&lt;$G$2,"",IF(A1850=$G$2,AVERAGE(INDIRECT("C"&amp;A1850-$G$2+3):C1850),G1849+(2/($G$2+3))*(C1850-G1849)))</f>
        <v>24582.028766205993</v>
      </c>
      <c r="J1850">
        <f ca="1">IF(F1850="","",IF(C1850&lt;(F1850*(1-'inputs and tables'!$K$14)),0,IF(C1850&gt;(F1850*(1+'inputs and tables'!$K$14)),1,J1849)))</f>
        <v>0</v>
      </c>
      <c r="K1850">
        <f ca="1">IF(G1850="","",IF(C1850&lt;(G1850*(1-'inputs and tables'!$K$14)),0,IF(C1850&gt;(G1850*(1+'inputs and tables'!$K$14)),1,K1849)))</f>
        <v>0</v>
      </c>
      <c r="N1850" s="13">
        <f t="shared" si="86"/>
        <v>1675.4528875379851</v>
      </c>
      <c r="O1850" s="10">
        <f ca="1">(O1849+(IF(J1849&lt;&gt;J1848,(-O1849*'inputs and tables'!$K$22-'inputs and tables'!$K$21)-O1849*'inputs and tables'!$K$22,0)*('inputs and tables'!$K$15+'inputs and tables'!$K$16)))*(IF(AND(J1849=0,'inputs and tables'!$K$16=1),data!C1849/data!C1850,1)*IF(AND(J1849=1,'inputs and tables'!$K$15=1),data!C1850/data!C1849,1))</f>
        <v>67116.477107344341</v>
      </c>
      <c r="P1850" s="10">
        <f ca="1">(P1849+(IF(K1849&lt;&gt;K1848,(-P1849*'inputs and tables'!$K$22-'inputs and tables'!$K$21)-P1849*'inputs and tables'!$K$22,0)*('inputs and tables'!$K$15+'inputs and tables'!$K$16)))*(IF(AND(K1849=0,'inputs and tables'!$K$16=1),data!C1849/data!C1850,1)*IF(AND(K1849=1,'inputs and tables'!$K$15=1),data!C1850/data!C1849,1))</f>
        <v>17419.568056584361</v>
      </c>
    </row>
    <row r="1851" spans="1:16" x14ac:dyDescent="0.4">
      <c r="A1851" s="17">
        <f t="shared" si="84"/>
        <v>1849</v>
      </c>
      <c r="B1851">
        <v>1662595200</v>
      </c>
      <c r="C1851">
        <v>19319.77</v>
      </c>
      <c r="D1851" s="14">
        <f t="shared" si="85"/>
        <v>44812</v>
      </c>
      <c r="F1851">
        <f ca="1">IF(A1851&lt;$F$2,"",AVERAGE(INDIRECT("C"&amp;A1851-$F$2+3):C1851))</f>
        <v>23710.105500000005</v>
      </c>
      <c r="G1851" s="2">
        <f ca="1">IF(A1851&lt;$G$2,"",IF(A1851=$G$2,AVERAGE(INDIRECT("C"&amp;A1851-$G$2+3):C1851),G1850+(2/($G$2+3))*(C1851-G1850)))</f>
        <v>24488.059859666599</v>
      </c>
      <c r="J1851">
        <f ca="1">IF(F1851="","",IF(C1851&lt;(F1851*(1-'inputs and tables'!$K$14)),0,IF(C1851&gt;(F1851*(1+'inputs and tables'!$K$14)),1,J1850)))</f>
        <v>0</v>
      </c>
      <c r="K1851">
        <f ca="1">IF(G1851="","",IF(C1851&lt;(G1851*(1-'inputs and tables'!$K$14)),0,IF(C1851&gt;(G1851*(1+'inputs and tables'!$K$14)),1,K1850)))</f>
        <v>0</v>
      </c>
      <c r="N1851" s="13">
        <f t="shared" si="86"/>
        <v>1677.7915762049411</v>
      </c>
      <c r="O1851" s="10">
        <f ca="1">(O1850+(IF(J1850&lt;&gt;J1849,(-O1850*'inputs and tables'!$K$22-'inputs and tables'!$K$21)-O1850*'inputs and tables'!$K$22,0)*('inputs and tables'!$K$15+'inputs and tables'!$K$16)))*(IF(AND(J1850=0,'inputs and tables'!$K$16=1),data!C1850/data!C1851,1)*IF(AND(J1850=1,'inputs and tables'!$K$15=1),data!C1851/data!C1850,1))</f>
        <v>67022.922850306044</v>
      </c>
      <c r="P1851" s="10">
        <f ca="1">(P1850+(IF(K1850&lt;&gt;K1849,(-P1850*'inputs and tables'!$K$22-'inputs and tables'!$K$21)-P1850*'inputs and tables'!$K$22,0)*('inputs and tables'!$K$15+'inputs and tables'!$K$16)))*(IF(AND(K1850=0,'inputs and tables'!$K$16=1),data!C1850/data!C1851,1)*IF(AND(K1850=1,'inputs and tables'!$K$15=1),data!C1851/data!C1850,1))</f>
        <v>17395.286765049121</v>
      </c>
    </row>
    <row r="1852" spans="1:16" x14ac:dyDescent="0.4">
      <c r="A1852" s="17">
        <f t="shared" si="84"/>
        <v>1850</v>
      </c>
      <c r="B1852">
        <v>1662681600</v>
      </c>
      <c r="C1852">
        <v>21360.11</v>
      </c>
      <c r="D1852" s="14">
        <f t="shared" si="85"/>
        <v>44813</v>
      </c>
      <c r="F1852">
        <f ca="1">IF(A1852&lt;$F$2,"",AVERAGE(INDIRECT("C"&amp;A1852-$F$2+3):C1852))</f>
        <v>23646.191833333341</v>
      </c>
      <c r="G1852" s="2">
        <f ca="1">IF(A1852&lt;$G$2,"",IF(A1852=$G$2,AVERAGE(INDIRECT("C"&amp;A1852-$G$2+3):C1852),G1851+(2/($G$2+3))*(C1852-G1851)))</f>
        <v>24432.20361217255</v>
      </c>
      <c r="J1852">
        <f ca="1">IF(F1852="","",IF(C1852&lt;(F1852*(1-'inputs and tables'!$K$14)),0,IF(C1852&gt;(F1852*(1+'inputs and tables'!$K$14)),1,J1851)))</f>
        <v>0</v>
      </c>
      <c r="K1852">
        <f ca="1">IF(G1852="","",IF(C1852&lt;(G1852*(1-'inputs and tables'!$K$14)),0,IF(C1852&gt;(G1852*(1+'inputs and tables'!$K$14)),1,K1851)))</f>
        <v>0</v>
      </c>
      <c r="N1852" s="13">
        <f t="shared" si="86"/>
        <v>1854.9813287016834</v>
      </c>
      <c r="O1852" s="10">
        <f ca="1">(O1851+(IF(J1851&lt;&gt;J1850,(-O1851*'inputs and tables'!$K$22-'inputs and tables'!$K$21)-O1851*'inputs and tables'!$K$22,0)*('inputs and tables'!$K$15+'inputs and tables'!$K$16)))*(IF(AND(J1851=0,'inputs and tables'!$K$16=1),data!C1851/data!C1852,1)*IF(AND(J1851=1,'inputs and tables'!$K$15=1),data!C1852/data!C1851,1))</f>
        <v>60620.823310163534</v>
      </c>
      <c r="P1852" s="10">
        <f ca="1">(P1851+(IF(K1851&lt;&gt;K1850,(-P1851*'inputs and tables'!$K$22-'inputs and tables'!$K$21)-P1851*'inputs and tables'!$K$22,0)*('inputs and tables'!$K$15+'inputs and tables'!$K$16)))*(IF(AND(K1851=0,'inputs and tables'!$K$16=1),data!C1851/data!C1852,1)*IF(AND(K1851=1,'inputs and tables'!$K$15=1),data!C1852/data!C1851,1))</f>
        <v>15733.670818399018</v>
      </c>
    </row>
    <row r="1853" spans="1:16" x14ac:dyDescent="0.4">
      <c r="A1853" s="17">
        <f t="shared" si="84"/>
        <v>1851</v>
      </c>
      <c r="B1853">
        <v>1662768000</v>
      </c>
      <c r="C1853">
        <v>21648.34</v>
      </c>
      <c r="D1853" s="14">
        <f t="shared" si="85"/>
        <v>44814</v>
      </c>
      <c r="F1853">
        <f ca="1">IF(A1853&lt;$F$2,"",AVERAGE(INDIRECT("C"&amp;A1853-$F$2+3):C1853))</f>
        <v>23582.535916666671</v>
      </c>
      <c r="G1853" s="2">
        <f ca="1">IF(A1853&lt;$G$2,"",IF(A1853=$G$2,AVERAGE(INDIRECT("C"&amp;A1853-$G$2+3):C1853),G1852+(2/($G$2+3))*(C1853-G1852)))</f>
        <v>24382.491761955185</v>
      </c>
      <c r="J1853">
        <f ca="1">IF(F1853="","",IF(C1853&lt;(F1853*(1-'inputs and tables'!$K$14)),0,IF(C1853&gt;(F1853*(1+'inputs and tables'!$K$14)),1,J1852)))</f>
        <v>0</v>
      </c>
      <c r="K1853">
        <f ca="1">IF(G1853="","",IF(C1853&lt;(G1853*(1-'inputs and tables'!$K$14)),0,IF(C1853&gt;(G1853*(1+'inputs and tables'!$K$14)),1,K1852)))</f>
        <v>0</v>
      </c>
      <c r="N1853" s="13">
        <f t="shared" si="86"/>
        <v>1880.0121580547011</v>
      </c>
      <c r="O1853" s="10">
        <f ca="1">(O1852+(IF(J1852&lt;&gt;J1851,(-O1852*'inputs and tables'!$K$22-'inputs and tables'!$K$21)-O1852*'inputs and tables'!$K$22,0)*('inputs and tables'!$K$15+'inputs and tables'!$K$16)))*(IF(AND(J1852=0,'inputs and tables'!$K$16=1),data!C1852/data!C1853,1)*IF(AND(J1852=1,'inputs and tables'!$K$15=1),data!C1853/data!C1852,1))</f>
        <v>59813.706464128765</v>
      </c>
      <c r="P1853" s="10">
        <f ca="1">(P1852+(IF(K1852&lt;&gt;K1851,(-P1852*'inputs and tables'!$K$22-'inputs and tables'!$K$21)-P1852*'inputs and tables'!$K$22,0)*('inputs and tables'!$K$15+'inputs and tables'!$K$16)))*(IF(AND(K1852=0,'inputs and tables'!$K$16=1),data!C1852/data!C1853,1)*IF(AND(K1852=1,'inputs and tables'!$K$15=1),data!C1853/data!C1852,1))</f>
        <v>15524.189817084962</v>
      </c>
    </row>
    <row r="1854" spans="1:16" x14ac:dyDescent="0.4">
      <c r="A1854" s="17">
        <f t="shared" si="84"/>
        <v>1852</v>
      </c>
      <c r="B1854">
        <v>1662854400</v>
      </c>
      <c r="C1854">
        <v>21826.87</v>
      </c>
      <c r="D1854" s="14">
        <f t="shared" si="85"/>
        <v>44815</v>
      </c>
      <c r="F1854">
        <f ca="1">IF(A1854&lt;$F$2,"",AVERAGE(INDIRECT("C"&amp;A1854-$F$2+3):C1854))</f>
        <v>23513.703666666672</v>
      </c>
      <c r="G1854" s="2">
        <f ca="1">IF(A1854&lt;$G$2,"",IF(A1854=$G$2,AVERAGE(INDIRECT("C"&amp;A1854-$G$2+3):C1854),G1853+(2/($G$2+3))*(C1854-G1853)))</f>
        <v>24336.855659063127</v>
      </c>
      <c r="J1854">
        <f ca="1">IF(F1854="","",IF(C1854&lt;(F1854*(1-'inputs and tables'!$K$14)),0,IF(C1854&gt;(F1854*(1+'inputs and tables'!$K$14)),1,J1853)))</f>
        <v>0</v>
      </c>
      <c r="K1854">
        <f ca="1">IF(G1854="","",IF(C1854&lt;(G1854*(1-'inputs and tables'!$K$14)),0,IF(C1854&gt;(G1854*(1+'inputs and tables'!$K$14)),1,K1853)))</f>
        <v>0</v>
      </c>
      <c r="N1854" s="13">
        <f t="shared" si="86"/>
        <v>1895.5162831089779</v>
      </c>
      <c r="O1854" s="10">
        <f ca="1">(O1853+(IF(J1853&lt;&gt;J1852,(-O1853*'inputs and tables'!$K$22-'inputs and tables'!$K$21)-O1853*'inputs and tables'!$K$22,0)*('inputs and tables'!$K$15+'inputs and tables'!$K$16)))*(IF(AND(J1853=0,'inputs and tables'!$K$16=1),data!C1853/data!C1854,1)*IF(AND(J1853=1,'inputs and tables'!$K$15=1),data!C1854/data!C1853,1))</f>
        <v>59324.468153045185</v>
      </c>
      <c r="P1854" s="10">
        <f ca="1">(P1853+(IF(K1853&lt;&gt;K1852,(-P1853*'inputs and tables'!$K$22-'inputs and tables'!$K$21)-P1853*'inputs and tables'!$K$22,0)*('inputs and tables'!$K$15+'inputs and tables'!$K$16)))*(IF(AND(K1853=0,'inputs and tables'!$K$16=1),data!C1853/data!C1854,1)*IF(AND(K1853=1,'inputs and tables'!$K$15=1),data!C1854/data!C1853,1))</f>
        <v>15397.211757104571</v>
      </c>
    </row>
    <row r="1855" spans="1:16" x14ac:dyDescent="0.4">
      <c r="A1855" s="17">
        <f t="shared" si="84"/>
        <v>1853</v>
      </c>
      <c r="B1855">
        <v>1662940800</v>
      </c>
      <c r="C1855">
        <v>22395.74</v>
      </c>
      <c r="D1855" s="14">
        <f t="shared" si="85"/>
        <v>44816</v>
      </c>
      <c r="F1855">
        <f ca="1">IF(A1855&lt;$F$2,"",AVERAGE(INDIRECT("C"&amp;A1855-$F$2+3):C1855))</f>
        <v>23439.260750000005</v>
      </c>
      <c r="G1855" s="2">
        <f ca="1">IF(A1855&lt;$G$2,"",IF(A1855=$G$2,AVERAGE(INDIRECT("C"&amp;A1855-$G$2+3):C1855),G1854+(2/($G$2+3))*(C1855-G1854)))</f>
        <v>24302.192879437</v>
      </c>
      <c r="J1855">
        <f ca="1">IF(F1855="","",IF(C1855&lt;(F1855*(1-'inputs and tables'!$K$14)),0,IF(C1855&gt;(F1855*(1+'inputs and tables'!$K$14)),1,J1854)))</f>
        <v>0</v>
      </c>
      <c r="K1855">
        <f ca="1">IF(G1855="","",IF(C1855&lt;(G1855*(1-'inputs and tables'!$K$14)),0,IF(C1855&gt;(G1855*(1+'inputs and tables'!$K$14)),1,K1854)))</f>
        <v>0</v>
      </c>
      <c r="N1855" s="13">
        <f t="shared" si="86"/>
        <v>1944.9188015631678</v>
      </c>
      <c r="O1855" s="10">
        <f ca="1">(O1854+(IF(J1854&lt;&gt;J1853,(-O1854*'inputs and tables'!$K$22-'inputs and tables'!$K$21)-O1854*'inputs and tables'!$K$22,0)*('inputs and tables'!$K$15+'inputs and tables'!$K$16)))*(IF(AND(J1854=0,'inputs and tables'!$K$16=1),data!C1854/data!C1855,1)*IF(AND(J1854=1,'inputs and tables'!$K$15=1),data!C1855/data!C1854,1))</f>
        <v>57817.578441063219</v>
      </c>
      <c r="P1855" s="10">
        <f ca="1">(P1854+(IF(K1854&lt;&gt;K1853,(-P1854*'inputs and tables'!$K$22-'inputs and tables'!$K$21)-P1854*'inputs and tables'!$K$22,0)*('inputs and tables'!$K$15+'inputs and tables'!$K$16)))*(IF(AND(K1854=0,'inputs and tables'!$K$16=1),data!C1854/data!C1855,1)*IF(AND(K1854=1,'inputs and tables'!$K$15=1),data!C1855/data!C1854,1))</f>
        <v>15006.110063109905</v>
      </c>
    </row>
    <row r="1856" spans="1:16" x14ac:dyDescent="0.4">
      <c r="A1856" s="17">
        <f t="shared" si="84"/>
        <v>1854</v>
      </c>
      <c r="B1856">
        <v>1663027200</v>
      </c>
      <c r="C1856">
        <v>20173.57</v>
      </c>
      <c r="D1856" s="14">
        <f t="shared" si="85"/>
        <v>44817</v>
      </c>
      <c r="F1856">
        <f ca="1">IF(A1856&lt;$F$2,"",AVERAGE(INDIRECT("C"&amp;A1856-$F$2+3):C1856))</f>
        <v>23358.423750000005</v>
      </c>
      <c r="G1856" s="2">
        <f ca="1">IF(A1856&lt;$G$2,"",IF(A1856=$G$2,AVERAGE(INDIRECT("C"&amp;A1856-$G$2+3):C1856),G1855+(2/($G$2+3))*(C1856-G1855)))</f>
        <v>24228.467470875625</v>
      </c>
      <c r="J1856">
        <f ca="1">IF(F1856="","",IF(C1856&lt;(F1856*(1-'inputs and tables'!$K$14)),0,IF(C1856&gt;(F1856*(1+'inputs and tables'!$K$14)),1,J1855)))</f>
        <v>0</v>
      </c>
      <c r="K1856">
        <f ca="1">IF(G1856="","",IF(C1856&lt;(G1856*(1-'inputs and tables'!$K$14)),0,IF(C1856&gt;(G1856*(1+'inputs and tables'!$K$14)),1,K1855)))</f>
        <v>0</v>
      </c>
      <c r="N1856" s="13">
        <f t="shared" si="86"/>
        <v>1751.9383412939546</v>
      </c>
      <c r="O1856" s="10">
        <f ca="1">(O1855+(IF(J1855&lt;&gt;J1854,(-O1855*'inputs and tables'!$K$22-'inputs and tables'!$K$21)-O1855*'inputs and tables'!$K$22,0)*('inputs and tables'!$K$15+'inputs and tables'!$K$16)))*(IF(AND(J1855=0,'inputs and tables'!$K$16=1),data!C1855/data!C1856,1)*IF(AND(J1855=1,'inputs and tables'!$K$15=1),data!C1856/data!C1855,1))</f>
        <v>64186.33163072561</v>
      </c>
      <c r="P1856" s="10">
        <f ca="1">(P1855+(IF(K1855&lt;&gt;K1854,(-P1855*'inputs and tables'!$K$22-'inputs and tables'!$K$21)-P1855*'inputs and tables'!$K$22,0)*('inputs and tables'!$K$15+'inputs and tables'!$K$16)))*(IF(AND(K1855=0,'inputs and tables'!$K$16=1),data!C1855/data!C1856,1)*IF(AND(K1855=1,'inputs and tables'!$K$15=1),data!C1856/data!C1855,1))</f>
        <v>16659.071219659836</v>
      </c>
    </row>
    <row r="1857" spans="1:16" x14ac:dyDescent="0.4">
      <c r="A1857" s="17">
        <f t="shared" si="84"/>
        <v>1855</v>
      </c>
      <c r="B1857">
        <v>1663113600</v>
      </c>
      <c r="C1857">
        <v>20226.71</v>
      </c>
      <c r="D1857" s="14">
        <f t="shared" si="85"/>
        <v>44818</v>
      </c>
      <c r="F1857">
        <f ca="1">IF(A1857&lt;$F$2,"",AVERAGE(INDIRECT("C"&amp;A1857-$F$2+3):C1857))</f>
        <v>23273.271916666668</v>
      </c>
      <c r="G1857" s="2">
        <f ca="1">IF(A1857&lt;$G$2,"",IF(A1857=$G$2,AVERAGE(INDIRECT("C"&amp;A1857-$G$2+3):C1857),G1856+(2/($G$2+3))*(C1857-G1856)))</f>
        <v>24157.00751603856</v>
      </c>
      <c r="J1857">
        <f ca="1">IF(F1857="","",IF(C1857&lt;(F1857*(1-'inputs and tables'!$K$14)),0,IF(C1857&gt;(F1857*(1+'inputs and tables'!$K$14)),1,J1856)))</f>
        <v>0</v>
      </c>
      <c r="K1857">
        <f ca="1">IF(G1857="","",IF(C1857&lt;(G1857*(1-'inputs and tables'!$K$14)),0,IF(C1857&gt;(G1857*(1+'inputs and tables'!$K$14)),1,K1856)))</f>
        <v>0</v>
      </c>
      <c r="N1857" s="13">
        <f t="shared" si="86"/>
        <v>1756.5531914893518</v>
      </c>
      <c r="O1857" s="10">
        <f ca="1">(O1856+(IF(J1856&lt;&gt;J1855,(-O1856*'inputs and tables'!$K$22-'inputs and tables'!$K$21)-O1856*'inputs and tables'!$K$22,0)*('inputs and tables'!$K$15+'inputs and tables'!$K$16)))*(IF(AND(J1856=0,'inputs and tables'!$K$16=1),data!C1856/data!C1857,1)*IF(AND(J1856=1,'inputs and tables'!$K$15=1),data!C1857/data!C1856,1))</f>
        <v>64017.700070632214</v>
      </c>
      <c r="P1857" s="10">
        <f ca="1">(P1856+(IF(K1856&lt;&gt;K1855,(-P1856*'inputs and tables'!$K$22-'inputs and tables'!$K$21)-P1856*'inputs and tables'!$K$22,0)*('inputs and tables'!$K$15+'inputs and tables'!$K$16)))*(IF(AND(K1856=0,'inputs and tables'!$K$16=1),data!C1856/data!C1857,1)*IF(AND(K1856=1,'inputs and tables'!$K$15=1),data!C1857/data!C1856,1))</f>
        <v>16615.304188609669</v>
      </c>
    </row>
    <row r="1858" spans="1:16" x14ac:dyDescent="0.4">
      <c r="A1858" s="17">
        <f t="shared" si="84"/>
        <v>1856</v>
      </c>
      <c r="B1858">
        <v>1663200000</v>
      </c>
      <c r="C1858">
        <v>19701.88</v>
      </c>
      <c r="D1858" s="14">
        <f t="shared" si="85"/>
        <v>44819</v>
      </c>
      <c r="F1858">
        <f ca="1">IF(A1858&lt;$F$2,"",AVERAGE(INDIRECT("C"&amp;A1858-$F$2+3):C1858))</f>
        <v>23198.159916666667</v>
      </c>
      <c r="G1858" s="2">
        <f ca="1">IF(A1858&lt;$G$2,"",IF(A1858=$G$2,AVERAGE(INDIRECT("C"&amp;A1858-$G$2+3):C1858),G1857+(2/($G$2+3))*(C1858-G1857)))</f>
        <v>24077.451667537873</v>
      </c>
      <c r="J1858">
        <f ca="1">IF(F1858="","",IF(C1858&lt;(F1858*(1-'inputs and tables'!$K$14)),0,IF(C1858&gt;(F1858*(1+'inputs and tables'!$K$14)),1,J1857)))</f>
        <v>0</v>
      </c>
      <c r="K1858">
        <f ca="1">IF(G1858="","",IF(C1858&lt;(G1858*(1-'inputs and tables'!$K$14)),0,IF(C1858&gt;(G1858*(1+'inputs and tables'!$K$14)),1,K1857)))</f>
        <v>0</v>
      </c>
      <c r="N1858" s="13">
        <f t="shared" si="86"/>
        <v>1710.9752496743283</v>
      </c>
      <c r="O1858" s="10">
        <f ca="1">(O1857+(IF(J1857&lt;&gt;J1856,(-O1857*'inputs and tables'!$K$22-'inputs and tables'!$K$21)-O1857*'inputs and tables'!$K$22,0)*('inputs and tables'!$K$15+'inputs and tables'!$K$16)))*(IF(AND(J1857=0,'inputs and tables'!$K$16=1),data!C1857/data!C1858,1)*IF(AND(J1857=1,'inputs and tables'!$K$15=1),data!C1858/data!C1857,1))</f>
        <v>65723.040349228468</v>
      </c>
      <c r="P1858" s="10">
        <f ca="1">(P1857+(IF(K1857&lt;&gt;K1856,(-P1857*'inputs and tables'!$K$22-'inputs and tables'!$K$21)-P1857*'inputs and tables'!$K$22,0)*('inputs and tables'!$K$15+'inputs and tables'!$K$16)))*(IF(AND(K1857=0,'inputs and tables'!$K$16=1),data!C1857/data!C1858,1)*IF(AND(K1857=1,'inputs and tables'!$K$15=1),data!C1858/data!C1857,1))</f>
        <v>17057.912208621365</v>
      </c>
    </row>
    <row r="1859" spans="1:16" x14ac:dyDescent="0.4">
      <c r="A1859" s="17">
        <f t="shared" si="84"/>
        <v>1857</v>
      </c>
      <c r="B1859">
        <v>1663286400</v>
      </c>
      <c r="C1859">
        <v>19803.3</v>
      </c>
      <c r="D1859" s="14">
        <f t="shared" si="85"/>
        <v>44820</v>
      </c>
      <c r="F1859">
        <f ca="1">IF(A1859&lt;$F$2,"",AVERAGE(INDIRECT("C"&amp;A1859-$F$2+3):C1859))</f>
        <v>23110.527166666663</v>
      </c>
      <c r="G1859" s="2">
        <f ca="1">IF(A1859&lt;$G$2,"",IF(A1859=$G$2,AVERAGE(INDIRECT("C"&amp;A1859-$G$2+3):C1859),G1858+(2/($G$2+3))*(C1859-G1858)))</f>
        <v>24001.127530617552</v>
      </c>
      <c r="J1859">
        <f ca="1">IF(F1859="","",IF(C1859&lt;(F1859*(1-'inputs and tables'!$K$14)),0,IF(C1859&gt;(F1859*(1+'inputs and tables'!$K$14)),1,J1858)))</f>
        <v>0</v>
      </c>
      <c r="K1859">
        <f ca="1">IF(G1859="","",IF(C1859&lt;(G1859*(1-'inputs and tables'!$K$14)),0,IF(C1859&gt;(G1859*(1+'inputs and tables'!$K$14)),1,K1858)))</f>
        <v>0</v>
      </c>
      <c r="N1859" s="13">
        <f t="shared" si="86"/>
        <v>1719.7828918801467</v>
      </c>
      <c r="O1859" s="10">
        <f ca="1">(O1858+(IF(J1858&lt;&gt;J1857,(-O1858*'inputs and tables'!$K$22-'inputs and tables'!$K$21)-O1858*'inputs and tables'!$K$22,0)*('inputs and tables'!$K$15+'inputs and tables'!$K$16)))*(IF(AND(J1858=0,'inputs and tables'!$K$16=1),data!C1858/data!C1859,1)*IF(AND(J1858=1,'inputs and tables'!$K$15=1),data!C1859/data!C1858,1))</f>
        <v>65386.448430092831</v>
      </c>
      <c r="P1859" s="10">
        <f ca="1">(P1858+(IF(K1858&lt;&gt;K1857,(-P1858*'inputs and tables'!$K$22-'inputs and tables'!$K$21)-P1858*'inputs and tables'!$K$22,0)*('inputs and tables'!$K$15+'inputs and tables'!$K$16)))*(IF(AND(K1858=0,'inputs and tables'!$K$16=1),data!C1858/data!C1859,1)*IF(AND(K1858=1,'inputs and tables'!$K$15=1),data!C1859/data!C1858,1))</f>
        <v>16970.552351617818</v>
      </c>
    </row>
    <row r="1860" spans="1:16" x14ac:dyDescent="0.4">
      <c r="A1860" s="17">
        <f t="shared" si="84"/>
        <v>1858</v>
      </c>
      <c r="B1860">
        <v>1663372800</v>
      </c>
      <c r="C1860">
        <v>20113.62</v>
      </c>
      <c r="D1860" s="14">
        <f t="shared" si="85"/>
        <v>44821</v>
      </c>
      <c r="F1860">
        <f ca="1">IF(A1860&lt;$F$2,"",AVERAGE(INDIRECT("C"&amp;A1860-$F$2+3):C1860))</f>
        <v>23034.798916666663</v>
      </c>
      <c r="G1860" s="2">
        <f ca="1">IF(A1860&lt;$G$2,"",IF(A1860=$G$2,AVERAGE(INDIRECT("C"&amp;A1860-$G$2+3):C1860),G1859+(2/($G$2+3))*(C1860-G1859)))</f>
        <v>23931.707753285096</v>
      </c>
      <c r="J1860">
        <f ca="1">IF(F1860="","",IF(C1860&lt;(F1860*(1-'inputs and tables'!$K$14)),0,IF(C1860&gt;(F1860*(1+'inputs and tables'!$K$14)),1,J1859)))</f>
        <v>0</v>
      </c>
      <c r="K1860">
        <f ca="1">IF(G1860="","",IF(C1860&lt;(G1860*(1-'inputs and tables'!$K$14)),0,IF(C1860&gt;(G1860*(1+'inputs and tables'!$K$14)),1,K1859)))</f>
        <v>0</v>
      </c>
      <c r="N1860" s="13">
        <f t="shared" si="86"/>
        <v>1746.7320885801032</v>
      </c>
      <c r="O1860" s="10">
        <f ca="1">(O1859+(IF(J1859&lt;&gt;J1858,(-O1859*'inputs and tables'!$K$22-'inputs and tables'!$K$21)-O1859*'inputs and tables'!$K$22,0)*('inputs and tables'!$K$15+'inputs and tables'!$K$16)))*(IF(AND(J1859=0,'inputs and tables'!$K$16=1),data!C1859/data!C1860,1)*IF(AND(J1859=1,'inputs and tables'!$K$15=1),data!C1860/data!C1859,1))</f>
        <v>64377.643318092785</v>
      </c>
      <c r="P1860" s="10">
        <f ca="1">(P1859+(IF(K1859&lt;&gt;K1858,(-P1859*'inputs and tables'!$K$22-'inputs and tables'!$K$21)-P1859*'inputs and tables'!$K$22,0)*('inputs and tables'!$K$15+'inputs and tables'!$K$16)))*(IF(AND(K1859=0,'inputs and tables'!$K$16=1),data!C1859/data!C1860,1)*IF(AND(K1859=1,'inputs and tables'!$K$15=1),data!C1860/data!C1859,1))</f>
        <v>16708.724704195123</v>
      </c>
    </row>
    <row r="1861" spans="1:16" x14ac:dyDescent="0.4">
      <c r="A1861" s="17">
        <f t="shared" ref="A1861:A1924" si="87">A1860+1</f>
        <v>1859</v>
      </c>
      <c r="B1861">
        <v>1663459200</v>
      </c>
      <c r="C1861">
        <v>19416.18</v>
      </c>
      <c r="D1861" s="14">
        <f t="shared" si="85"/>
        <v>44822</v>
      </c>
      <c r="F1861">
        <f ca="1">IF(A1861&lt;$F$2,"",AVERAGE(INDIRECT("C"&amp;A1861-$F$2+3):C1861))</f>
        <v>22951.224916666666</v>
      </c>
      <c r="G1861" s="2">
        <f ca="1">IF(A1861&lt;$G$2,"",IF(A1861=$G$2,AVERAGE(INDIRECT("C"&amp;A1861-$G$2+3):C1861),G1860+(2/($G$2+3))*(C1861-G1860)))</f>
        <v>23851.073329119292</v>
      </c>
      <c r="J1861">
        <f ca="1">IF(F1861="","",IF(C1861&lt;(F1861*(1-'inputs and tables'!$K$14)),0,IF(C1861&gt;(F1861*(1+'inputs and tables'!$K$14)),1,J1860)))</f>
        <v>0</v>
      </c>
      <c r="K1861">
        <f ca="1">IF(G1861="","",IF(C1861&lt;(G1861*(1-'inputs and tables'!$K$14)),0,IF(C1861&gt;(G1861*(1+'inputs and tables'!$K$14)),1,K1860)))</f>
        <v>0</v>
      </c>
      <c r="N1861" s="13">
        <f t="shared" si="86"/>
        <v>1686.1641337385927</v>
      </c>
      <c r="O1861" s="10">
        <f ca="1">(O1860+(IF(J1860&lt;&gt;J1859,(-O1860*'inputs and tables'!$K$22-'inputs and tables'!$K$21)-O1860*'inputs and tables'!$K$22,0)*('inputs and tables'!$K$15+'inputs and tables'!$K$16)))*(IF(AND(J1860=0,'inputs and tables'!$K$16=1),data!C1860/data!C1861,1)*IF(AND(J1860=1,'inputs and tables'!$K$15=1),data!C1861/data!C1860,1))</f>
        <v>66690.124123059082</v>
      </c>
      <c r="P1861" s="10">
        <f ca="1">(P1860+(IF(K1860&lt;&gt;K1859,(-P1860*'inputs and tables'!$K$22-'inputs and tables'!$K$21)-P1860*'inputs and tables'!$K$22,0)*('inputs and tables'!$K$15+'inputs and tables'!$K$16)))*(IF(AND(K1860=0,'inputs and tables'!$K$16=1),data!C1860/data!C1861,1)*IF(AND(K1860=1,'inputs and tables'!$K$15=1),data!C1861/data!C1860,1))</f>
        <v>17308.911401974696</v>
      </c>
    </row>
    <row r="1862" spans="1:16" x14ac:dyDescent="0.4">
      <c r="A1862" s="17">
        <f t="shared" si="87"/>
        <v>1860</v>
      </c>
      <c r="B1862">
        <v>1663545600</v>
      </c>
      <c r="C1862">
        <v>19537.02</v>
      </c>
      <c r="D1862" s="14">
        <f t="shared" si="85"/>
        <v>44823</v>
      </c>
      <c r="F1862">
        <f ca="1">IF(A1862&lt;$F$2,"",AVERAGE(INDIRECT("C"&amp;A1862-$F$2+3):C1862))</f>
        <v>22861.583916666663</v>
      </c>
      <c r="G1862" s="2">
        <f ca="1">IF(A1862&lt;$G$2,"",IF(A1862=$G$2,AVERAGE(INDIRECT("C"&amp;A1862-$G$2+3):C1862),G1861+(2/($G$2+3))*(C1862-G1861)))</f>
        <v>23774.036662527877</v>
      </c>
      <c r="J1862">
        <f ca="1">IF(F1862="","",IF(C1862&lt;(F1862*(1-'inputs and tables'!$K$14)),0,IF(C1862&gt;(F1862*(1+'inputs and tables'!$K$14)),1,J1861)))</f>
        <v>0</v>
      </c>
      <c r="K1862">
        <f ca="1">IF(G1862="","",IF(C1862&lt;(G1862*(1-'inputs and tables'!$K$14)),0,IF(C1862&gt;(G1862*(1+'inputs and tables'!$K$14)),1,K1861)))</f>
        <v>0</v>
      </c>
      <c r="N1862" s="13">
        <f t="shared" si="86"/>
        <v>1696.6582718193567</v>
      </c>
      <c r="O1862" s="10">
        <f ca="1">(O1861+(IF(J1861&lt;&gt;J1860,(-O1861*'inputs and tables'!$K$22-'inputs and tables'!$K$21)-O1861*'inputs and tables'!$K$22,0)*('inputs and tables'!$K$15+'inputs and tables'!$K$16)))*(IF(AND(J1861=0,'inputs and tables'!$K$16=1),data!C1861/data!C1862,1)*IF(AND(J1861=1,'inputs and tables'!$K$15=1),data!C1862/data!C1861,1))</f>
        <v>66277.633651173892</v>
      </c>
      <c r="P1862" s="10">
        <f ca="1">(P1861+(IF(K1861&lt;&gt;K1860,(-P1861*'inputs and tables'!$K$22-'inputs and tables'!$K$21)-P1861*'inputs and tables'!$K$22,0)*('inputs and tables'!$K$15+'inputs and tables'!$K$16)))*(IF(AND(K1861=0,'inputs and tables'!$K$16=1),data!C1861/data!C1862,1)*IF(AND(K1861=1,'inputs and tables'!$K$15=1),data!C1862/data!C1861,1))</f>
        <v>17201.852656382245</v>
      </c>
    </row>
    <row r="1863" spans="1:16" x14ac:dyDescent="0.4">
      <c r="A1863" s="17">
        <f t="shared" si="87"/>
        <v>1861</v>
      </c>
      <c r="B1863">
        <v>1663632000</v>
      </c>
      <c r="C1863">
        <v>18875</v>
      </c>
      <c r="D1863" s="14">
        <f t="shared" si="85"/>
        <v>44824</v>
      </c>
      <c r="F1863">
        <f ca="1">IF(A1863&lt;$F$2,"",AVERAGE(INDIRECT("C"&amp;A1863-$F$2+3):C1863))</f>
        <v>22776.299333333325</v>
      </c>
      <c r="G1863" s="2">
        <f ca="1">IF(A1863&lt;$G$2,"",IF(A1863=$G$2,AVERAGE(INDIRECT("C"&amp;A1863-$G$2+3):C1863),G1862+(2/($G$2+3))*(C1863-G1862)))</f>
        <v>23686.553864982736</v>
      </c>
      <c r="J1863">
        <f ca="1">IF(F1863="","",IF(C1863&lt;(F1863*(1-'inputs and tables'!$K$14)),0,IF(C1863&gt;(F1863*(1+'inputs and tables'!$K$14)),1,J1862)))</f>
        <v>0</v>
      </c>
      <c r="K1863">
        <f ca="1">IF(G1863="","",IF(C1863&lt;(G1863*(1-'inputs and tables'!$K$14)),0,IF(C1863&gt;(G1863*(1+'inputs and tables'!$K$14)),1,K1862)))</f>
        <v>0</v>
      </c>
      <c r="N1863" s="13">
        <f t="shared" si="86"/>
        <v>1639.1663048197911</v>
      </c>
      <c r="O1863" s="10">
        <f ca="1">(O1862+(IF(J1862&lt;&gt;J1861,(-O1862*'inputs and tables'!$K$22-'inputs and tables'!$K$21)-O1862*'inputs and tables'!$K$22,0)*('inputs and tables'!$K$15+'inputs and tables'!$K$16)))*(IF(AND(J1862=0,'inputs and tables'!$K$16=1),data!C1862/data!C1863,1)*IF(AND(J1862=1,'inputs and tables'!$K$15=1),data!C1863/data!C1862,1))</f>
        <v>68602.249228909001</v>
      </c>
      <c r="P1863" s="10">
        <f ca="1">(P1862+(IF(K1862&lt;&gt;K1861,(-P1862*'inputs and tables'!$K$22-'inputs and tables'!$K$21)-P1862*'inputs and tables'!$K$22,0)*('inputs and tables'!$K$15+'inputs and tables'!$K$16)))*(IF(AND(K1862=0,'inputs and tables'!$K$16=1),data!C1862/data!C1863,1)*IF(AND(K1862=1,'inputs and tables'!$K$15=1),data!C1863/data!C1862,1))</f>
        <v>17805.188841578441</v>
      </c>
    </row>
    <row r="1864" spans="1:16" x14ac:dyDescent="0.4">
      <c r="A1864" s="17">
        <f t="shared" si="87"/>
        <v>1862</v>
      </c>
      <c r="B1864">
        <v>1663718400</v>
      </c>
      <c r="C1864">
        <v>18461.36</v>
      </c>
      <c r="D1864" s="14">
        <f t="shared" si="85"/>
        <v>44825</v>
      </c>
      <c r="F1864">
        <f ca="1">IF(A1864&lt;$F$2,"",AVERAGE(INDIRECT("C"&amp;A1864-$F$2+3):C1864))</f>
        <v>22683.022499999995</v>
      </c>
      <c r="G1864" s="2">
        <f ca="1">IF(A1864&lt;$G$2,"",IF(A1864=$G$2,AVERAGE(INDIRECT("C"&amp;A1864-$G$2+3):C1864),G1863+(2/($G$2+3))*(C1864-G1863)))</f>
        <v>23593.246831679473</v>
      </c>
      <c r="J1864">
        <f ca="1">IF(F1864="","",IF(C1864&lt;(F1864*(1-'inputs and tables'!$K$14)),0,IF(C1864&gt;(F1864*(1+'inputs and tables'!$K$14)),1,J1863)))</f>
        <v>0</v>
      </c>
      <c r="K1864">
        <f ca="1">IF(G1864="","",IF(C1864&lt;(G1864*(1-'inputs and tables'!$K$14)),0,IF(C1864&gt;(G1864*(1+'inputs and tables'!$K$14)),1,K1863)))</f>
        <v>0</v>
      </c>
      <c r="N1864" s="13">
        <f t="shared" si="86"/>
        <v>1603.2444637429351</v>
      </c>
      <c r="O1864" s="10">
        <f ca="1">(O1863+(IF(J1863&lt;&gt;J1862,(-O1863*'inputs and tables'!$K$22-'inputs and tables'!$K$21)-O1863*'inputs and tables'!$K$22,0)*('inputs and tables'!$K$15+'inputs and tables'!$K$16)))*(IF(AND(J1863=0,'inputs and tables'!$K$16=1),data!C1863/data!C1864,1)*IF(AND(J1863=1,'inputs and tables'!$K$15=1),data!C1864/data!C1863,1))</f>
        <v>70139.331782472</v>
      </c>
      <c r="P1864" s="10">
        <f ca="1">(P1863+(IF(K1863&lt;&gt;K1862,(-P1863*'inputs and tables'!$K$22-'inputs and tables'!$K$21)-P1863*'inputs and tables'!$K$22,0)*('inputs and tables'!$K$15+'inputs and tables'!$K$16)))*(IF(AND(K1863=0,'inputs and tables'!$K$16=1),data!C1863/data!C1864,1)*IF(AND(K1863=1,'inputs and tables'!$K$15=1),data!C1864/data!C1863,1))</f>
        <v>18204.126856569237</v>
      </c>
    </row>
    <row r="1865" spans="1:16" x14ac:dyDescent="0.4">
      <c r="A1865" s="17">
        <f t="shared" si="87"/>
        <v>1863</v>
      </c>
      <c r="B1865">
        <v>1663804800</v>
      </c>
      <c r="C1865">
        <v>19401.63</v>
      </c>
      <c r="D1865" s="14">
        <f t="shared" si="85"/>
        <v>44826</v>
      </c>
      <c r="F1865">
        <f ca="1">IF(A1865&lt;$F$2,"",AVERAGE(INDIRECT("C"&amp;A1865-$F$2+3):C1865))</f>
        <v>22598.518166666661</v>
      </c>
      <c r="G1865" s="2">
        <f ca="1">IF(A1865&lt;$G$2,"",IF(A1865=$G$2,AVERAGE(INDIRECT("C"&amp;A1865-$G$2+3):C1865),G1864+(2/($G$2+3))*(C1865-G1864)))</f>
        <v>23518.396531113769</v>
      </c>
      <c r="J1865">
        <f ca="1">IF(F1865="","",IF(C1865&lt;(F1865*(1-'inputs and tables'!$K$14)),0,IF(C1865&gt;(F1865*(1+'inputs and tables'!$K$14)),1,J1864)))</f>
        <v>0</v>
      </c>
      <c r="K1865">
        <f ca="1">IF(G1865="","",IF(C1865&lt;(G1865*(1-'inputs and tables'!$K$14)),0,IF(C1865&gt;(G1865*(1+'inputs and tables'!$K$14)),1,K1864)))</f>
        <v>0</v>
      </c>
      <c r="N1865" s="13">
        <f t="shared" si="86"/>
        <v>1684.9005644811023</v>
      </c>
      <c r="O1865" s="10">
        <f ca="1">(O1864+(IF(J1864&lt;&gt;J1863,(-O1864*'inputs and tables'!$K$22-'inputs and tables'!$K$21)-O1864*'inputs and tables'!$K$22,0)*('inputs and tables'!$K$15+'inputs and tables'!$K$16)))*(IF(AND(J1864=0,'inputs and tables'!$K$16=1),data!C1864/data!C1865,1)*IF(AND(J1864=1,'inputs and tables'!$K$15=1),data!C1865/data!C1864,1))</f>
        <v>66740.137513995331</v>
      </c>
      <c r="P1865" s="10">
        <f ca="1">(P1864+(IF(K1864&lt;&gt;K1863,(-P1864*'inputs and tables'!$K$22-'inputs and tables'!$K$21)-P1864*'inputs and tables'!$K$22,0)*('inputs and tables'!$K$15+'inputs and tables'!$K$16)))*(IF(AND(K1864=0,'inputs and tables'!$K$16=1),data!C1864/data!C1865,1)*IF(AND(K1864=1,'inputs and tables'!$K$15=1),data!C1865/data!C1864,1))</f>
        <v>17321.891994888731</v>
      </c>
    </row>
    <row r="1866" spans="1:16" x14ac:dyDescent="0.4">
      <c r="A1866" s="17">
        <f t="shared" si="87"/>
        <v>1864</v>
      </c>
      <c r="B1866">
        <v>1663891200</v>
      </c>
      <c r="C1866">
        <v>19289.91</v>
      </c>
      <c r="D1866" s="14">
        <f t="shared" si="85"/>
        <v>44827</v>
      </c>
      <c r="F1866">
        <f ca="1">IF(A1866&lt;$F$2,"",AVERAGE(INDIRECT("C"&amp;A1866-$F$2+3):C1866))</f>
        <v>22515.922833333327</v>
      </c>
      <c r="G1866" s="2">
        <f ca="1">IF(A1866&lt;$G$2,"",IF(A1866=$G$2,AVERAGE(INDIRECT("C"&amp;A1866-$G$2+3):C1866),G1865+(2/($G$2+3))*(C1866-G1865)))</f>
        <v>23442.887843058164</v>
      </c>
      <c r="J1866">
        <f ca="1">IF(F1866="","",IF(C1866&lt;(F1866*(1-'inputs and tables'!$K$14)),0,IF(C1866&gt;(F1866*(1+'inputs and tables'!$K$14)),1,J1865)))</f>
        <v>0</v>
      </c>
      <c r="K1866">
        <f ca="1">IF(G1866="","",IF(C1866&lt;(G1866*(1-'inputs and tables'!$K$14)),0,IF(C1866&gt;(G1866*(1+'inputs and tables'!$K$14)),1,K1865)))</f>
        <v>0</v>
      </c>
      <c r="N1866" s="13">
        <f t="shared" si="86"/>
        <v>1675.1984368215276</v>
      </c>
      <c r="O1866" s="10">
        <f ca="1">(O1865+(IF(J1865&lt;&gt;J1864,(-O1865*'inputs and tables'!$K$22-'inputs and tables'!$K$21)-O1865*'inputs and tables'!$K$22,0)*('inputs and tables'!$K$15+'inputs and tables'!$K$16)))*(IF(AND(J1865=0,'inputs and tables'!$K$16=1),data!C1865/data!C1866,1)*IF(AND(J1865=1,'inputs and tables'!$K$15=1),data!C1866/data!C1865,1))</f>
        <v>67126.67162240039</v>
      </c>
      <c r="P1866" s="10">
        <f ca="1">(P1865+(IF(K1865&lt;&gt;K1864,(-P1865*'inputs and tables'!$K$22-'inputs and tables'!$K$21)-P1865*'inputs and tables'!$K$22,0)*('inputs and tables'!$K$15+'inputs and tables'!$K$16)))*(IF(AND(K1865=0,'inputs and tables'!$K$16=1),data!C1865/data!C1866,1)*IF(AND(K1865=1,'inputs and tables'!$K$15=1),data!C1866/data!C1865,1))</f>
        <v>17422.213964958526</v>
      </c>
    </row>
    <row r="1867" spans="1:16" x14ac:dyDescent="0.4">
      <c r="A1867" s="17">
        <f t="shared" si="87"/>
        <v>1865</v>
      </c>
      <c r="B1867">
        <v>1663977600</v>
      </c>
      <c r="C1867">
        <v>18920.5</v>
      </c>
      <c r="D1867" s="14">
        <f t="shared" si="85"/>
        <v>44828</v>
      </c>
      <c r="F1867">
        <f ca="1">IF(A1867&lt;$F$2,"",AVERAGE(INDIRECT("C"&amp;A1867-$F$2+3):C1867))</f>
        <v>22435.011999999995</v>
      </c>
      <c r="G1867" s="2">
        <f ca="1">IF(A1867&lt;$G$2,"",IF(A1867=$G$2,AVERAGE(INDIRECT("C"&amp;A1867-$G$2+3):C1867),G1866+(2/($G$2+3))*(C1867-G1866)))</f>
        <v>23362.130917289269</v>
      </c>
      <c r="J1867">
        <f ca="1">IF(F1867="","",IF(C1867&lt;(F1867*(1-'inputs and tables'!$K$14)),0,IF(C1867&gt;(F1867*(1+'inputs and tables'!$K$14)),1,J1866)))</f>
        <v>0</v>
      </c>
      <c r="K1867">
        <f ca="1">IF(G1867="","",IF(C1867&lt;(G1867*(1-'inputs and tables'!$K$14)),0,IF(C1867&gt;(G1867*(1+'inputs and tables'!$K$14)),1,K1866)))</f>
        <v>0</v>
      </c>
      <c r="N1867" s="13">
        <f t="shared" si="86"/>
        <v>1643.1176726009458</v>
      </c>
      <c r="O1867" s="10">
        <f ca="1">(O1866+(IF(J1866&lt;&gt;J1865,(-O1866*'inputs and tables'!$K$22-'inputs and tables'!$K$21)-O1866*'inputs and tables'!$K$22,0)*('inputs and tables'!$K$15+'inputs and tables'!$K$16)))*(IF(AND(J1866=0,'inputs and tables'!$K$16=1),data!C1866/data!C1867,1)*IF(AND(J1866=1,'inputs and tables'!$K$15=1),data!C1867/data!C1866,1))</f>
        <v>68437.274606678344</v>
      </c>
      <c r="P1867" s="10">
        <f ca="1">(P1866+(IF(K1866&lt;&gt;K1865,(-P1866*'inputs and tables'!$K$22-'inputs and tables'!$K$21)-P1866*'inputs and tables'!$K$22,0)*('inputs and tables'!$K$15+'inputs and tables'!$K$16)))*(IF(AND(K1866=0,'inputs and tables'!$K$16=1),data!C1866/data!C1867,1)*IF(AND(K1866=1,'inputs and tables'!$K$15=1),data!C1867/data!C1866,1))</f>
        <v>17762.370940767589</v>
      </c>
    </row>
    <row r="1868" spans="1:16" x14ac:dyDescent="0.4">
      <c r="A1868" s="17">
        <f t="shared" si="87"/>
        <v>1866</v>
      </c>
      <c r="B1868">
        <v>1664064000</v>
      </c>
      <c r="C1868">
        <v>18807.38</v>
      </c>
      <c r="D1868" s="14">
        <f t="shared" si="85"/>
        <v>44829</v>
      </c>
      <c r="F1868">
        <f ca="1">IF(A1868&lt;$F$2,"",AVERAGE(INDIRECT("C"&amp;A1868-$F$2+3):C1868))</f>
        <v>22349.812416666657</v>
      </c>
      <c r="G1868" s="2">
        <f ca="1">IF(A1868&lt;$G$2,"",IF(A1868=$G$2,AVERAGE(INDIRECT("C"&amp;A1868-$G$2+3):C1868),G1867+(2/($G$2+3))*(C1868-G1867)))</f>
        <v>23280.796079480533</v>
      </c>
      <c r="J1868">
        <f ca="1">IF(F1868="","",IF(C1868&lt;(F1868*(1-'inputs and tables'!$K$14)),0,IF(C1868&gt;(F1868*(1+'inputs and tables'!$K$14)),1,J1867)))</f>
        <v>0</v>
      </c>
      <c r="K1868">
        <f ca="1">IF(G1868="","",IF(C1868&lt;(G1868*(1-'inputs and tables'!$K$14)),0,IF(C1868&gt;(G1868*(1+'inputs and tables'!$K$14)),1,K1867)))</f>
        <v>0</v>
      </c>
      <c r="N1868" s="13">
        <f t="shared" si="86"/>
        <v>1633.2939643942591</v>
      </c>
      <c r="O1868" s="10">
        <f ca="1">(O1867+(IF(J1867&lt;&gt;J1866,(-O1867*'inputs and tables'!$K$22-'inputs and tables'!$K$21)-O1867*'inputs and tables'!$K$22,0)*('inputs and tables'!$K$15+'inputs and tables'!$K$16)))*(IF(AND(J1867=0,'inputs and tables'!$K$16=1),data!C1867/data!C1868,1)*IF(AND(J1867=1,'inputs and tables'!$K$15=1),data!C1868/data!C1867,1))</f>
        <v>68848.901558625264</v>
      </c>
      <c r="P1868" s="10">
        <f ca="1">(P1867+(IF(K1867&lt;&gt;K1866,(-P1867*'inputs and tables'!$K$22-'inputs and tables'!$K$21)-P1867*'inputs and tables'!$K$22,0)*('inputs and tables'!$K$15+'inputs and tables'!$K$16)))*(IF(AND(K1867=0,'inputs and tables'!$K$16=1),data!C1867/data!C1868,1)*IF(AND(K1867=1,'inputs and tables'!$K$15=1),data!C1868/data!C1867,1))</f>
        <v>17869.205566367731</v>
      </c>
    </row>
    <row r="1869" spans="1:16" x14ac:dyDescent="0.4">
      <c r="A1869" s="17">
        <f t="shared" si="87"/>
        <v>1867</v>
      </c>
      <c r="B1869">
        <v>1664150400</v>
      </c>
      <c r="C1869">
        <v>19227.82</v>
      </c>
      <c r="D1869" s="14">
        <f t="shared" si="85"/>
        <v>44830</v>
      </c>
      <c r="F1869">
        <f ca="1">IF(A1869&lt;$F$2,"",AVERAGE(INDIRECT("C"&amp;A1869-$F$2+3):C1869))</f>
        <v>22264.476749999991</v>
      </c>
      <c r="G1869" s="2">
        <f ca="1">IF(A1869&lt;$G$2,"",IF(A1869=$G$2,AVERAGE(INDIRECT("C"&amp;A1869-$G$2+3):C1869),G1868+(2/($G$2+3))*(C1869-G1868)))</f>
        <v>23208.421506632665</v>
      </c>
      <c r="J1869">
        <f ca="1">IF(F1869="","",IF(C1869&lt;(F1869*(1-'inputs and tables'!$K$14)),0,IF(C1869&gt;(F1869*(1+'inputs and tables'!$K$14)),1,J1868)))</f>
        <v>0</v>
      </c>
      <c r="K1869">
        <f ca="1">IF(G1869="","",IF(C1869&lt;(G1869*(1-'inputs and tables'!$K$14)),0,IF(C1869&gt;(G1869*(1+'inputs and tables'!$K$14)),1,K1868)))</f>
        <v>0</v>
      </c>
      <c r="N1869" s="13">
        <f t="shared" si="86"/>
        <v>1669.80633955709</v>
      </c>
      <c r="O1869" s="10">
        <f ca="1">(O1868+(IF(J1868&lt;&gt;J1867,(-O1868*'inputs and tables'!$K$22-'inputs and tables'!$K$21)-O1868*'inputs and tables'!$K$22,0)*('inputs and tables'!$K$15+'inputs and tables'!$K$16)))*(IF(AND(J1868=0,'inputs and tables'!$K$16=1),data!C1868/data!C1869,1)*IF(AND(J1868=1,'inputs and tables'!$K$15=1),data!C1869/data!C1868,1))</f>
        <v>67343.435407428275</v>
      </c>
      <c r="P1869" s="10">
        <f ca="1">(P1868+(IF(K1868&lt;&gt;K1867,(-P1868*'inputs and tables'!$K$22-'inputs and tables'!$K$21)-P1868*'inputs and tables'!$K$22,0)*('inputs and tables'!$K$15+'inputs and tables'!$K$16)))*(IF(AND(K1868=0,'inputs and tables'!$K$16=1),data!C1868/data!C1869,1)*IF(AND(K1868=1,'inputs and tables'!$K$15=1),data!C1869/data!C1868,1))</f>
        <v>17478.473346681691</v>
      </c>
    </row>
    <row r="1870" spans="1:16" x14ac:dyDescent="0.4">
      <c r="A1870" s="17">
        <f t="shared" si="87"/>
        <v>1868</v>
      </c>
      <c r="B1870">
        <v>1664236800</v>
      </c>
      <c r="C1870">
        <v>19079.13</v>
      </c>
      <c r="D1870" s="14">
        <f t="shared" si="85"/>
        <v>44831</v>
      </c>
      <c r="F1870">
        <f ca="1">IF(A1870&lt;$F$2,"",AVERAGE(INDIRECT("C"&amp;A1870-$F$2+3):C1870))</f>
        <v>22159.017666666652</v>
      </c>
      <c r="G1870" s="2">
        <f ca="1">IF(A1870&lt;$G$2,"",IF(A1870=$G$2,AVERAGE(INDIRECT("C"&amp;A1870-$G$2+3):C1870),G1869+(2/($G$2+3))*(C1870-G1869)))</f>
        <v>23134.68415829994</v>
      </c>
      <c r="J1870">
        <f ca="1">IF(F1870="","",IF(C1870&lt;(F1870*(1-'inputs and tables'!$K$14)),0,IF(C1870&gt;(F1870*(1+'inputs and tables'!$K$14)),1,J1869)))</f>
        <v>0</v>
      </c>
      <c r="K1870">
        <f ca="1">IF(G1870="","",IF(C1870&lt;(G1870*(1-'inputs and tables'!$K$14)),0,IF(C1870&gt;(G1870*(1+'inputs and tables'!$K$14)),1,K1869)))</f>
        <v>0</v>
      </c>
      <c r="N1870" s="13">
        <f t="shared" si="86"/>
        <v>1656.8936170212673</v>
      </c>
      <c r="O1870" s="10">
        <f ca="1">(O1869+(IF(J1869&lt;&gt;J1868,(-O1869*'inputs and tables'!$K$22-'inputs and tables'!$K$21)-O1869*'inputs and tables'!$K$22,0)*('inputs and tables'!$K$15+'inputs and tables'!$K$16)))*(IF(AND(J1869=0,'inputs and tables'!$K$16=1),data!C1869/data!C1870,1)*IF(AND(J1869=1,'inputs and tables'!$K$15=1),data!C1870/data!C1869,1))</f>
        <v>67868.265177482273</v>
      </c>
      <c r="P1870" s="10">
        <f ca="1">(P1869+(IF(K1869&lt;&gt;K1868,(-P1869*'inputs and tables'!$K$22-'inputs and tables'!$K$21)-P1869*'inputs and tables'!$K$22,0)*('inputs and tables'!$K$15+'inputs and tables'!$K$16)))*(IF(AND(K1869=0,'inputs and tables'!$K$16=1),data!C1869/data!C1870,1)*IF(AND(K1869=1,'inputs and tables'!$K$15=1),data!C1870/data!C1869,1))</f>
        <v>17614.688897491298</v>
      </c>
    </row>
    <row r="1871" spans="1:16" x14ac:dyDescent="0.4">
      <c r="A1871" s="17">
        <f t="shared" si="87"/>
        <v>1869</v>
      </c>
      <c r="B1871">
        <v>1664323200</v>
      </c>
      <c r="C1871">
        <v>19412.82</v>
      </c>
      <c r="D1871" s="14">
        <f t="shared" si="85"/>
        <v>44832</v>
      </c>
      <c r="F1871">
        <f ca="1">IF(A1871&lt;$F$2,"",AVERAGE(INDIRECT("C"&amp;A1871-$F$2+3):C1871))</f>
        <v>22055.782499999983</v>
      </c>
      <c r="G1871" s="2">
        <f ca="1">IF(A1871&lt;$G$2,"",IF(A1871=$G$2,AVERAGE(INDIRECT("C"&amp;A1871-$G$2+3):C1871),G1870+(2/($G$2+3))*(C1871-G1870)))</f>
        <v>23068.2222983303</v>
      </c>
      <c r="J1871">
        <f ca="1">IF(F1871="","",IF(C1871&lt;(F1871*(1-'inputs and tables'!$K$14)),0,IF(C1871&gt;(F1871*(1+'inputs and tables'!$K$14)),1,J1870)))</f>
        <v>0</v>
      </c>
      <c r="K1871">
        <f ca="1">IF(G1871="","",IF(C1871&lt;(G1871*(1-'inputs and tables'!$K$14)),0,IF(C1871&gt;(G1871*(1+'inputs and tables'!$K$14)),1,K1870)))</f>
        <v>0</v>
      </c>
      <c r="N1871" s="13">
        <f t="shared" si="86"/>
        <v>1685.8723404255225</v>
      </c>
      <c r="O1871" s="10">
        <f ca="1">(O1870+(IF(J1870&lt;&gt;J1869,(-O1870*'inputs and tables'!$K$22-'inputs and tables'!$K$21)-O1870*'inputs and tables'!$K$22,0)*('inputs and tables'!$K$15+'inputs and tables'!$K$16)))*(IF(AND(J1870=0,'inputs and tables'!$K$16=1),data!C1870/data!C1871,1)*IF(AND(J1870=1,'inputs and tables'!$K$15=1),data!C1871/data!C1870,1))</f>
        <v>66701.666949760911</v>
      </c>
      <c r="P1871" s="10">
        <f ca="1">(P1870+(IF(K1870&lt;&gt;K1869,(-P1870*'inputs and tables'!$K$22-'inputs and tables'!$K$21)-P1870*'inputs and tables'!$K$22,0)*('inputs and tables'!$K$15+'inputs and tables'!$K$16)))*(IF(AND(K1870=0,'inputs and tables'!$K$16=1),data!C1870/data!C1871,1)*IF(AND(K1870=1,'inputs and tables'!$K$15=1),data!C1871/data!C1870,1))</f>
        <v>17311.907254319216</v>
      </c>
    </row>
    <row r="1872" spans="1:16" x14ac:dyDescent="0.4">
      <c r="A1872" s="17">
        <f t="shared" si="87"/>
        <v>1870</v>
      </c>
      <c r="B1872">
        <v>1664409600</v>
      </c>
      <c r="C1872">
        <v>19591.509999999998</v>
      </c>
      <c r="D1872" s="14">
        <f t="shared" si="85"/>
        <v>44833</v>
      </c>
      <c r="F1872">
        <f ca="1">IF(A1872&lt;$F$2,"",AVERAGE(INDIRECT("C"&amp;A1872-$F$2+3):C1872))</f>
        <v>21970.663166666651</v>
      </c>
      <c r="G1872" s="2">
        <f ca="1">IF(A1872&lt;$G$2,"",IF(A1872=$G$2,AVERAGE(INDIRECT("C"&amp;A1872-$G$2+3):C1872),G1871+(2/($G$2+3))*(C1872-G1871)))</f>
        <v>23006.138150145831</v>
      </c>
      <c r="J1872">
        <f ca="1">IF(F1872="","",IF(C1872&lt;(F1872*(1-'inputs and tables'!$K$14)),0,IF(C1872&gt;(F1872*(1+'inputs and tables'!$K$14)),1,J1871)))</f>
        <v>0</v>
      </c>
      <c r="K1872">
        <f ca="1">IF(G1872="","",IF(C1872&lt;(G1872*(1-'inputs and tables'!$K$14)),0,IF(C1872&gt;(G1872*(1+'inputs and tables'!$K$14)),1,K1871)))</f>
        <v>0</v>
      </c>
      <c r="N1872" s="13">
        <f t="shared" si="86"/>
        <v>1701.3903603994695</v>
      </c>
      <c r="O1872" s="10">
        <f ca="1">(O1871+(IF(J1871&lt;&gt;J1870,(-O1871*'inputs and tables'!$K$22-'inputs and tables'!$K$21)-O1871*'inputs and tables'!$K$22,0)*('inputs and tables'!$K$15+'inputs and tables'!$K$16)))*(IF(AND(J1871=0,'inputs and tables'!$K$16=1),data!C1871/data!C1872,1)*IF(AND(J1871=1,'inputs and tables'!$K$15=1),data!C1872/data!C1871,1))</f>
        <v>66093.29521796215</v>
      </c>
      <c r="P1872" s="10">
        <f ca="1">(P1871+(IF(K1871&lt;&gt;K1870,(-P1871*'inputs and tables'!$K$22-'inputs and tables'!$K$21)-P1871*'inputs and tables'!$K$22,0)*('inputs and tables'!$K$15+'inputs and tables'!$K$16)))*(IF(AND(K1871=0,'inputs and tables'!$K$16=1),data!C1871/data!C1872,1)*IF(AND(K1871=1,'inputs and tables'!$K$15=1),data!C1872/data!C1871,1))</f>
        <v>17154.009026603522</v>
      </c>
    </row>
    <row r="1873" spans="1:16" x14ac:dyDescent="0.4">
      <c r="A1873" s="17">
        <f t="shared" si="87"/>
        <v>1871</v>
      </c>
      <c r="B1873">
        <v>1664496000</v>
      </c>
      <c r="C1873">
        <v>19422.61</v>
      </c>
      <c r="D1873" s="14">
        <f t="shared" si="85"/>
        <v>44834</v>
      </c>
      <c r="F1873">
        <f ca="1">IF(A1873&lt;$F$2,"",AVERAGE(INDIRECT("C"&amp;A1873-$F$2+3):C1873))</f>
        <v>21878.74641666665</v>
      </c>
      <c r="G1873" s="2">
        <f ca="1">IF(A1873&lt;$G$2,"",IF(A1873=$G$2,AVERAGE(INDIRECT("C"&amp;A1873-$G$2+3):C1873),G1872+(2/($G$2+3))*(C1873-G1872)))</f>
        <v>22942.146576036084</v>
      </c>
      <c r="J1873">
        <f ca="1">IF(F1873="","",IF(C1873&lt;(F1873*(1-'inputs and tables'!$K$14)),0,IF(C1873&gt;(F1873*(1+'inputs and tables'!$K$14)),1,J1872)))</f>
        <v>0</v>
      </c>
      <c r="K1873">
        <f ca="1">IF(G1873="","",IF(C1873&lt;(G1873*(1-'inputs and tables'!$K$14)),0,IF(C1873&gt;(G1873*(1+'inputs and tables'!$K$14)),1,K1872)))</f>
        <v>0</v>
      </c>
      <c r="N1873" s="13">
        <f t="shared" si="86"/>
        <v>1686.7225358228307</v>
      </c>
      <c r="O1873" s="10">
        <f ca="1">(O1872+(IF(J1872&lt;&gt;J1871,(-O1872*'inputs and tables'!$K$22-'inputs and tables'!$K$21)-O1872*'inputs and tables'!$K$22,0)*('inputs and tables'!$K$15+'inputs and tables'!$K$16)))*(IF(AND(J1872=0,'inputs and tables'!$K$16=1),data!C1872/data!C1873,1)*IF(AND(J1872=1,'inputs and tables'!$K$15=1),data!C1873/data!C1872,1))</f>
        <v>66668.045859730366</v>
      </c>
      <c r="P1873" s="10">
        <f ca="1">(P1872+(IF(K1872&lt;&gt;K1871,(-P1872*'inputs and tables'!$K$22-'inputs and tables'!$K$21)-P1872*'inputs and tables'!$K$22,0)*('inputs and tables'!$K$15+'inputs and tables'!$K$16)))*(IF(AND(K1872=0,'inputs and tables'!$K$16=1),data!C1872/data!C1873,1)*IF(AND(K1872=1,'inputs and tables'!$K$15=1),data!C1873/data!C1872,1))</f>
        <v>17303.181157671042</v>
      </c>
    </row>
    <row r="1874" spans="1:16" x14ac:dyDescent="0.4">
      <c r="A1874" s="17">
        <f t="shared" si="87"/>
        <v>1872</v>
      </c>
      <c r="B1874">
        <v>1664582400</v>
      </c>
      <c r="C1874">
        <v>19310.95</v>
      </c>
      <c r="D1874" s="14">
        <f t="shared" ref="D1874:D1937" si="88">(B1874/86400)+DATE(1970,1,1)</f>
        <v>44835</v>
      </c>
      <c r="F1874">
        <f ca="1">IF(A1874&lt;$F$2,"",AVERAGE(INDIRECT("C"&amp;A1874-$F$2+3):C1874))</f>
        <v>21792.169249999984</v>
      </c>
      <c r="G1874" s="2">
        <f ca="1">IF(A1874&lt;$G$2,"",IF(A1874=$G$2,AVERAGE(INDIRECT("C"&amp;A1874-$G$2+3):C1874),G1873+(2/($G$2+3))*(C1874-G1873)))</f>
        <v>22877.30378003544</v>
      </c>
      <c r="J1874">
        <f ca="1">IF(F1874="","",IF(C1874&lt;(F1874*(1-'inputs and tables'!$K$14)),0,IF(C1874&gt;(F1874*(1+'inputs and tables'!$K$14)),1,J1873)))</f>
        <v>0</v>
      </c>
      <c r="K1874">
        <f ca="1">IF(G1874="","",IF(C1874&lt;(G1874*(1-'inputs and tables'!$K$14)),0,IF(C1874&gt;(G1874*(1+'inputs and tables'!$K$14)),1,K1873)))</f>
        <v>0</v>
      </c>
      <c r="N1874" s="13">
        <f t="shared" ref="N1874:N1937" si="89">(C1874/C1873)*N1873</f>
        <v>1677.0256187581326</v>
      </c>
      <c r="O1874" s="10">
        <f ca="1">(O1873+(IF(J1873&lt;&gt;J1872,(-O1873*'inputs and tables'!$K$22-'inputs and tables'!$K$21)-O1873*'inputs and tables'!$K$22,0)*('inputs and tables'!$K$15+'inputs and tables'!$K$16)))*(IF(AND(J1873=0,'inputs and tables'!$K$16=1),data!C1873/data!C1874,1)*IF(AND(J1873=1,'inputs and tables'!$K$15=1),data!C1874/data!C1873,1))</f>
        <v>67053.534610967239</v>
      </c>
      <c r="P1874" s="10">
        <f ca="1">(P1873+(IF(K1873&lt;&gt;K1872,(-P1873*'inputs and tables'!$K$22-'inputs and tables'!$K$21)-P1873*'inputs and tables'!$K$22,0)*('inputs and tables'!$K$15+'inputs and tables'!$K$16)))*(IF(AND(K1873=0,'inputs and tables'!$K$16=1),data!C1873/data!C1874,1)*IF(AND(K1873=1,'inputs and tables'!$K$15=1),data!C1874/data!C1873,1))</f>
        <v>17403.231813286926</v>
      </c>
    </row>
    <row r="1875" spans="1:16" x14ac:dyDescent="0.4">
      <c r="A1875" s="17">
        <f t="shared" si="87"/>
        <v>1873</v>
      </c>
      <c r="B1875">
        <v>1664668800</v>
      </c>
      <c r="C1875">
        <v>19056.8</v>
      </c>
      <c r="D1875" s="14">
        <f t="shared" si="88"/>
        <v>44836</v>
      </c>
      <c r="F1875">
        <f ca="1">IF(A1875&lt;$F$2,"",AVERAGE(INDIRECT("C"&amp;A1875-$F$2+3):C1875))</f>
        <v>21702.108916666657</v>
      </c>
      <c r="G1875" s="2">
        <f ca="1">IF(A1875&lt;$G$2,"",IF(A1875=$G$2,AVERAGE(INDIRECT("C"&amp;A1875-$G$2+3):C1875),G1874+(2/($G$2+3))*(C1875-G1874)))</f>
        <v>22809.080498249092</v>
      </c>
      <c r="J1875">
        <f ca="1">IF(F1875="","",IF(C1875&lt;(F1875*(1-'inputs and tables'!$K$14)),0,IF(C1875&gt;(F1875*(1+'inputs and tables'!$K$14)),1,J1874)))</f>
        <v>0</v>
      </c>
      <c r="K1875">
        <f ca="1">IF(G1875="","",IF(C1875&lt;(G1875*(1-'inputs and tables'!$K$14)),0,IF(C1875&gt;(G1875*(1+'inputs and tables'!$K$14)),1,K1874)))</f>
        <v>0</v>
      </c>
      <c r="N1875" s="13">
        <f t="shared" si="89"/>
        <v>1654.9544072948238</v>
      </c>
      <c r="O1875" s="10">
        <f ca="1">(O1874+(IF(J1874&lt;&gt;J1873,(-O1874*'inputs and tables'!$K$22-'inputs and tables'!$K$21)-O1874*'inputs and tables'!$K$22,0)*('inputs and tables'!$K$15+'inputs and tables'!$K$16)))*(IF(AND(J1874=0,'inputs and tables'!$K$16=1),data!C1874/data!C1875,1)*IF(AND(J1874=1,'inputs and tables'!$K$15=1),data!C1875/data!C1874,1))</f>
        <v>67947.790510246094</v>
      </c>
      <c r="P1875" s="10">
        <f ca="1">(P1874+(IF(K1874&lt;&gt;K1873,(-P1874*'inputs and tables'!$K$22-'inputs and tables'!$K$21)-P1874*'inputs and tables'!$K$22,0)*('inputs and tables'!$K$15+'inputs and tables'!$K$16)))*(IF(AND(K1874=0,'inputs and tables'!$K$16=1),data!C1874/data!C1875,1)*IF(AND(K1874=1,'inputs and tables'!$K$15=1),data!C1875/data!C1874,1))</f>
        <v>17635.329089080704</v>
      </c>
    </row>
    <row r="1876" spans="1:16" x14ac:dyDescent="0.4">
      <c r="A1876" s="17">
        <f t="shared" si="87"/>
        <v>1874</v>
      </c>
      <c r="B1876">
        <v>1664755200</v>
      </c>
      <c r="C1876">
        <v>19629.080000000002</v>
      </c>
      <c r="D1876" s="14">
        <f t="shared" si="88"/>
        <v>44837</v>
      </c>
      <c r="F1876">
        <f ca="1">IF(A1876&lt;$F$2,"",AVERAGE(INDIRECT("C"&amp;A1876-$F$2+3):C1876))</f>
        <v>21616.357833333321</v>
      </c>
      <c r="G1876" s="2">
        <f ca="1">IF(A1876&lt;$G$2,"",IF(A1876=$G$2,AVERAGE(INDIRECT("C"&amp;A1876-$G$2+3):C1876),G1875+(2/($G$2+3))*(C1876-G1875)))</f>
        <v>22752.294775066071</v>
      </c>
      <c r="J1876">
        <f ca="1">IF(F1876="","",IF(C1876&lt;(F1876*(1-'inputs and tables'!$K$14)),0,IF(C1876&gt;(F1876*(1+'inputs and tables'!$K$14)),1,J1875)))</f>
        <v>0</v>
      </c>
      <c r="K1876">
        <f ca="1">IF(G1876="","",IF(C1876&lt;(G1876*(1-'inputs and tables'!$K$14)),0,IF(C1876&gt;(G1876*(1+'inputs and tables'!$K$14)),1,K1875)))</f>
        <v>0</v>
      </c>
      <c r="N1876" s="13">
        <f t="shared" si="89"/>
        <v>1704.6530612244808</v>
      </c>
      <c r="O1876" s="10">
        <f ca="1">(O1875+(IF(J1875&lt;&gt;J1874,(-O1875*'inputs and tables'!$K$22-'inputs and tables'!$K$21)-O1875*'inputs and tables'!$K$22,0)*('inputs and tables'!$K$15+'inputs and tables'!$K$16)))*(IF(AND(J1875=0,'inputs and tables'!$K$16=1),data!C1875/data!C1876,1)*IF(AND(J1875=1,'inputs and tables'!$K$15=1),data!C1876/data!C1875,1))</f>
        <v>65966.792849978578</v>
      </c>
      <c r="P1876" s="10">
        <f ca="1">(P1875+(IF(K1875&lt;&gt;K1874,(-P1875*'inputs and tables'!$K$22-'inputs and tables'!$K$21)-P1875*'inputs and tables'!$K$22,0)*('inputs and tables'!$K$15+'inputs and tables'!$K$16)))*(IF(AND(K1875=0,'inputs and tables'!$K$16=1),data!C1875/data!C1876,1)*IF(AND(K1875=1,'inputs and tables'!$K$15=1),data!C1876/data!C1875,1))</f>
        <v>17121.176304992037</v>
      </c>
    </row>
    <row r="1877" spans="1:16" x14ac:dyDescent="0.4">
      <c r="A1877" s="17">
        <f t="shared" si="87"/>
        <v>1875</v>
      </c>
      <c r="B1877">
        <v>1664841600</v>
      </c>
      <c r="C1877">
        <v>20337.82</v>
      </c>
      <c r="D1877" s="14">
        <f t="shared" si="88"/>
        <v>44838</v>
      </c>
      <c r="F1877">
        <f ca="1">IF(A1877&lt;$F$2,"",AVERAGE(INDIRECT("C"&amp;A1877-$F$2+3):C1877))</f>
        <v>21524.397166666658</v>
      </c>
      <c r="G1877" s="2">
        <f ca="1">IF(A1877&lt;$G$2,"",IF(A1877=$G$2,AVERAGE(INDIRECT("C"&amp;A1877-$G$2+3):C1877),G1876+(2/($G$2+3))*(C1877-G1876)))</f>
        <v>22709.179154082747</v>
      </c>
      <c r="J1877">
        <f ca="1">IF(F1877="","",IF(C1877&lt;(F1877*(1-'inputs and tables'!$K$14)),0,IF(C1877&gt;(F1877*(1+'inputs and tables'!$K$14)),1,J1876)))</f>
        <v>0</v>
      </c>
      <c r="K1877">
        <f ca="1">IF(G1877="","",IF(C1877&lt;(G1877*(1-'inputs and tables'!$K$14)),0,IF(C1877&gt;(G1877*(1+'inputs and tables'!$K$14)),1,K1876)))</f>
        <v>0</v>
      </c>
      <c r="N1877" s="13">
        <f t="shared" si="89"/>
        <v>1766.2023447676847</v>
      </c>
      <c r="O1877" s="10">
        <f ca="1">(O1876+(IF(J1876&lt;&gt;J1875,(-O1876*'inputs and tables'!$K$22-'inputs and tables'!$K$21)-O1876*'inputs and tables'!$K$22,0)*('inputs and tables'!$K$15+'inputs and tables'!$K$16)))*(IF(AND(J1876=0,'inputs and tables'!$K$16=1),data!C1876/data!C1877,1)*IF(AND(J1876=1,'inputs and tables'!$K$15=1),data!C1877/data!C1876,1))</f>
        <v>63667.957243974903</v>
      </c>
      <c r="P1877" s="10">
        <f ca="1">(P1876+(IF(K1876&lt;&gt;K1875,(-P1876*'inputs and tables'!$K$22-'inputs and tables'!$K$21)-P1876*'inputs and tables'!$K$22,0)*('inputs and tables'!$K$15+'inputs and tables'!$K$16)))*(IF(AND(K1876=0,'inputs and tables'!$K$16=1),data!C1876/data!C1877,1)*IF(AND(K1876=1,'inputs and tables'!$K$15=1),data!C1877/data!C1876,1))</f>
        <v>16524.531114189875</v>
      </c>
    </row>
    <row r="1878" spans="1:16" x14ac:dyDescent="0.4">
      <c r="A1878" s="17">
        <f t="shared" si="87"/>
        <v>1876</v>
      </c>
      <c r="B1878">
        <v>1664928000</v>
      </c>
      <c r="C1878">
        <v>20158.259999999998</v>
      </c>
      <c r="D1878" s="14">
        <f t="shared" si="88"/>
        <v>44839</v>
      </c>
      <c r="F1878">
        <f ca="1">IF(A1878&lt;$F$2,"",AVERAGE(INDIRECT("C"&amp;A1878-$F$2+3):C1878))</f>
        <v>21433.004916666658</v>
      </c>
      <c r="G1878" s="2">
        <f ca="1">IF(A1878&lt;$G$2,"",IF(A1878=$G$2,AVERAGE(INDIRECT("C"&amp;A1878-$G$2+3):C1878),G1877+(2/($G$2+3))*(C1878-G1877)))</f>
        <v>22663.627026331269</v>
      </c>
      <c r="J1878">
        <f ca="1">IF(F1878="","",IF(C1878&lt;(F1878*(1-'inputs and tables'!$K$14)),0,IF(C1878&gt;(F1878*(1+'inputs and tables'!$K$14)),1,J1877)))</f>
        <v>0</v>
      </c>
      <c r="K1878">
        <f ca="1">IF(G1878="","",IF(C1878&lt;(G1878*(1-'inputs and tables'!$K$14)),0,IF(C1878&gt;(G1878*(1+'inputs and tables'!$K$14)),1,K1877)))</f>
        <v>0</v>
      </c>
      <c r="N1878" s="13">
        <f t="shared" si="89"/>
        <v>1750.608771168032</v>
      </c>
      <c r="O1878" s="10">
        <f ca="1">(O1877+(IF(J1877&lt;&gt;J1876,(-O1877*'inputs and tables'!$K$22-'inputs and tables'!$K$21)-O1877*'inputs and tables'!$K$22,0)*('inputs and tables'!$K$15+'inputs and tables'!$K$16)))*(IF(AND(J1877=0,'inputs and tables'!$K$16=1),data!C1877/data!C1878,1)*IF(AND(J1877=1,'inputs and tables'!$K$15=1),data!C1878/data!C1877,1))</f>
        <v>64235.080517646747</v>
      </c>
      <c r="P1878" s="10">
        <f ca="1">(P1877+(IF(K1877&lt;&gt;K1876,(-P1877*'inputs and tables'!$K$22-'inputs and tables'!$K$21)-P1877*'inputs and tables'!$K$22,0)*('inputs and tables'!$K$15+'inputs and tables'!$K$16)))*(IF(AND(K1877=0,'inputs and tables'!$K$16=1),data!C1877/data!C1878,1)*IF(AND(K1877=1,'inputs and tables'!$K$15=1),data!C1878/data!C1877,1))</f>
        <v>16671.723620232755</v>
      </c>
    </row>
    <row r="1879" spans="1:16" x14ac:dyDescent="0.4">
      <c r="A1879" s="17">
        <f t="shared" si="87"/>
        <v>1877</v>
      </c>
      <c r="B1879">
        <v>1665014400</v>
      </c>
      <c r="C1879">
        <v>19960.669999999998</v>
      </c>
      <c r="D1879" s="14">
        <f t="shared" si="88"/>
        <v>44840</v>
      </c>
      <c r="F1879">
        <f ca="1">IF(A1879&lt;$F$2,"",AVERAGE(INDIRECT("C"&amp;A1879-$F$2+3):C1879))</f>
        <v>21347.637416666657</v>
      </c>
      <c r="G1879" s="2">
        <f ca="1">IF(A1879&lt;$G$2,"",IF(A1879=$G$2,AVERAGE(INDIRECT("C"&amp;A1879-$G$2+3):C1879),G1878+(2/($G$2+3))*(C1879-G1878)))</f>
        <v>22615.359936575354</v>
      </c>
      <c r="J1879">
        <f ca="1">IF(F1879="","",IF(C1879&lt;(F1879*(1-'inputs and tables'!$K$14)),0,IF(C1879&gt;(F1879*(1+'inputs and tables'!$K$14)),1,J1878)))</f>
        <v>0</v>
      </c>
      <c r="K1879">
        <f ca="1">IF(G1879="","",IF(C1879&lt;(G1879*(1-'inputs and tables'!$K$14)),0,IF(C1879&gt;(G1879*(1+'inputs and tables'!$K$14)),1,K1878)))</f>
        <v>0</v>
      </c>
      <c r="N1879" s="13">
        <f t="shared" si="89"/>
        <v>1733.449413808067</v>
      </c>
      <c r="O1879" s="10">
        <f ca="1">(O1878+(IF(J1878&lt;&gt;J1877,(-O1878*'inputs and tables'!$K$22-'inputs and tables'!$K$21)-O1878*'inputs and tables'!$K$22,0)*('inputs and tables'!$K$15+'inputs and tables'!$K$16)))*(IF(AND(J1878=0,'inputs and tables'!$K$16=1),data!C1878/data!C1879,1)*IF(AND(J1878=1,'inputs and tables'!$K$15=1),data!C1879/data!C1878,1))</f>
        <v>64870.9414160776</v>
      </c>
      <c r="P1879" s="10">
        <f ca="1">(P1878+(IF(K1878&lt;&gt;K1877,(-P1878*'inputs and tables'!$K$22-'inputs and tables'!$K$21)-P1878*'inputs and tables'!$K$22,0)*('inputs and tables'!$K$15+'inputs and tables'!$K$16)))*(IF(AND(K1878=0,'inputs and tables'!$K$16=1),data!C1878/data!C1879,1)*IF(AND(K1878=1,'inputs and tables'!$K$15=1),data!C1879/data!C1878,1))</f>
        <v>16836.756450800152</v>
      </c>
    </row>
    <row r="1880" spans="1:16" x14ac:dyDescent="0.4">
      <c r="A1880" s="17">
        <f t="shared" si="87"/>
        <v>1878</v>
      </c>
      <c r="B1880">
        <v>1665100800</v>
      </c>
      <c r="C1880">
        <v>19530.09</v>
      </c>
      <c r="D1880" s="14">
        <f t="shared" si="88"/>
        <v>44841</v>
      </c>
      <c r="F1880">
        <f ca="1">IF(A1880&lt;$F$2,"",AVERAGE(INDIRECT("C"&amp;A1880-$F$2+3):C1880))</f>
        <v>21259.472083333323</v>
      </c>
      <c r="G1880" s="2">
        <f ca="1">IF(A1880&lt;$G$2,"",IF(A1880=$G$2,AVERAGE(INDIRECT("C"&amp;A1880-$G$2+3):C1880),G1879+(2/($G$2+3))*(C1880-G1879)))</f>
        <v>22560.26583056508</v>
      </c>
      <c r="J1880">
        <f ca="1">IF(F1880="","",IF(C1880&lt;(F1880*(1-'inputs and tables'!$K$14)),0,IF(C1880&gt;(F1880*(1+'inputs and tables'!$K$14)),1,J1879)))</f>
        <v>0</v>
      </c>
      <c r="K1880">
        <f ca="1">IF(G1880="","",IF(C1880&lt;(G1880*(1-'inputs and tables'!$K$14)),0,IF(C1880&gt;(G1880*(1+'inputs and tables'!$K$14)),1,K1879)))</f>
        <v>0</v>
      </c>
      <c r="N1880" s="13">
        <f t="shared" si="89"/>
        <v>1696.0564481111503</v>
      </c>
      <c r="O1880" s="10">
        <f ca="1">(O1879+(IF(J1879&lt;&gt;J1878,(-O1879*'inputs and tables'!$K$22-'inputs and tables'!$K$21)-O1879*'inputs and tables'!$K$22,0)*('inputs and tables'!$K$15+'inputs and tables'!$K$16)))*(IF(AND(J1879=0,'inputs and tables'!$K$16=1),data!C1879/data!C1880,1)*IF(AND(J1879=1,'inputs and tables'!$K$15=1),data!C1880/data!C1879,1))</f>
        <v>66301.15141280237</v>
      </c>
      <c r="P1880" s="10">
        <f ca="1">(P1879+(IF(K1879&lt;&gt;K1878,(-P1879*'inputs and tables'!$K$22-'inputs and tables'!$K$21)-P1879*'inputs and tables'!$K$22,0)*('inputs and tables'!$K$15+'inputs and tables'!$K$16)))*(IF(AND(K1879=0,'inputs and tables'!$K$16=1),data!C1879/data!C1880,1)*IF(AND(K1879=1,'inputs and tables'!$K$15=1),data!C1880/data!C1879,1))</f>
        <v>17207.956511454533</v>
      </c>
    </row>
    <row r="1881" spans="1:16" x14ac:dyDescent="0.4">
      <c r="A1881" s="17">
        <f t="shared" si="87"/>
        <v>1879</v>
      </c>
      <c r="B1881">
        <v>1665187200</v>
      </c>
      <c r="C1881">
        <v>19417.96</v>
      </c>
      <c r="D1881" s="14">
        <f t="shared" si="88"/>
        <v>44842</v>
      </c>
      <c r="F1881">
        <f ca="1">IF(A1881&lt;$F$2,"",AVERAGE(INDIRECT("C"&amp;A1881-$F$2+3):C1881))</f>
        <v>21178.856083333325</v>
      </c>
      <c r="G1881" s="2">
        <f ca="1">IF(A1881&lt;$G$2,"",IF(A1881=$G$2,AVERAGE(INDIRECT("C"&amp;A1881-$G$2+3):C1881),G1880+(2/($G$2+3))*(C1881-G1880)))</f>
        <v>22504.153226447848</v>
      </c>
      <c r="J1881">
        <f ca="1">IF(F1881="","",IF(C1881&lt;(F1881*(1-'inputs and tables'!$K$14)),0,IF(C1881&gt;(F1881*(1+'inputs and tables'!$K$14)),1,J1880)))</f>
        <v>0</v>
      </c>
      <c r="K1881">
        <f ca="1">IF(G1881="","",IF(C1881&lt;(G1881*(1-'inputs and tables'!$K$14)),0,IF(C1881&gt;(G1881*(1+'inputs and tables'!$K$14)),1,K1880)))</f>
        <v>0</v>
      </c>
      <c r="N1881" s="13">
        <f t="shared" si="89"/>
        <v>1686.3187147199214</v>
      </c>
      <c r="O1881" s="10">
        <f ca="1">(O1880+(IF(J1880&lt;&gt;J1879,(-O1880*'inputs and tables'!$K$22-'inputs and tables'!$K$21)-O1880*'inputs and tables'!$K$22,0)*('inputs and tables'!$K$15+'inputs and tables'!$K$16)))*(IF(AND(J1880=0,'inputs and tables'!$K$16=1),data!C1880/data!C1881,1)*IF(AND(J1880=1,'inputs and tables'!$K$15=1),data!C1881/data!C1880,1))</f>
        <v>66684.010791847206</v>
      </c>
      <c r="P1881" s="10">
        <f ca="1">(P1880+(IF(K1880&lt;&gt;K1879,(-P1880*'inputs and tables'!$K$22-'inputs and tables'!$K$21)-P1880*'inputs and tables'!$K$22,0)*('inputs and tables'!$K$15+'inputs and tables'!$K$16)))*(IF(AND(K1880=0,'inputs and tables'!$K$16=1),data!C1880/data!C1881,1)*IF(AND(K1880=1,'inputs and tables'!$K$15=1),data!C1881/data!C1880,1))</f>
        <v>17307.324733637986</v>
      </c>
    </row>
    <row r="1882" spans="1:16" x14ac:dyDescent="0.4">
      <c r="A1882" s="17">
        <f t="shared" si="87"/>
        <v>1880</v>
      </c>
      <c r="B1882">
        <v>1665273600</v>
      </c>
      <c r="C1882">
        <v>19439.02</v>
      </c>
      <c r="D1882" s="14">
        <f t="shared" si="88"/>
        <v>44843</v>
      </c>
      <c r="F1882">
        <f ca="1">IF(A1882&lt;$F$2,"",AVERAGE(INDIRECT("C"&amp;A1882-$F$2+3):C1882))</f>
        <v>21103.975416666661</v>
      </c>
      <c r="G1882" s="2">
        <f ca="1">IF(A1882&lt;$G$2,"",IF(A1882=$G$2,AVERAGE(INDIRECT("C"&amp;A1882-$G$2+3):C1882),G1881+(2/($G$2+3))*(C1882-G1881)))</f>
        <v>22449.418704546995</v>
      </c>
      <c r="J1882">
        <f ca="1">IF(F1882="","",IF(C1882&lt;(F1882*(1-'inputs and tables'!$K$14)),0,IF(C1882&gt;(F1882*(1+'inputs and tables'!$K$14)),1,J1881)))</f>
        <v>0</v>
      </c>
      <c r="K1882">
        <f ca="1">IF(G1882="","",IF(C1882&lt;(G1882*(1-'inputs and tables'!$K$14)),0,IF(C1882&gt;(G1882*(1+'inputs and tables'!$K$14)),1,K1881)))</f>
        <v>0</v>
      </c>
      <c r="N1882" s="13">
        <f t="shared" si="89"/>
        <v>1688.1476335214847</v>
      </c>
      <c r="O1882" s="10">
        <f ca="1">(O1881+(IF(J1881&lt;&gt;J1880,(-O1881*'inputs and tables'!$K$22-'inputs and tables'!$K$21)-O1881*'inputs and tables'!$K$22,0)*('inputs and tables'!$K$15+'inputs and tables'!$K$16)))*(IF(AND(J1881=0,'inputs and tables'!$K$16=1),data!C1881/data!C1882,1)*IF(AND(J1881=1,'inputs and tables'!$K$15=1),data!C1882/data!C1881,1))</f>
        <v>66611.766138193037</v>
      </c>
      <c r="P1882" s="10">
        <f ca="1">(P1881+(IF(K1881&lt;&gt;K1880,(-P1881*'inputs and tables'!$K$22-'inputs and tables'!$K$21)-P1881*'inputs and tables'!$K$22,0)*('inputs and tables'!$K$15+'inputs and tables'!$K$16)))*(IF(AND(K1881=0,'inputs and tables'!$K$16=1),data!C1881/data!C1882,1)*IF(AND(K1881=1,'inputs and tables'!$K$15=1),data!C1882/data!C1881,1))</f>
        <v>17288.574186599584</v>
      </c>
    </row>
    <row r="1883" spans="1:16" x14ac:dyDescent="0.4">
      <c r="A1883" s="17">
        <f t="shared" si="87"/>
        <v>1881</v>
      </c>
      <c r="B1883">
        <v>1665360000</v>
      </c>
      <c r="C1883">
        <v>19131.87</v>
      </c>
      <c r="D1883" s="14">
        <f t="shared" si="88"/>
        <v>44844</v>
      </c>
      <c r="F1883">
        <f ca="1">IF(A1883&lt;$F$2,"",AVERAGE(INDIRECT("C"&amp;A1883-$F$2+3):C1883))</f>
        <v>21041.953249999995</v>
      </c>
      <c r="G1883" s="2">
        <f ca="1">IF(A1883&lt;$G$2,"",IF(A1883=$G$2,AVERAGE(INDIRECT("C"&amp;A1883-$G$2+3):C1883),G1882+(2/($G$2+3))*(C1883-G1882)))</f>
        <v>22390.176763394371</v>
      </c>
      <c r="J1883">
        <f ca="1">IF(F1883="","",IF(C1883&lt;(F1883*(1-'inputs and tables'!$K$14)),0,IF(C1883&gt;(F1883*(1+'inputs and tables'!$K$14)),1,J1882)))</f>
        <v>0</v>
      </c>
      <c r="K1883">
        <f ca="1">IF(G1883="","",IF(C1883&lt;(G1883*(1-'inputs and tables'!$K$14)),0,IF(C1883&gt;(G1883*(1+'inputs and tables'!$K$14)),1,K1882)))</f>
        <v>0</v>
      </c>
      <c r="N1883" s="13">
        <f t="shared" si="89"/>
        <v>1661.4737299174901</v>
      </c>
      <c r="O1883" s="10">
        <f ca="1">(O1882+(IF(J1882&lt;&gt;J1881,(-O1882*'inputs and tables'!$K$22-'inputs and tables'!$K$21)-O1882*'inputs and tables'!$K$22,0)*('inputs and tables'!$K$15+'inputs and tables'!$K$16)))*(IF(AND(J1882=0,'inputs and tables'!$K$16=1),data!C1882/data!C1883,1)*IF(AND(J1882=1,'inputs and tables'!$K$15=1),data!C1883/data!C1882,1))</f>
        <v>67681.175661117159</v>
      </c>
      <c r="P1883" s="10">
        <f ca="1">(P1882+(IF(K1882&lt;&gt;K1881,(-P1882*'inputs and tables'!$K$22-'inputs and tables'!$K$21)-P1882*'inputs and tables'!$K$22,0)*('inputs and tables'!$K$15+'inputs and tables'!$K$16)))*(IF(AND(K1882=0,'inputs and tables'!$K$16=1),data!C1882/data!C1883,1)*IF(AND(K1882=1,'inputs and tables'!$K$15=1),data!C1883/data!C1882,1))</f>
        <v>17566.131245131455</v>
      </c>
    </row>
    <row r="1884" spans="1:16" x14ac:dyDescent="0.4">
      <c r="A1884" s="17">
        <f t="shared" si="87"/>
        <v>1882</v>
      </c>
      <c r="B1884">
        <v>1665446400</v>
      </c>
      <c r="C1884">
        <v>19060</v>
      </c>
      <c r="D1884" s="14">
        <f t="shared" si="88"/>
        <v>44845</v>
      </c>
      <c r="F1884">
        <f ca="1">IF(A1884&lt;$F$2,"",AVERAGE(INDIRECT("C"&amp;A1884-$F$2+3):C1884))</f>
        <v>21013.391499999991</v>
      </c>
      <c r="G1884" s="2">
        <f ca="1">IF(A1884&lt;$G$2,"",IF(A1884=$G$2,AVERAGE(INDIRECT("C"&amp;A1884-$G$2+3):C1884),G1883+(2/($G$2+3))*(C1884-G1883)))</f>
        <v>22330.709321190901</v>
      </c>
      <c r="J1884">
        <f ca="1">IF(F1884="","",IF(C1884&lt;(F1884*(1-'inputs and tables'!$K$14)),0,IF(C1884&gt;(F1884*(1+'inputs and tables'!$K$14)),1,J1883)))</f>
        <v>0</v>
      </c>
      <c r="K1884">
        <f ca="1">IF(G1884="","",IF(C1884&lt;(G1884*(1-'inputs and tables'!$K$14)),0,IF(C1884&gt;(G1884*(1+'inputs and tables'!$K$14)),1,K1883)))</f>
        <v>0</v>
      </c>
      <c r="N1884" s="13">
        <f t="shared" si="89"/>
        <v>1655.232305688224</v>
      </c>
      <c r="O1884" s="10">
        <f ca="1">(O1883+(IF(J1883&lt;&gt;J1882,(-O1883*'inputs and tables'!$K$22-'inputs and tables'!$K$21)-O1883*'inputs and tables'!$K$22,0)*('inputs and tables'!$K$15+'inputs and tables'!$K$16)))*(IF(AND(J1883=0,'inputs and tables'!$K$16=1),data!C1883/data!C1884,1)*IF(AND(J1883=1,'inputs and tables'!$K$15=1),data!C1884/data!C1883,1))</f>
        <v>67936.382696519286</v>
      </c>
      <c r="P1884" s="10">
        <f ca="1">(P1883+(IF(K1883&lt;&gt;K1882,(-P1883*'inputs and tables'!$K$22-'inputs and tables'!$K$21)-P1883*'inputs and tables'!$K$22,0)*('inputs and tables'!$K$15+'inputs and tables'!$K$16)))*(IF(AND(K1883=0,'inputs and tables'!$K$16=1),data!C1883/data!C1884,1)*IF(AND(K1883=1,'inputs and tables'!$K$15=1),data!C1884/data!C1883,1))</f>
        <v>17632.368278320733</v>
      </c>
    </row>
    <row r="1885" spans="1:16" x14ac:dyDescent="0.4">
      <c r="A1885" s="17">
        <f t="shared" si="87"/>
        <v>1883</v>
      </c>
      <c r="B1885">
        <v>1665532800</v>
      </c>
      <c r="C1885">
        <v>19155.53</v>
      </c>
      <c r="D1885" s="14">
        <f t="shared" si="88"/>
        <v>44846</v>
      </c>
      <c r="F1885">
        <f ca="1">IF(A1885&lt;$F$2,"",AVERAGE(INDIRECT("C"&amp;A1885-$F$2+3):C1885))</f>
        <v>20988.550833333327</v>
      </c>
      <c r="G1885" s="2">
        <f ca="1">IF(A1885&lt;$G$2,"",IF(A1885=$G$2,AVERAGE(INDIRECT("C"&amp;A1885-$G$2+3):C1885),G1884+(2/($G$2+3))*(C1885-G1884)))</f>
        <v>22274.00969045535</v>
      </c>
      <c r="J1885">
        <f ca="1">IF(F1885="","",IF(C1885&lt;(F1885*(1-'inputs and tables'!$K$14)),0,IF(C1885&gt;(F1885*(1+'inputs and tables'!$K$14)),1,J1884)))</f>
        <v>0</v>
      </c>
      <c r="K1885">
        <f ca="1">IF(G1885="","",IF(C1885&lt;(G1885*(1-'inputs and tables'!$K$14)),0,IF(C1885&gt;(G1885*(1+'inputs and tables'!$K$14)),1,K1884)))</f>
        <v>0</v>
      </c>
      <c r="N1885" s="13">
        <f t="shared" si="89"/>
        <v>1663.5284411636906</v>
      </c>
      <c r="O1885" s="10">
        <f ca="1">(O1884+(IF(J1884&lt;&gt;J1883,(-O1884*'inputs and tables'!$K$22-'inputs and tables'!$K$21)-O1884*'inputs and tables'!$K$22,0)*('inputs and tables'!$K$15+'inputs and tables'!$K$16)))*(IF(AND(J1884=0,'inputs and tables'!$K$16=1),data!C1884/data!C1885,1)*IF(AND(J1884=1,'inputs and tables'!$K$15=1),data!C1885/data!C1884,1))</f>
        <v>67597.579090511077</v>
      </c>
      <c r="P1885" s="10">
        <f ca="1">(P1884+(IF(K1884&lt;&gt;K1883,(-P1884*'inputs and tables'!$K$22-'inputs and tables'!$K$21)-P1884*'inputs and tables'!$K$22,0)*('inputs and tables'!$K$15+'inputs and tables'!$K$16)))*(IF(AND(K1884=0,'inputs and tables'!$K$16=1),data!C1884/data!C1885,1)*IF(AND(K1884=1,'inputs and tables'!$K$15=1),data!C1885/data!C1884,1))</f>
        <v>17544.434394913282</v>
      </c>
    </row>
    <row r="1886" spans="1:16" x14ac:dyDescent="0.4">
      <c r="A1886" s="17">
        <f t="shared" si="87"/>
        <v>1884</v>
      </c>
      <c r="B1886">
        <v>1665619200</v>
      </c>
      <c r="C1886">
        <v>19375.13</v>
      </c>
      <c r="D1886" s="14">
        <f t="shared" si="88"/>
        <v>44847</v>
      </c>
      <c r="F1886">
        <f ca="1">IF(A1886&lt;$F$2,"",AVERAGE(INDIRECT("C"&amp;A1886-$F$2+3):C1886))</f>
        <v>20961.812583333329</v>
      </c>
      <c r="G1886" s="2">
        <f ca="1">IF(A1886&lt;$G$2,"",IF(A1886=$G$2,AVERAGE(INDIRECT("C"&amp;A1886-$G$2+3):C1886),G1885+(2/($G$2+3))*(C1886-G1885)))</f>
        <v>22222.243981697218</v>
      </c>
      <c r="J1886">
        <f ca="1">IF(F1886="","",IF(C1886&lt;(F1886*(1-'inputs and tables'!$K$14)),0,IF(C1886&gt;(F1886*(1+'inputs and tables'!$K$14)),1,J1885)))</f>
        <v>0</v>
      </c>
      <c r="K1886">
        <f ca="1">IF(G1886="","",IF(C1886&lt;(G1886*(1-'inputs and tables'!$K$14)),0,IF(C1886&gt;(G1886*(1+'inputs and tables'!$K$14)),1,K1885)))</f>
        <v>0</v>
      </c>
      <c r="N1886" s="13">
        <f t="shared" si="89"/>
        <v>1682.5992184107595</v>
      </c>
      <c r="O1886" s="10">
        <f ca="1">(O1885+(IF(J1885&lt;&gt;J1884,(-O1885*'inputs and tables'!$K$22-'inputs and tables'!$K$21)-O1885*'inputs and tables'!$K$22,0)*('inputs and tables'!$K$15+'inputs and tables'!$K$16)))*(IF(AND(J1885=0,'inputs and tables'!$K$16=1),data!C1885/data!C1886,1)*IF(AND(J1885=1,'inputs and tables'!$K$15=1),data!C1886/data!C1885,1))</f>
        <v>66831.420186375908</v>
      </c>
      <c r="P1886" s="10">
        <f ca="1">(P1885+(IF(K1885&lt;&gt;K1884,(-P1885*'inputs and tables'!$K$22-'inputs and tables'!$K$21)-P1885*'inputs and tables'!$K$22,0)*('inputs and tables'!$K$15+'inputs and tables'!$K$16)))*(IF(AND(K1885=0,'inputs and tables'!$K$16=1),data!C1885/data!C1886,1)*IF(AND(K1885=1,'inputs and tables'!$K$15=1),data!C1886/data!C1885,1))</f>
        <v>17345.583714008277</v>
      </c>
    </row>
    <row r="1887" spans="1:16" x14ac:dyDescent="0.4">
      <c r="A1887" s="17">
        <f t="shared" si="87"/>
        <v>1885</v>
      </c>
      <c r="B1887">
        <v>1665705600</v>
      </c>
      <c r="C1887">
        <v>19176.93</v>
      </c>
      <c r="D1887" s="14">
        <f t="shared" si="88"/>
        <v>44848</v>
      </c>
      <c r="F1887">
        <f ca="1">IF(A1887&lt;$F$2,"",AVERAGE(INDIRECT("C"&amp;A1887-$F$2+3):C1887))</f>
        <v>20951.609416666659</v>
      </c>
      <c r="G1887" s="2">
        <f ca="1">IF(A1887&lt;$G$2,"",IF(A1887=$G$2,AVERAGE(INDIRECT("C"&amp;A1887-$G$2+3):C1887),G1886+(2/($G$2+3))*(C1887-G1886)))</f>
        <v>22167.863374881195</v>
      </c>
      <c r="J1887">
        <f ca="1">IF(F1887="","",IF(C1887&lt;(F1887*(1-'inputs and tables'!$K$14)),0,IF(C1887&gt;(F1887*(1+'inputs and tables'!$K$14)),1,J1886)))</f>
        <v>0</v>
      </c>
      <c r="K1887">
        <f ca="1">IF(G1887="","",IF(C1887&lt;(G1887*(1-'inputs and tables'!$K$14)),0,IF(C1887&gt;(G1887*(1+'inputs and tables'!$K$14)),1,K1886)))</f>
        <v>0</v>
      </c>
      <c r="N1887" s="13">
        <f t="shared" si="89"/>
        <v>1665.3868866695523</v>
      </c>
      <c r="O1887" s="10">
        <f ca="1">(O1886+(IF(J1886&lt;&gt;J1885,(-O1886*'inputs and tables'!$K$22-'inputs and tables'!$K$21)-O1886*'inputs and tables'!$K$22,0)*('inputs and tables'!$K$15+'inputs and tables'!$K$16)))*(IF(AND(J1886=0,'inputs and tables'!$K$16=1),data!C1886/data!C1887,1)*IF(AND(J1886=1,'inputs and tables'!$K$15=1),data!C1887/data!C1886,1))</f>
        <v>67522.145317089729</v>
      </c>
      <c r="P1887" s="10">
        <f ca="1">(P1886+(IF(K1886&lt;&gt;K1885,(-P1886*'inputs and tables'!$K$22-'inputs and tables'!$K$21)-P1886*'inputs and tables'!$K$22,0)*('inputs and tables'!$K$15+'inputs and tables'!$K$16)))*(IF(AND(K1886=0,'inputs and tables'!$K$16=1),data!C1886/data!C1887,1)*IF(AND(K1886=1,'inputs and tables'!$K$15=1),data!C1887/data!C1886,1))</f>
        <v>17524.856136242517</v>
      </c>
    </row>
    <row r="1888" spans="1:16" x14ac:dyDescent="0.4">
      <c r="A1888" s="17">
        <f t="shared" si="87"/>
        <v>1886</v>
      </c>
      <c r="B1888">
        <v>1665792000</v>
      </c>
      <c r="C1888">
        <v>19069.39</v>
      </c>
      <c r="D1888" s="14">
        <f t="shared" si="88"/>
        <v>44849</v>
      </c>
      <c r="F1888">
        <f ca="1">IF(A1888&lt;$F$2,"",AVERAGE(INDIRECT("C"&amp;A1888-$F$2+3):C1888))</f>
        <v>20939.947583333324</v>
      </c>
      <c r="G1888" s="2">
        <f ca="1">IF(A1888&lt;$G$2,"",IF(A1888=$G$2,AVERAGE(INDIRECT("C"&amp;A1888-$G$2+3):C1888),G1887+(2/($G$2+3))*(C1888-G1887)))</f>
        <v>22112.533493186889</v>
      </c>
      <c r="J1888">
        <f ca="1">IF(F1888="","",IF(C1888&lt;(F1888*(1-'inputs and tables'!$K$14)),0,IF(C1888&gt;(F1888*(1+'inputs and tables'!$K$14)),1,J1887)))</f>
        <v>0</v>
      </c>
      <c r="K1888">
        <f ca="1">IF(G1888="","",IF(C1888&lt;(G1888*(1-'inputs and tables'!$K$14)),0,IF(C1888&gt;(G1888*(1+'inputs and tables'!$K$14)),1,K1887)))</f>
        <v>0</v>
      </c>
      <c r="N1888" s="13">
        <f t="shared" si="89"/>
        <v>1656.0477637863564</v>
      </c>
      <c r="O1888" s="10">
        <f ca="1">(O1887+(IF(J1887&lt;&gt;J1886,(-O1887*'inputs and tables'!$K$22-'inputs and tables'!$K$21)-O1887*'inputs and tables'!$K$22,0)*('inputs and tables'!$K$15+'inputs and tables'!$K$16)))*(IF(AND(J1887=0,'inputs and tables'!$K$16=1),data!C1887/data!C1888,1)*IF(AND(J1887=1,'inputs and tables'!$K$15=1),data!C1888/data!C1887,1))</f>
        <v>67902.929993862286</v>
      </c>
      <c r="P1888" s="10">
        <f ca="1">(P1887+(IF(K1887&lt;&gt;K1886,(-P1887*'inputs and tables'!$K$22-'inputs and tables'!$K$21)-P1887*'inputs and tables'!$K$22,0)*('inputs and tables'!$K$15+'inputs and tables'!$K$16)))*(IF(AND(K1887=0,'inputs and tables'!$K$16=1),data!C1887/data!C1888,1)*IF(AND(K1887=1,'inputs and tables'!$K$15=1),data!C1888/data!C1887,1))</f>
        <v>17623.685885326864</v>
      </c>
    </row>
    <row r="1889" spans="1:16" x14ac:dyDescent="0.4">
      <c r="A1889" s="17">
        <f t="shared" si="87"/>
        <v>1887</v>
      </c>
      <c r="B1889">
        <v>1665878400</v>
      </c>
      <c r="C1889">
        <v>19262.98</v>
      </c>
      <c r="D1889" s="14">
        <f t="shared" si="88"/>
        <v>44850</v>
      </c>
      <c r="F1889">
        <f ca="1">IF(A1889&lt;$F$2,"",AVERAGE(INDIRECT("C"&amp;A1889-$F$2+3):C1889))</f>
        <v>20942.382499999996</v>
      </c>
      <c r="G1889" s="2">
        <f ca="1">IF(A1889&lt;$G$2,"",IF(A1889=$G$2,AVERAGE(INDIRECT("C"&amp;A1889-$G$2+3):C1889),G1888+(2/($G$2+3))*(C1889-G1888)))</f>
        <v>22061.648609379979</v>
      </c>
      <c r="J1889">
        <f ca="1">IF(F1889="","",IF(C1889&lt;(F1889*(1-'inputs and tables'!$K$14)),0,IF(C1889&gt;(F1889*(1+'inputs and tables'!$K$14)),1,J1888)))</f>
        <v>0</v>
      </c>
      <c r="K1889">
        <f ca="1">IF(G1889="","",IF(C1889&lt;(G1889*(1-'inputs and tables'!$K$14)),0,IF(C1889&gt;(G1889*(1+'inputs and tables'!$K$14)),1,K1888)))</f>
        <v>0</v>
      </c>
      <c r="N1889" s="13">
        <f t="shared" si="89"/>
        <v>1672.8597481545719</v>
      </c>
      <c r="O1889" s="10">
        <f ca="1">(O1888+(IF(J1888&lt;&gt;J1887,(-O1888*'inputs and tables'!$K$22-'inputs and tables'!$K$21)-O1888*'inputs and tables'!$K$22,0)*('inputs and tables'!$K$15+'inputs and tables'!$K$16)))*(IF(AND(J1888=0,'inputs and tables'!$K$16=1),data!C1888/data!C1889,1)*IF(AND(J1888=1,'inputs and tables'!$K$15=1),data!C1889/data!C1888,1))</f>
        <v>67220.515942790662</v>
      </c>
      <c r="P1889" s="10">
        <f ca="1">(P1888+(IF(K1888&lt;&gt;K1887,(-P1888*'inputs and tables'!$K$22-'inputs and tables'!$K$21)-P1888*'inputs and tables'!$K$22,0)*('inputs and tables'!$K$15+'inputs and tables'!$K$16)))*(IF(AND(K1888=0,'inputs and tables'!$K$16=1),data!C1888/data!C1889,1)*IF(AND(K1888=1,'inputs and tables'!$K$15=1),data!C1889/data!C1888,1))</f>
        <v>17446.570540217206</v>
      </c>
    </row>
    <row r="1890" spans="1:16" x14ac:dyDescent="0.4">
      <c r="A1890" s="17">
        <f t="shared" si="87"/>
        <v>1888</v>
      </c>
      <c r="B1890">
        <v>1665964800</v>
      </c>
      <c r="C1890">
        <v>19549.86</v>
      </c>
      <c r="D1890" s="14">
        <f t="shared" si="88"/>
        <v>44851</v>
      </c>
      <c r="F1890">
        <f ca="1">IF(A1890&lt;$F$2,"",AVERAGE(INDIRECT("C"&amp;A1890-$F$2+3):C1890))</f>
        <v>20933.847999999994</v>
      </c>
      <c r="G1890" s="2">
        <f ca="1">IF(A1890&lt;$G$2,"",IF(A1890=$G$2,AVERAGE(INDIRECT("C"&amp;A1890-$G$2+3):C1890),G1889+(2/($G$2+3))*(C1890-G1889)))</f>
        <v>22016.795241355336</v>
      </c>
      <c r="J1890">
        <f ca="1">IF(F1890="","",IF(C1890&lt;(F1890*(1-'inputs and tables'!$K$14)),0,IF(C1890&gt;(F1890*(1+'inputs and tables'!$K$14)),1,J1889)))</f>
        <v>0</v>
      </c>
      <c r="K1890">
        <f ca="1">IF(G1890="","",IF(C1890&lt;(G1890*(1-'inputs and tables'!$K$14)),0,IF(C1890&gt;(G1890*(1+'inputs and tables'!$K$14)),1,K1889)))</f>
        <v>0</v>
      </c>
      <c r="N1890" s="13">
        <f t="shared" si="89"/>
        <v>1697.7733391228742</v>
      </c>
      <c r="O1890" s="10">
        <f ca="1">(O1889+(IF(J1889&lt;&gt;J1888,(-O1889*'inputs and tables'!$K$22-'inputs and tables'!$K$21)-O1889*'inputs and tables'!$K$22,0)*('inputs and tables'!$K$15+'inputs and tables'!$K$16)))*(IF(AND(J1889=0,'inputs and tables'!$K$16=1),data!C1889/data!C1890,1)*IF(AND(J1889=1,'inputs and tables'!$K$15=1),data!C1890/data!C1889,1))</f>
        <v>66234.103681338776</v>
      </c>
      <c r="P1890" s="10">
        <f ca="1">(P1889+(IF(K1889&lt;&gt;K1888,(-P1889*'inputs and tables'!$K$22-'inputs and tables'!$K$21)-P1889*'inputs and tables'!$K$22,0)*('inputs and tables'!$K$15+'inputs and tables'!$K$16)))*(IF(AND(K1889=0,'inputs and tables'!$K$16=1),data!C1889/data!C1890,1)*IF(AND(K1889=1,'inputs and tables'!$K$15=1),data!C1890/data!C1889,1))</f>
        <v>17190.554785803746</v>
      </c>
    </row>
    <row r="1891" spans="1:16" x14ac:dyDescent="0.4">
      <c r="A1891" s="17">
        <f t="shared" si="87"/>
        <v>1889</v>
      </c>
      <c r="B1891">
        <v>1666051200</v>
      </c>
      <c r="C1891">
        <v>19327.439999999999</v>
      </c>
      <c r="D1891" s="14">
        <f t="shared" si="88"/>
        <v>44852</v>
      </c>
      <c r="F1891">
        <f ca="1">IF(A1891&lt;$F$2,"",AVERAGE(INDIRECT("C"&amp;A1891-$F$2+3):C1891))</f>
        <v>20923.460916666663</v>
      </c>
      <c r="G1891" s="2">
        <f ca="1">IF(A1891&lt;$G$2,"",IF(A1891=$G$2,AVERAGE(INDIRECT("C"&amp;A1891-$G$2+3):C1891),G1890+(2/($G$2+3))*(C1891-G1890)))</f>
        <v>21968.771040616848</v>
      </c>
      <c r="J1891">
        <f ca="1">IF(F1891="","",IF(C1891&lt;(F1891*(1-'inputs and tables'!$K$14)),0,IF(C1891&gt;(F1891*(1+'inputs and tables'!$K$14)),1,J1890)))</f>
        <v>0</v>
      </c>
      <c r="K1891">
        <f ca="1">IF(G1891="","",IF(C1891&lt;(G1891*(1-'inputs and tables'!$K$14)),0,IF(C1891&gt;(G1891*(1+'inputs and tables'!$K$14)),1,K1890)))</f>
        <v>0</v>
      </c>
      <c r="N1891" s="13">
        <f t="shared" si="89"/>
        <v>1678.4576639166214</v>
      </c>
      <c r="O1891" s="10">
        <f ca="1">(O1890+(IF(J1890&lt;&gt;J1889,(-O1890*'inputs and tables'!$K$22-'inputs and tables'!$K$21)-O1890*'inputs and tables'!$K$22,0)*('inputs and tables'!$K$15+'inputs and tables'!$K$16)))*(IF(AND(J1890=0,'inputs and tables'!$K$16=1),data!C1890/data!C1891,1)*IF(AND(J1890=1,'inputs and tables'!$K$15=1),data!C1891/data!C1890,1))</f>
        <v>66996.325131298188</v>
      </c>
      <c r="P1891" s="10">
        <f ca="1">(P1890+(IF(K1890&lt;&gt;K1889,(-P1890*'inputs and tables'!$K$22-'inputs and tables'!$K$21)-P1890*'inputs and tables'!$K$22,0)*('inputs and tables'!$K$15+'inputs and tables'!$K$16)))*(IF(AND(K1890=0,'inputs and tables'!$K$16=1),data!C1890/data!C1891,1)*IF(AND(K1890=1,'inputs and tables'!$K$15=1),data!C1891/data!C1890,1))</f>
        <v>17388.383530606912</v>
      </c>
    </row>
    <row r="1892" spans="1:16" x14ac:dyDescent="0.4">
      <c r="A1892" s="17">
        <f t="shared" si="87"/>
        <v>1890</v>
      </c>
      <c r="B1892">
        <v>1666137600</v>
      </c>
      <c r="C1892">
        <v>19123.97</v>
      </c>
      <c r="D1892" s="14">
        <f t="shared" si="88"/>
        <v>44853</v>
      </c>
      <c r="F1892">
        <f ca="1">IF(A1892&lt;$F$2,"",AVERAGE(INDIRECT("C"&amp;A1892-$F$2+3):C1892))</f>
        <v>20910.131333333331</v>
      </c>
      <c r="G1892" s="2">
        <f ca="1">IF(A1892&lt;$G$2,"",IF(A1892=$G$2,AVERAGE(INDIRECT("C"&amp;A1892-$G$2+3):C1892),G1891+(2/($G$2+3))*(C1892-G1891)))</f>
        <v>21917.971022034406</v>
      </c>
      <c r="J1892">
        <f ca="1">IF(F1892="","",IF(C1892&lt;(F1892*(1-'inputs and tables'!$K$14)),0,IF(C1892&gt;(F1892*(1+'inputs and tables'!$K$14)),1,J1891)))</f>
        <v>0</v>
      </c>
      <c r="K1892">
        <f ca="1">IF(G1892="","",IF(C1892&lt;(G1892*(1-'inputs and tables'!$K$14)),0,IF(C1892&gt;(G1892*(1+'inputs and tables'!$K$14)),1,K1891)))</f>
        <v>0</v>
      </c>
      <c r="N1892" s="13">
        <f t="shared" si="89"/>
        <v>1660.7876682587842</v>
      </c>
      <c r="O1892" s="10">
        <f ca="1">(O1891+(IF(J1891&lt;&gt;J1890,(-O1891*'inputs and tables'!$K$22-'inputs and tables'!$K$21)-O1891*'inputs and tables'!$K$22,0)*('inputs and tables'!$K$15+'inputs and tables'!$K$16)))*(IF(AND(J1891=0,'inputs and tables'!$K$16=1),data!C1891/data!C1892,1)*IF(AND(J1891=1,'inputs and tables'!$K$15=1),data!C1892/data!C1891,1))</f>
        <v>67709.134358381532</v>
      </c>
      <c r="P1892" s="10">
        <f ca="1">(P1891+(IF(K1891&lt;&gt;K1890,(-P1891*'inputs and tables'!$K$22-'inputs and tables'!$K$21)-P1891*'inputs and tables'!$K$22,0)*('inputs and tables'!$K$15+'inputs and tables'!$K$16)))*(IF(AND(K1891=0,'inputs and tables'!$K$16=1),data!C1891/data!C1892,1)*IF(AND(K1891=1,'inputs and tables'!$K$15=1),data!C1892/data!C1891,1))</f>
        <v>17573.387711065916</v>
      </c>
    </row>
    <row r="1893" spans="1:16" x14ac:dyDescent="0.4">
      <c r="A1893" s="17">
        <f t="shared" si="87"/>
        <v>1891</v>
      </c>
      <c r="B1893">
        <v>1666224000</v>
      </c>
      <c r="C1893">
        <v>19041.919999999998</v>
      </c>
      <c r="D1893" s="14">
        <f t="shared" si="88"/>
        <v>44854</v>
      </c>
      <c r="F1893">
        <f ca="1">IF(A1893&lt;$F$2,"",AVERAGE(INDIRECT("C"&amp;A1893-$F$2+3):C1893))</f>
        <v>20902.247416666662</v>
      </c>
      <c r="G1893" s="2">
        <f ca="1">IF(A1893&lt;$G$2,"",IF(A1893=$G$2,AVERAGE(INDIRECT("C"&amp;A1893-$G$2+3):C1893),G1892+(2/($G$2+3))*(C1893-G1892)))</f>
        <v>21866.612968069505</v>
      </c>
      <c r="J1893">
        <f ca="1">IF(F1893="","",IF(C1893&lt;(F1893*(1-'inputs and tables'!$K$14)),0,IF(C1893&gt;(F1893*(1+'inputs and tables'!$K$14)),1,J1892)))</f>
        <v>0</v>
      </c>
      <c r="K1893">
        <f ca="1">IF(G1893="","",IF(C1893&lt;(G1893*(1-'inputs and tables'!$K$14)),0,IF(C1893&gt;(G1893*(1+'inputs and tables'!$K$14)),1,K1892)))</f>
        <v>0</v>
      </c>
      <c r="N1893" s="13">
        <f t="shared" si="89"/>
        <v>1653.6621797655143</v>
      </c>
      <c r="O1893" s="10">
        <f ca="1">(O1892+(IF(J1892&lt;&gt;J1891,(-O1892*'inputs and tables'!$K$22-'inputs and tables'!$K$21)-O1892*'inputs and tables'!$K$22,0)*('inputs and tables'!$K$15+'inputs and tables'!$K$16)))*(IF(AND(J1892=0,'inputs and tables'!$K$16=1),data!C1892/data!C1893,1)*IF(AND(J1892=1,'inputs and tables'!$K$15=1),data!C1893/data!C1892,1))</f>
        <v>68000.887210725487</v>
      </c>
      <c r="P1893" s="10">
        <f ca="1">(P1892+(IF(K1892&lt;&gt;K1891,(-P1892*'inputs and tables'!$K$22-'inputs and tables'!$K$21)-P1892*'inputs and tables'!$K$22,0)*('inputs and tables'!$K$15+'inputs and tables'!$K$16)))*(IF(AND(K1892=0,'inputs and tables'!$K$16=1),data!C1892/data!C1893,1)*IF(AND(K1892=1,'inputs and tables'!$K$15=1),data!C1893/data!C1892,1))</f>
        <v>17649.109931393119</v>
      </c>
    </row>
    <row r="1894" spans="1:16" x14ac:dyDescent="0.4">
      <c r="A1894" s="17">
        <f t="shared" si="87"/>
        <v>1892</v>
      </c>
      <c r="B1894">
        <v>1666310400</v>
      </c>
      <c r="C1894">
        <v>19164.37</v>
      </c>
      <c r="D1894" s="14">
        <f t="shared" si="88"/>
        <v>44855</v>
      </c>
      <c r="F1894">
        <f ca="1">IF(A1894&lt;$F$2,"",AVERAGE(INDIRECT("C"&amp;A1894-$F$2+3):C1894))</f>
        <v>20886.032750000002</v>
      </c>
      <c r="G1894" s="2">
        <f ca="1">IF(A1894&lt;$G$2,"",IF(A1894=$G$2,AVERAGE(INDIRECT("C"&amp;A1894-$G$2+3):C1894),G1893+(2/($G$2+3))*(C1894-G1893)))</f>
        <v>21818.358629353977</v>
      </c>
      <c r="J1894">
        <f ca="1">IF(F1894="","",IF(C1894&lt;(F1894*(1-'inputs and tables'!$K$14)),0,IF(C1894&gt;(F1894*(1+'inputs and tables'!$K$14)),1,J1893)))</f>
        <v>0</v>
      </c>
      <c r="K1894">
        <f ca="1">IF(G1894="","",IF(C1894&lt;(G1894*(1-'inputs and tables'!$K$14)),0,IF(C1894&gt;(G1894*(1+'inputs and tables'!$K$14)),1,K1893)))</f>
        <v>0</v>
      </c>
      <c r="N1894" s="13">
        <f t="shared" si="89"/>
        <v>1664.296135475458</v>
      </c>
      <c r="O1894" s="10">
        <f ca="1">(O1893+(IF(J1893&lt;&gt;J1892,(-O1893*'inputs and tables'!$K$22-'inputs and tables'!$K$21)-O1893*'inputs and tables'!$K$22,0)*('inputs and tables'!$K$15+'inputs and tables'!$K$16)))*(IF(AND(J1893=0,'inputs and tables'!$K$16=1),data!C1893/data!C1894,1)*IF(AND(J1893=1,'inputs and tables'!$K$15=1),data!C1894/data!C1893,1))</f>
        <v>67566.398175137394</v>
      </c>
      <c r="P1894" s="10">
        <f ca="1">(P1893+(IF(K1893&lt;&gt;K1892,(-P1893*'inputs and tables'!$K$22-'inputs and tables'!$K$21)-P1893*'inputs and tables'!$K$22,0)*('inputs and tables'!$K$15+'inputs and tables'!$K$16)))*(IF(AND(K1893=0,'inputs and tables'!$K$16=1),data!C1893/data!C1894,1)*IF(AND(K1893=1,'inputs and tables'!$K$15=1),data!C1894/data!C1893,1))</f>
        <v>17536.34162692503</v>
      </c>
    </row>
    <row r="1895" spans="1:16" x14ac:dyDescent="0.4">
      <c r="A1895" s="17">
        <f t="shared" si="87"/>
        <v>1893</v>
      </c>
      <c r="B1895">
        <v>1666396800</v>
      </c>
      <c r="C1895">
        <v>19204.349999999999</v>
      </c>
      <c r="D1895" s="14">
        <f t="shared" si="88"/>
        <v>44856</v>
      </c>
      <c r="F1895">
        <f ca="1">IF(A1895&lt;$F$2,"",AVERAGE(INDIRECT("C"&amp;A1895-$F$2+3):C1895))</f>
        <v>20869.088250000004</v>
      </c>
      <c r="G1895" s="2">
        <f ca="1">IF(A1895&lt;$G$2,"",IF(A1895=$G$2,AVERAGE(INDIRECT("C"&amp;A1895-$G$2+3):C1895),G1894+(2/($G$2+3))*(C1895-G1894)))</f>
        <v>21771.679903829798</v>
      </c>
      <c r="J1895">
        <f ca="1">IF(F1895="","",IF(C1895&lt;(F1895*(1-'inputs and tables'!$K$14)),0,IF(C1895&gt;(F1895*(1+'inputs and tables'!$K$14)),1,J1894)))</f>
        <v>0</v>
      </c>
      <c r="K1895">
        <f ca="1">IF(G1895="","",IF(C1895&lt;(G1895*(1-'inputs and tables'!$K$14)),0,IF(C1895&gt;(G1895*(1+'inputs and tables'!$K$14)),1,K1894)))</f>
        <v>0</v>
      </c>
      <c r="N1895" s="13">
        <f t="shared" si="89"/>
        <v>1667.7681285279982</v>
      </c>
      <c r="O1895" s="10">
        <f ca="1">(O1894+(IF(J1894&lt;&gt;J1893,(-O1894*'inputs and tables'!$K$22-'inputs and tables'!$K$21)-O1894*'inputs and tables'!$K$22,0)*('inputs and tables'!$K$15+'inputs and tables'!$K$16)))*(IF(AND(J1894=0,'inputs and tables'!$K$16=1),data!C1894/data!C1895,1)*IF(AND(J1894=1,'inputs and tables'!$K$15=1),data!C1895/data!C1894,1))</f>
        <v>67425.737095796416</v>
      </c>
      <c r="P1895" s="10">
        <f ca="1">(P1894+(IF(K1894&lt;&gt;K1893,(-P1894*'inputs and tables'!$K$22-'inputs and tables'!$K$21)-P1894*'inputs and tables'!$K$22,0)*('inputs and tables'!$K$15+'inputs and tables'!$K$16)))*(IF(AND(K1894=0,'inputs and tables'!$K$16=1),data!C1894/data!C1895,1)*IF(AND(K1894=1,'inputs and tables'!$K$15=1),data!C1895/data!C1894,1))</f>
        <v>17499.834120123476</v>
      </c>
    </row>
    <row r="1896" spans="1:16" x14ac:dyDescent="0.4">
      <c r="A1896" s="17">
        <f t="shared" si="87"/>
        <v>1894</v>
      </c>
      <c r="B1896">
        <v>1666483200</v>
      </c>
      <c r="C1896">
        <v>19570.400000000001</v>
      </c>
      <c r="D1896" s="14">
        <f t="shared" si="88"/>
        <v>44857</v>
      </c>
      <c r="F1896">
        <f ca="1">IF(A1896&lt;$F$2,"",AVERAGE(INDIRECT("C"&amp;A1896-$F$2+3):C1896))</f>
        <v>20853.081666666669</v>
      </c>
      <c r="G1896" s="2">
        <f ca="1">IF(A1896&lt;$G$2,"",IF(A1896=$G$2,AVERAGE(INDIRECT("C"&amp;A1896-$G$2+3):C1896),G1895+(2/($G$2+3))*(C1896-G1895)))</f>
        <v>21732.37133411855</v>
      </c>
      <c r="J1896">
        <f ca="1">IF(F1896="","",IF(C1896&lt;(F1896*(1-'inputs and tables'!$K$14)),0,IF(C1896&gt;(F1896*(1+'inputs and tables'!$K$14)),1,J1895)))</f>
        <v>0</v>
      </c>
      <c r="K1896">
        <f ca="1">IF(G1896="","",IF(C1896&lt;(G1896*(1-'inputs and tables'!$K$14)),0,IF(C1896&gt;(G1896*(1+'inputs and tables'!$K$14)),1,K1895)))</f>
        <v>0</v>
      </c>
      <c r="N1896" s="13">
        <f t="shared" si="89"/>
        <v>1699.5570994355103</v>
      </c>
      <c r="O1896" s="10">
        <f ca="1">(O1895+(IF(J1895&lt;&gt;J1894,(-O1895*'inputs and tables'!$K$22-'inputs and tables'!$K$21)-O1895*'inputs and tables'!$K$22,0)*('inputs and tables'!$K$15+'inputs and tables'!$K$16)))*(IF(AND(J1895=0,'inputs and tables'!$K$16=1),data!C1895/data!C1896,1)*IF(AND(J1895=1,'inputs and tables'!$K$15=1),data!C1896/data!C1895,1))</f>
        <v>66164.588061340473</v>
      </c>
      <c r="P1896" s="10">
        <f ca="1">(P1895+(IF(K1895&lt;&gt;K1894,(-P1895*'inputs and tables'!$K$22-'inputs and tables'!$K$21)-P1895*'inputs and tables'!$K$22,0)*('inputs and tables'!$K$15+'inputs and tables'!$K$16)))*(IF(AND(K1895=0,'inputs and tables'!$K$16=1),data!C1895/data!C1896,1)*IF(AND(K1895=1,'inputs and tables'!$K$15=1),data!C1896/data!C1895,1))</f>
        <v>17172.512538568106</v>
      </c>
    </row>
    <row r="1897" spans="1:16" x14ac:dyDescent="0.4">
      <c r="A1897" s="17">
        <f t="shared" si="87"/>
        <v>1895</v>
      </c>
      <c r="B1897">
        <v>1666569600</v>
      </c>
      <c r="C1897">
        <v>19329.72</v>
      </c>
      <c r="D1897" s="14">
        <f t="shared" si="88"/>
        <v>44858</v>
      </c>
      <c r="F1897">
        <f ca="1">IF(A1897&lt;$F$2,"",AVERAGE(INDIRECT("C"&amp;A1897-$F$2+3):C1897))</f>
        <v>20838.845416666671</v>
      </c>
      <c r="G1897" s="2">
        <f ca="1">IF(A1897&lt;$G$2,"",IF(A1897=$G$2,AVERAGE(INDIRECT("C"&amp;A1897-$G$2+3):C1897),G1896+(2/($G$2+3))*(C1897-G1896)))</f>
        <v>21689.466846009291</v>
      </c>
      <c r="J1897">
        <f ca="1">IF(F1897="","",IF(C1897&lt;(F1897*(1-'inputs and tables'!$K$14)),0,IF(C1897&gt;(F1897*(1+'inputs and tables'!$K$14)),1,J1896)))</f>
        <v>0</v>
      </c>
      <c r="K1897">
        <f ca="1">IF(G1897="","",IF(C1897&lt;(G1897*(1-'inputs and tables'!$K$14)),0,IF(C1897&gt;(G1897*(1+'inputs and tables'!$K$14)),1,K1896)))</f>
        <v>0</v>
      </c>
      <c r="N1897" s="13">
        <f t="shared" si="89"/>
        <v>1678.6556665219193</v>
      </c>
      <c r="O1897" s="10">
        <f ca="1">(O1896+(IF(J1896&lt;&gt;J1895,(-O1896*'inputs and tables'!$K$22-'inputs and tables'!$K$21)-O1896*'inputs and tables'!$K$22,0)*('inputs and tables'!$K$15+'inputs and tables'!$K$16)))*(IF(AND(J1896=0,'inputs and tables'!$K$16=1),data!C1896/data!C1897,1)*IF(AND(J1896=1,'inputs and tables'!$K$15=1),data!C1897/data!C1896,1))</f>
        <v>66988.422708433325</v>
      </c>
      <c r="P1897" s="10">
        <f ca="1">(P1896+(IF(K1896&lt;&gt;K1895,(-P1896*'inputs and tables'!$K$22-'inputs and tables'!$K$21)-P1896*'inputs and tables'!$K$22,0)*('inputs and tables'!$K$15+'inputs and tables'!$K$16)))*(IF(AND(K1896=0,'inputs and tables'!$K$16=1),data!C1896/data!C1897,1)*IF(AND(K1896=1,'inputs and tables'!$K$15=1),data!C1897/data!C1896,1))</f>
        <v>17386.332517221836</v>
      </c>
    </row>
    <row r="1898" spans="1:16" x14ac:dyDescent="0.4">
      <c r="A1898" s="17">
        <f t="shared" si="87"/>
        <v>1896</v>
      </c>
      <c r="B1898">
        <v>1666656000</v>
      </c>
      <c r="C1898">
        <v>20080.07</v>
      </c>
      <c r="D1898" s="14">
        <f t="shared" si="88"/>
        <v>44859</v>
      </c>
      <c r="F1898">
        <f ca="1">IF(A1898&lt;$F$2,"",AVERAGE(INDIRECT("C"&amp;A1898-$F$2+3):C1898))</f>
        <v>20833.324666666678</v>
      </c>
      <c r="G1898" s="2">
        <f ca="1">IF(A1898&lt;$G$2,"",IF(A1898=$G$2,AVERAGE(INDIRECT("C"&amp;A1898-$G$2+3):C1898),G1897+(2/($G$2+3))*(C1898-G1897)))</f>
        <v>21660.727616616266</v>
      </c>
      <c r="J1898">
        <f ca="1">IF(F1898="","",IF(C1898&lt;(F1898*(1-'inputs and tables'!$K$14)),0,IF(C1898&gt;(F1898*(1+'inputs and tables'!$K$14)),1,J1897)))</f>
        <v>0</v>
      </c>
      <c r="K1898">
        <f ca="1">IF(G1898="","",IF(C1898&lt;(G1898*(1-'inputs and tables'!$K$14)),0,IF(C1898&gt;(G1898*(1+'inputs and tables'!$K$14)),1,K1897)))</f>
        <v>0</v>
      </c>
      <c r="N1898" s="13">
        <f t="shared" si="89"/>
        <v>1743.8184976118016</v>
      </c>
      <c r="O1898" s="10">
        <f ca="1">(O1897+(IF(J1897&lt;&gt;J1896,(-O1897*'inputs and tables'!$K$22-'inputs and tables'!$K$21)-O1897*'inputs and tables'!$K$22,0)*('inputs and tables'!$K$15+'inputs and tables'!$K$16)))*(IF(AND(J1897=0,'inputs and tables'!$K$16=1),data!C1897/data!C1898,1)*IF(AND(J1897=1,'inputs and tables'!$K$15=1),data!C1898/data!C1897,1))</f>
        <v>64485.206186813986</v>
      </c>
      <c r="P1898" s="10">
        <f ca="1">(P1897+(IF(K1897&lt;&gt;K1896,(-P1897*'inputs and tables'!$K$22-'inputs and tables'!$K$21)-P1897*'inputs and tables'!$K$22,0)*('inputs and tables'!$K$15+'inputs and tables'!$K$16)))*(IF(AND(K1897=0,'inputs and tables'!$K$16=1),data!C1897/data!C1898,1)*IF(AND(K1897=1,'inputs and tables'!$K$15=1),data!C1898/data!C1897,1))</f>
        <v>16736.641823698486</v>
      </c>
    </row>
    <row r="1899" spans="1:16" x14ac:dyDescent="0.4">
      <c r="A1899" s="17">
        <f t="shared" si="87"/>
        <v>1897</v>
      </c>
      <c r="B1899">
        <v>1666742400</v>
      </c>
      <c r="C1899">
        <v>20771.59</v>
      </c>
      <c r="D1899" s="14">
        <f t="shared" si="88"/>
        <v>44860</v>
      </c>
      <c r="F1899">
        <f ca="1">IF(A1899&lt;$F$2,"",AVERAGE(INDIRECT("C"&amp;A1899-$F$2+3):C1899))</f>
        <v>20837.410500000009</v>
      </c>
      <c r="G1899" s="2">
        <f ca="1">IF(A1899&lt;$G$2,"",IF(A1899=$G$2,AVERAGE(INDIRECT("C"&amp;A1899-$G$2+3):C1899),G1898+(2/($G$2+3))*(C1899-G1898)))</f>
        <v>21644.850159176691</v>
      </c>
      <c r="J1899">
        <f ca="1">IF(F1899="","",IF(C1899&lt;(F1899*(1-'inputs and tables'!$K$14)),0,IF(C1899&gt;(F1899*(1+'inputs and tables'!$K$14)),1,J1898)))</f>
        <v>0</v>
      </c>
      <c r="K1899">
        <f ca="1">IF(G1899="","",IF(C1899&lt;(G1899*(1-'inputs and tables'!$K$14)),0,IF(C1899&gt;(G1899*(1+'inputs and tables'!$K$14)),1,K1898)))</f>
        <v>0</v>
      </c>
      <c r="N1899" s="13">
        <f t="shared" si="89"/>
        <v>1803.8723404255227</v>
      </c>
      <c r="O1899" s="10">
        <f ca="1">(O1898+(IF(J1898&lt;&gt;J1897,(-O1898*'inputs and tables'!$K$22-'inputs and tables'!$K$21)-O1898*'inputs and tables'!$K$22,0)*('inputs and tables'!$K$15+'inputs and tables'!$K$16)))*(IF(AND(J1898=0,'inputs and tables'!$K$16=1),data!C1898/data!C1899,1)*IF(AND(J1898=1,'inputs and tables'!$K$15=1),data!C1899/data!C1898,1))</f>
        <v>62338.388837621867</v>
      </c>
      <c r="P1899" s="10">
        <f ca="1">(P1898+(IF(K1898&lt;&gt;K1897,(-P1898*'inputs and tables'!$K$22-'inputs and tables'!$K$21)-P1898*'inputs and tables'!$K$22,0)*('inputs and tables'!$K$15+'inputs and tables'!$K$16)))*(IF(AND(K1898=0,'inputs and tables'!$K$16=1),data!C1898/data!C1899,1)*IF(AND(K1898=1,'inputs and tables'!$K$15=1),data!C1899/data!C1898,1))</f>
        <v>16179.451808205018</v>
      </c>
    </row>
    <row r="1900" spans="1:16" x14ac:dyDescent="0.4">
      <c r="A1900" s="17">
        <f t="shared" si="87"/>
        <v>1898</v>
      </c>
      <c r="B1900">
        <v>1666828800</v>
      </c>
      <c r="C1900">
        <v>20295.11</v>
      </c>
      <c r="D1900" s="14">
        <f t="shared" si="88"/>
        <v>44861</v>
      </c>
      <c r="F1900">
        <f ca="1">IF(A1900&lt;$F$2,"",AVERAGE(INDIRECT("C"&amp;A1900-$F$2+3):C1900))</f>
        <v>20838.844666666675</v>
      </c>
      <c r="G1900" s="2">
        <f ca="1">IF(A1900&lt;$G$2,"",IF(A1900=$G$2,AVERAGE(INDIRECT("C"&amp;A1900-$G$2+3):C1900),G1899+(2/($G$2+3))*(C1900-G1899)))</f>
        <v>21620.74765633425</v>
      </c>
      <c r="J1900">
        <f ca="1">IF(F1900="","",IF(C1900&lt;(F1900*(1-'inputs and tables'!$K$14)),0,IF(C1900&gt;(F1900*(1+'inputs and tables'!$K$14)),1,J1899)))</f>
        <v>0</v>
      </c>
      <c r="K1900">
        <f ca="1">IF(G1900="","",IF(C1900&lt;(G1900*(1-'inputs and tables'!$K$14)),0,IF(C1900&gt;(G1900*(1+'inputs and tables'!$K$14)),1,K1899)))</f>
        <v>0</v>
      </c>
      <c r="N1900" s="13">
        <f t="shared" si="89"/>
        <v>1762.4932696482761</v>
      </c>
      <c r="O1900" s="10">
        <f ca="1">(O1899+(IF(J1899&lt;&gt;J1898,(-O1899*'inputs and tables'!$K$22-'inputs and tables'!$K$21)-O1899*'inputs and tables'!$K$22,0)*('inputs and tables'!$K$15+'inputs and tables'!$K$16)))*(IF(AND(J1899=0,'inputs and tables'!$K$16=1),data!C1899/data!C1900,1)*IF(AND(J1899=1,'inputs and tables'!$K$15=1),data!C1900/data!C1899,1))</f>
        <v>63801.943137812901</v>
      </c>
      <c r="P1900" s="10">
        <f ca="1">(P1899+(IF(K1899&lt;&gt;K1898,(-P1899*'inputs and tables'!$K$22-'inputs and tables'!$K$21)-P1899*'inputs and tables'!$K$22,0)*('inputs and tables'!$K$15+'inputs and tables'!$K$16)))*(IF(AND(K1899=0,'inputs and tables'!$K$16=1),data!C1899/data!C1900,1)*IF(AND(K1899=1,'inputs and tables'!$K$15=1),data!C1900/data!C1899,1))</f>
        <v>16559.306127672789</v>
      </c>
    </row>
    <row r="1901" spans="1:16" x14ac:dyDescent="0.4">
      <c r="A1901" s="17">
        <f t="shared" si="87"/>
        <v>1899</v>
      </c>
      <c r="B1901">
        <v>1666915200</v>
      </c>
      <c r="C1901">
        <v>20591.84</v>
      </c>
      <c r="D1901" s="14">
        <f t="shared" si="88"/>
        <v>44862</v>
      </c>
      <c r="F1901">
        <f ca="1">IF(A1901&lt;$F$2,"",AVERAGE(INDIRECT("C"&amp;A1901-$F$2+3):C1901))</f>
        <v>20844.25825000001</v>
      </c>
      <c r="G1901" s="2">
        <f ca="1">IF(A1901&lt;$G$2,"",IF(A1901=$G$2,AVERAGE(INDIRECT("C"&amp;A1901-$G$2+3):C1901),G1900+(2/($G$2+3))*(C1901-G1900)))</f>
        <v>21602.374305328281</v>
      </c>
      <c r="J1901">
        <f ca="1">IF(F1901="","",IF(C1901&lt;(F1901*(1-'inputs and tables'!$K$14)),0,IF(C1901&gt;(F1901*(1+'inputs and tables'!$K$14)),1,J1900)))</f>
        <v>0</v>
      </c>
      <c r="K1901">
        <f ca="1">IF(G1901="","",IF(C1901&lt;(G1901*(1-'inputs and tables'!$K$14)),0,IF(C1901&gt;(G1901*(1+'inputs and tables'!$K$14)),1,K1900)))</f>
        <v>0</v>
      </c>
      <c r="N1901" s="13">
        <f t="shared" si="89"/>
        <v>1788.262266608762</v>
      </c>
      <c r="O1901" s="10">
        <f ca="1">(O1900+(IF(J1900&lt;&gt;J1899,(-O1900*'inputs and tables'!$K$22-'inputs and tables'!$K$21)-O1900*'inputs and tables'!$K$22,0)*('inputs and tables'!$K$15+'inputs and tables'!$K$16)))*(IF(AND(J1900=0,'inputs and tables'!$K$16=1),data!C1900/data!C1901,1)*IF(AND(J1900=1,'inputs and tables'!$K$15=1),data!C1901/data!C1900,1))</f>
        <v>62882.55222435965</v>
      </c>
      <c r="P1901" s="10">
        <f ca="1">(P1900+(IF(K1900&lt;&gt;K1899,(-P1900*'inputs and tables'!$K$22-'inputs and tables'!$K$21)-P1900*'inputs and tables'!$K$22,0)*('inputs and tables'!$K$15+'inputs and tables'!$K$16)))*(IF(AND(K1900=0,'inputs and tables'!$K$16=1),data!C1900/data!C1901,1)*IF(AND(K1900=1,'inputs and tables'!$K$15=1),data!C1901/data!C1900,1))</f>
        <v>16320.685251283678</v>
      </c>
    </row>
    <row r="1902" spans="1:16" x14ac:dyDescent="0.4">
      <c r="A1902" s="17">
        <f t="shared" si="87"/>
        <v>1900</v>
      </c>
      <c r="B1902">
        <v>1667001600</v>
      </c>
      <c r="C1902">
        <v>20809.669999999998</v>
      </c>
      <c r="D1902" s="14">
        <f t="shared" si="88"/>
        <v>44863</v>
      </c>
      <c r="F1902">
        <f ca="1">IF(A1902&lt;$F$2,"",AVERAGE(INDIRECT("C"&amp;A1902-$F$2+3):C1902))</f>
        <v>20857.007166666674</v>
      </c>
      <c r="G1902" s="2">
        <f ca="1">IF(A1902&lt;$G$2,"",IF(A1902=$G$2,AVERAGE(INDIRECT("C"&amp;A1902-$G$2+3):C1902),G1901+(2/($G$2+3))*(C1902-G1901)))</f>
        <v>21588.218871304562</v>
      </c>
      <c r="J1902">
        <f ca="1">IF(F1902="","",IF(C1902&lt;(F1902*(1-'inputs and tables'!$K$14)),0,IF(C1902&gt;(F1902*(1+'inputs and tables'!$K$14)),1,J1901)))</f>
        <v>0</v>
      </c>
      <c r="K1902">
        <f ca="1">IF(G1902="","",IF(C1902&lt;(G1902*(1-'inputs and tables'!$K$14)),0,IF(C1902&gt;(G1902*(1+'inputs and tables'!$K$14)),1,K1901)))</f>
        <v>0</v>
      </c>
      <c r="N1902" s="13">
        <f t="shared" si="89"/>
        <v>1807.1793313069813</v>
      </c>
      <c r="O1902" s="10">
        <f ca="1">(O1901+(IF(J1901&lt;&gt;J1900,(-O1901*'inputs and tables'!$K$22-'inputs and tables'!$K$21)-O1901*'inputs and tables'!$K$22,0)*('inputs and tables'!$K$15+'inputs and tables'!$K$16)))*(IF(AND(J1901=0,'inputs and tables'!$K$16=1),data!C1901/data!C1902,1)*IF(AND(J1901=1,'inputs and tables'!$K$15=1),data!C1902/data!C1901,1))</f>
        <v>62224.314666962913</v>
      </c>
      <c r="P1902" s="10">
        <f ca="1">(P1901+(IF(K1901&lt;&gt;K1900,(-P1901*'inputs and tables'!$K$22-'inputs and tables'!$K$21)-P1901*'inputs and tables'!$K$22,0)*('inputs and tables'!$K$15+'inputs and tables'!$K$16)))*(IF(AND(K1901=0,'inputs and tables'!$K$16=1),data!C1901/data!C1902,1)*IF(AND(K1901=1,'inputs and tables'!$K$15=1),data!C1902/data!C1901,1))</f>
        <v>16149.844730108325</v>
      </c>
    </row>
    <row r="1903" spans="1:16" x14ac:dyDescent="0.4">
      <c r="A1903" s="17">
        <f t="shared" si="87"/>
        <v>1901</v>
      </c>
      <c r="B1903">
        <v>1667088000</v>
      </c>
      <c r="C1903">
        <v>20627.48</v>
      </c>
      <c r="D1903" s="14">
        <f t="shared" si="88"/>
        <v>44864</v>
      </c>
      <c r="F1903">
        <f ca="1">IF(A1903&lt;$F$2,"",AVERAGE(INDIRECT("C"&amp;A1903-$F$2+3):C1903))</f>
        <v>20868.462750000006</v>
      </c>
      <c r="G1903" s="2">
        <f ca="1">IF(A1903&lt;$G$2,"",IF(A1903=$G$2,AVERAGE(INDIRECT("C"&amp;A1903-$G$2+3):C1903),G1902+(2/($G$2+3))*(C1903-G1902)))</f>
        <v>21571.062820031268</v>
      </c>
      <c r="J1903">
        <f ca="1">IF(F1903="","",IF(C1903&lt;(F1903*(1-'inputs and tables'!$K$14)),0,IF(C1903&gt;(F1903*(1+'inputs and tables'!$K$14)),1,J1902)))</f>
        <v>0</v>
      </c>
      <c r="K1903">
        <f ca="1">IF(G1903="","",IF(C1903&lt;(G1903*(1-'inputs and tables'!$K$14)),0,IF(C1903&gt;(G1903*(1+'inputs and tables'!$K$14)),1,K1902)))</f>
        <v>0</v>
      </c>
      <c r="N1903" s="13">
        <f t="shared" si="89"/>
        <v>1791.3573599652532</v>
      </c>
      <c r="O1903" s="10">
        <f ca="1">(O1902+(IF(J1902&lt;&gt;J1901,(-O1902*'inputs and tables'!$K$22-'inputs and tables'!$K$21)-O1902*'inputs and tables'!$K$22,0)*('inputs and tables'!$K$15+'inputs and tables'!$K$16)))*(IF(AND(J1902=0,'inputs and tables'!$K$16=1),data!C1902/data!C1903,1)*IF(AND(J1902=1,'inputs and tables'!$K$15=1),data!C1903/data!C1902,1))</f>
        <v>62773.904238213196</v>
      </c>
      <c r="P1903" s="10">
        <f ca="1">(P1902+(IF(K1902&lt;&gt;K1901,(-P1902*'inputs and tables'!$K$22-'inputs and tables'!$K$21)-P1902*'inputs and tables'!$K$22,0)*('inputs and tables'!$K$15+'inputs and tables'!$K$16)))*(IF(AND(K1902=0,'inputs and tables'!$K$16=1),data!C1902/data!C1903,1)*IF(AND(K1902=1,'inputs and tables'!$K$15=1),data!C1903/data!C1902,1))</f>
        <v>16292.486497855931</v>
      </c>
    </row>
    <row r="1904" spans="1:16" x14ac:dyDescent="0.4">
      <c r="A1904" s="17">
        <f t="shared" si="87"/>
        <v>1902</v>
      </c>
      <c r="B1904">
        <v>1667174400</v>
      </c>
      <c r="C1904">
        <v>20490.740000000002</v>
      </c>
      <c r="D1904" s="14">
        <f t="shared" si="88"/>
        <v>44865</v>
      </c>
      <c r="F1904">
        <f ca="1">IF(A1904&lt;$F$2,"",AVERAGE(INDIRECT("C"&amp;A1904-$F$2+3):C1904))</f>
        <v>20878.253666666675</v>
      </c>
      <c r="G1904" s="2">
        <f ca="1">IF(A1904&lt;$G$2,"",IF(A1904=$G$2,AVERAGE(INDIRECT("C"&amp;A1904-$G$2+3):C1904),G1903+(2/($G$2+3))*(C1904-G1903)))</f>
        <v>21551.77134110214</v>
      </c>
      <c r="J1904">
        <f ca="1">IF(F1904="","",IF(C1904&lt;(F1904*(1-'inputs and tables'!$K$14)),0,IF(C1904&gt;(F1904*(1+'inputs and tables'!$K$14)),1,J1903)))</f>
        <v>0</v>
      </c>
      <c r="K1904">
        <f ca="1">IF(G1904="","",IF(C1904&lt;(G1904*(1-'inputs and tables'!$K$14)),0,IF(C1904&gt;(G1904*(1+'inputs and tables'!$K$14)),1,K1903)))</f>
        <v>0</v>
      </c>
      <c r="N1904" s="13">
        <f t="shared" si="89"/>
        <v>1779.4824142422833</v>
      </c>
      <c r="O1904" s="10">
        <f ca="1">(O1903+(IF(J1903&lt;&gt;J1902,(-O1903*'inputs and tables'!$K$22-'inputs and tables'!$K$21)-O1903*'inputs and tables'!$K$22,0)*('inputs and tables'!$K$15+'inputs and tables'!$K$16)))*(IF(AND(J1903=0,'inputs and tables'!$K$16=1),data!C1903/data!C1904,1)*IF(AND(J1903=1,'inputs and tables'!$K$15=1),data!C1904/data!C1903,1))</f>
        <v>63192.810713310391</v>
      </c>
      <c r="P1904" s="10">
        <f ca="1">(P1903+(IF(K1903&lt;&gt;K1902,(-P1903*'inputs and tables'!$K$22-'inputs and tables'!$K$21)-P1903*'inputs and tables'!$K$22,0)*('inputs and tables'!$K$15+'inputs and tables'!$K$16)))*(IF(AND(K1903=0,'inputs and tables'!$K$16=1),data!C1903/data!C1904,1)*IF(AND(K1903=1,'inputs and tables'!$K$15=1),data!C1904/data!C1903,1))</f>
        <v>16401.210467986672</v>
      </c>
    </row>
    <row r="1905" spans="1:16" x14ac:dyDescent="0.4">
      <c r="A1905" s="17">
        <f t="shared" si="87"/>
        <v>1903</v>
      </c>
      <c r="B1905">
        <v>1667260800</v>
      </c>
      <c r="C1905">
        <v>20483.62</v>
      </c>
      <c r="D1905" s="14">
        <f t="shared" si="88"/>
        <v>44866</v>
      </c>
      <c r="F1905">
        <f ca="1">IF(A1905&lt;$F$2,"",AVERAGE(INDIRECT("C"&amp;A1905-$F$2+3):C1905))</f>
        <v>20880.311250000013</v>
      </c>
      <c r="G1905" s="2">
        <f ca="1">IF(A1905&lt;$G$2,"",IF(A1905=$G$2,AVERAGE(INDIRECT("C"&amp;A1905-$G$2+3):C1905),G1904+(2/($G$2+3))*(C1905-G1904)))</f>
        <v>21532.697210011029</v>
      </c>
      <c r="J1905">
        <f ca="1">IF(F1905="","",IF(C1905&lt;(F1905*(1-'inputs and tables'!$K$14)),0,IF(C1905&gt;(F1905*(1+'inputs and tables'!$K$14)),1,J1904)))</f>
        <v>0</v>
      </c>
      <c r="K1905">
        <f ca="1">IF(G1905="","",IF(C1905&lt;(G1905*(1-'inputs and tables'!$K$14)),0,IF(C1905&gt;(G1905*(1+'inputs and tables'!$K$14)),1,K1904)))</f>
        <v>0</v>
      </c>
      <c r="N1905" s="13">
        <f t="shared" si="89"/>
        <v>1778.8640903169683</v>
      </c>
      <c r="O1905" s="10">
        <f ca="1">(O1904+(IF(J1904&lt;&gt;J1903,(-O1904*'inputs and tables'!$K$22-'inputs and tables'!$K$21)-O1904*'inputs and tables'!$K$22,0)*('inputs and tables'!$K$15+'inputs and tables'!$K$16)))*(IF(AND(J1904=0,'inputs and tables'!$K$16=1),data!C1904/data!C1905,1)*IF(AND(J1904=1,'inputs and tables'!$K$15=1),data!C1905/data!C1904,1))</f>
        <v>63214.776206337447</v>
      </c>
      <c r="P1905" s="10">
        <f ca="1">(P1904+(IF(K1904&lt;&gt;K1903,(-P1904*'inputs and tables'!$K$22-'inputs and tables'!$K$21)-P1904*'inputs and tables'!$K$22,0)*('inputs and tables'!$K$15+'inputs and tables'!$K$16)))*(IF(AND(K1904=0,'inputs and tables'!$K$16=1),data!C1904/data!C1905,1)*IF(AND(K1904=1,'inputs and tables'!$K$15=1),data!C1905/data!C1904,1))</f>
        <v>16406.911443621451</v>
      </c>
    </row>
    <row r="1906" spans="1:16" x14ac:dyDescent="0.4">
      <c r="A1906" s="17">
        <f t="shared" si="87"/>
        <v>1904</v>
      </c>
      <c r="B1906">
        <v>1667347200</v>
      </c>
      <c r="C1906">
        <v>20151.84</v>
      </c>
      <c r="D1906" s="14">
        <f t="shared" si="88"/>
        <v>44867</v>
      </c>
      <c r="F1906">
        <f ca="1">IF(A1906&lt;$F$2,"",AVERAGE(INDIRECT("C"&amp;A1906-$F$2+3):C1906))</f>
        <v>20880.111333333345</v>
      </c>
      <c r="G1906" s="2">
        <f ca="1">IF(A1906&lt;$G$2,"",IF(A1906=$G$2,AVERAGE(INDIRECT("C"&amp;A1906-$G$2+3):C1906),G1905+(2/($G$2+3))*(C1906-G1905)))</f>
        <v>21508.039045546546</v>
      </c>
      <c r="J1906">
        <f ca="1">IF(F1906="","",IF(C1906&lt;(F1906*(1-'inputs and tables'!$K$14)),0,IF(C1906&gt;(F1906*(1+'inputs and tables'!$K$14)),1,J1905)))</f>
        <v>0</v>
      </c>
      <c r="K1906">
        <f ca="1">IF(G1906="","",IF(C1906&lt;(G1906*(1-'inputs and tables'!$K$14)),0,IF(C1906&gt;(G1906*(1+'inputs and tables'!$K$14)),1,K1905)))</f>
        <v>0</v>
      </c>
      <c r="N1906" s="13">
        <f t="shared" si="89"/>
        <v>1750.0512375162739</v>
      </c>
      <c r="O1906" s="10">
        <f ca="1">(O1905+(IF(J1905&lt;&gt;J1904,(-O1905*'inputs and tables'!$K$22-'inputs and tables'!$K$21)-O1905*'inputs and tables'!$K$22,0)*('inputs and tables'!$K$15+'inputs and tables'!$K$16)))*(IF(AND(J1905=0,'inputs and tables'!$K$16=1),data!C1905/data!C1906,1)*IF(AND(J1905=1,'inputs and tables'!$K$15=1),data!C1906/data!C1905,1))</f>
        <v>64255.544615065315</v>
      </c>
      <c r="P1906" s="10">
        <f ca="1">(P1905+(IF(K1905&lt;&gt;K1904,(-P1905*'inputs and tables'!$K$22-'inputs and tables'!$K$21)-P1905*'inputs and tables'!$K$22,0)*('inputs and tables'!$K$15+'inputs and tables'!$K$16)))*(IF(AND(K1905=0,'inputs and tables'!$K$16=1),data!C1905/data!C1906,1)*IF(AND(K1905=1,'inputs and tables'!$K$15=1),data!C1906/data!C1905,1))</f>
        <v>16677.034920126065</v>
      </c>
    </row>
    <row r="1907" spans="1:16" x14ac:dyDescent="0.4">
      <c r="A1907" s="17">
        <f t="shared" si="87"/>
        <v>1905</v>
      </c>
      <c r="B1907">
        <v>1667433600</v>
      </c>
      <c r="C1907">
        <v>20207.82</v>
      </c>
      <c r="D1907" s="14">
        <f t="shared" si="88"/>
        <v>44868</v>
      </c>
      <c r="F1907">
        <f ca="1">IF(A1907&lt;$F$2,"",AVERAGE(INDIRECT("C"&amp;A1907-$F$2+3):C1907))</f>
        <v>20877.138916666674</v>
      </c>
      <c r="G1907" s="2">
        <f ca="1">IF(A1907&lt;$G$2,"",IF(A1907=$G$2,AVERAGE(INDIRECT("C"&amp;A1907-$G$2+3):C1907),G1906+(2/($G$2+3))*(C1907-G1906)))</f>
        <v>21484.820848304644</v>
      </c>
      <c r="J1907">
        <f ca="1">IF(F1907="","",IF(C1907&lt;(F1907*(1-'inputs and tables'!$K$14)),0,IF(C1907&gt;(F1907*(1+'inputs and tables'!$K$14)),1,J1906)))</f>
        <v>0</v>
      </c>
      <c r="K1907">
        <f ca="1">IF(G1907="","",IF(C1907&lt;(G1907*(1-'inputs and tables'!$K$14)),0,IF(C1907&gt;(G1907*(1+'inputs and tables'!$K$14)),1,K1906)))</f>
        <v>0</v>
      </c>
      <c r="N1907" s="13">
        <f t="shared" si="89"/>
        <v>1754.9127225358134</v>
      </c>
      <c r="O1907" s="10">
        <f ca="1">(O1906+(IF(J1906&lt;&gt;J1905,(-O1906*'inputs and tables'!$K$22-'inputs and tables'!$K$21)-O1906*'inputs and tables'!$K$22,0)*('inputs and tables'!$K$15+'inputs and tables'!$K$16)))*(IF(AND(J1906=0,'inputs and tables'!$K$16=1),data!C1906/data!C1907,1)*IF(AND(J1906=1,'inputs and tables'!$K$15=1),data!C1907/data!C1906,1))</f>
        <v>64077.542960876424</v>
      </c>
      <c r="P1907" s="10">
        <f ca="1">(P1906+(IF(K1906&lt;&gt;K1905,(-P1906*'inputs and tables'!$K$22-'inputs and tables'!$K$21)-P1906*'inputs and tables'!$K$22,0)*('inputs and tables'!$K$15+'inputs and tables'!$K$16)))*(IF(AND(K1906=0,'inputs and tables'!$K$16=1),data!C1906/data!C1907,1)*IF(AND(K1906=1,'inputs and tables'!$K$15=1),data!C1907/data!C1906,1))</f>
        <v>16630.835952853562</v>
      </c>
    </row>
    <row r="1908" spans="1:16" x14ac:dyDescent="0.4">
      <c r="A1908" s="17">
        <f t="shared" si="87"/>
        <v>1906</v>
      </c>
      <c r="B1908">
        <v>1667520000</v>
      </c>
      <c r="C1908">
        <v>21148.52</v>
      </c>
      <c r="D1908" s="14">
        <f t="shared" si="88"/>
        <v>44869</v>
      </c>
      <c r="F1908">
        <f ca="1">IF(A1908&lt;$F$2,"",AVERAGE(INDIRECT("C"&amp;A1908-$F$2+3):C1908))</f>
        <v>20873.168416666671</v>
      </c>
      <c r="G1908" s="2">
        <f ca="1">IF(A1908&lt;$G$2,"",IF(A1908=$G$2,AVERAGE(INDIRECT("C"&amp;A1908-$G$2+3):C1908),G1907+(2/($G$2+3))*(C1908-G1907)))</f>
        <v>21478.815476013489</v>
      </c>
      <c r="J1908">
        <f ca="1">IF(F1908="","",IF(C1908&lt;(F1908*(1-'inputs and tables'!$K$14)),0,IF(C1908&gt;(F1908*(1+'inputs and tables'!$K$14)),1,J1907)))</f>
        <v>1</v>
      </c>
      <c r="K1908">
        <f ca="1">IF(G1908="","",IF(C1908&lt;(G1908*(1-'inputs and tables'!$K$14)),0,IF(C1908&gt;(G1908*(1+'inputs and tables'!$K$14)),1,K1907)))</f>
        <v>0</v>
      </c>
      <c r="N1908" s="13">
        <f t="shared" si="89"/>
        <v>1836.6061658705937</v>
      </c>
      <c r="O1908" s="10">
        <f ca="1">(O1907+(IF(J1907&lt;&gt;J1906,(-O1907*'inputs and tables'!$K$22-'inputs and tables'!$K$21)-O1907*'inputs and tables'!$K$22,0)*('inputs and tables'!$K$15+'inputs and tables'!$K$16)))*(IF(AND(J1907=0,'inputs and tables'!$K$16=1),data!C1907/data!C1908,1)*IF(AND(J1907=1,'inputs and tables'!$K$15=1),data!C1908/data!C1907,1))</f>
        <v>61227.331945481659</v>
      </c>
      <c r="P1908" s="10">
        <f ca="1">(P1907+(IF(K1907&lt;&gt;K1906,(-P1907*'inputs and tables'!$K$22-'inputs and tables'!$K$21)-P1907*'inputs and tables'!$K$22,0)*('inputs and tables'!$K$15+'inputs and tables'!$K$16)))*(IF(AND(K1907=0,'inputs and tables'!$K$16=1),data!C1907/data!C1908,1)*IF(AND(K1907=1,'inputs and tables'!$K$15=1),data!C1908/data!C1907,1))</f>
        <v>15891.085493679617</v>
      </c>
    </row>
    <row r="1909" spans="1:16" x14ac:dyDescent="0.4">
      <c r="A1909" s="17">
        <f t="shared" si="87"/>
        <v>1907</v>
      </c>
      <c r="B1909">
        <v>1667606400</v>
      </c>
      <c r="C1909">
        <v>21299.37</v>
      </c>
      <c r="D1909" s="14">
        <f t="shared" si="88"/>
        <v>44870</v>
      </c>
      <c r="F1909">
        <f ca="1">IF(A1909&lt;$F$2,"",AVERAGE(INDIRECT("C"&amp;A1909-$F$2+3):C1909))</f>
        <v>20870.70691666667</v>
      </c>
      <c r="G1909" s="2">
        <f ca="1">IF(A1909&lt;$G$2,"",IF(A1909=$G$2,AVERAGE(INDIRECT("C"&amp;A1909-$G$2+3):C1909),G1908+(2/($G$2+3))*(C1909-G1908)))</f>
        <v>21475.611092513249</v>
      </c>
      <c r="J1909">
        <f ca="1">IF(F1909="","",IF(C1909&lt;(F1909*(1-'inputs and tables'!$K$14)),0,IF(C1909&gt;(F1909*(1+'inputs and tables'!$K$14)),1,J1908)))</f>
        <v>1</v>
      </c>
      <c r="K1909">
        <f ca="1">IF(G1909="","",IF(C1909&lt;(G1909*(1-'inputs and tables'!$K$14)),0,IF(C1909&gt;(G1909*(1+'inputs and tables'!$K$14)),1,K1908)))</f>
        <v>0</v>
      </c>
      <c r="N1909" s="13">
        <f t="shared" si="89"/>
        <v>1849.7064698219615</v>
      </c>
      <c r="O1909" s="10">
        <f ca="1">(O1908+(IF(J1908&lt;&gt;J1907,(-O1908*'inputs and tables'!$K$22-'inputs and tables'!$K$21)-O1908*'inputs and tables'!$K$22,0)*('inputs and tables'!$K$15+'inputs and tables'!$K$16)))*(IF(AND(J1908=0,'inputs and tables'!$K$16=1),data!C1908/data!C1909,1)*IF(AND(J1908=1,'inputs and tables'!$K$15=1),data!C1909/data!C1908,1))</f>
        <v>61170.747099176522</v>
      </c>
      <c r="P1909" s="10">
        <f ca="1">(P1908+(IF(K1908&lt;&gt;K1907,(-P1908*'inputs and tables'!$K$22-'inputs and tables'!$K$21)-P1908*'inputs and tables'!$K$22,0)*('inputs and tables'!$K$15+'inputs and tables'!$K$16)))*(IF(AND(K1908=0,'inputs and tables'!$K$16=1),data!C1908/data!C1909,1)*IF(AND(K1908=1,'inputs and tables'!$K$15=1),data!C1909/data!C1908,1))</f>
        <v>15778.53896076707</v>
      </c>
    </row>
    <row r="1910" spans="1:16" x14ac:dyDescent="0.4">
      <c r="A1910" s="17">
        <f t="shared" si="87"/>
        <v>1908</v>
      </c>
      <c r="B1910">
        <v>1667692800</v>
      </c>
      <c r="C1910">
        <v>20905.580000000002</v>
      </c>
      <c r="D1910" s="14">
        <f t="shared" si="88"/>
        <v>44871</v>
      </c>
      <c r="F1910">
        <f ca="1">IF(A1910&lt;$F$2,"",AVERAGE(INDIRECT("C"&amp;A1910-$F$2+3):C1910))</f>
        <v>20864.98816666667</v>
      </c>
      <c r="G1910" s="2">
        <f ca="1">IF(A1910&lt;$G$2,"",IF(A1910=$G$2,AVERAGE(INDIRECT("C"&amp;A1910-$G$2+3):C1910),G1909+(2/($G$2+3))*(C1910-G1909)))</f>
        <v>21465.431965861226</v>
      </c>
      <c r="J1910">
        <f ca="1">IF(F1910="","",IF(C1910&lt;(F1910*(1-'inputs and tables'!$K$14)),0,IF(C1910&gt;(F1910*(1+'inputs and tables'!$K$14)),1,J1909)))</f>
        <v>1</v>
      </c>
      <c r="K1910">
        <f ca="1">IF(G1910="","",IF(C1910&lt;(G1910*(1-'inputs and tables'!$K$14)),0,IF(C1910&gt;(G1910*(1+'inputs and tables'!$K$14)),1,K1909)))</f>
        <v>0</v>
      </c>
      <c r="N1910" s="13">
        <f t="shared" si="89"/>
        <v>1815.5084672166645</v>
      </c>
      <c r="O1910" s="10">
        <f ca="1">(O1909+(IF(J1909&lt;&gt;J1908,(-O1909*'inputs and tables'!$K$22-'inputs and tables'!$K$21)-O1909*'inputs and tables'!$K$22,0)*('inputs and tables'!$K$15+'inputs and tables'!$K$16)))*(IF(AND(J1909=0,'inputs and tables'!$K$16=1),data!C1909/data!C1910,1)*IF(AND(J1909=1,'inputs and tables'!$K$15=1),data!C1910/data!C1909,1))</f>
        <v>60039.801512514357</v>
      </c>
      <c r="P1910" s="10">
        <f ca="1">(P1909+(IF(K1909&lt;&gt;K1908,(-P1909*'inputs and tables'!$K$22-'inputs and tables'!$K$21)-P1909*'inputs and tables'!$K$22,0)*('inputs and tables'!$K$15+'inputs and tables'!$K$16)))*(IF(AND(K1909=0,'inputs and tables'!$K$16=1),data!C1909/data!C1910,1)*IF(AND(K1909=1,'inputs and tables'!$K$15=1),data!C1910/data!C1909,1))</f>
        <v>16075.752951355249</v>
      </c>
    </row>
    <row r="1911" spans="1:16" x14ac:dyDescent="0.4">
      <c r="A1911" s="17">
        <f t="shared" si="87"/>
        <v>1909</v>
      </c>
      <c r="B1911">
        <v>1667779200</v>
      </c>
      <c r="C1911">
        <v>20591.13</v>
      </c>
      <c r="D1911" s="14">
        <f t="shared" si="88"/>
        <v>44872</v>
      </c>
      <c r="F1911">
        <f ca="1">IF(A1911&lt;$F$2,"",AVERAGE(INDIRECT("C"&amp;A1911-$F$2+3):C1911))</f>
        <v>20862.727000000006</v>
      </c>
      <c r="G1911" s="2">
        <f ca="1">IF(A1911&lt;$G$2,"",IF(A1911=$G$2,AVERAGE(INDIRECT("C"&amp;A1911-$G$2+3):C1911),G1910+(2/($G$2+3))*(C1911-G1910)))</f>
        <v>21449.819430756561</v>
      </c>
      <c r="J1911">
        <f ca="1">IF(F1911="","",IF(C1911&lt;(F1911*(1-'inputs and tables'!$K$14)),0,IF(C1911&gt;(F1911*(1+'inputs and tables'!$K$14)),1,J1910)))</f>
        <v>0</v>
      </c>
      <c r="K1911">
        <f ca="1">IF(G1911="","",IF(C1911&lt;(G1911*(1-'inputs and tables'!$K$14)),0,IF(C1911&gt;(G1911*(1+'inputs and tables'!$K$14)),1,K1910)))</f>
        <v>0</v>
      </c>
      <c r="N1911" s="13">
        <f t="shared" si="89"/>
        <v>1788.2006079027262</v>
      </c>
      <c r="O1911" s="10">
        <f ca="1">(O1910+(IF(J1910&lt;&gt;J1909,(-O1910*'inputs and tables'!$K$22-'inputs and tables'!$K$21)-O1910*'inputs and tables'!$K$22,0)*('inputs and tables'!$K$15+'inputs and tables'!$K$16)))*(IF(AND(J1910=0,'inputs and tables'!$K$16=1),data!C1910/data!C1911,1)*IF(AND(J1910=1,'inputs and tables'!$K$15=1),data!C1911/data!C1910,1))</f>
        <v>59136.716518670124</v>
      </c>
      <c r="P1911" s="10">
        <f ca="1">(P1910+(IF(K1910&lt;&gt;K1909,(-P1910*'inputs and tables'!$K$22-'inputs and tables'!$K$21)-P1910*'inputs and tables'!$K$22,0)*('inputs and tables'!$K$15+'inputs and tables'!$K$16)))*(IF(AND(K1910=0,'inputs and tables'!$K$16=1),data!C1910/data!C1911,1)*IF(AND(K1910=1,'inputs and tables'!$K$15=1),data!C1911/data!C1910,1))</f>
        <v>16321.248002649359</v>
      </c>
    </row>
    <row r="1912" spans="1:16" x14ac:dyDescent="0.4">
      <c r="A1912" s="17">
        <f t="shared" si="87"/>
        <v>1910</v>
      </c>
      <c r="B1912">
        <v>1667865600</v>
      </c>
      <c r="C1912">
        <v>18547.23</v>
      </c>
      <c r="D1912" s="14">
        <f t="shared" si="88"/>
        <v>44873</v>
      </c>
      <c r="F1912">
        <f ca="1">IF(A1912&lt;$F$2,"",AVERAGE(INDIRECT("C"&amp;A1912-$F$2+3):C1912))</f>
        <v>20850.923833333338</v>
      </c>
      <c r="G1912" s="2">
        <f ca="1">IF(A1912&lt;$G$2,"",IF(A1912=$G$2,AVERAGE(INDIRECT("C"&amp;A1912-$G$2+3):C1912),G1911+(2/($G$2+3))*(C1912-G1911)))</f>
        <v>21397.987476635906</v>
      </c>
      <c r="J1912">
        <f ca="1">IF(F1912="","",IF(C1912&lt;(F1912*(1-'inputs and tables'!$K$14)),0,IF(C1912&gt;(F1912*(1+'inputs and tables'!$K$14)),1,J1911)))</f>
        <v>0</v>
      </c>
      <c r="K1912">
        <f ca="1">IF(G1912="","",IF(C1912&lt;(G1912*(1-'inputs and tables'!$K$14)),0,IF(C1912&gt;(G1912*(1+'inputs and tables'!$K$14)),1,K1911)))</f>
        <v>0</v>
      </c>
      <c r="N1912" s="13">
        <f t="shared" si="89"/>
        <v>1610.7016934433263</v>
      </c>
      <c r="O1912" s="10">
        <f ca="1">(O1911+(IF(J1911&lt;&gt;J1910,(-O1911*'inputs and tables'!$K$22-'inputs and tables'!$K$21)-O1911*'inputs and tables'!$K$22,0)*('inputs and tables'!$K$15+'inputs and tables'!$K$16)))*(IF(AND(J1911=0,'inputs and tables'!$K$16=1),data!C1911/data!C1912,1)*IF(AND(J1911=1,'inputs and tables'!$K$15=1),data!C1912/data!C1911,1))</f>
        <v>65128.339006321236</v>
      </c>
      <c r="P1912" s="10">
        <f ca="1">(P1911+(IF(K1911&lt;&gt;K1910,(-P1911*'inputs and tables'!$K$22-'inputs and tables'!$K$21)-P1911*'inputs and tables'!$K$22,0)*('inputs and tables'!$K$15+'inputs and tables'!$K$16)))*(IF(AND(K1911=0,'inputs and tables'!$K$16=1),data!C1911/data!C1912,1)*IF(AND(K1911=1,'inputs and tables'!$K$15=1),data!C1912/data!C1911,1))</f>
        <v>18119.845356141774</v>
      </c>
    </row>
    <row r="1913" spans="1:16" x14ac:dyDescent="0.4">
      <c r="A1913" s="17">
        <f t="shared" si="87"/>
        <v>1911</v>
      </c>
      <c r="B1913">
        <v>1667952000</v>
      </c>
      <c r="C1913">
        <v>15922.81</v>
      </c>
      <c r="D1913" s="14">
        <f t="shared" si="88"/>
        <v>44874</v>
      </c>
      <c r="F1913">
        <f ca="1">IF(A1913&lt;$F$2,"",AVERAGE(INDIRECT("C"&amp;A1913-$F$2+3):C1913))</f>
        <v>20822.541000000005</v>
      </c>
      <c r="G1913" s="2">
        <f ca="1">IF(A1913&lt;$G$2,"",IF(A1913=$G$2,AVERAGE(INDIRECT("C"&amp;A1913-$G$2+3):C1913),G1912+(2/($G$2+3))*(C1913-G1912)))</f>
        <v>21300.21645026741</v>
      </c>
      <c r="J1913">
        <f ca="1">IF(F1913="","",IF(C1913&lt;(F1913*(1-'inputs and tables'!$K$14)),0,IF(C1913&gt;(F1913*(1+'inputs and tables'!$K$14)),1,J1912)))</f>
        <v>0</v>
      </c>
      <c r="K1913">
        <f ca="1">IF(G1913="","",IF(C1913&lt;(G1913*(1-'inputs and tables'!$K$14)),0,IF(C1913&gt;(G1913*(1+'inputs and tables'!$K$14)),1,K1912)))</f>
        <v>0</v>
      </c>
      <c r="N1913" s="13">
        <f t="shared" si="89"/>
        <v>1382.7885366912651</v>
      </c>
      <c r="O1913" s="10">
        <f ca="1">(O1912+(IF(J1912&lt;&gt;J1911,(-O1912*'inputs and tables'!$K$22-'inputs and tables'!$K$21)-O1912*'inputs and tables'!$K$22,0)*('inputs and tables'!$K$15+'inputs and tables'!$K$16)))*(IF(AND(J1912=0,'inputs and tables'!$K$16=1),data!C1912/data!C1913,1)*IF(AND(J1912=1,'inputs and tables'!$K$15=1),data!C1913/data!C1912,1))</f>
        <v>75862.883691271287</v>
      </c>
      <c r="P1913" s="10">
        <f ca="1">(P1912+(IF(K1912&lt;&gt;K1911,(-P1912*'inputs and tables'!$K$22-'inputs and tables'!$K$21)-P1912*'inputs and tables'!$K$22,0)*('inputs and tables'!$K$15+'inputs and tables'!$K$16)))*(IF(AND(K1912=0,'inputs and tables'!$K$16=1),data!C1912/data!C1913,1)*IF(AND(K1912=1,'inputs and tables'!$K$15=1),data!C1913/data!C1912,1))</f>
        <v>21106.383822000851</v>
      </c>
    </row>
    <row r="1914" spans="1:16" x14ac:dyDescent="0.4">
      <c r="A1914" s="17">
        <f t="shared" si="87"/>
        <v>1912</v>
      </c>
      <c r="B1914">
        <v>1668038400</v>
      </c>
      <c r="C1914">
        <v>17601.150000000001</v>
      </c>
      <c r="D1914" s="14">
        <f t="shared" si="88"/>
        <v>44875</v>
      </c>
      <c r="F1914">
        <f ca="1">IF(A1914&lt;$F$2,"",AVERAGE(INDIRECT("C"&amp;A1914-$F$2+3):C1914))</f>
        <v>20800.593333333331</v>
      </c>
      <c r="G1914" s="2">
        <f ca="1">IF(A1914&lt;$G$2,"",IF(A1914=$G$2,AVERAGE(INDIRECT("C"&amp;A1914-$G$2+3):C1914),G1913+(2/($G$2+3))*(C1914-G1913)))</f>
        <v>21234.16169222692</v>
      </c>
      <c r="J1914">
        <f ca="1">IF(F1914="","",IF(C1914&lt;(F1914*(1-'inputs and tables'!$K$14)),0,IF(C1914&gt;(F1914*(1+'inputs and tables'!$K$14)),1,J1913)))</f>
        <v>0</v>
      </c>
      <c r="K1914">
        <f ca="1">IF(G1914="","",IF(C1914&lt;(G1914*(1-'inputs and tables'!$K$14)),0,IF(C1914&gt;(G1914*(1+'inputs and tables'!$K$14)),1,K1913)))</f>
        <v>0</v>
      </c>
      <c r="N1914" s="13">
        <f t="shared" si="89"/>
        <v>1528.5410334346427</v>
      </c>
      <c r="O1914" s="10">
        <f ca="1">(O1913+(IF(J1913&lt;&gt;J1912,(-O1913*'inputs and tables'!$K$22-'inputs and tables'!$K$21)-O1913*'inputs and tables'!$K$22,0)*('inputs and tables'!$K$15+'inputs and tables'!$K$16)))*(IF(AND(J1913=0,'inputs and tables'!$K$16=1),data!C1913/data!C1914,1)*IF(AND(J1913=1,'inputs and tables'!$K$15=1),data!C1914/data!C1913,1))</f>
        <v>68629.054525881045</v>
      </c>
      <c r="P1914" s="10">
        <f ca="1">(P1913+(IF(K1913&lt;&gt;K1912,(-P1913*'inputs and tables'!$K$22-'inputs and tables'!$K$21)-P1913*'inputs and tables'!$K$22,0)*('inputs and tables'!$K$15+'inputs and tables'!$K$16)))*(IF(AND(K1913=0,'inputs and tables'!$K$16=1),data!C1913/data!C1914,1)*IF(AND(K1913=1,'inputs and tables'!$K$15=1),data!C1914/data!C1913,1))</f>
        <v>19093.805767509133</v>
      </c>
    </row>
    <row r="1915" spans="1:16" x14ac:dyDescent="0.4">
      <c r="A1915" s="17">
        <f t="shared" si="87"/>
        <v>1913</v>
      </c>
      <c r="B1915">
        <v>1668124800</v>
      </c>
      <c r="C1915">
        <v>17070.310000000001</v>
      </c>
      <c r="D1915" s="14">
        <f t="shared" si="88"/>
        <v>44876</v>
      </c>
      <c r="F1915">
        <f ca="1">IF(A1915&lt;$F$2,"",AVERAGE(INDIRECT("C"&amp;A1915-$F$2+3):C1915))</f>
        <v>20771.272250000002</v>
      </c>
      <c r="G1915" s="2">
        <f ca="1">IF(A1915&lt;$G$2,"",IF(A1915=$G$2,AVERAGE(INDIRECT("C"&amp;A1915-$G$2+3):C1915),G1914+(2/($G$2+3))*(C1915-G1914)))</f>
        <v>21159.807197722868</v>
      </c>
      <c r="J1915">
        <f ca="1">IF(F1915="","",IF(C1915&lt;(F1915*(1-'inputs and tables'!$K$14)),0,IF(C1915&gt;(F1915*(1+'inputs and tables'!$K$14)),1,J1914)))</f>
        <v>0</v>
      </c>
      <c r="K1915">
        <f ca="1">IF(G1915="","",IF(C1915&lt;(G1915*(1-'inputs and tables'!$K$14)),0,IF(C1915&gt;(G1915*(1+'inputs and tables'!$K$14)),1,K1914)))</f>
        <v>0</v>
      </c>
      <c r="N1915" s="13">
        <f t="shared" si="89"/>
        <v>1482.4411636995148</v>
      </c>
      <c r="O1915" s="10">
        <f ca="1">(O1914+(IF(J1914&lt;&gt;J1913,(-O1914*'inputs and tables'!$K$22-'inputs and tables'!$K$21)-O1914*'inputs and tables'!$K$22,0)*('inputs and tables'!$K$15+'inputs and tables'!$K$16)))*(IF(AND(J1914=0,'inputs and tables'!$K$16=1),data!C1914/data!C1915,1)*IF(AND(J1914=1,'inputs and tables'!$K$15=1),data!C1915/data!C1914,1))</f>
        <v>70763.230607306556</v>
      </c>
      <c r="P1915" s="10">
        <f ca="1">(P1914+(IF(K1914&lt;&gt;K1913,(-P1914*'inputs and tables'!$K$22-'inputs and tables'!$K$21)-P1914*'inputs and tables'!$K$22,0)*('inputs and tables'!$K$15+'inputs and tables'!$K$16)))*(IF(AND(K1914=0,'inputs and tables'!$K$16=1),data!C1914/data!C1915,1)*IF(AND(K1914=1,'inputs and tables'!$K$15=1),data!C1915/data!C1914,1))</f>
        <v>19687.57095710584</v>
      </c>
    </row>
    <row r="1916" spans="1:16" x14ac:dyDescent="0.4">
      <c r="A1916" s="17">
        <f t="shared" si="87"/>
        <v>1914</v>
      </c>
      <c r="B1916">
        <v>1668211200</v>
      </c>
      <c r="C1916">
        <v>16812.080000000002</v>
      </c>
      <c r="D1916" s="14">
        <f t="shared" si="88"/>
        <v>44877</v>
      </c>
      <c r="F1916">
        <f ca="1">IF(A1916&lt;$F$2,"",AVERAGE(INDIRECT("C"&amp;A1916-$F$2+3):C1916))</f>
        <v>20737.789249999998</v>
      </c>
      <c r="G1916" s="2">
        <f ca="1">IF(A1916&lt;$G$2,"",IF(A1916=$G$2,AVERAGE(INDIRECT("C"&amp;A1916-$G$2+3):C1916),G1915+(2/($G$2+3))*(C1916-G1915)))</f>
        <v>21082.169212049244</v>
      </c>
      <c r="J1916">
        <f ca="1">IF(F1916="","",IF(C1916&lt;(F1916*(1-'inputs and tables'!$K$14)),0,IF(C1916&gt;(F1916*(1+'inputs and tables'!$K$14)),1,J1915)))</f>
        <v>0</v>
      </c>
      <c r="K1916">
        <f ca="1">IF(G1916="","",IF(C1916&lt;(G1916*(1-'inputs and tables'!$K$14)),0,IF(C1916&gt;(G1916*(1+'inputs and tables'!$K$14)),1,K1915)))</f>
        <v>0</v>
      </c>
      <c r="N1916" s="13">
        <f t="shared" si="89"/>
        <v>1460.0156317846215</v>
      </c>
      <c r="O1916" s="10">
        <f ca="1">(O1915+(IF(J1915&lt;&gt;J1914,(-O1915*'inputs and tables'!$K$22-'inputs and tables'!$K$21)-O1915*'inputs and tables'!$K$22,0)*('inputs and tables'!$K$15+'inputs and tables'!$K$16)))*(IF(AND(J1915=0,'inputs and tables'!$K$16=1),data!C1915/data!C1916,1)*IF(AND(J1915=1,'inputs and tables'!$K$15=1),data!C1916/data!C1915,1))</f>
        <v>71850.138892285264</v>
      </c>
      <c r="P1916" s="10">
        <f ca="1">(P1915+(IF(K1915&lt;&gt;K1914,(-P1915*'inputs and tables'!$K$22-'inputs and tables'!$K$21)-P1915*'inputs and tables'!$K$22,0)*('inputs and tables'!$K$15+'inputs and tables'!$K$16)))*(IF(AND(K1915=0,'inputs and tables'!$K$16=1),data!C1915/data!C1916,1)*IF(AND(K1915=1,'inputs and tables'!$K$15=1),data!C1916/data!C1915,1))</f>
        <v>19989.967891230197</v>
      </c>
    </row>
    <row r="1917" spans="1:16" x14ac:dyDescent="0.4">
      <c r="A1917" s="17">
        <f t="shared" si="87"/>
        <v>1915</v>
      </c>
      <c r="B1917">
        <v>1668297600</v>
      </c>
      <c r="C1917">
        <v>16329.85</v>
      </c>
      <c r="D1917" s="14">
        <f t="shared" si="88"/>
        <v>44878</v>
      </c>
      <c r="F1917">
        <f ca="1">IF(A1917&lt;$F$2,"",AVERAGE(INDIRECT("C"&amp;A1917-$F$2+3):C1917))</f>
        <v>20697.241333333335</v>
      </c>
      <c r="G1917" s="2">
        <f ca="1">IF(A1917&lt;$G$2,"",IF(A1917=$G$2,AVERAGE(INDIRECT("C"&amp;A1917-$G$2+3):C1917),G1916+(2/($G$2+3))*(C1917-G1916)))</f>
        <v>20997.306368976937</v>
      </c>
      <c r="J1917">
        <f ca="1">IF(F1917="","",IF(C1917&lt;(F1917*(1-'inputs and tables'!$K$14)),0,IF(C1917&gt;(F1917*(1+'inputs and tables'!$K$14)),1,J1916)))</f>
        <v>0</v>
      </c>
      <c r="K1917">
        <f ca="1">IF(G1917="","",IF(C1917&lt;(G1917*(1-'inputs and tables'!$K$14)),0,IF(C1917&gt;(G1917*(1+'inputs and tables'!$K$14)),1,K1916)))</f>
        <v>0</v>
      </c>
      <c r="N1917" s="13">
        <f t="shared" si="89"/>
        <v>1418.1372123317342</v>
      </c>
      <c r="O1917" s="10">
        <f ca="1">(O1916+(IF(J1916&lt;&gt;J1915,(-O1916*'inputs and tables'!$K$22-'inputs and tables'!$K$21)-O1916*'inputs and tables'!$K$22,0)*('inputs and tables'!$K$15+'inputs and tables'!$K$16)))*(IF(AND(J1916=0,'inputs and tables'!$K$16=1),data!C1916/data!C1917,1)*IF(AND(J1916=1,'inputs and tables'!$K$15=1),data!C1917/data!C1916,1))</f>
        <v>73971.915422873528</v>
      </c>
      <c r="P1917" s="10">
        <f ca="1">(P1916+(IF(K1916&lt;&gt;K1915,(-P1916*'inputs and tables'!$K$22-'inputs and tables'!$K$21)-P1916*'inputs and tables'!$K$22,0)*('inputs and tables'!$K$15+'inputs and tables'!$K$16)))*(IF(AND(K1916=0,'inputs and tables'!$K$16=1),data!C1916/data!C1917,1)*IF(AND(K1916=1,'inputs and tables'!$K$15=1),data!C1917/data!C1916,1))</f>
        <v>20580.283308468443</v>
      </c>
    </row>
    <row r="1918" spans="1:16" x14ac:dyDescent="0.4">
      <c r="A1918" s="17">
        <f t="shared" si="87"/>
        <v>1916</v>
      </c>
      <c r="B1918">
        <v>1668384000</v>
      </c>
      <c r="C1918">
        <v>16619.46</v>
      </c>
      <c r="D1918" s="14">
        <f t="shared" si="88"/>
        <v>44879</v>
      </c>
      <c r="F1918">
        <f ca="1">IF(A1918&lt;$F$2,"",AVERAGE(INDIRECT("C"&amp;A1918-$F$2+3):C1918))</f>
        <v>20662.418833333337</v>
      </c>
      <c r="G1918" s="2">
        <f ca="1">IF(A1918&lt;$G$2,"",IF(A1918=$G$2,AVERAGE(INDIRECT("C"&amp;A1918-$G$2+3):C1918),G1917+(2/($G$2+3))*(C1918-G1917)))</f>
        <v>20919.130540959493</v>
      </c>
      <c r="J1918">
        <f ca="1">IF(F1918="","",IF(C1918&lt;(F1918*(1-'inputs and tables'!$K$14)),0,IF(C1918&gt;(F1918*(1+'inputs and tables'!$K$14)),1,J1917)))</f>
        <v>0</v>
      </c>
      <c r="K1918">
        <f ca="1">IF(G1918="","",IF(C1918&lt;(G1918*(1-'inputs and tables'!$K$14)),0,IF(C1918&gt;(G1918*(1+'inputs and tables'!$K$14)),1,K1917)))</f>
        <v>0</v>
      </c>
      <c r="N1918" s="13">
        <f t="shared" si="89"/>
        <v>1443.2878853669054</v>
      </c>
      <c r="O1918" s="10">
        <f ca="1">(O1917+(IF(J1917&lt;&gt;J1916,(-O1917*'inputs and tables'!$K$22-'inputs and tables'!$K$21)-O1917*'inputs and tables'!$K$22,0)*('inputs and tables'!$K$15+'inputs and tables'!$K$16)))*(IF(AND(J1917=0,'inputs and tables'!$K$16=1),data!C1917/data!C1918,1)*IF(AND(J1917=1,'inputs and tables'!$K$15=1),data!C1918/data!C1917,1))</f>
        <v>72682.883984690925</v>
      </c>
      <c r="P1918" s="10">
        <f ca="1">(P1917+(IF(K1917&lt;&gt;K1916,(-P1917*'inputs and tables'!$K$22-'inputs and tables'!$K$21)-P1917*'inputs and tables'!$K$22,0)*('inputs and tables'!$K$15+'inputs and tables'!$K$16)))*(IF(AND(K1917=0,'inputs and tables'!$K$16=1),data!C1917/data!C1918,1)*IF(AND(K1917=1,'inputs and tables'!$K$15=1),data!C1918/data!C1917,1))</f>
        <v>20221.652170695885</v>
      </c>
    </row>
    <row r="1919" spans="1:16" x14ac:dyDescent="0.4">
      <c r="A1919" s="17">
        <f t="shared" si="87"/>
        <v>1917</v>
      </c>
      <c r="B1919">
        <v>1668470400</v>
      </c>
      <c r="C1919">
        <v>16900.57</v>
      </c>
      <c r="D1919" s="14">
        <f t="shared" si="88"/>
        <v>44880</v>
      </c>
      <c r="F1919">
        <f ca="1">IF(A1919&lt;$F$2,"",AVERAGE(INDIRECT("C"&amp;A1919-$F$2+3):C1919))</f>
        <v>20616.318750000002</v>
      </c>
      <c r="G1919" s="2">
        <f ca="1">IF(A1919&lt;$G$2,"",IF(A1919=$G$2,AVERAGE(INDIRECT("C"&amp;A1919-$G$2+3):C1919),G1918+(2/($G$2+3))*(C1919-G1918)))</f>
        <v>20847.370531299501</v>
      </c>
      <c r="J1919">
        <f ca="1">IF(F1919="","",IF(C1919&lt;(F1919*(1-'inputs and tables'!$K$14)),0,IF(C1919&gt;(F1919*(1+'inputs and tables'!$K$14)),1,J1918)))</f>
        <v>0</v>
      </c>
      <c r="K1919">
        <f ca="1">IF(G1919="","",IF(C1919&lt;(G1919*(1-'inputs and tables'!$K$14)),0,IF(C1919&gt;(G1919*(1+'inputs and tables'!$K$14)),1,K1918)))</f>
        <v>0</v>
      </c>
      <c r="N1919" s="13">
        <f t="shared" si="89"/>
        <v>1467.7003907946084</v>
      </c>
      <c r="O1919" s="10">
        <f ca="1">(O1918+(IF(J1918&lt;&gt;J1917,(-O1918*'inputs and tables'!$K$22-'inputs and tables'!$K$21)-O1918*'inputs and tables'!$K$22,0)*('inputs and tables'!$K$15+'inputs and tables'!$K$16)))*(IF(AND(J1918=0,'inputs and tables'!$K$16=1),data!C1918/data!C1919,1)*IF(AND(J1918=1,'inputs and tables'!$K$15=1),data!C1919/data!C1918,1))</f>
        <v>71473.937451116231</v>
      </c>
      <c r="P1919" s="10">
        <f ca="1">(P1918+(IF(K1918&lt;&gt;K1917,(-P1918*'inputs and tables'!$K$22-'inputs and tables'!$K$21)-P1918*'inputs and tables'!$K$22,0)*('inputs and tables'!$K$15+'inputs and tables'!$K$16)))*(IF(AND(K1918=0,'inputs and tables'!$K$16=1),data!C1918/data!C1919,1)*IF(AND(K1918=1,'inputs and tables'!$K$15=1),data!C1919/data!C1918,1))</f>
        <v>19885.302056959819</v>
      </c>
    </row>
    <row r="1920" spans="1:16" x14ac:dyDescent="0.4">
      <c r="A1920" s="17">
        <f t="shared" si="87"/>
        <v>1918</v>
      </c>
      <c r="B1920">
        <v>1668556800</v>
      </c>
      <c r="C1920">
        <v>16662.759999999998</v>
      </c>
      <c r="D1920" s="14">
        <f t="shared" si="88"/>
        <v>44881</v>
      </c>
      <c r="F1920">
        <f ca="1">IF(A1920&lt;$F$2,"",AVERAGE(INDIRECT("C"&amp;A1920-$F$2+3):C1920))</f>
        <v>20560.203250000006</v>
      </c>
      <c r="G1920" s="2">
        <f ca="1">IF(A1920&lt;$G$2,"",IF(A1920=$G$2,AVERAGE(INDIRECT("C"&amp;A1920-$G$2+3):C1920),G1919+(2/($G$2+3))*(C1920-G1919)))</f>
        <v>20772.64534324058</v>
      </c>
      <c r="J1920">
        <f ca="1">IF(F1920="","",IF(C1920&lt;(F1920*(1-'inputs and tables'!$K$14)),0,IF(C1920&gt;(F1920*(1+'inputs and tables'!$K$14)),1,J1919)))</f>
        <v>0</v>
      </c>
      <c r="K1920">
        <f ca="1">IF(G1920="","",IF(C1920&lt;(G1920*(1-'inputs and tables'!$K$14)),0,IF(C1920&gt;(G1920*(1+'inputs and tables'!$K$14)),1,K1919)))</f>
        <v>0</v>
      </c>
      <c r="N1920" s="13">
        <f t="shared" si="89"/>
        <v>1447.0481980025979</v>
      </c>
      <c r="O1920" s="10">
        <f ca="1">(O1919+(IF(J1919&lt;&gt;J1918,(-O1919*'inputs and tables'!$K$22-'inputs and tables'!$K$21)-O1919*'inputs and tables'!$K$22,0)*('inputs and tables'!$K$15+'inputs and tables'!$K$16)))*(IF(AND(J1919=0,'inputs and tables'!$K$16=1),data!C1919/data!C1920,1)*IF(AND(J1919=1,'inputs and tables'!$K$15=1),data!C1920/data!C1919,1))</f>
        <v>72494.00957993824</v>
      </c>
      <c r="P1920" s="10">
        <f ca="1">(P1919+(IF(K1919&lt;&gt;K1918,(-P1919*'inputs and tables'!$K$22-'inputs and tables'!$K$21)-P1919*'inputs and tables'!$K$22,0)*('inputs and tables'!$K$15+'inputs and tables'!$K$16)))*(IF(AND(K1919=0,'inputs and tables'!$K$16=1),data!C1919/data!C1920,1)*IF(AND(K1919=1,'inputs and tables'!$K$15=1),data!C1920/data!C1919,1))</f>
        <v>20169.104001065458</v>
      </c>
    </row>
    <row r="1921" spans="1:16" x14ac:dyDescent="0.4">
      <c r="A1921" s="17">
        <f t="shared" si="87"/>
        <v>1919</v>
      </c>
      <c r="B1921">
        <v>1668643200</v>
      </c>
      <c r="C1921">
        <v>16692.560000000001</v>
      </c>
      <c r="D1921" s="14">
        <f t="shared" si="88"/>
        <v>44882</v>
      </c>
      <c r="F1921">
        <f ca="1">IF(A1921&lt;$F$2,"",AVERAGE(INDIRECT("C"&amp;A1921-$F$2+3):C1921))</f>
        <v>20505.780416666668</v>
      </c>
      <c r="G1921" s="2">
        <f ca="1">IF(A1921&lt;$G$2,"",IF(A1921=$G$2,AVERAGE(INDIRECT("C"&amp;A1921-$G$2+3):C1921),G1920+(2/($G$2+3))*(C1921-G1920)))</f>
        <v>20699.786676396998</v>
      </c>
      <c r="J1921">
        <f ca="1">IF(F1921="","",IF(C1921&lt;(F1921*(1-'inputs and tables'!$K$14)),0,IF(C1921&gt;(F1921*(1+'inputs and tables'!$K$14)),1,J1920)))</f>
        <v>0</v>
      </c>
      <c r="K1921">
        <f ca="1">IF(G1921="","",IF(C1921&lt;(G1921*(1-'inputs and tables'!$K$14)),0,IF(C1921&gt;(G1921*(1+'inputs and tables'!$K$14)),1,K1920)))</f>
        <v>0</v>
      </c>
      <c r="N1921" s="13">
        <f t="shared" si="89"/>
        <v>1449.636126791135</v>
      </c>
      <c r="O1921" s="10">
        <f ca="1">(O1920+(IF(J1920&lt;&gt;J1919,(-O1920*'inputs and tables'!$K$22-'inputs and tables'!$K$21)-O1920*'inputs and tables'!$K$22,0)*('inputs and tables'!$K$15+'inputs and tables'!$K$16)))*(IF(AND(J1920=0,'inputs and tables'!$K$16=1),data!C1920/data!C1921,1)*IF(AND(J1920=1,'inputs and tables'!$K$15=1),data!C1921/data!C1920,1))</f>
        <v>72364.591354963617</v>
      </c>
      <c r="P1921" s="10">
        <f ca="1">(P1920+(IF(K1920&lt;&gt;K1919,(-P1920*'inputs and tables'!$K$22-'inputs and tables'!$K$21)-P1920*'inputs and tables'!$K$22,0)*('inputs and tables'!$K$15+'inputs and tables'!$K$16)))*(IF(AND(K1920=0,'inputs and tables'!$K$16=1),data!C1920/data!C1921,1)*IF(AND(K1920=1,'inputs and tables'!$K$15=1),data!C1921/data!C1920,1))</f>
        <v>20133.097582683149</v>
      </c>
    </row>
    <row r="1922" spans="1:16" x14ac:dyDescent="0.4">
      <c r="A1922" s="17">
        <f t="shared" si="87"/>
        <v>1920</v>
      </c>
      <c r="B1922">
        <v>1668729600</v>
      </c>
      <c r="C1922">
        <v>16700.45</v>
      </c>
      <c r="D1922" s="14">
        <f t="shared" si="88"/>
        <v>44883</v>
      </c>
      <c r="F1922">
        <f ca="1">IF(A1922&lt;$F$2,"",AVERAGE(INDIRECT("C"&amp;A1922-$F$2+3):C1922))</f>
        <v>20452.015916666671</v>
      </c>
      <c r="G1922" s="2">
        <f ca="1">IF(A1922&lt;$G$2,"",IF(A1922=$G$2,AVERAGE(INDIRECT("C"&amp;A1922-$G$2+3):C1922),G1921+(2/($G$2+3))*(C1922-G1921)))</f>
        <v>20628.369950032764</v>
      </c>
      <c r="J1922">
        <f ca="1">IF(F1922="","",IF(C1922&lt;(F1922*(1-'inputs and tables'!$K$14)),0,IF(C1922&gt;(F1922*(1+'inputs and tables'!$K$14)),1,J1921)))</f>
        <v>0</v>
      </c>
      <c r="K1922">
        <f ca="1">IF(G1922="","",IF(C1922&lt;(G1922*(1-'inputs and tables'!$K$14)),0,IF(C1922&gt;(G1922*(1+'inputs and tables'!$K$14)),1,K1921)))</f>
        <v>0</v>
      </c>
      <c r="N1922" s="13">
        <f t="shared" si="89"/>
        <v>1450.3213200173616</v>
      </c>
      <c r="O1922" s="10">
        <f ca="1">(O1921+(IF(J1921&lt;&gt;J1920,(-O1921*'inputs and tables'!$K$22-'inputs and tables'!$K$21)-O1921*'inputs and tables'!$K$22,0)*('inputs and tables'!$K$15+'inputs and tables'!$K$16)))*(IF(AND(J1921=0,'inputs and tables'!$K$16=1),data!C1921/data!C1922,1)*IF(AND(J1921=1,'inputs and tables'!$K$15=1),data!C1922/data!C1921,1))</f>
        <v>72330.403256691381</v>
      </c>
      <c r="P1922" s="10">
        <f ca="1">(P1921+(IF(K1921&lt;&gt;K1920,(-P1921*'inputs and tables'!$K$22-'inputs and tables'!$K$21)-P1921*'inputs and tables'!$K$22,0)*('inputs and tables'!$K$15+'inputs and tables'!$K$16)))*(IF(AND(K1921=0,'inputs and tables'!$K$16=1),data!C1921/data!C1922,1)*IF(AND(K1921=1,'inputs and tables'!$K$15=1),data!C1922/data!C1921,1))</f>
        <v>20123.585854560413</v>
      </c>
    </row>
    <row r="1923" spans="1:16" x14ac:dyDescent="0.4">
      <c r="A1923" s="17">
        <f t="shared" si="87"/>
        <v>1921</v>
      </c>
      <c r="B1923">
        <v>1668816000</v>
      </c>
      <c r="C1923">
        <v>16700.68</v>
      </c>
      <c r="D1923" s="14">
        <f t="shared" si="88"/>
        <v>44884</v>
      </c>
      <c r="F1923">
        <f ca="1">IF(A1923&lt;$F$2,"",AVERAGE(INDIRECT("C"&amp;A1923-$F$2+3):C1923))</f>
        <v>20402.148000000001</v>
      </c>
      <c r="G1923" s="2">
        <f ca="1">IF(A1923&lt;$G$2,"",IF(A1923=$G$2,AVERAGE(INDIRECT("C"&amp;A1923-$G$2+3):C1923),G1922+(2/($G$2+3))*(C1923-G1922)))</f>
        <v>20558.232629496466</v>
      </c>
      <c r="J1923">
        <f ca="1">IF(F1923="","",IF(C1923&lt;(F1923*(1-'inputs and tables'!$K$14)),0,IF(C1923&gt;(F1923*(1+'inputs and tables'!$K$14)),1,J1922)))</f>
        <v>0</v>
      </c>
      <c r="K1923">
        <f ca="1">IF(G1923="","",IF(C1923&lt;(G1923*(1-'inputs and tables'!$K$14)),0,IF(C1923&gt;(G1923*(1+'inputs and tables'!$K$14)),1,K1922)))</f>
        <v>0</v>
      </c>
      <c r="N1923" s="13">
        <f t="shared" si="89"/>
        <v>1450.341293964387</v>
      </c>
      <c r="O1923" s="10">
        <f ca="1">(O1922+(IF(J1922&lt;&gt;J1921,(-O1922*'inputs and tables'!$K$22-'inputs and tables'!$K$21)-O1922*'inputs and tables'!$K$22,0)*('inputs and tables'!$K$15+'inputs and tables'!$K$16)))*(IF(AND(J1922=0,'inputs and tables'!$K$16=1),data!C1922/data!C1923,1)*IF(AND(J1922=1,'inputs and tables'!$K$15=1),data!C1923/data!C1922,1))</f>
        <v>72329.407130021747</v>
      </c>
      <c r="P1923" s="10">
        <f ca="1">(P1922+(IF(K1922&lt;&gt;K1921,(-P1922*'inputs and tables'!$K$22-'inputs and tables'!$K$21)-P1922*'inputs and tables'!$K$22,0)*('inputs and tables'!$K$15+'inputs and tables'!$K$16)))*(IF(AND(K1922=0,'inputs and tables'!$K$16=1),data!C1922/data!C1923,1)*IF(AND(K1922=1,'inputs and tables'!$K$15=1),data!C1923/data!C1922,1))</f>
        <v>20123.308714662722</v>
      </c>
    </row>
    <row r="1924" spans="1:16" x14ac:dyDescent="0.4">
      <c r="A1924" s="17">
        <f t="shared" si="87"/>
        <v>1922</v>
      </c>
      <c r="B1924">
        <v>1668902400</v>
      </c>
      <c r="C1924">
        <v>16280.23</v>
      </c>
      <c r="D1924" s="14">
        <f t="shared" si="88"/>
        <v>44885</v>
      </c>
      <c r="F1924">
        <f ca="1">IF(A1924&lt;$F$2,"",AVERAGE(INDIRECT("C"&amp;A1924-$F$2+3):C1924))</f>
        <v>20350.724333333335</v>
      </c>
      <c r="G1924" s="2">
        <f ca="1">IF(A1924&lt;$G$2,"",IF(A1924=$G$2,AVERAGE(INDIRECT("C"&amp;A1924-$G$2+3):C1924),G1923+(2/($G$2+3))*(C1924-G1923)))</f>
        <v>20481.839725398313</v>
      </c>
      <c r="J1924">
        <f ca="1">IF(F1924="","",IF(C1924&lt;(F1924*(1-'inputs and tables'!$K$14)),0,IF(C1924&gt;(F1924*(1+'inputs and tables'!$K$14)),1,J1923)))</f>
        <v>0</v>
      </c>
      <c r="K1924">
        <f ca="1">IF(G1924="","",IF(C1924&lt;(G1924*(1-'inputs and tables'!$K$14)),0,IF(C1924&gt;(G1924*(1+'inputs and tables'!$K$14)),1,K1923)))</f>
        <v>0</v>
      </c>
      <c r="N1924" s="13">
        <f t="shared" si="89"/>
        <v>1413.8280503690767</v>
      </c>
      <c r="O1924" s="10">
        <f ca="1">(O1923+(IF(J1923&lt;&gt;J1922,(-O1923*'inputs and tables'!$K$22-'inputs and tables'!$K$21)-O1923*'inputs and tables'!$K$22,0)*('inputs and tables'!$K$15+'inputs and tables'!$K$16)))*(IF(AND(J1923=0,'inputs and tables'!$K$16=1),data!C1923/data!C1924,1)*IF(AND(J1923=1,'inputs and tables'!$K$15=1),data!C1924/data!C1923,1))</f>
        <v>74197.372092913414</v>
      </c>
      <c r="P1924" s="10">
        <f ca="1">(P1923+(IF(K1923&lt;&gt;K1922,(-P1923*'inputs and tables'!$K$22-'inputs and tables'!$K$21)-P1923*'inputs and tables'!$K$22,0)*('inputs and tables'!$K$15+'inputs and tables'!$K$16)))*(IF(AND(K1923=0,'inputs and tables'!$K$16=1),data!C1923/data!C1924,1)*IF(AND(K1923=1,'inputs and tables'!$K$15=1),data!C1924/data!C1923,1))</f>
        <v>20643.009305445528</v>
      </c>
    </row>
    <row r="1925" spans="1:16" x14ac:dyDescent="0.4">
      <c r="A1925" s="17">
        <f t="shared" ref="A1925:A1988" si="90">A1924+1</f>
        <v>1923</v>
      </c>
      <c r="B1925">
        <v>1668988800</v>
      </c>
      <c r="C1925">
        <v>15781.29</v>
      </c>
      <c r="D1925" s="14">
        <f t="shared" si="88"/>
        <v>44886</v>
      </c>
      <c r="F1925">
        <f ca="1">IF(A1925&lt;$F$2,"",AVERAGE(INDIRECT("C"&amp;A1925-$F$2+3):C1925))</f>
        <v>20294.07108333334</v>
      </c>
      <c r="G1925" s="2">
        <f ca="1">IF(A1925&lt;$G$2,"",IF(A1925=$G$2,AVERAGE(INDIRECT("C"&amp;A1925-$G$2+3):C1925),G1924+(2/($G$2+3))*(C1925-G1924)))</f>
        <v>20397.901337444771</v>
      </c>
      <c r="J1925">
        <f ca="1">IF(F1925="","",IF(C1925&lt;(F1925*(1-'inputs and tables'!$K$14)),0,IF(C1925&gt;(F1925*(1+'inputs and tables'!$K$14)),1,J1924)))</f>
        <v>0</v>
      </c>
      <c r="K1925">
        <f ca="1">IF(G1925="","",IF(C1925&lt;(G1925*(1-'inputs and tables'!$K$14)),0,IF(C1925&gt;(G1925*(1+'inputs and tables'!$K$14)),1,K1924)))</f>
        <v>0</v>
      </c>
      <c r="N1925" s="13">
        <f t="shared" si="89"/>
        <v>1370.4984802431543</v>
      </c>
      <c r="O1925" s="10">
        <f ca="1">(O1924+(IF(J1924&lt;&gt;J1923,(-O1924*'inputs and tables'!$K$22-'inputs and tables'!$K$21)-O1924*'inputs and tables'!$K$22,0)*('inputs and tables'!$K$15+'inputs and tables'!$K$16)))*(IF(AND(J1924=0,'inputs and tables'!$K$16=1),data!C1924/data!C1925,1)*IF(AND(J1924=1,'inputs and tables'!$K$15=1),data!C1925/data!C1924,1))</f>
        <v>76543.190263166805</v>
      </c>
      <c r="P1925" s="10">
        <f ca="1">(P1924+(IF(K1924&lt;&gt;K1923,(-P1924*'inputs and tables'!$K$22-'inputs and tables'!$K$21)-P1924*'inputs and tables'!$K$22,0)*('inputs and tables'!$K$15+'inputs and tables'!$K$16)))*(IF(AND(K1924=0,'inputs and tables'!$K$16=1),data!C1924/data!C1925,1)*IF(AND(K1924=1,'inputs and tables'!$K$15=1),data!C1925/data!C1924,1))</f>
        <v>21295.657033410669</v>
      </c>
    </row>
    <row r="1926" spans="1:16" x14ac:dyDescent="0.4">
      <c r="A1926" s="17">
        <f t="shared" si="90"/>
        <v>1924</v>
      </c>
      <c r="B1926">
        <v>1669075200</v>
      </c>
      <c r="C1926">
        <v>16226.94</v>
      </c>
      <c r="D1926" s="14">
        <f t="shared" si="88"/>
        <v>44887</v>
      </c>
      <c r="F1926">
        <f ca="1">IF(A1926&lt;$F$2,"",AVERAGE(INDIRECT("C"&amp;A1926-$F$2+3):C1926))</f>
        <v>20251.704750000001</v>
      </c>
      <c r="G1926" s="2">
        <f ca="1">IF(A1926&lt;$G$2,"",IF(A1926=$G$2,AVERAGE(INDIRECT("C"&amp;A1926-$G$2+3):C1926),G1925+(2/($G$2+3))*(C1926-G1925)))</f>
        <v>20323.419884990399</v>
      </c>
      <c r="J1926">
        <f ca="1">IF(F1926="","",IF(C1926&lt;(F1926*(1-'inputs and tables'!$K$14)),0,IF(C1926&gt;(F1926*(1+'inputs and tables'!$K$14)),1,J1925)))</f>
        <v>0</v>
      </c>
      <c r="K1926">
        <f ca="1">IF(G1926="","",IF(C1926&lt;(G1926*(1-'inputs and tables'!$K$14)),0,IF(C1926&gt;(G1926*(1+'inputs and tables'!$K$14)),1,K1925)))</f>
        <v>0</v>
      </c>
      <c r="N1926" s="13">
        <f t="shared" si="89"/>
        <v>1409.2001736864888</v>
      </c>
      <c r="O1926" s="10">
        <f ca="1">(O1925+(IF(J1925&lt;&gt;J1924,(-O1925*'inputs and tables'!$K$22-'inputs and tables'!$K$21)-O1925*'inputs and tables'!$K$22,0)*('inputs and tables'!$K$15+'inputs and tables'!$K$16)))*(IF(AND(J1925=0,'inputs and tables'!$K$16=1),data!C1925/data!C1926,1)*IF(AND(J1925=1,'inputs and tables'!$K$15=1),data!C1926/data!C1925,1))</f>
        <v>74441.039596387971</v>
      </c>
      <c r="P1926" s="10">
        <f ca="1">(P1925+(IF(K1925&lt;&gt;K1924,(-P1925*'inputs and tables'!$K$22-'inputs and tables'!$K$21)-P1925*'inputs and tables'!$K$22,0)*('inputs and tables'!$K$15+'inputs and tables'!$K$16)))*(IF(AND(K1925=0,'inputs and tables'!$K$16=1),data!C1925/data!C1926,1)*IF(AND(K1925=1,'inputs and tables'!$K$15=1),data!C1926/data!C1925,1))</f>
        <v>20710.801875448698</v>
      </c>
    </row>
    <row r="1927" spans="1:16" x14ac:dyDescent="0.4">
      <c r="A1927" s="17">
        <f t="shared" si="90"/>
        <v>1925</v>
      </c>
      <c r="B1927">
        <v>1669161600</v>
      </c>
      <c r="C1927">
        <v>16603.11</v>
      </c>
      <c r="D1927" s="14">
        <f t="shared" si="88"/>
        <v>44888</v>
      </c>
      <c r="F1927">
        <f ca="1">IF(A1927&lt;$F$2,"",AVERAGE(INDIRECT("C"&amp;A1927-$F$2+3):C1927))</f>
        <v>20212.941750000002</v>
      </c>
      <c r="G1927" s="2">
        <f ca="1">IF(A1927&lt;$G$2,"",IF(A1927=$G$2,AVERAGE(INDIRECT("C"&amp;A1927-$G$2+3):C1927),G1926+(2/($G$2+3))*(C1927-G1926)))</f>
        <v>20256.985779901286</v>
      </c>
      <c r="J1927">
        <f ca="1">IF(F1927="","",IF(C1927&lt;(F1927*(1-'inputs and tables'!$K$14)),0,IF(C1927&gt;(F1927*(1+'inputs and tables'!$K$14)),1,J1926)))</f>
        <v>0</v>
      </c>
      <c r="K1927">
        <f ca="1">IF(G1927="","",IF(C1927&lt;(G1927*(1-'inputs and tables'!$K$14)),0,IF(C1927&gt;(G1927*(1+'inputs and tables'!$K$14)),1,K1926)))</f>
        <v>0</v>
      </c>
      <c r="N1927" s="13">
        <f t="shared" si="89"/>
        <v>1441.8679982631277</v>
      </c>
      <c r="O1927" s="10">
        <f ca="1">(O1926+(IF(J1926&lt;&gt;J1925,(-O1926*'inputs and tables'!$K$22-'inputs and tables'!$K$21)-O1926*'inputs and tables'!$K$22,0)*('inputs and tables'!$K$15+'inputs and tables'!$K$16)))*(IF(AND(J1926=0,'inputs and tables'!$K$16=1),data!C1926/data!C1927,1)*IF(AND(J1926=1,'inputs and tables'!$K$15=1),data!C1927/data!C1926,1))</f>
        <v>72754.458837423343</v>
      </c>
      <c r="P1927" s="10">
        <f ca="1">(P1926+(IF(K1926&lt;&gt;K1925,(-P1926*'inputs and tables'!$K$22-'inputs and tables'!$K$21)-P1926*'inputs and tables'!$K$22,0)*('inputs and tables'!$K$15+'inputs and tables'!$K$16)))*(IF(AND(K1926=0,'inputs and tables'!$K$16=1),data!C1926/data!C1927,1)*IF(AND(K1926=1,'inputs and tables'!$K$15=1),data!C1927/data!C1926,1))</f>
        <v>20241.565549152747</v>
      </c>
    </row>
    <row r="1928" spans="1:16" x14ac:dyDescent="0.4">
      <c r="A1928" s="17">
        <f t="shared" si="90"/>
        <v>1926</v>
      </c>
      <c r="B1928">
        <v>1669248000</v>
      </c>
      <c r="C1928">
        <v>16598.95</v>
      </c>
      <c r="D1928" s="14">
        <f t="shared" si="88"/>
        <v>44889</v>
      </c>
      <c r="F1928">
        <f ca="1">IF(A1928&lt;$F$2,"",AVERAGE(INDIRECT("C"&amp;A1928-$F$2+3):C1928))</f>
        <v>20159.99591666667</v>
      </c>
      <c r="G1928" s="2">
        <f ca="1">IF(A1928&lt;$G$2,"",IF(A1928=$G$2,AVERAGE(INDIRECT("C"&amp;A1928-$G$2+3):C1928),G1927+(2/($G$2+3))*(C1928-G1927)))</f>
        <v>20191.663712403049</v>
      </c>
      <c r="J1928">
        <f ca="1">IF(F1928="","",IF(C1928&lt;(F1928*(1-'inputs and tables'!$K$14)),0,IF(C1928&gt;(F1928*(1+'inputs and tables'!$K$14)),1,J1927)))</f>
        <v>0</v>
      </c>
      <c r="K1928">
        <f ca="1">IF(G1928="","",IF(C1928&lt;(G1928*(1-'inputs and tables'!$K$14)),0,IF(C1928&gt;(G1928*(1+'inputs and tables'!$K$14)),1,K1927)))</f>
        <v>0</v>
      </c>
      <c r="N1928" s="13">
        <f t="shared" si="89"/>
        <v>1441.5067303517078</v>
      </c>
      <c r="O1928" s="10">
        <f ca="1">(O1927+(IF(J1927&lt;&gt;J1926,(-O1927*'inputs and tables'!$K$22-'inputs and tables'!$K$21)-O1927*'inputs and tables'!$K$22,0)*('inputs and tables'!$K$15+'inputs and tables'!$K$16)))*(IF(AND(J1927=0,'inputs and tables'!$K$16=1),data!C1927/data!C1928,1)*IF(AND(J1927=1,'inputs and tables'!$K$15=1),data!C1928/data!C1927,1))</f>
        <v>72772.692433449818</v>
      </c>
      <c r="P1928" s="10">
        <f ca="1">(P1927+(IF(K1927&lt;&gt;K1926,(-P1927*'inputs and tables'!$K$22-'inputs and tables'!$K$21)-P1927*'inputs and tables'!$K$22,0)*('inputs and tables'!$K$15+'inputs and tables'!$K$16)))*(IF(AND(K1927=0,'inputs and tables'!$K$16=1),data!C1927/data!C1928,1)*IF(AND(K1927=1,'inputs and tables'!$K$15=1),data!C1928/data!C1927,1))</f>
        <v>20246.638455130807</v>
      </c>
    </row>
    <row r="1929" spans="1:16" x14ac:dyDescent="0.4">
      <c r="A1929" s="17">
        <f t="shared" si="90"/>
        <v>1927</v>
      </c>
      <c r="B1929">
        <v>1669334400</v>
      </c>
      <c r="C1929">
        <v>16522.14</v>
      </c>
      <c r="D1929" s="14">
        <f t="shared" si="88"/>
        <v>44890</v>
      </c>
      <c r="F1929">
        <f ca="1">IF(A1929&lt;$F$2,"",AVERAGE(INDIRECT("C"&amp;A1929-$F$2+3):C1929))</f>
        <v>20098.989333333338</v>
      </c>
      <c r="G1929" s="2">
        <f ca="1">IF(A1929&lt;$G$2,"",IF(A1929=$G$2,AVERAGE(INDIRECT("C"&amp;A1929-$G$2+3):C1929),G1928+(2/($G$2+3))*(C1929-G1928)))</f>
        <v>20126.136503252994</v>
      </c>
      <c r="J1929">
        <f ca="1">IF(F1929="","",IF(C1929&lt;(F1929*(1-'inputs and tables'!$K$14)),0,IF(C1929&gt;(F1929*(1+'inputs and tables'!$K$14)),1,J1928)))</f>
        <v>0</v>
      </c>
      <c r="K1929">
        <f ca="1">IF(G1929="","",IF(C1929&lt;(G1929*(1-'inputs and tables'!$K$14)),0,IF(C1929&gt;(G1929*(1+'inputs and tables'!$K$14)),1,K1928)))</f>
        <v>0</v>
      </c>
      <c r="N1929" s="13">
        <f t="shared" si="89"/>
        <v>1434.8363004776304</v>
      </c>
      <c r="O1929" s="10">
        <f ca="1">(O1928+(IF(J1928&lt;&gt;J1927,(-O1928*'inputs and tables'!$K$22-'inputs and tables'!$K$21)-O1928*'inputs and tables'!$K$22,0)*('inputs and tables'!$K$15+'inputs and tables'!$K$16)))*(IF(AND(J1928=0,'inputs and tables'!$K$16=1),data!C1928/data!C1929,1)*IF(AND(J1928=1,'inputs and tables'!$K$15=1),data!C1929/data!C1928,1))</f>
        <v>73111.006387078916</v>
      </c>
      <c r="P1929" s="10">
        <f ca="1">(P1928+(IF(K1928&lt;&gt;K1927,(-P1928*'inputs and tables'!$K$22-'inputs and tables'!$K$21)-P1928*'inputs and tables'!$K$22,0)*('inputs and tables'!$K$15+'inputs and tables'!$K$16)))*(IF(AND(K1928=0,'inputs and tables'!$K$16=1),data!C1928/data!C1929,1)*IF(AND(K1928=1,'inputs and tables'!$K$15=1),data!C1929/data!C1928,1))</f>
        <v>20340.763326348377</v>
      </c>
    </row>
    <row r="1930" spans="1:16" x14ac:dyDescent="0.4">
      <c r="A1930" s="17">
        <f t="shared" si="90"/>
        <v>1928</v>
      </c>
      <c r="B1930">
        <v>1669420800</v>
      </c>
      <c r="C1930">
        <v>16458.57</v>
      </c>
      <c r="D1930" s="14">
        <f t="shared" si="88"/>
        <v>44891</v>
      </c>
      <c r="F1930">
        <f ca="1">IF(A1930&lt;$F$2,"",AVERAGE(INDIRECT("C"&amp;A1930-$F$2+3):C1930))</f>
        <v>20038.029500000004</v>
      </c>
      <c r="G1930" s="2">
        <f ca="1">IF(A1930&lt;$G$2,"",IF(A1930=$G$2,AVERAGE(INDIRECT("C"&amp;A1930-$G$2+3):C1930),G1929+(2/($G$2+3))*(C1930-G1929)))</f>
        <v>20060.644244266332</v>
      </c>
      <c r="J1930">
        <f ca="1">IF(F1930="","",IF(C1930&lt;(F1930*(1-'inputs and tables'!$K$14)),0,IF(C1930&gt;(F1930*(1+'inputs and tables'!$K$14)),1,J1929)))</f>
        <v>0</v>
      </c>
      <c r="K1930">
        <f ca="1">IF(G1930="","",IF(C1930&lt;(G1930*(1-'inputs and tables'!$K$14)),0,IF(C1930&gt;(G1930*(1+'inputs and tables'!$K$14)),1,K1929)))</f>
        <v>0</v>
      </c>
      <c r="N1930" s="13">
        <f t="shared" si="89"/>
        <v>1429.3156752062455</v>
      </c>
      <c r="O1930" s="10">
        <f ca="1">(O1929+(IF(J1929&lt;&gt;J1928,(-O1929*'inputs and tables'!$K$22-'inputs and tables'!$K$21)-O1929*'inputs and tables'!$K$22,0)*('inputs and tables'!$K$15+'inputs and tables'!$K$16)))*(IF(AND(J1929=0,'inputs and tables'!$K$16=1),data!C1929/data!C1930,1)*IF(AND(J1929=1,'inputs and tables'!$K$15=1),data!C1930/data!C1929,1))</f>
        <v>73393.392200428832</v>
      </c>
      <c r="P1930" s="10">
        <f ca="1">(P1929+(IF(K1929&lt;&gt;K1928,(-P1929*'inputs and tables'!$K$22-'inputs and tables'!$K$21)-P1929*'inputs and tables'!$K$22,0)*('inputs and tables'!$K$15+'inputs and tables'!$K$16)))*(IF(AND(K1929=0,'inputs and tables'!$K$16=1),data!C1929/data!C1930,1)*IF(AND(K1929=1,'inputs and tables'!$K$15=1),data!C1930/data!C1929,1))</f>
        <v>20419.328008739129</v>
      </c>
    </row>
    <row r="1931" spans="1:16" x14ac:dyDescent="0.4">
      <c r="A1931" s="17">
        <f t="shared" si="90"/>
        <v>1929</v>
      </c>
      <c r="B1931">
        <v>1669507200</v>
      </c>
      <c r="C1931">
        <v>16428.78</v>
      </c>
      <c r="D1931" s="14">
        <f t="shared" si="88"/>
        <v>44892</v>
      </c>
      <c r="F1931">
        <f ca="1">IF(A1931&lt;$F$2,"",AVERAGE(INDIRECT("C"&amp;A1931-$F$2+3):C1931))</f>
        <v>19977.906750000002</v>
      </c>
      <c r="G1931" s="2">
        <f ca="1">IF(A1931&lt;$G$2,"",IF(A1931=$G$2,AVERAGE(INDIRECT("C"&amp;A1931-$G$2+3):C1931),G1930+(2/($G$2+3))*(C1931-G1930)))</f>
        <v>19995.789525618718</v>
      </c>
      <c r="J1931">
        <f ca="1">IF(F1931="","",IF(C1931&lt;(F1931*(1-'inputs and tables'!$K$14)),0,IF(C1931&gt;(F1931*(1+'inputs and tables'!$K$14)),1,J1930)))</f>
        <v>0</v>
      </c>
      <c r="K1931">
        <f ca="1">IF(G1931="","",IF(C1931&lt;(G1931*(1-'inputs and tables'!$K$14)),0,IF(C1931&gt;(G1931*(1+'inputs and tables'!$K$14)),1,K1930)))</f>
        <v>0</v>
      </c>
      <c r="N1931" s="13">
        <f t="shared" si="89"/>
        <v>1426.7286148501883</v>
      </c>
      <c r="O1931" s="10">
        <f ca="1">(O1930+(IF(J1930&lt;&gt;J1929,(-O1930*'inputs and tables'!$K$22-'inputs and tables'!$K$21)-O1930*'inputs and tables'!$K$22,0)*('inputs and tables'!$K$15+'inputs and tables'!$K$16)))*(IF(AND(J1930=0,'inputs and tables'!$K$16=1),data!C1930/data!C1931,1)*IF(AND(J1930=1,'inputs and tables'!$K$15=1),data!C1931/data!C1930,1))</f>
        <v>73526.475068033775</v>
      </c>
      <c r="P1931" s="10">
        <f ca="1">(P1930+(IF(K1930&lt;&gt;K1929,(-P1930*'inputs and tables'!$K$22-'inputs and tables'!$K$21)-P1930*'inputs and tables'!$K$22,0)*('inputs and tables'!$K$15+'inputs and tables'!$K$16)))*(IF(AND(K1930=0,'inputs and tables'!$K$16=1),data!C1930/data!C1931,1)*IF(AND(K1930=1,'inputs and tables'!$K$15=1),data!C1931/data!C1930,1))</f>
        <v>20456.35399492802</v>
      </c>
    </row>
    <row r="1932" spans="1:16" x14ac:dyDescent="0.4">
      <c r="A1932" s="17">
        <f t="shared" si="90"/>
        <v>1930</v>
      </c>
      <c r="B1932">
        <v>1669593600</v>
      </c>
      <c r="C1932">
        <v>16212.91</v>
      </c>
      <c r="D1932" s="14">
        <f t="shared" si="88"/>
        <v>44893</v>
      </c>
      <c r="F1932">
        <f ca="1">IF(A1932&lt;$F$2,"",AVERAGE(INDIRECT("C"&amp;A1932-$F$2+3):C1932))</f>
        <v>19918.903333333335</v>
      </c>
      <c r="G1932" s="2">
        <f ca="1">IF(A1932&lt;$G$2,"",IF(A1932=$G$2,AVERAGE(INDIRECT("C"&amp;A1932-$G$2+3):C1932),G1931+(2/($G$2+3))*(C1932-G1931)))</f>
        <v>19928.238105518383</v>
      </c>
      <c r="J1932">
        <f ca="1">IF(F1932="","",IF(C1932&lt;(F1932*(1-'inputs and tables'!$K$14)),0,IF(C1932&gt;(F1932*(1+'inputs and tables'!$K$14)),1,J1931)))</f>
        <v>0</v>
      </c>
      <c r="K1932">
        <f ca="1">IF(G1932="","",IF(C1932&lt;(G1932*(1-'inputs and tables'!$K$14)),0,IF(C1932&gt;(G1932*(1+'inputs and tables'!$K$14)),1,K1931)))</f>
        <v>0</v>
      </c>
      <c r="N1932" s="13">
        <f t="shared" si="89"/>
        <v>1407.9817629179261</v>
      </c>
      <c r="O1932" s="10">
        <f ca="1">(O1931+(IF(J1931&lt;&gt;J1930,(-O1931*'inputs and tables'!$K$22-'inputs and tables'!$K$21)-O1931*'inputs and tables'!$K$22,0)*('inputs and tables'!$K$15+'inputs and tables'!$K$16)))*(IF(AND(J1931=0,'inputs and tables'!$K$16=1),data!C1931/data!C1932,1)*IF(AND(J1931=1,'inputs and tables'!$K$15=1),data!C1932/data!C1931,1))</f>
        <v>74505.45787697655</v>
      </c>
      <c r="P1932" s="10">
        <f ca="1">(P1931+(IF(K1931&lt;&gt;K1930,(-P1931*'inputs and tables'!$K$22-'inputs and tables'!$K$21)-P1931*'inputs and tables'!$K$22,0)*('inputs and tables'!$K$15+'inputs and tables'!$K$16)))*(IF(AND(K1931=0,'inputs and tables'!$K$16=1),data!C1931/data!C1932,1)*IF(AND(K1931=1,'inputs and tables'!$K$15=1),data!C1932/data!C1931,1))</f>
        <v>20728.724170108482</v>
      </c>
    </row>
    <row r="1933" spans="1:16" x14ac:dyDescent="0.4">
      <c r="A1933" s="17">
        <f t="shared" si="90"/>
        <v>1931</v>
      </c>
      <c r="B1933">
        <v>1669680000</v>
      </c>
      <c r="C1933">
        <v>16442.53</v>
      </c>
      <c r="D1933" s="14">
        <f t="shared" si="88"/>
        <v>44894</v>
      </c>
      <c r="F1933">
        <f ca="1">IF(A1933&lt;$F$2,"",AVERAGE(INDIRECT("C"&amp;A1933-$F$2+3):C1933))</f>
        <v>19862.024333333338</v>
      </c>
      <c r="G1933" s="2">
        <f ca="1">IF(A1933&lt;$G$2,"",IF(A1933=$G$2,AVERAGE(INDIRECT("C"&amp;A1933-$G$2+3):C1933),G1932+(2/($G$2+3))*(C1933-G1932)))</f>
        <v>19865.993317919842</v>
      </c>
      <c r="J1933">
        <f ca="1">IF(F1933="","",IF(C1933&lt;(F1933*(1-'inputs and tables'!$K$14)),0,IF(C1933&gt;(F1933*(1+'inputs and tables'!$K$14)),1,J1932)))</f>
        <v>0</v>
      </c>
      <c r="K1933">
        <f ca="1">IF(G1933="","",IF(C1933&lt;(G1933*(1-'inputs and tables'!$K$14)),0,IF(C1933&gt;(G1933*(1+'inputs and tables'!$K$14)),1,K1932)))</f>
        <v>0</v>
      </c>
      <c r="N1933" s="13">
        <f t="shared" si="89"/>
        <v>1427.9227095093283</v>
      </c>
      <c r="O1933" s="10">
        <f ca="1">(O1932+(IF(J1932&lt;&gt;J1931,(-O1932*'inputs and tables'!$K$22-'inputs and tables'!$K$21)-O1932*'inputs and tables'!$K$22,0)*('inputs and tables'!$K$15+'inputs and tables'!$K$16)))*(IF(AND(J1932=0,'inputs and tables'!$K$16=1),data!C1932/data!C1933,1)*IF(AND(J1932=1,'inputs and tables'!$K$15=1),data!C1933/data!C1932,1))</f>
        <v>73464.988847106375</v>
      </c>
      <c r="P1933" s="10">
        <f ca="1">(P1932+(IF(K1932&lt;&gt;K1931,(-P1932*'inputs and tables'!$K$22-'inputs and tables'!$K$21)-P1932*'inputs and tables'!$K$22,0)*('inputs and tables'!$K$15+'inputs and tables'!$K$16)))*(IF(AND(K1932=0,'inputs and tables'!$K$16=1),data!C1932/data!C1933,1)*IF(AND(K1932=1,'inputs and tables'!$K$15=1),data!C1933/data!C1932,1))</f>
        <v>20439.247450653489</v>
      </c>
    </row>
    <row r="1934" spans="1:16" x14ac:dyDescent="0.4">
      <c r="A1934" s="17">
        <f t="shared" si="90"/>
        <v>1932</v>
      </c>
      <c r="B1934">
        <v>1669766400</v>
      </c>
      <c r="C1934">
        <v>17163.64</v>
      </c>
      <c r="D1934" s="14">
        <f t="shared" si="88"/>
        <v>44895</v>
      </c>
      <c r="F1934">
        <f ca="1">IF(A1934&lt;$F$2,"",AVERAGE(INDIRECT("C"&amp;A1934-$F$2+3):C1934))</f>
        <v>19813.489750000004</v>
      </c>
      <c r="G1934" s="2">
        <f ca="1">IF(A1934&lt;$G$2,"",IF(A1934=$G$2,AVERAGE(INDIRECT("C"&amp;A1934-$G$2+3):C1934),G1933+(2/($G$2+3))*(C1934-G1933)))</f>
        <v>19817.737008671273</v>
      </c>
      <c r="J1934">
        <f ca="1">IF(F1934="","",IF(C1934&lt;(F1934*(1-'inputs and tables'!$K$14)),0,IF(C1934&gt;(F1934*(1+'inputs and tables'!$K$14)),1,J1933)))</f>
        <v>0</v>
      </c>
      <c r="K1934">
        <f ca="1">IF(G1934="","",IF(C1934&lt;(G1934*(1-'inputs and tables'!$K$14)),0,IF(C1934&gt;(G1934*(1+'inputs and tables'!$K$14)),1,K1933)))</f>
        <v>0</v>
      </c>
      <c r="N1934" s="13">
        <f t="shared" si="89"/>
        <v>1490.5462440295191</v>
      </c>
      <c r="O1934" s="10">
        <f ca="1">(O1933+(IF(J1933&lt;&gt;J1932,(-O1933*'inputs and tables'!$K$22-'inputs and tables'!$K$21)-O1933*'inputs and tables'!$K$22,0)*('inputs and tables'!$K$15+'inputs and tables'!$K$16)))*(IF(AND(J1933=0,'inputs and tables'!$K$16=1),data!C1933/data!C1934,1)*IF(AND(J1933=1,'inputs and tables'!$K$15=1),data!C1934/data!C1933,1))</f>
        <v>70378.444378244472</v>
      </c>
      <c r="P1934" s="10">
        <f ca="1">(P1933+(IF(K1933&lt;&gt;K1932,(-P1933*'inputs and tables'!$K$22-'inputs and tables'!$K$21)-P1933*'inputs and tables'!$K$22,0)*('inputs and tables'!$K$15+'inputs and tables'!$K$16)))*(IF(AND(K1933=0,'inputs and tables'!$K$16=1),data!C1933/data!C1934,1)*IF(AND(K1933=1,'inputs and tables'!$K$15=1),data!C1934/data!C1933,1))</f>
        <v>19580.516684385919</v>
      </c>
    </row>
    <row r="1935" spans="1:16" x14ac:dyDescent="0.4">
      <c r="A1935" s="17">
        <f t="shared" si="90"/>
        <v>1933</v>
      </c>
      <c r="B1935">
        <v>1669852800</v>
      </c>
      <c r="C1935">
        <v>16977.37</v>
      </c>
      <c r="D1935" s="14">
        <f t="shared" si="88"/>
        <v>44896</v>
      </c>
      <c r="F1935">
        <f ca="1">IF(A1935&lt;$F$2,"",AVERAGE(INDIRECT("C"&amp;A1935-$F$2+3):C1935))</f>
        <v>19764.814750000005</v>
      </c>
      <c r="G1935" s="2">
        <f ca="1">IF(A1935&lt;$G$2,"",IF(A1935=$G$2,AVERAGE(INDIRECT("C"&amp;A1935-$G$2+3):C1935),G1934+(2/($G$2+3))*(C1935-G1934)))</f>
        <v>19767.016169230716</v>
      </c>
      <c r="J1935">
        <f ca="1">IF(F1935="","",IF(C1935&lt;(F1935*(1-'inputs and tables'!$K$14)),0,IF(C1935&gt;(F1935*(1+'inputs and tables'!$K$14)),1,J1934)))</f>
        <v>0</v>
      </c>
      <c r="K1935">
        <f ca="1">IF(G1935="","",IF(C1935&lt;(G1935*(1-'inputs and tables'!$K$14)),0,IF(C1935&gt;(G1935*(1+'inputs and tables'!$K$14)),1,K1934)))</f>
        <v>0</v>
      </c>
      <c r="N1935" s="13">
        <f t="shared" si="89"/>
        <v>1474.369952236206</v>
      </c>
      <c r="O1935" s="10">
        <f ca="1">(O1934+(IF(J1934&lt;&gt;J1933,(-O1934*'inputs and tables'!$K$22-'inputs and tables'!$K$21)-O1934*'inputs and tables'!$K$22,0)*('inputs and tables'!$K$15+'inputs and tables'!$K$16)))*(IF(AND(J1934=0,'inputs and tables'!$K$16=1),data!C1934/data!C1935,1)*IF(AND(J1934=1,'inputs and tables'!$K$15=1),data!C1935/data!C1934,1))</f>
        <v>71150.613025940533</v>
      </c>
      <c r="P1935" s="10">
        <f ca="1">(P1934+(IF(K1934&lt;&gt;K1933,(-P1934*'inputs and tables'!$K$22-'inputs and tables'!$K$21)-P1934*'inputs and tables'!$K$22,0)*('inputs and tables'!$K$15+'inputs and tables'!$K$16)))*(IF(AND(K1934=0,'inputs and tables'!$K$16=1),data!C1934/data!C1935,1)*IF(AND(K1934=1,'inputs and tables'!$K$15=1),data!C1935/data!C1934,1))</f>
        <v>19795.347535265682</v>
      </c>
    </row>
    <row r="1936" spans="1:16" x14ac:dyDescent="0.4">
      <c r="A1936" s="17">
        <f t="shared" si="90"/>
        <v>1934</v>
      </c>
      <c r="B1936">
        <v>1669939200</v>
      </c>
      <c r="C1936">
        <v>17092.740000000002</v>
      </c>
      <c r="D1936" s="14">
        <f t="shared" si="88"/>
        <v>44897</v>
      </c>
      <c r="F1936">
        <f ca="1">IF(A1936&lt;$F$2,"",AVERAGE(INDIRECT("C"&amp;A1936-$F$2+3):C1936))</f>
        <v>19718.729416666676</v>
      </c>
      <c r="G1936" s="2">
        <f ca="1">IF(A1936&lt;$G$2,"",IF(A1936=$G$2,AVERAGE(INDIRECT("C"&amp;A1936-$G$2+3):C1936),G1935+(2/($G$2+3))*(C1936-G1935)))</f>
        <v>19719.261237637311</v>
      </c>
      <c r="J1936">
        <f ca="1">IF(F1936="","",IF(C1936&lt;(F1936*(1-'inputs and tables'!$K$14)),0,IF(C1936&gt;(F1936*(1+'inputs and tables'!$K$14)),1,J1935)))</f>
        <v>0</v>
      </c>
      <c r="K1936">
        <f ca="1">IF(G1936="","",IF(C1936&lt;(G1936*(1-'inputs and tables'!$K$14)),0,IF(C1936&gt;(G1936*(1+'inputs and tables'!$K$14)),1,K1935)))</f>
        <v>0</v>
      </c>
      <c r="N1936" s="13">
        <f t="shared" si="89"/>
        <v>1484.3890577507523</v>
      </c>
      <c r="O1936" s="10">
        <f ca="1">(O1935+(IF(J1935&lt;&gt;J1934,(-O1935*'inputs and tables'!$K$22-'inputs and tables'!$K$21)-O1935*'inputs and tables'!$K$22,0)*('inputs and tables'!$K$15+'inputs and tables'!$K$16)))*(IF(AND(J1935=0,'inputs and tables'!$K$16=1),data!C1935/data!C1936,1)*IF(AND(J1935=1,'inputs and tables'!$K$15=1),data!C1936/data!C1935,1))</f>
        <v>70670.371342933417</v>
      </c>
      <c r="P1936" s="10">
        <f ca="1">(P1935+(IF(K1935&lt;&gt;K1934,(-P1935*'inputs and tables'!$K$22-'inputs and tables'!$K$21)-P1935*'inputs and tables'!$K$22,0)*('inputs and tables'!$K$15+'inputs and tables'!$K$16)))*(IF(AND(K1935=0,'inputs and tables'!$K$16=1),data!C1935/data!C1936,1)*IF(AND(K1935=1,'inputs and tables'!$K$15=1),data!C1936/data!C1935,1))</f>
        <v>19661.735882298184</v>
      </c>
    </row>
    <row r="1937" spans="1:16" x14ac:dyDescent="0.4">
      <c r="A1937" s="17">
        <f t="shared" si="90"/>
        <v>1935</v>
      </c>
      <c r="B1937">
        <v>1670025600</v>
      </c>
      <c r="C1937">
        <v>16885.2</v>
      </c>
      <c r="D1937" s="14">
        <f t="shared" si="88"/>
        <v>44898</v>
      </c>
      <c r="F1937">
        <f ca="1">IF(A1937&lt;$F$2,"",AVERAGE(INDIRECT("C"&amp;A1937-$F$2+3):C1937))</f>
        <v>19665.169250000014</v>
      </c>
      <c r="G1937" s="2">
        <f ca="1">IF(A1937&lt;$G$2,"",IF(A1937=$G$2,AVERAGE(INDIRECT("C"&amp;A1937-$G$2+3):C1937),G1936+(2/($G$2+3))*(C1937-G1936)))</f>
        <v>19668.653001250932</v>
      </c>
      <c r="J1937">
        <f ca="1">IF(F1937="","",IF(C1937&lt;(F1937*(1-'inputs and tables'!$K$14)),0,IF(C1937&gt;(F1937*(1+'inputs and tables'!$K$14)),1,J1936)))</f>
        <v>0</v>
      </c>
      <c r="K1937">
        <f ca="1">IF(G1937="","",IF(C1937&lt;(G1937*(1-'inputs and tables'!$K$14)),0,IF(C1937&gt;(G1937*(1+'inputs and tables'!$K$14)),1,K1936)))</f>
        <v>0</v>
      </c>
      <c r="N1937" s="13">
        <f t="shared" si="89"/>
        <v>1466.3656100738092</v>
      </c>
      <c r="O1937" s="10">
        <f ca="1">(O1936+(IF(J1936&lt;&gt;J1935,(-O1936*'inputs and tables'!$K$22-'inputs and tables'!$K$21)-O1936*'inputs and tables'!$K$22,0)*('inputs and tables'!$K$15+'inputs and tables'!$K$16)))*(IF(AND(J1936=0,'inputs and tables'!$K$16=1),data!C1936/data!C1937,1)*IF(AND(J1936=1,'inputs and tables'!$K$15=1),data!C1937/data!C1936,1))</f>
        <v>71538.997646945965</v>
      </c>
      <c r="P1937" s="10">
        <f ca="1">(P1936+(IF(K1936&lt;&gt;K1935,(-P1936*'inputs and tables'!$K$22-'inputs and tables'!$K$21)-P1936*'inputs and tables'!$K$22,0)*('inputs and tables'!$K$15+'inputs and tables'!$K$16)))*(IF(AND(K1936=0,'inputs and tables'!$K$16=1),data!C1936/data!C1937,1)*IF(AND(K1936=1,'inputs and tables'!$K$15=1),data!C1937/data!C1936,1))</f>
        <v>19903.402943689947</v>
      </c>
    </row>
    <row r="1938" spans="1:16" x14ac:dyDescent="0.4">
      <c r="A1938" s="17">
        <f t="shared" si="90"/>
        <v>1936</v>
      </c>
      <c r="B1938">
        <v>1670112000</v>
      </c>
      <c r="C1938">
        <v>17105.7</v>
      </c>
      <c r="D1938" s="14">
        <f t="shared" ref="D1938:D2001" si="91">(B1938/86400)+DATE(1970,1,1)</f>
        <v>44899</v>
      </c>
      <c r="F1938">
        <f ca="1">IF(A1938&lt;$F$2,"",AVERAGE(INDIRECT("C"&amp;A1938-$F$2+3):C1938))</f>
        <v>19616.431666666678</v>
      </c>
      <c r="G1938" s="2">
        <f ca="1">IF(A1938&lt;$G$2,"",IF(A1938=$G$2,AVERAGE(INDIRECT("C"&amp;A1938-$G$2+3):C1938),G1937+(2/($G$2+3))*(C1938-G1937)))</f>
        <v>19622.885983371452</v>
      </c>
      <c r="J1938">
        <f ca="1">IF(F1938="","",IF(C1938&lt;(F1938*(1-'inputs and tables'!$K$14)),0,IF(C1938&gt;(F1938*(1+'inputs and tables'!$K$14)),1,J1937)))</f>
        <v>0</v>
      </c>
      <c r="K1938">
        <f ca="1">IF(G1938="","",IF(C1938&lt;(G1938*(1-'inputs and tables'!$K$14)),0,IF(C1938&gt;(G1938*(1+'inputs and tables'!$K$14)),1,K1937)))</f>
        <v>0</v>
      </c>
      <c r="N1938" s="13">
        <f t="shared" ref="N1938:N2001" si="92">(C1938/C1937)*N1937</f>
        <v>1485.5145462440219</v>
      </c>
      <c r="O1938" s="10">
        <f ca="1">(O1937+(IF(J1937&lt;&gt;J1936,(-O1937*'inputs and tables'!$K$22-'inputs and tables'!$K$21)-O1937*'inputs and tables'!$K$22,0)*('inputs and tables'!$K$15+'inputs and tables'!$K$16)))*(IF(AND(J1937=0,'inputs and tables'!$K$16=1),data!C1937/data!C1938,1)*IF(AND(J1937=1,'inputs and tables'!$K$15=1),data!C1938/data!C1937,1))</f>
        <v>70616.82848806023</v>
      </c>
      <c r="P1938" s="10">
        <f ca="1">(P1937+(IF(K1937&lt;&gt;K1936,(-P1937*'inputs and tables'!$K$22-'inputs and tables'!$K$21)-P1937*'inputs and tables'!$K$22,0)*('inputs and tables'!$K$15+'inputs and tables'!$K$16)))*(IF(AND(K1937=0,'inputs and tables'!$K$16=1),data!C1937/data!C1938,1)*IF(AND(K1937=1,'inputs and tables'!$K$15=1),data!C1938/data!C1937,1))</f>
        <v>19646.83932167602</v>
      </c>
    </row>
    <row r="1939" spans="1:16" x14ac:dyDescent="0.4">
      <c r="A1939" s="17">
        <f t="shared" si="90"/>
        <v>1937</v>
      </c>
      <c r="B1939">
        <v>1670198400</v>
      </c>
      <c r="C1939">
        <v>16966.349999999999</v>
      </c>
      <c r="D1939" s="14">
        <f t="shared" si="91"/>
        <v>44900</v>
      </c>
      <c r="F1939">
        <f ca="1">IF(A1939&lt;$F$2,"",AVERAGE(INDIRECT("C"&amp;A1939-$F$2+3):C1939))</f>
        <v>19564.698000000015</v>
      </c>
      <c r="G1939" s="2">
        <f ca="1">IF(A1939&lt;$G$2,"",IF(A1939=$G$2,AVERAGE(INDIRECT("C"&amp;A1939-$G$2+3):C1939),G1938+(2/($G$2+3))*(C1939-G1938)))</f>
        <v>19575.447840811248</v>
      </c>
      <c r="J1939">
        <f ca="1">IF(F1939="","",IF(C1939&lt;(F1939*(1-'inputs and tables'!$K$14)),0,IF(C1939&gt;(F1939*(1+'inputs and tables'!$K$14)),1,J1938)))</f>
        <v>0</v>
      </c>
      <c r="K1939">
        <f ca="1">IF(G1939="","",IF(C1939&lt;(G1939*(1-'inputs and tables'!$K$14)),0,IF(C1939&gt;(G1939*(1+'inputs and tables'!$K$14)),1,K1938)))</f>
        <v>0</v>
      </c>
      <c r="N1939" s="13">
        <f t="shared" si="92"/>
        <v>1473.4129396439348</v>
      </c>
      <c r="O1939" s="10">
        <f ca="1">(O1938+(IF(J1938&lt;&gt;J1937,(-O1938*'inputs and tables'!$K$22-'inputs and tables'!$K$21)-O1938*'inputs and tables'!$K$22,0)*('inputs and tables'!$K$15+'inputs and tables'!$K$16)))*(IF(AND(J1938=0,'inputs and tables'!$K$16=1),data!C1938/data!C1939,1)*IF(AND(J1938=1,'inputs and tables'!$K$15=1),data!C1939/data!C1938,1))</f>
        <v>71196.826840670619</v>
      </c>
      <c r="P1939" s="10">
        <f ca="1">(P1938+(IF(K1938&lt;&gt;K1937,(-P1938*'inputs and tables'!$K$22-'inputs and tables'!$K$21)-P1938*'inputs and tables'!$K$22,0)*('inputs and tables'!$K$15+'inputs and tables'!$K$16)))*(IF(AND(K1938=0,'inputs and tables'!$K$16=1),data!C1938/data!C1939,1)*IF(AND(K1938=1,'inputs and tables'!$K$15=1),data!C1939/data!C1938,1))</f>
        <v>19808.205028470682</v>
      </c>
    </row>
    <row r="1940" spans="1:16" x14ac:dyDescent="0.4">
      <c r="A1940" s="17">
        <f t="shared" si="90"/>
        <v>1938</v>
      </c>
      <c r="B1940">
        <v>1670284800</v>
      </c>
      <c r="C1940">
        <v>17088.96</v>
      </c>
      <c r="D1940" s="14">
        <f t="shared" si="91"/>
        <v>44901</v>
      </c>
      <c r="F1940">
        <f ca="1">IF(A1940&lt;$F$2,"",AVERAGE(INDIRECT("C"&amp;A1940-$F$2+3):C1940))</f>
        <v>19508.689333333346</v>
      </c>
      <c r="G1940" s="2">
        <f ca="1">IF(A1940&lt;$G$2,"",IF(A1940=$G$2,AVERAGE(INDIRECT("C"&amp;A1940-$G$2+3):C1940),G1939+(2/($G$2+3))*(C1940-G1939)))</f>
        <v>19531.046272225332</v>
      </c>
      <c r="J1940">
        <f ca="1">IF(F1940="","",IF(C1940&lt;(F1940*(1-'inputs and tables'!$K$14)),0,IF(C1940&gt;(F1940*(1+'inputs and tables'!$K$14)),1,J1939)))</f>
        <v>0</v>
      </c>
      <c r="K1940">
        <f ca="1">IF(G1940="","",IF(C1940&lt;(G1940*(1-'inputs and tables'!$K$14)),0,IF(C1940&gt;(G1940*(1+'inputs and tables'!$K$14)),1,K1939)))</f>
        <v>0</v>
      </c>
      <c r="N1940" s="13">
        <f t="shared" si="92"/>
        <v>1484.0607902735485</v>
      </c>
      <c r="O1940" s="10">
        <f ca="1">(O1939+(IF(J1939&lt;&gt;J1938,(-O1939*'inputs and tables'!$K$22-'inputs and tables'!$K$21)-O1939*'inputs and tables'!$K$22,0)*('inputs and tables'!$K$15+'inputs and tables'!$K$16)))*(IF(AND(J1939=0,'inputs and tables'!$K$16=1),data!C1939/data!C1940,1)*IF(AND(J1939=1,'inputs and tables'!$K$15=1),data!C1940/data!C1939,1))</f>
        <v>70686.003306708662</v>
      </c>
      <c r="P1940" s="10">
        <f ca="1">(P1939+(IF(K1939&lt;&gt;K1938,(-P1939*'inputs and tables'!$K$22-'inputs and tables'!$K$21)-P1939*'inputs and tables'!$K$22,0)*('inputs and tables'!$K$15+'inputs and tables'!$K$16)))*(IF(AND(K1939=0,'inputs and tables'!$K$16=1),data!C1939/data!C1940,1)*IF(AND(K1939=1,'inputs and tables'!$K$15=1),data!C1940/data!C1939,1))</f>
        <v>19666.084968587529</v>
      </c>
    </row>
    <row r="1941" spans="1:16" x14ac:dyDescent="0.4">
      <c r="A1941" s="17">
        <f t="shared" si="90"/>
        <v>1939</v>
      </c>
      <c r="B1941">
        <v>1670371200</v>
      </c>
      <c r="C1941">
        <v>16836.64</v>
      </c>
      <c r="D1941" s="14">
        <f t="shared" si="91"/>
        <v>44902</v>
      </c>
      <c r="F1941">
        <f ca="1">IF(A1941&lt;$F$2,"",AVERAGE(INDIRECT("C"&amp;A1941-$F$2+3):C1941))</f>
        <v>19456.078416666678</v>
      </c>
      <c r="G1941" s="2">
        <f ca="1">IF(A1941&lt;$G$2,"",IF(A1941=$G$2,AVERAGE(INDIRECT("C"&amp;A1941-$G$2+3):C1941),G1940+(2/($G$2+3))*(C1941-G1940)))</f>
        <v>19482.931874507023</v>
      </c>
      <c r="J1941">
        <f ca="1">IF(F1941="","",IF(C1941&lt;(F1941*(1-'inputs and tables'!$K$14)),0,IF(C1941&gt;(F1941*(1+'inputs and tables'!$K$14)),1,J1940)))</f>
        <v>0</v>
      </c>
      <c r="K1941">
        <f ca="1">IF(G1941="","",IF(C1941&lt;(G1941*(1-'inputs and tables'!$K$14)),0,IF(C1941&gt;(G1941*(1+'inputs and tables'!$K$14)),1,K1940)))</f>
        <v>0</v>
      </c>
      <c r="N1941" s="13">
        <f t="shared" si="92"/>
        <v>1462.1485019539655</v>
      </c>
      <c r="O1941" s="10">
        <f ca="1">(O1940+(IF(J1940&lt;&gt;J1939,(-O1940*'inputs and tables'!$K$22-'inputs and tables'!$K$21)-O1940*'inputs and tables'!$K$22,0)*('inputs and tables'!$K$15+'inputs and tables'!$K$16)))*(IF(AND(J1940=0,'inputs and tables'!$K$16=1),data!C1940/data!C1941,1)*IF(AND(J1940=1,'inputs and tables'!$K$15=1),data!C1941/data!C1940,1))</f>
        <v>71745.329416570763</v>
      </c>
      <c r="P1941" s="10">
        <f ca="1">(P1940+(IF(K1940&lt;&gt;K1939,(-P1940*'inputs and tables'!$K$22-'inputs and tables'!$K$21)-P1940*'inputs and tables'!$K$22,0)*('inputs and tables'!$K$15+'inputs and tables'!$K$16)))*(IF(AND(K1940=0,'inputs and tables'!$K$16=1),data!C1940/data!C1941,1)*IF(AND(K1940=1,'inputs and tables'!$K$15=1),data!C1941/data!C1940,1))</f>
        <v>19960.808058186998</v>
      </c>
    </row>
    <row r="1942" spans="1:16" x14ac:dyDescent="0.4">
      <c r="A1942" s="17">
        <f t="shared" si="90"/>
        <v>1940</v>
      </c>
      <c r="B1942">
        <v>1670457600</v>
      </c>
      <c r="C1942">
        <v>17224.099999999999</v>
      </c>
      <c r="D1942" s="14">
        <f t="shared" si="91"/>
        <v>44903</v>
      </c>
      <c r="F1942">
        <f ca="1">IF(A1942&lt;$F$2,"",AVERAGE(INDIRECT("C"&amp;A1942-$F$2+3):C1942))</f>
        <v>19399.995500000012</v>
      </c>
      <c r="G1942" s="2">
        <f ca="1">IF(A1942&lt;$G$2,"",IF(A1942=$G$2,AVERAGE(INDIRECT("C"&amp;A1942-$G$2+3):C1942),G1941+(2/($G$2+3))*(C1942-G1941)))</f>
        <v>19442.595591033685</v>
      </c>
      <c r="J1942">
        <f ca="1">IF(F1942="","",IF(C1942&lt;(F1942*(1-'inputs and tables'!$K$14)),0,IF(C1942&gt;(F1942*(1+'inputs and tables'!$K$14)),1,J1941)))</f>
        <v>0</v>
      </c>
      <c r="K1942">
        <f ca="1">IF(G1942="","",IF(C1942&lt;(G1942*(1-'inputs and tables'!$K$14)),0,IF(C1942&gt;(G1942*(1+'inputs and tables'!$K$14)),1,K1941)))</f>
        <v>0</v>
      </c>
      <c r="N1942" s="13">
        <f t="shared" si="92"/>
        <v>1495.7967867998186</v>
      </c>
      <c r="O1942" s="10">
        <f ca="1">(O1941+(IF(J1941&lt;&gt;J1940,(-O1941*'inputs and tables'!$K$22-'inputs and tables'!$K$21)-O1941*'inputs and tables'!$K$22,0)*('inputs and tables'!$K$15+'inputs and tables'!$K$16)))*(IF(AND(J1941=0,'inputs and tables'!$K$16=1),data!C1941/data!C1942,1)*IF(AND(J1941=1,'inputs and tables'!$K$15=1),data!C1942/data!C1941,1))</f>
        <v>70131.402109150091</v>
      </c>
      <c r="P1942" s="10">
        <f ca="1">(P1941+(IF(K1941&lt;&gt;K1940,(-P1941*'inputs and tables'!$K$22-'inputs and tables'!$K$21)-P1941*'inputs and tables'!$K$22,0)*('inputs and tables'!$K$15+'inputs and tables'!$K$16)))*(IF(AND(K1941=0,'inputs and tables'!$K$16=1),data!C1941/data!C1942,1)*IF(AND(K1941=1,'inputs and tables'!$K$15=1),data!C1942/data!C1941,1))</f>
        <v>19511.785195440898</v>
      </c>
    </row>
    <row r="1943" spans="1:16" x14ac:dyDescent="0.4">
      <c r="A1943" s="17">
        <f t="shared" si="90"/>
        <v>1941</v>
      </c>
      <c r="B1943">
        <v>1670544000</v>
      </c>
      <c r="C1943">
        <v>17128.560000000001</v>
      </c>
      <c r="D1943" s="14">
        <f t="shared" si="91"/>
        <v>44904</v>
      </c>
      <c r="F1943">
        <f ca="1">IF(A1943&lt;$F$2,"",AVERAGE(INDIRECT("C"&amp;A1943-$F$2+3):C1943))</f>
        <v>19343.280250000011</v>
      </c>
      <c r="G1943" s="2">
        <f ca="1">IF(A1943&lt;$G$2,"",IF(A1943=$G$2,AVERAGE(INDIRECT("C"&amp;A1943-$G$2+3):C1943),G1942+(2/($G$2+3))*(C1943-G1942)))</f>
        <v>19401.273526908084</v>
      </c>
      <c r="J1943">
        <f ca="1">IF(F1943="","",IF(C1943&lt;(F1943*(1-'inputs and tables'!$K$14)),0,IF(C1943&gt;(F1943*(1+'inputs and tables'!$K$14)),1,J1942)))</f>
        <v>0</v>
      </c>
      <c r="K1943">
        <f ca="1">IF(G1943="","",IF(C1943&lt;(G1943*(1-'inputs and tables'!$K$14)),0,IF(C1943&gt;(G1943*(1+'inputs and tables'!$K$14)),1,K1942)))</f>
        <v>0</v>
      </c>
      <c r="N1943" s="13">
        <f t="shared" si="92"/>
        <v>1487.4997828918727</v>
      </c>
      <c r="O1943" s="10">
        <f ca="1">(O1942+(IF(J1942&lt;&gt;J1941,(-O1942*'inputs and tables'!$K$22-'inputs and tables'!$K$21)-O1942*'inputs and tables'!$K$22,0)*('inputs and tables'!$K$15+'inputs and tables'!$K$16)))*(IF(AND(J1942=0,'inputs and tables'!$K$16=1),data!C1942/data!C1943,1)*IF(AND(J1942=1,'inputs and tables'!$K$15=1),data!C1943/data!C1942,1))</f>
        <v>70522.582345988907</v>
      </c>
      <c r="P1943" s="10">
        <f ca="1">(P1942+(IF(K1942&lt;&gt;K1941,(-P1942*'inputs and tables'!$K$22-'inputs and tables'!$K$21)-P1942*'inputs and tables'!$K$22,0)*('inputs and tables'!$K$15+'inputs and tables'!$K$16)))*(IF(AND(K1942=0,'inputs and tables'!$K$16=1),data!C1942/data!C1943,1)*IF(AND(K1942=1,'inputs and tables'!$K$15=1),data!C1943/data!C1942,1))</f>
        <v>19620.618393186203</v>
      </c>
    </row>
    <row r="1944" spans="1:16" x14ac:dyDescent="0.4">
      <c r="A1944" s="17">
        <f t="shared" si="90"/>
        <v>1942</v>
      </c>
      <c r="B1944">
        <v>1670630400</v>
      </c>
      <c r="C1944">
        <v>17127.490000000002</v>
      </c>
      <c r="D1944" s="14">
        <f t="shared" si="91"/>
        <v>44905</v>
      </c>
      <c r="F1944">
        <f ca="1">IF(A1944&lt;$F$2,"",AVERAGE(INDIRECT("C"&amp;A1944-$F$2+3):C1944))</f>
        <v>19282.645333333348</v>
      </c>
      <c r="G1944" s="2">
        <f ca="1">IF(A1944&lt;$G$2,"",IF(A1944=$G$2,AVERAGE(INDIRECT("C"&amp;A1944-$G$2+3):C1944),G1943+(2/($G$2+3))*(C1944-G1943)))</f>
        <v>19360.670249641869</v>
      </c>
      <c r="J1944">
        <f ca="1">IF(F1944="","",IF(C1944&lt;(F1944*(1-'inputs and tables'!$K$14)),0,IF(C1944&gt;(F1944*(1+'inputs and tables'!$K$14)),1,J1943)))</f>
        <v>0</v>
      </c>
      <c r="K1944">
        <f ca="1">IF(G1944="","",IF(C1944&lt;(G1944*(1-'inputs and tables'!$K$14)),0,IF(C1944&gt;(G1944*(1+'inputs and tables'!$K$14)),1,K1943)))</f>
        <v>0</v>
      </c>
      <c r="N1944" s="13">
        <f t="shared" si="92"/>
        <v>1487.4068606165795</v>
      </c>
      <c r="O1944" s="10">
        <f ca="1">(O1943+(IF(J1943&lt;&gt;J1942,(-O1943*'inputs and tables'!$K$22-'inputs and tables'!$K$21)-O1943*'inputs and tables'!$K$22,0)*('inputs and tables'!$K$15+'inputs and tables'!$K$16)))*(IF(AND(J1943=0,'inputs and tables'!$K$16=1),data!C1943/data!C1944,1)*IF(AND(J1943=1,'inputs and tables'!$K$15=1),data!C1944/data!C1943,1))</f>
        <v>70526.988079876959</v>
      </c>
      <c r="P1944" s="10">
        <f ca="1">(P1943+(IF(K1943&lt;&gt;K1942,(-P1943*'inputs and tables'!$K$22-'inputs and tables'!$K$21)-P1943*'inputs and tables'!$K$22,0)*('inputs and tables'!$K$15+'inputs and tables'!$K$16)))*(IF(AND(K1943=0,'inputs and tables'!$K$16=1),data!C1943/data!C1944,1)*IF(AND(K1943=1,'inputs and tables'!$K$15=1),data!C1944/data!C1943,1))</f>
        <v>19621.84414556911</v>
      </c>
    </row>
    <row r="1945" spans="1:16" x14ac:dyDescent="0.4">
      <c r="A1945" s="17">
        <f t="shared" si="90"/>
        <v>1943</v>
      </c>
      <c r="B1945">
        <v>1670716800</v>
      </c>
      <c r="C1945">
        <v>17085.05</v>
      </c>
      <c r="D1945" s="14">
        <f t="shared" si="91"/>
        <v>44906</v>
      </c>
      <c r="F1945">
        <f ca="1">IF(A1945&lt;$F$2,"",AVERAGE(INDIRECT("C"&amp;A1945-$F$2+3):C1945))</f>
        <v>19221.342583333342</v>
      </c>
      <c r="G1945" s="2">
        <f ca="1">IF(A1945&lt;$G$2,"",IF(A1945=$G$2,AVERAGE(INDIRECT("C"&amp;A1945-$G$2+3):C1945),G1944+(2/($G$2+3))*(C1945-G1944)))</f>
        <v>19320.034173755408</v>
      </c>
      <c r="J1945">
        <f ca="1">IF(F1945="","",IF(C1945&lt;(F1945*(1-'inputs and tables'!$K$14)),0,IF(C1945&gt;(F1945*(1+'inputs and tables'!$K$14)),1,J1944)))</f>
        <v>0</v>
      </c>
      <c r="K1945">
        <f ca="1">IF(G1945="","",IF(C1945&lt;(G1945*(1-'inputs and tables'!$K$14)),0,IF(C1945&gt;(G1945*(1+'inputs and tables'!$K$14)),1,K1944)))</f>
        <v>0</v>
      </c>
      <c r="N1945" s="13">
        <f t="shared" si="92"/>
        <v>1483.721233174113</v>
      </c>
      <c r="O1945" s="10">
        <f ca="1">(O1944+(IF(J1944&lt;&gt;J1943,(-O1944*'inputs and tables'!$K$22-'inputs and tables'!$K$21)-O1944*'inputs and tables'!$K$22,0)*('inputs and tables'!$K$15+'inputs and tables'!$K$16)))*(IF(AND(J1944=0,'inputs and tables'!$K$16=1),data!C1944/data!C1945,1)*IF(AND(J1944=1,'inputs and tables'!$K$15=1),data!C1945/data!C1944,1))</f>
        <v>70702.180155645547</v>
      </c>
      <c r="P1945" s="10">
        <f ca="1">(P1944+(IF(K1944&lt;&gt;K1943,(-P1944*'inputs and tables'!$K$22-'inputs and tables'!$K$21)-P1944*'inputs and tables'!$K$22,0)*('inputs and tables'!$K$15+'inputs and tables'!$K$16)))*(IF(AND(K1944=0,'inputs and tables'!$K$16=1),data!C1944/data!C1945,1)*IF(AND(K1944=1,'inputs and tables'!$K$15=1),data!C1945/data!C1944,1))</f>
        <v>19670.585651478545</v>
      </c>
    </row>
    <row r="1946" spans="1:16" x14ac:dyDescent="0.4">
      <c r="A1946" s="17">
        <f t="shared" si="90"/>
        <v>1944</v>
      </c>
      <c r="B1946">
        <v>1670803200</v>
      </c>
      <c r="C1946">
        <v>17209.830000000002</v>
      </c>
      <c r="D1946" s="14">
        <f t="shared" si="91"/>
        <v>44907</v>
      </c>
      <c r="F1946">
        <f ca="1">IF(A1946&lt;$F$2,"",AVERAGE(INDIRECT("C"&amp;A1946-$F$2+3):C1946))</f>
        <v>19162.214166666676</v>
      </c>
      <c r="G1946" s="2">
        <f ca="1">IF(A1946&lt;$G$2,"",IF(A1946=$G$2,AVERAGE(INDIRECT("C"&amp;A1946-$G$2+3):C1946),G1945+(2/($G$2+3))*(C1946-G1945)))</f>
        <v>19282.351956366918</v>
      </c>
      <c r="J1946">
        <f ca="1">IF(F1946="","",IF(C1946&lt;(F1946*(1-'inputs and tables'!$K$14)),0,IF(C1946&gt;(F1946*(1+'inputs and tables'!$K$14)),1,J1945)))</f>
        <v>0</v>
      </c>
      <c r="K1946">
        <f ca="1">IF(G1946="","",IF(C1946&lt;(G1946*(1-'inputs and tables'!$K$14)),0,IF(C1946&gt;(G1946*(1+'inputs and tables'!$K$14)),1,K1945)))</f>
        <v>0</v>
      </c>
      <c r="N1946" s="13">
        <f t="shared" si="92"/>
        <v>1494.5575336517509</v>
      </c>
      <c r="O1946" s="10">
        <f ca="1">(O1945+(IF(J1945&lt;&gt;J1944,(-O1945*'inputs and tables'!$K$22-'inputs and tables'!$K$21)-O1945*'inputs and tables'!$K$22,0)*('inputs and tables'!$K$15+'inputs and tables'!$K$16)))*(IF(AND(J1945=0,'inputs and tables'!$K$16=1),data!C1945/data!C1946,1)*IF(AND(J1945=1,'inputs and tables'!$K$15=1),data!C1946/data!C1945,1))</f>
        <v>70189.553474276719</v>
      </c>
      <c r="P1946" s="10">
        <f ca="1">(P1945+(IF(K1945&lt;&gt;K1944,(-P1945*'inputs and tables'!$K$22-'inputs and tables'!$K$21)-P1945*'inputs and tables'!$K$22,0)*('inputs and tables'!$K$15+'inputs and tables'!$K$16)))*(IF(AND(K1945=0,'inputs and tables'!$K$16=1),data!C1945/data!C1946,1)*IF(AND(K1945=1,'inputs and tables'!$K$15=1),data!C1946/data!C1945,1))</f>
        <v>19527.963924384698</v>
      </c>
    </row>
    <row r="1947" spans="1:16" x14ac:dyDescent="0.4">
      <c r="A1947" s="17">
        <f t="shared" si="90"/>
        <v>1945</v>
      </c>
      <c r="B1947">
        <v>1670889600</v>
      </c>
      <c r="C1947">
        <v>17774.7</v>
      </c>
      <c r="D1947" s="14">
        <f t="shared" si="91"/>
        <v>44908</v>
      </c>
      <c r="F1947">
        <f ca="1">IF(A1947&lt;$F$2,"",AVERAGE(INDIRECT("C"&amp;A1947-$F$2+3):C1947))</f>
        <v>19109.546500000011</v>
      </c>
      <c r="G1947" s="2">
        <f ca="1">IF(A1947&lt;$G$2,"",IF(A1947=$G$2,AVERAGE(INDIRECT("C"&amp;A1947-$G$2+3):C1947),G1946+(2/($G$2+3))*(C1947-G1946)))</f>
        <v>19255.429600003223</v>
      </c>
      <c r="J1947">
        <f ca="1">IF(F1947="","",IF(C1947&lt;(F1947*(1-'inputs and tables'!$K$14)),0,IF(C1947&gt;(F1947*(1+'inputs and tables'!$K$14)),1,J1946)))</f>
        <v>0</v>
      </c>
      <c r="K1947">
        <f ca="1">IF(G1947="","",IF(C1947&lt;(G1947*(1-'inputs and tables'!$K$14)),0,IF(C1947&gt;(G1947*(1+'inputs and tables'!$K$14)),1,K1946)))</f>
        <v>0</v>
      </c>
      <c r="N1947" s="13">
        <f t="shared" si="92"/>
        <v>1543.6126791141908</v>
      </c>
      <c r="O1947" s="10">
        <f ca="1">(O1946+(IF(J1946&lt;&gt;J1945,(-O1946*'inputs and tables'!$K$22-'inputs and tables'!$K$21)-O1946*'inputs and tables'!$K$22,0)*('inputs and tables'!$K$15+'inputs and tables'!$K$16)))*(IF(AND(J1946=0,'inputs and tables'!$K$16=1),data!C1946/data!C1947,1)*IF(AND(J1946=1,'inputs and tables'!$K$15=1),data!C1947/data!C1946,1))</f>
        <v>67958.96881906371</v>
      </c>
      <c r="P1947" s="10">
        <f ca="1">(P1946+(IF(K1946&lt;&gt;K1945,(-P1946*'inputs and tables'!$K$22-'inputs and tables'!$K$21)-P1946*'inputs and tables'!$K$22,0)*('inputs and tables'!$K$15+'inputs and tables'!$K$16)))*(IF(AND(K1946=0,'inputs and tables'!$K$16=1),data!C1946/data!C1947,1)*IF(AND(K1946=1,'inputs and tables'!$K$15=1),data!C1947/data!C1946,1))</f>
        <v>18907.376179895778</v>
      </c>
    </row>
    <row r="1948" spans="1:16" x14ac:dyDescent="0.4">
      <c r="A1948" s="17">
        <f t="shared" si="90"/>
        <v>1946</v>
      </c>
      <c r="B1948">
        <v>1670976000</v>
      </c>
      <c r="C1948">
        <v>17803.150000000001</v>
      </c>
      <c r="D1948" s="14">
        <f t="shared" si="91"/>
        <v>44909</v>
      </c>
      <c r="F1948">
        <f ca="1">IF(A1948&lt;$F$2,"",AVERAGE(INDIRECT("C"&amp;A1948-$F$2+3):C1948))</f>
        <v>19059.116583333343</v>
      </c>
      <c r="G1948" s="2">
        <f ca="1">IF(A1948&lt;$G$2,"",IF(A1948=$G$2,AVERAGE(INDIRECT("C"&amp;A1948-$G$2+3):C1948),G1947+(2/($G$2+3))*(C1948-G1947)))</f>
        <v>19229.49603571745</v>
      </c>
      <c r="J1948">
        <f ca="1">IF(F1948="","",IF(C1948&lt;(F1948*(1-'inputs and tables'!$K$14)),0,IF(C1948&gt;(F1948*(1+'inputs and tables'!$K$14)),1,J1947)))</f>
        <v>0</v>
      </c>
      <c r="K1948">
        <f ca="1">IF(G1948="","",IF(C1948&lt;(G1948*(1-'inputs and tables'!$K$14)),0,IF(C1948&gt;(G1948*(1+'inputs and tables'!$K$14)),1,K1947)))</f>
        <v>0</v>
      </c>
      <c r="N1948" s="13">
        <f t="shared" si="92"/>
        <v>1546.083369518012</v>
      </c>
      <c r="O1948" s="10">
        <f ca="1">(O1947+(IF(J1947&lt;&gt;J1946,(-O1947*'inputs and tables'!$K$22-'inputs and tables'!$K$21)-O1947*'inputs and tables'!$K$22,0)*('inputs and tables'!$K$15+'inputs and tables'!$K$16)))*(IF(AND(J1947=0,'inputs and tables'!$K$16=1),data!C1947/data!C1948,1)*IF(AND(J1947=1,'inputs and tables'!$K$15=1),data!C1948/data!C1947,1))</f>
        <v>67850.368225185521</v>
      </c>
      <c r="P1948" s="10">
        <f ca="1">(P1947+(IF(K1947&lt;&gt;K1946,(-P1947*'inputs and tables'!$K$22-'inputs and tables'!$K$21)-P1947*'inputs and tables'!$K$22,0)*('inputs and tables'!$K$15+'inputs and tables'!$K$16)))*(IF(AND(K1947=0,'inputs and tables'!$K$16=1),data!C1947/data!C1948,1)*IF(AND(K1947=1,'inputs and tables'!$K$15=1),data!C1948/data!C1947,1))</f>
        <v>18877.161591336</v>
      </c>
    </row>
    <row r="1949" spans="1:16" x14ac:dyDescent="0.4">
      <c r="A1949" s="17">
        <f t="shared" si="90"/>
        <v>1947</v>
      </c>
      <c r="B1949">
        <v>1671062400</v>
      </c>
      <c r="C1949">
        <v>17356.34</v>
      </c>
      <c r="D1949" s="14">
        <f t="shared" si="91"/>
        <v>44910</v>
      </c>
      <c r="F1949">
        <f ca="1">IF(A1949&lt;$F$2,"",AVERAGE(INDIRECT("C"&amp;A1949-$F$2+3):C1949))</f>
        <v>19009.230583333341</v>
      </c>
      <c r="G1949" s="2">
        <f ca="1">IF(A1949&lt;$G$2,"",IF(A1949=$G$2,AVERAGE(INDIRECT("C"&amp;A1949-$G$2+3):C1949),G1948+(2/($G$2+3))*(C1949-G1948)))</f>
        <v>19196.046820793923</v>
      </c>
      <c r="J1949">
        <f ca="1">IF(F1949="","",IF(C1949&lt;(F1949*(1-'inputs and tables'!$K$14)),0,IF(C1949&gt;(F1949*(1+'inputs and tables'!$K$14)),1,J1948)))</f>
        <v>0</v>
      </c>
      <c r="K1949">
        <f ca="1">IF(G1949="","",IF(C1949&lt;(G1949*(1-'inputs and tables'!$K$14)),0,IF(C1949&gt;(G1949*(1+'inputs and tables'!$K$14)),1,K1948)))</f>
        <v>0</v>
      </c>
      <c r="N1949" s="13">
        <f t="shared" si="92"/>
        <v>1507.2809379070698</v>
      </c>
      <c r="O1949" s="10">
        <f ca="1">(O1948+(IF(J1948&lt;&gt;J1947,(-O1948*'inputs and tables'!$K$22-'inputs and tables'!$K$21)-O1948*'inputs and tables'!$K$22,0)*('inputs and tables'!$K$15+'inputs and tables'!$K$16)))*(IF(AND(J1948=0,'inputs and tables'!$K$16=1),data!C1948/data!C1949,1)*IF(AND(J1948=1,'inputs and tables'!$K$15=1),data!C1949/data!C1948,1))</f>
        <v>69597.062691109502</v>
      </c>
      <c r="P1949" s="10">
        <f ca="1">(P1948+(IF(K1948&lt;&gt;K1947,(-P1948*'inputs and tables'!$K$22-'inputs and tables'!$K$21)-P1948*'inputs and tables'!$K$22,0)*('inputs and tables'!$K$15+'inputs and tables'!$K$16)))*(IF(AND(K1948=0,'inputs and tables'!$K$16=1),data!C1948/data!C1949,1)*IF(AND(K1948=1,'inputs and tables'!$K$15=1),data!C1949/data!C1948,1))</f>
        <v>19363.122604465774</v>
      </c>
    </row>
    <row r="1950" spans="1:16" x14ac:dyDescent="0.4">
      <c r="A1950" s="17">
        <f t="shared" si="90"/>
        <v>1948</v>
      </c>
      <c r="B1950">
        <v>1671148800</v>
      </c>
      <c r="C1950">
        <v>16632.12</v>
      </c>
      <c r="D1950" s="14">
        <f t="shared" si="91"/>
        <v>44911</v>
      </c>
      <c r="F1950">
        <f ca="1">IF(A1950&lt;$F$2,"",AVERAGE(INDIRECT("C"&amp;A1950-$F$2+3):C1950))</f>
        <v>18954.571583333342</v>
      </c>
      <c r="G1950" s="2">
        <f ca="1">IF(A1950&lt;$G$2,"",IF(A1950=$G$2,AVERAGE(INDIRECT("C"&amp;A1950-$G$2+3):C1950),G1949+(2/($G$2+3))*(C1950-G1949)))</f>
        <v>19150.262413279746</v>
      </c>
      <c r="J1950">
        <f ca="1">IF(F1950="","",IF(C1950&lt;(F1950*(1-'inputs and tables'!$K$14)),0,IF(C1950&gt;(F1950*(1+'inputs and tables'!$K$14)),1,J1949)))</f>
        <v>0</v>
      </c>
      <c r="K1950">
        <f ca="1">IF(G1950="","",IF(C1950&lt;(G1950*(1-'inputs and tables'!$K$14)),0,IF(C1950&gt;(G1950*(1+'inputs and tables'!$K$14)),1,K1949)))</f>
        <v>0</v>
      </c>
      <c r="N1950" s="13">
        <f t="shared" si="92"/>
        <v>1444.3873208857935</v>
      </c>
      <c r="O1950" s="10">
        <f ca="1">(O1949+(IF(J1949&lt;&gt;J1948,(-O1949*'inputs and tables'!$K$22-'inputs and tables'!$K$21)-O1949*'inputs and tables'!$K$22,0)*('inputs and tables'!$K$15+'inputs and tables'!$K$16)))*(IF(AND(J1949=0,'inputs and tables'!$K$16=1),data!C1949/data!C1950,1)*IF(AND(J1949=1,'inputs and tables'!$K$15=1),data!C1950/data!C1949,1))</f>
        <v>72627.559389194619</v>
      </c>
      <c r="P1950" s="10">
        <f ca="1">(P1949+(IF(K1949&lt;&gt;K1948,(-P1949*'inputs and tables'!$K$22-'inputs and tables'!$K$21)-P1949*'inputs and tables'!$K$22,0)*('inputs and tables'!$K$15+'inputs and tables'!$K$16)))*(IF(AND(K1949=0,'inputs and tables'!$K$16=1),data!C1949/data!C1950,1)*IF(AND(K1949=1,'inputs and tables'!$K$15=1),data!C1950/data!C1949,1))</f>
        <v>20206.25989860544</v>
      </c>
    </row>
    <row r="1951" spans="1:16" x14ac:dyDescent="0.4">
      <c r="A1951" s="17">
        <f t="shared" si="90"/>
        <v>1949</v>
      </c>
      <c r="B1951">
        <v>1671235200</v>
      </c>
      <c r="C1951">
        <v>16776.52</v>
      </c>
      <c r="D1951" s="14">
        <f t="shared" si="91"/>
        <v>44912</v>
      </c>
      <c r="F1951">
        <f ca="1">IF(A1951&lt;$F$2,"",AVERAGE(INDIRECT("C"&amp;A1951-$F$2+3):C1951))</f>
        <v>18920.756000000005</v>
      </c>
      <c r="G1951" s="2">
        <f ca="1">IF(A1951&lt;$G$2,"",IF(A1951=$G$2,AVERAGE(INDIRECT("C"&amp;A1951-$G$2+3):C1951),G1950+(2/($G$2+3))*(C1951-G1950)))</f>
        <v>19107.87415589975</v>
      </c>
      <c r="J1951">
        <f ca="1">IF(F1951="","",IF(C1951&lt;(F1951*(1-'inputs and tables'!$K$14)),0,IF(C1951&gt;(F1951*(1+'inputs and tables'!$K$14)),1,J1950)))</f>
        <v>0</v>
      </c>
      <c r="K1951">
        <f ca="1">IF(G1951="","",IF(C1951&lt;(G1951*(1-'inputs and tables'!$K$14)),0,IF(C1951&gt;(G1951*(1+'inputs and tables'!$K$14)),1,K1950)))</f>
        <v>0</v>
      </c>
      <c r="N1951" s="13">
        <f t="shared" si="92"/>
        <v>1456.9274858879646</v>
      </c>
      <c r="O1951" s="10">
        <f ca="1">(O1950+(IF(J1950&lt;&gt;J1949,(-O1950*'inputs and tables'!$K$22-'inputs and tables'!$K$21)-O1950*'inputs and tables'!$K$22,0)*('inputs and tables'!$K$15+'inputs and tables'!$K$16)))*(IF(AND(J1950=0,'inputs and tables'!$K$16=1),data!C1950/data!C1951,1)*IF(AND(J1950=1,'inputs and tables'!$K$15=1),data!C1951/data!C1950,1))</f>
        <v>72002.434537568668</v>
      </c>
      <c r="P1951" s="10">
        <f ca="1">(P1950+(IF(K1950&lt;&gt;K1949,(-P1950*'inputs and tables'!$K$22-'inputs and tables'!$K$21)-P1950*'inputs and tables'!$K$22,0)*('inputs and tables'!$K$15+'inputs and tables'!$K$16)))*(IF(AND(K1950=0,'inputs and tables'!$K$16=1),data!C1950/data!C1951,1)*IF(AND(K1950=1,'inputs and tables'!$K$15=1),data!C1951/data!C1950,1))</f>
        <v>20032.339208893947</v>
      </c>
    </row>
    <row r="1952" spans="1:16" x14ac:dyDescent="0.4">
      <c r="A1952" s="17">
        <f t="shared" si="90"/>
        <v>1950</v>
      </c>
      <c r="B1952">
        <v>1671321600</v>
      </c>
      <c r="C1952">
        <v>16738.21</v>
      </c>
      <c r="D1952" s="14">
        <f t="shared" si="91"/>
        <v>44913</v>
      </c>
      <c r="F1952">
        <f ca="1">IF(A1952&lt;$F$2,"",AVERAGE(INDIRECT("C"&amp;A1952-$F$2+3):C1952))</f>
        <v>18884.073833333336</v>
      </c>
      <c r="G1952" s="2">
        <f ca="1">IF(A1952&lt;$G$2,"",IF(A1952=$G$2,AVERAGE(INDIRECT("C"&amp;A1952-$G$2+3):C1952),G1951+(2/($G$2+3))*(C1952-G1951)))</f>
        <v>19065.558724544397</v>
      </c>
      <c r="J1952">
        <f ca="1">IF(F1952="","",IF(C1952&lt;(F1952*(1-'inputs and tables'!$K$14)),0,IF(C1952&gt;(F1952*(1+'inputs and tables'!$K$14)),1,J1951)))</f>
        <v>0</v>
      </c>
      <c r="K1952">
        <f ca="1">IF(G1952="","",IF(C1952&lt;(G1952*(1-'inputs and tables'!$K$14)),0,IF(C1952&gt;(G1952*(1+'inputs and tables'!$K$14)),1,K1951)))</f>
        <v>0</v>
      </c>
      <c r="N1952" s="13">
        <f t="shared" si="92"/>
        <v>1453.6005210594799</v>
      </c>
      <c r="O1952" s="10">
        <f ca="1">(O1951+(IF(J1951&lt;&gt;J1950,(-O1951*'inputs and tables'!$K$22-'inputs and tables'!$K$21)-O1951*'inputs and tables'!$K$22,0)*('inputs and tables'!$K$15+'inputs and tables'!$K$16)))*(IF(AND(J1951=0,'inputs and tables'!$K$16=1),data!C1951/data!C1952,1)*IF(AND(J1951=1,'inputs and tables'!$K$15=1),data!C1952/data!C1951,1))</f>
        <v>72167.231924334294</v>
      </c>
      <c r="P1952" s="10">
        <f ca="1">(P1951+(IF(K1951&lt;&gt;K1950,(-P1951*'inputs and tables'!$K$22-'inputs and tables'!$K$21)-P1951*'inputs and tables'!$K$22,0)*('inputs and tables'!$K$15+'inputs and tables'!$K$16)))*(IF(AND(K1951=0,'inputs and tables'!$K$16=1),data!C1951/data!C1952,1)*IF(AND(K1951=1,'inputs and tables'!$K$15=1),data!C1952/data!C1951,1))</f>
        <v>20078.188730144589</v>
      </c>
    </row>
    <row r="1953" spans="1:16" x14ac:dyDescent="0.4">
      <c r="A1953" s="17">
        <f t="shared" si="90"/>
        <v>1951</v>
      </c>
      <c r="B1953">
        <v>1671408000</v>
      </c>
      <c r="C1953">
        <v>16438.88</v>
      </c>
      <c r="D1953" s="14">
        <f t="shared" si="91"/>
        <v>44914</v>
      </c>
      <c r="F1953">
        <f ca="1">IF(A1953&lt;$F$2,"",AVERAGE(INDIRECT("C"&amp;A1953-$F$2+3):C1953))</f>
        <v>18841.767750000003</v>
      </c>
      <c r="G1953" s="2">
        <f ca="1">IF(A1953&lt;$G$2,"",IF(A1953=$G$2,AVERAGE(INDIRECT("C"&amp;A1953-$G$2+3):C1953),G1952+(2/($G$2+3))*(C1953-G1952)))</f>
        <v>19018.65374732039</v>
      </c>
      <c r="J1953">
        <f ca="1">IF(F1953="","",IF(C1953&lt;(F1953*(1-'inputs and tables'!$K$14)),0,IF(C1953&gt;(F1953*(1+'inputs and tables'!$K$14)),1,J1952)))</f>
        <v>0</v>
      </c>
      <c r="K1953">
        <f ca="1">IF(G1953="","",IF(C1953&lt;(G1953*(1-'inputs and tables'!$K$14)),0,IF(C1953&gt;(G1953*(1+'inputs and tables'!$K$14)),1,K1952)))</f>
        <v>0</v>
      </c>
      <c r="N1953" s="13">
        <f t="shared" si="92"/>
        <v>1427.6057316543565</v>
      </c>
      <c r="O1953" s="10">
        <f ca="1">(O1952+(IF(J1952&lt;&gt;J1951,(-O1952*'inputs and tables'!$K$22-'inputs and tables'!$K$21)-O1952*'inputs and tables'!$K$22,0)*('inputs and tables'!$K$15+'inputs and tables'!$K$16)))*(IF(AND(J1952=0,'inputs and tables'!$K$16=1),data!C1952/data!C1953,1)*IF(AND(J1952=1,'inputs and tables'!$K$15=1),data!C1953/data!C1952,1))</f>
        <v>73481.300615869899</v>
      </c>
      <c r="P1953" s="10">
        <f ca="1">(P1952+(IF(K1952&lt;&gt;K1951,(-P1952*'inputs and tables'!$K$22-'inputs and tables'!$K$21)-P1952*'inputs and tables'!$K$22,0)*('inputs and tables'!$K$15+'inputs and tables'!$K$16)))*(IF(AND(K1952=0,'inputs and tables'!$K$16=1),data!C1952/data!C1953,1)*IF(AND(K1952=1,'inputs and tables'!$K$15=1),data!C1953/data!C1952,1))</f>
        <v>20443.785670604895</v>
      </c>
    </row>
    <row r="1954" spans="1:16" x14ac:dyDescent="0.4">
      <c r="A1954" s="17">
        <f t="shared" si="90"/>
        <v>1952</v>
      </c>
      <c r="B1954">
        <v>1671494400</v>
      </c>
      <c r="C1954">
        <v>16895.560000000001</v>
      </c>
      <c r="D1954" s="14">
        <f t="shared" si="91"/>
        <v>44915</v>
      </c>
      <c r="F1954">
        <f ca="1">IF(A1954&lt;$F$2,"",AVERAGE(INDIRECT("C"&amp;A1954-$F$2+3):C1954))</f>
        <v>18804.232166666672</v>
      </c>
      <c r="G1954" s="2">
        <f ca="1">IF(A1954&lt;$G$2,"",IF(A1954=$G$2,AVERAGE(INDIRECT("C"&amp;A1954-$G$2+3):C1954),G1953+(2/($G$2+3))*(C1954-G1953)))</f>
        <v>18980.741358975381</v>
      </c>
      <c r="J1954">
        <f ca="1">IF(F1954="","",IF(C1954&lt;(F1954*(1-'inputs and tables'!$K$14)),0,IF(C1954&gt;(F1954*(1+'inputs and tables'!$K$14)),1,J1953)))</f>
        <v>0</v>
      </c>
      <c r="K1954">
        <f ca="1">IF(G1954="","",IF(C1954&lt;(G1954*(1-'inputs and tables'!$K$14)),0,IF(C1954&gt;(G1954*(1+'inputs and tables'!$K$14)),1,K1953)))</f>
        <v>0</v>
      </c>
      <c r="N1954" s="13">
        <f t="shared" si="92"/>
        <v>1467.2653061224414</v>
      </c>
      <c r="O1954" s="10">
        <f ca="1">(O1953+(IF(J1953&lt;&gt;J1952,(-O1953*'inputs and tables'!$K$22-'inputs and tables'!$K$21)-O1953*'inputs and tables'!$K$22,0)*('inputs and tables'!$K$15+'inputs and tables'!$K$16)))*(IF(AND(J1953=0,'inputs and tables'!$K$16=1),data!C1953/data!C1954,1)*IF(AND(J1953=1,'inputs and tables'!$K$15=1),data!C1954/data!C1953,1))</f>
        <v>71495.131446854168</v>
      </c>
      <c r="P1954" s="10">
        <f ca="1">(P1953+(IF(K1953&lt;&gt;K1952,(-P1953*'inputs and tables'!$K$22-'inputs and tables'!$K$21)-P1953*'inputs and tables'!$K$22,0)*('inputs and tables'!$K$15+'inputs and tables'!$K$16)))*(IF(AND(K1953=0,'inputs and tables'!$K$16=1),data!C1953/data!C1954,1)*IF(AND(K1953=1,'inputs and tables'!$K$15=1),data!C1954/data!C1953,1))</f>
        <v>19891.198598021809</v>
      </c>
    </row>
    <row r="1955" spans="1:16" x14ac:dyDescent="0.4">
      <c r="A1955" s="17">
        <f t="shared" si="90"/>
        <v>1953</v>
      </c>
      <c r="B1955">
        <v>1671580800</v>
      </c>
      <c r="C1955">
        <v>16824.669999999998</v>
      </c>
      <c r="D1955" s="14">
        <f t="shared" si="91"/>
        <v>44916</v>
      </c>
      <c r="F1955">
        <f ca="1">IF(A1955&lt;$F$2,"",AVERAGE(INDIRECT("C"&amp;A1955-$F$2+3):C1955))</f>
        <v>18765.028416666672</v>
      </c>
      <c r="G1955" s="2">
        <f ca="1">IF(A1955&lt;$G$2,"",IF(A1955=$G$2,AVERAGE(INDIRECT("C"&amp;A1955-$G$2+3):C1955),G1954+(2/($G$2+3))*(C1955-G1954)))</f>
        <v>18942.240084707963</v>
      </c>
      <c r="J1955">
        <f ca="1">IF(F1955="","",IF(C1955&lt;(F1955*(1-'inputs and tables'!$K$14)),0,IF(C1955&gt;(F1955*(1+'inputs and tables'!$K$14)),1,J1954)))</f>
        <v>0</v>
      </c>
      <c r="K1955">
        <f ca="1">IF(G1955="","",IF(C1955&lt;(G1955*(1-'inputs and tables'!$K$14)),0,IF(C1955&gt;(G1955*(1+'inputs and tables'!$K$14)),1,K1954)))</f>
        <v>0</v>
      </c>
      <c r="N1955" s="13">
        <f t="shared" si="92"/>
        <v>1461.1089882761537</v>
      </c>
      <c r="O1955" s="10">
        <f ca="1">(O1954+(IF(J1954&lt;&gt;J1953,(-O1954*'inputs and tables'!$K$22-'inputs and tables'!$K$21)-O1954*'inputs and tables'!$K$22,0)*('inputs and tables'!$K$15+'inputs and tables'!$K$16)))*(IF(AND(J1954=0,'inputs and tables'!$K$16=1),data!C1954/data!C1955,1)*IF(AND(J1954=1,'inputs and tables'!$K$15=1),data!C1955/data!C1954,1))</f>
        <v>71796.373008695664</v>
      </c>
      <c r="P1955" s="10">
        <f ca="1">(P1954+(IF(K1954&lt;&gt;K1953,(-P1954*'inputs and tables'!$K$22-'inputs and tables'!$K$21)-P1954*'inputs and tables'!$K$22,0)*('inputs and tables'!$K$15+'inputs and tables'!$K$16)))*(IF(AND(K1954=0,'inputs and tables'!$K$16=1),data!C1954/data!C1955,1)*IF(AND(K1954=1,'inputs and tables'!$K$15=1),data!C1955/data!C1954,1))</f>
        <v>19975.009280110306</v>
      </c>
    </row>
    <row r="1956" spans="1:16" x14ac:dyDescent="0.4">
      <c r="A1956" s="17">
        <f t="shared" si="90"/>
        <v>1954</v>
      </c>
      <c r="B1956">
        <v>1671667200</v>
      </c>
      <c r="C1956">
        <v>16821.43</v>
      </c>
      <c r="D1956" s="14">
        <f t="shared" si="91"/>
        <v>44917</v>
      </c>
      <c r="F1956">
        <f ca="1">IF(A1956&lt;$F$2,"",AVERAGE(INDIRECT("C"&amp;A1956-$F$2+3):C1956))</f>
        <v>18727.139666666673</v>
      </c>
      <c r="G1956" s="2">
        <f ca="1">IF(A1956&lt;$G$2,"",IF(A1956=$G$2,AVERAGE(INDIRECT("C"&amp;A1956-$G$2+3):C1956),G1955+(2/($G$2+3))*(C1956-G1955)))</f>
        <v>18904.368476052463</v>
      </c>
      <c r="J1956">
        <f ca="1">IF(F1956="","",IF(C1956&lt;(F1956*(1-'inputs and tables'!$K$14)),0,IF(C1956&gt;(F1956*(1+'inputs and tables'!$K$14)),1,J1955)))</f>
        <v>0</v>
      </c>
      <c r="K1956">
        <f ca="1">IF(G1956="","",IF(C1956&lt;(G1956*(1-'inputs and tables'!$K$14)),0,IF(C1956&gt;(G1956*(1+'inputs and tables'!$K$14)),1,K1955)))</f>
        <v>0</v>
      </c>
      <c r="N1956" s="13">
        <f t="shared" si="92"/>
        <v>1460.8276161528365</v>
      </c>
      <c r="O1956" s="10">
        <f ca="1">(O1955+(IF(J1955&lt;&gt;J1954,(-O1955*'inputs and tables'!$K$22-'inputs and tables'!$K$21)-O1955*'inputs and tables'!$K$22,0)*('inputs and tables'!$K$15+'inputs and tables'!$K$16)))*(IF(AND(J1955=0,'inputs and tables'!$K$16=1),data!C1955/data!C1956,1)*IF(AND(J1955=1,'inputs and tables'!$K$15=1),data!C1956/data!C1955,1))</f>
        <v>71810.201812105835</v>
      </c>
      <c r="P1956" s="10">
        <f ca="1">(P1955+(IF(K1955&lt;&gt;K1954,(-P1955*'inputs and tables'!$K$22-'inputs and tables'!$K$21)-P1955*'inputs and tables'!$K$22,0)*('inputs and tables'!$K$15+'inputs and tables'!$K$16)))*(IF(AND(K1955=0,'inputs and tables'!$K$16=1),data!C1955/data!C1956,1)*IF(AND(K1955=1,'inputs and tables'!$K$15=1),data!C1956/data!C1955,1))</f>
        <v>19978.856695583752</v>
      </c>
    </row>
    <row r="1957" spans="1:16" x14ac:dyDescent="0.4">
      <c r="A1957" s="17">
        <f t="shared" si="90"/>
        <v>1955</v>
      </c>
      <c r="B1957">
        <v>1671753600</v>
      </c>
      <c r="C1957">
        <v>16778.5</v>
      </c>
      <c r="D1957" s="14">
        <f t="shared" si="91"/>
        <v>44918</v>
      </c>
      <c r="F1957">
        <f ca="1">IF(A1957&lt;$F$2,"",AVERAGE(INDIRECT("C"&amp;A1957-$F$2+3):C1957))</f>
        <v>18687.301833333338</v>
      </c>
      <c r="G1957" s="2">
        <f ca="1">IF(A1957&lt;$G$2,"",IF(A1957=$G$2,AVERAGE(INDIRECT("C"&amp;A1957-$G$2+3):C1957),G1956+(2/($G$2+3))*(C1957-G1956)))</f>
        <v>18866.406538980096</v>
      </c>
      <c r="J1957">
        <f ca="1">IF(F1957="","",IF(C1957&lt;(F1957*(1-'inputs and tables'!$K$14)),0,IF(C1957&gt;(F1957*(1+'inputs and tables'!$K$14)),1,J1956)))</f>
        <v>0</v>
      </c>
      <c r="K1957">
        <f ca="1">IF(G1957="","",IF(C1957&lt;(G1957*(1-'inputs and tables'!$K$14)),0,IF(C1957&gt;(G1957*(1+'inputs and tables'!$K$14)),1,K1956)))</f>
        <v>0</v>
      </c>
      <c r="N1957" s="13">
        <f t="shared" si="92"/>
        <v>1457.0994355188809</v>
      </c>
      <c r="O1957" s="10">
        <f ca="1">(O1956+(IF(J1956&lt;&gt;J1955,(-O1956*'inputs and tables'!$K$22-'inputs and tables'!$K$21)-O1956*'inputs and tables'!$K$22,0)*('inputs and tables'!$K$15+'inputs and tables'!$K$16)))*(IF(AND(J1956=0,'inputs and tables'!$K$16=1),data!C1956/data!C1957,1)*IF(AND(J1956=1,'inputs and tables'!$K$15=1),data!C1957/data!C1956,1))</f>
        <v>71993.937662378128</v>
      </c>
      <c r="P1957" s="10">
        <f ca="1">(P1956+(IF(K1956&lt;&gt;K1955,(-P1956*'inputs and tables'!$K$22-'inputs and tables'!$K$21)-P1956*'inputs and tables'!$K$22,0)*('inputs and tables'!$K$15+'inputs and tables'!$K$16)))*(IF(AND(K1956=0,'inputs and tables'!$K$16=1),data!C1956/data!C1957,1)*IF(AND(K1956=1,'inputs and tables'!$K$15=1),data!C1957/data!C1956,1))</f>
        <v>20029.975229299009</v>
      </c>
    </row>
    <row r="1958" spans="1:16" x14ac:dyDescent="0.4">
      <c r="A1958" s="17">
        <f t="shared" si="90"/>
        <v>1956</v>
      </c>
      <c r="B1958">
        <v>1671840000</v>
      </c>
      <c r="C1958">
        <v>16836.12</v>
      </c>
      <c r="D1958" s="14">
        <f t="shared" si="91"/>
        <v>44919</v>
      </c>
      <c r="F1958">
        <f ca="1">IF(A1958&lt;$F$2,"",AVERAGE(INDIRECT("C"&amp;A1958-$F$2+3):C1958))</f>
        <v>18658.927416666669</v>
      </c>
      <c r="G1958" s="2">
        <f ca="1">IF(A1958&lt;$G$2,"",IF(A1958=$G$2,AVERAGE(INDIRECT("C"&amp;A1958-$G$2+3):C1958),G1957+(2/($G$2+3))*(C1958-G1957)))</f>
        <v>18830.151422212595</v>
      </c>
      <c r="J1958">
        <f ca="1">IF(F1958="","",IF(C1958&lt;(F1958*(1-'inputs and tables'!$K$14)),0,IF(C1958&gt;(F1958*(1+'inputs and tables'!$K$14)),1,J1957)))</f>
        <v>0</v>
      </c>
      <c r="K1958">
        <f ca="1">IF(G1958="","",IF(C1958&lt;(G1958*(1-'inputs and tables'!$K$14)),0,IF(C1958&gt;(G1958*(1+'inputs and tables'!$K$14)),1,K1957)))</f>
        <v>0</v>
      </c>
      <c r="N1958" s="13">
        <f t="shared" si="92"/>
        <v>1462.1033434650381</v>
      </c>
      <c r="O1958" s="10">
        <f ca="1">(O1957+(IF(J1957&lt;&gt;J1956,(-O1957*'inputs and tables'!$K$22-'inputs and tables'!$K$21)-O1957*'inputs and tables'!$K$22,0)*('inputs and tables'!$K$15+'inputs and tables'!$K$16)))*(IF(AND(J1957=0,'inputs and tables'!$K$16=1),data!C1957/data!C1958,1)*IF(AND(J1957=1,'inputs and tables'!$K$15=1),data!C1958/data!C1957,1))</f>
        <v>71747.545341100646</v>
      </c>
      <c r="P1958" s="10">
        <f ca="1">(P1957+(IF(K1957&lt;&gt;K1956,(-P1957*'inputs and tables'!$K$22-'inputs and tables'!$K$21)-P1957*'inputs and tables'!$K$22,0)*('inputs and tables'!$K$15+'inputs and tables'!$K$16)))*(IF(AND(K1957=0,'inputs and tables'!$K$16=1),data!C1957/data!C1958,1)*IF(AND(K1957=1,'inputs and tables'!$K$15=1),data!C1958/data!C1957,1))</f>
        <v>19961.424567227688</v>
      </c>
    </row>
    <row r="1959" spans="1:16" x14ac:dyDescent="0.4">
      <c r="A1959" s="17">
        <f t="shared" si="90"/>
        <v>1957</v>
      </c>
      <c r="B1959">
        <v>1671926400</v>
      </c>
      <c r="C1959">
        <v>16832.11</v>
      </c>
      <c r="D1959" s="14">
        <f t="shared" si="91"/>
        <v>44920</v>
      </c>
      <c r="F1959">
        <f ca="1">IF(A1959&lt;$F$2,"",AVERAGE(INDIRECT("C"&amp;A1959-$F$2+3):C1959))</f>
        <v>18632.215000000007</v>
      </c>
      <c r="G1959" s="2">
        <f ca="1">IF(A1959&lt;$G$2,"",IF(A1959=$G$2,AVERAGE(INDIRECT("C"&amp;A1959-$G$2+3):C1959),G1958+(2/($G$2+3))*(C1959-G1958)))</f>
        <v>18794.472111101655</v>
      </c>
      <c r="J1959">
        <f ca="1">IF(F1959="","",IF(C1959&lt;(F1959*(1-'inputs and tables'!$K$14)),0,IF(C1959&gt;(F1959*(1+'inputs and tables'!$K$14)),1,J1958)))</f>
        <v>0</v>
      </c>
      <c r="K1959">
        <f ca="1">IF(G1959="","",IF(C1959&lt;(G1959*(1-'inputs and tables'!$K$14)),0,IF(C1959&gt;(G1959*(1+'inputs and tables'!$K$14)),1,K1958)))</f>
        <v>0</v>
      </c>
      <c r="N1959" s="13">
        <f t="shared" si="92"/>
        <v>1461.7551020408089</v>
      </c>
      <c r="O1959" s="10">
        <f ca="1">(O1958+(IF(J1958&lt;&gt;J1957,(-O1958*'inputs and tables'!$K$22-'inputs and tables'!$K$21)-O1958*'inputs and tables'!$K$22,0)*('inputs and tables'!$K$15+'inputs and tables'!$K$16)))*(IF(AND(J1958=0,'inputs and tables'!$K$16=1),data!C1958/data!C1959,1)*IF(AND(J1958=1,'inputs and tables'!$K$15=1),data!C1959/data!C1958,1))</f>
        <v>71764.63812725863</v>
      </c>
      <c r="P1959" s="10">
        <f ca="1">(P1958+(IF(K1958&lt;&gt;K1957,(-P1958*'inputs and tables'!$K$22-'inputs and tables'!$K$21)-P1958*'inputs and tables'!$K$22,0)*('inputs and tables'!$K$15+'inputs and tables'!$K$16)))*(IF(AND(K1958=0,'inputs and tables'!$K$16=1),data!C1958/data!C1959,1)*IF(AND(K1958=1,'inputs and tables'!$K$15=1),data!C1959/data!C1958,1))</f>
        <v>19966.180079906408</v>
      </c>
    </row>
    <row r="1960" spans="1:16" x14ac:dyDescent="0.4">
      <c r="A1960" s="17">
        <f t="shared" si="90"/>
        <v>1958</v>
      </c>
      <c r="B1960">
        <v>1672012800</v>
      </c>
      <c r="C1960">
        <v>16919.39</v>
      </c>
      <c r="D1960" s="14">
        <f t="shared" si="91"/>
        <v>44921</v>
      </c>
      <c r="F1960">
        <f ca="1">IF(A1960&lt;$F$2,"",AVERAGE(INDIRECT("C"&amp;A1960-$F$2+3):C1960))</f>
        <v>18610.246500000008</v>
      </c>
      <c r="G1960" s="2">
        <f ca="1">IF(A1960&lt;$G$2,"",IF(A1960=$G$2,AVERAGE(INDIRECT("C"&amp;A1960-$G$2+3):C1960),G1959+(2/($G$2+3))*(C1960-G1959)))</f>
        <v>18760.98850197484</v>
      </c>
      <c r="J1960">
        <f ca="1">IF(F1960="","",IF(C1960&lt;(F1960*(1-'inputs and tables'!$K$14)),0,IF(C1960&gt;(F1960*(1+'inputs and tables'!$K$14)),1,J1959)))</f>
        <v>0</v>
      </c>
      <c r="K1960">
        <f ca="1">IF(G1960="","",IF(C1960&lt;(G1960*(1-'inputs and tables'!$K$14)),0,IF(C1960&gt;(G1960*(1+'inputs and tables'!$K$14)),1,K1959)))</f>
        <v>0</v>
      </c>
      <c r="N1960" s="13">
        <f t="shared" si="92"/>
        <v>1469.3347807207913</v>
      </c>
      <c r="O1960" s="10">
        <f ca="1">(O1959+(IF(J1959&lt;&gt;J1958,(-O1959*'inputs and tables'!$K$22-'inputs and tables'!$K$21)-O1959*'inputs and tables'!$K$22,0)*('inputs and tables'!$K$15+'inputs and tables'!$K$16)))*(IF(AND(J1959=0,'inputs and tables'!$K$16=1),data!C1959/data!C1960,1)*IF(AND(J1959=1,'inputs and tables'!$K$15=1),data!C1960/data!C1959,1))</f>
        <v>71394.434614262776</v>
      </c>
      <c r="P1960" s="10">
        <f ca="1">(P1959+(IF(K1959&lt;&gt;K1958,(-P1959*'inputs and tables'!$K$22-'inputs and tables'!$K$21)-P1959*'inputs and tables'!$K$22,0)*('inputs and tables'!$K$15+'inputs and tables'!$K$16)))*(IF(AND(K1959=0,'inputs and tables'!$K$16=1),data!C1959/data!C1960,1)*IF(AND(K1959=1,'inputs and tables'!$K$15=1),data!C1960/data!C1959,1))</f>
        <v>19863.182974373987</v>
      </c>
    </row>
    <row r="1961" spans="1:16" x14ac:dyDescent="0.4">
      <c r="A1961" s="17">
        <f t="shared" si="90"/>
        <v>1959</v>
      </c>
      <c r="B1961">
        <v>1672099200</v>
      </c>
      <c r="C1961">
        <v>16706.36</v>
      </c>
      <c r="D1961" s="14">
        <f t="shared" si="91"/>
        <v>44922</v>
      </c>
      <c r="F1961">
        <f ca="1">IF(A1961&lt;$F$2,"",AVERAGE(INDIRECT("C"&amp;A1961-$F$2+3):C1961))</f>
        <v>18580.418416666671</v>
      </c>
      <c r="G1961" s="2">
        <f ca="1">IF(A1961&lt;$G$2,"",IF(A1961=$G$2,AVERAGE(INDIRECT("C"&amp;A1961-$G$2+3):C1961),G1960+(2/($G$2+3))*(C1961-G1960)))</f>
        <v>18724.298707296719</v>
      </c>
      <c r="J1961">
        <f ca="1">IF(F1961="","",IF(C1961&lt;(F1961*(1-'inputs and tables'!$K$14)),0,IF(C1961&gt;(F1961*(1+'inputs and tables'!$K$14)),1,J1960)))</f>
        <v>0</v>
      </c>
      <c r="K1961">
        <f ca="1">IF(G1961="","",IF(C1961&lt;(G1961*(1-'inputs and tables'!$K$14)),0,IF(C1961&gt;(G1961*(1+'inputs and tables'!$K$14)),1,K1960)))</f>
        <v>0</v>
      </c>
      <c r="N1961" s="13">
        <f t="shared" si="92"/>
        <v>1450.8345636126717</v>
      </c>
      <c r="O1961" s="10">
        <f ca="1">(O1960+(IF(J1960&lt;&gt;J1959,(-O1960*'inputs and tables'!$K$22-'inputs and tables'!$K$21)-O1960*'inputs and tables'!$K$22,0)*('inputs and tables'!$K$15+'inputs and tables'!$K$16)))*(IF(AND(J1960=0,'inputs and tables'!$K$16=1),data!C1960/data!C1961,1)*IF(AND(J1960=1,'inputs and tables'!$K$15=1),data!C1961/data!C1960,1))</f>
        <v>72304.815834700756</v>
      </c>
      <c r="P1961" s="10">
        <f ca="1">(P1960+(IF(K1960&lt;&gt;K1959,(-P1960*'inputs and tables'!$K$22-'inputs and tables'!$K$21)-P1960*'inputs and tables'!$K$22,0)*('inputs and tables'!$K$15+'inputs and tables'!$K$16)))*(IF(AND(K1960=0,'inputs and tables'!$K$16=1),data!C1960/data!C1961,1)*IF(AND(K1960=1,'inputs and tables'!$K$15=1),data!C1961/data!C1960,1))</f>
        <v>20116.466985315379</v>
      </c>
    </row>
    <row r="1962" spans="1:16" x14ac:dyDescent="0.4">
      <c r="A1962" s="17">
        <f t="shared" si="90"/>
        <v>1960</v>
      </c>
      <c r="B1962">
        <v>1672185600</v>
      </c>
      <c r="C1962">
        <v>16547.310000000001</v>
      </c>
      <c r="D1962" s="14">
        <f t="shared" si="91"/>
        <v>44923</v>
      </c>
      <c r="F1962">
        <f ca="1">IF(A1962&lt;$F$2,"",AVERAGE(INDIRECT("C"&amp;A1962-$F$2+3):C1962))</f>
        <v>18553.215500000006</v>
      </c>
      <c r="G1962" s="2">
        <f ca="1">IF(A1962&lt;$G$2,"",IF(A1962=$G$2,AVERAGE(INDIRECT("C"&amp;A1962-$G$2+3):C1962),G1961+(2/($G$2+3))*(C1962-G1961)))</f>
        <v>18685.423908952136</v>
      </c>
      <c r="J1962">
        <f ca="1">IF(F1962="","",IF(C1962&lt;(F1962*(1-'inputs and tables'!$K$14)),0,IF(C1962&gt;(F1962*(1+'inputs and tables'!$K$14)),1,J1961)))</f>
        <v>0</v>
      </c>
      <c r="K1962">
        <f ca="1">IF(G1962="","",IF(C1962&lt;(G1962*(1-'inputs and tables'!$K$14)),0,IF(C1962&gt;(G1962*(1+'inputs and tables'!$K$14)),1,K1961)))</f>
        <v>0</v>
      </c>
      <c r="N1962" s="13">
        <f t="shared" si="92"/>
        <v>1437.0221450282168</v>
      </c>
      <c r="O1962" s="10">
        <f ca="1">(O1961+(IF(J1961&lt;&gt;J1960,(-O1961*'inputs and tables'!$K$22-'inputs and tables'!$K$21)-O1961*'inputs and tables'!$K$22,0)*('inputs and tables'!$K$15+'inputs and tables'!$K$16)))*(IF(AND(J1961=0,'inputs and tables'!$K$16=1),data!C1961/data!C1962,1)*IF(AND(J1961=1,'inputs and tables'!$K$15=1),data!C1962/data!C1961,1))</f>
        <v>72999.797735596367</v>
      </c>
      <c r="P1962" s="10">
        <f ca="1">(P1961+(IF(K1961&lt;&gt;K1960,(-P1961*'inputs and tables'!$K$22-'inputs and tables'!$K$21)-P1961*'inputs and tables'!$K$22,0)*('inputs and tables'!$K$15+'inputs and tables'!$K$16)))*(IF(AND(K1961=0,'inputs and tables'!$K$16=1),data!C1961/data!C1962,1)*IF(AND(K1961=1,'inputs and tables'!$K$15=1),data!C1962/data!C1961,1))</f>
        <v>20309.823130454039</v>
      </c>
    </row>
    <row r="1963" spans="1:16" x14ac:dyDescent="0.4">
      <c r="A1963" s="17">
        <f t="shared" si="90"/>
        <v>1961</v>
      </c>
      <c r="B1963">
        <v>1672272000</v>
      </c>
      <c r="C1963">
        <v>16633.47</v>
      </c>
      <c r="D1963" s="14">
        <f t="shared" si="91"/>
        <v>44924</v>
      </c>
      <c r="F1963">
        <f ca="1">IF(A1963&lt;$F$2,"",AVERAGE(INDIRECT("C"&amp;A1963-$F$2+3):C1963))</f>
        <v>18524.744250000007</v>
      </c>
      <c r="G1963" s="2">
        <f ca="1">IF(A1963&lt;$G$2,"",IF(A1963=$G$2,AVERAGE(INDIRECT("C"&amp;A1963-$G$2+3):C1963),G1962+(2/($G$2+3))*(C1963-G1962)))</f>
        <v>18648.781874863704</v>
      </c>
      <c r="J1963">
        <f ca="1">IF(F1963="","",IF(C1963&lt;(F1963*(1-'inputs and tables'!$K$14)),0,IF(C1963&gt;(F1963*(1+'inputs and tables'!$K$14)),1,J1962)))</f>
        <v>0</v>
      </c>
      <c r="K1963">
        <f ca="1">IF(G1963="","",IF(C1963&lt;(G1963*(1-'inputs and tables'!$K$14)),0,IF(C1963&gt;(G1963*(1+'inputs and tables'!$K$14)),1,K1962)))</f>
        <v>0</v>
      </c>
      <c r="N1963" s="13">
        <f t="shared" si="92"/>
        <v>1444.5045592705096</v>
      </c>
      <c r="O1963" s="10">
        <f ca="1">(O1962+(IF(J1962&lt;&gt;J1961,(-O1962*'inputs and tables'!$K$22-'inputs and tables'!$K$21)-O1962*'inputs and tables'!$K$22,0)*('inputs and tables'!$K$15+'inputs and tables'!$K$16)))*(IF(AND(J1962=0,'inputs and tables'!$K$16=1),data!C1962/data!C1963,1)*IF(AND(J1962=1,'inputs and tables'!$K$15=1),data!C1963/data!C1962,1))</f>
        <v>72621.664816073317</v>
      </c>
      <c r="P1963" s="10">
        <f ca="1">(P1962+(IF(K1962&lt;&gt;K1961,(-P1962*'inputs and tables'!$K$22-'inputs and tables'!$K$21)-P1962*'inputs and tables'!$K$22,0)*('inputs and tables'!$K$15+'inputs and tables'!$K$16)))*(IF(AND(K1962=0,'inputs and tables'!$K$16=1),data!C1962/data!C1963,1)*IF(AND(K1962=1,'inputs and tables'!$K$15=1),data!C1963/data!C1962,1))</f>
        <v>20204.619925054329</v>
      </c>
    </row>
    <row r="1964" spans="1:16" x14ac:dyDescent="0.4">
      <c r="A1964" s="17">
        <f t="shared" si="90"/>
        <v>1962</v>
      </c>
      <c r="B1964">
        <v>1672358400</v>
      </c>
      <c r="C1964">
        <v>16607.48</v>
      </c>
      <c r="D1964" s="14">
        <f t="shared" si="91"/>
        <v>44925</v>
      </c>
      <c r="F1964">
        <f ca="1">IF(A1964&lt;$F$2,"",AVERAGE(INDIRECT("C"&amp;A1964-$F$2+3):C1964))</f>
        <v>18495.377750000003</v>
      </c>
      <c r="G1964" s="2">
        <f ca="1">IF(A1964&lt;$G$2,"",IF(A1964=$G$2,AVERAGE(INDIRECT("C"&amp;A1964-$G$2+3):C1964),G1963+(2/($G$2+3))*(C1964-G1963)))</f>
        <v>18612.33005566971</v>
      </c>
      <c r="J1964">
        <f ca="1">IF(F1964="","",IF(C1964&lt;(F1964*(1-'inputs and tables'!$K$14)),0,IF(C1964&gt;(F1964*(1+'inputs and tables'!$K$14)),1,J1963)))</f>
        <v>0</v>
      </c>
      <c r="K1964">
        <f ca="1">IF(G1964="","",IF(C1964&lt;(G1964*(1-'inputs and tables'!$K$14)),0,IF(C1964&gt;(G1964*(1+'inputs and tables'!$K$14)),1,K1963)))</f>
        <v>0</v>
      </c>
      <c r="N1964" s="13">
        <f t="shared" si="92"/>
        <v>1442.2475032566147</v>
      </c>
      <c r="O1964" s="10">
        <f ca="1">(O1963+(IF(J1963&lt;&gt;J1962,(-O1963*'inputs and tables'!$K$22-'inputs and tables'!$K$21)-O1963*'inputs and tables'!$K$22,0)*('inputs and tables'!$K$15+'inputs and tables'!$K$16)))*(IF(AND(J1963=0,'inputs and tables'!$K$16=1),data!C1963/data!C1964,1)*IF(AND(J1963=1,'inputs and tables'!$K$15=1),data!C1964/data!C1963,1))</f>
        <v>72735.314633418879</v>
      </c>
      <c r="P1964" s="10">
        <f ca="1">(P1963+(IF(K1963&lt;&gt;K1962,(-P1963*'inputs and tables'!$K$22-'inputs and tables'!$K$21)-P1963*'inputs and tables'!$K$22,0)*('inputs and tables'!$K$15+'inputs and tables'!$K$16)))*(IF(AND(K1963=0,'inputs and tables'!$K$16=1),data!C1963/data!C1964,1)*IF(AND(K1963=1,'inputs and tables'!$K$15=1),data!C1964/data!C1963,1))</f>
        <v>20236.239296075833</v>
      </c>
    </row>
    <row r="1965" spans="1:16" x14ac:dyDescent="0.4">
      <c r="A1965" s="17">
        <f t="shared" si="90"/>
        <v>1963</v>
      </c>
      <c r="B1965">
        <v>1672444800</v>
      </c>
      <c r="C1965">
        <v>16542.400000000001</v>
      </c>
      <c r="D1965" s="14">
        <f t="shared" si="91"/>
        <v>44926</v>
      </c>
      <c r="F1965">
        <f ca="1">IF(A1965&lt;$F$2,"",AVERAGE(INDIRECT("C"&amp;A1965-$F$2+3):C1965))</f>
        <v>18466.965583333335</v>
      </c>
      <c r="G1965" s="2">
        <f ca="1">IF(A1965&lt;$G$2,"",IF(A1965=$G$2,AVERAGE(INDIRECT("C"&amp;A1965-$G$2+3):C1965),G1964+(2/($G$2+3))*(C1965-G1964)))</f>
        <v>18575.367018961322</v>
      </c>
      <c r="J1965">
        <f ca="1">IF(F1965="","",IF(C1965&lt;(F1965*(1-'inputs and tables'!$K$14)),0,IF(C1965&gt;(F1965*(1+'inputs and tables'!$K$14)),1,J1964)))</f>
        <v>0</v>
      </c>
      <c r="K1965">
        <f ca="1">IF(G1965="","",IF(C1965&lt;(G1965*(1-'inputs and tables'!$K$14)),0,IF(C1965&gt;(G1965*(1+'inputs and tables'!$K$14)),1,K1964)))</f>
        <v>0</v>
      </c>
      <c r="N1965" s="13">
        <f t="shared" si="92"/>
        <v>1436.5957446808441</v>
      </c>
      <c r="O1965" s="10">
        <f ca="1">(O1964+(IF(J1964&lt;&gt;J1963,(-O1964*'inputs and tables'!$K$22-'inputs and tables'!$K$21)-O1964*'inputs and tables'!$K$22,0)*('inputs and tables'!$K$15+'inputs and tables'!$K$16)))*(IF(AND(J1964=0,'inputs and tables'!$K$16=1),data!C1964/data!C1965,1)*IF(AND(J1964=1,'inputs and tables'!$K$15=1),data!C1965/data!C1964,1))</f>
        <v>73021.465027336482</v>
      </c>
      <c r="P1965" s="10">
        <f ca="1">(P1964+(IF(K1964&lt;&gt;K1963,(-P1964*'inputs and tables'!$K$22-'inputs and tables'!$K$21)-P1964*'inputs and tables'!$K$22,0)*('inputs and tables'!$K$15+'inputs and tables'!$K$16)))*(IF(AND(K1964=0,'inputs and tables'!$K$16=1),data!C1964/data!C1965,1)*IF(AND(K1964=1,'inputs and tables'!$K$15=1),data!C1965/data!C1964,1))</f>
        <v>20315.851350758861</v>
      </c>
    </row>
    <row r="1966" spans="1:16" x14ac:dyDescent="0.4">
      <c r="A1966" s="17">
        <f t="shared" si="90"/>
        <v>1964</v>
      </c>
      <c r="B1966">
        <v>1672531200</v>
      </c>
      <c r="C1966">
        <v>16616.75</v>
      </c>
      <c r="D1966" s="14">
        <f t="shared" si="91"/>
        <v>44927</v>
      </c>
      <c r="F1966">
        <f ca="1">IF(A1966&lt;$F$2,"",AVERAGE(INDIRECT("C"&amp;A1966-$F$2+3):C1966))</f>
        <v>18440.172666666673</v>
      </c>
      <c r="G1966" s="2">
        <f ca="1">IF(A1966&lt;$G$2,"",IF(A1966=$G$2,AVERAGE(INDIRECT("C"&amp;A1966-$G$2+3):C1966),G1965+(2/($G$2+3))*(C1966-G1965)))</f>
        <v>18540.391715051297</v>
      </c>
      <c r="J1966">
        <f ca="1">IF(F1966="","",IF(C1966&lt;(F1966*(1-'inputs and tables'!$K$14)),0,IF(C1966&gt;(F1966*(1+'inputs and tables'!$K$14)),1,J1965)))</f>
        <v>0</v>
      </c>
      <c r="K1966">
        <f ca="1">IF(G1966="","",IF(C1966&lt;(G1966*(1-'inputs and tables'!$K$14)),0,IF(C1966&gt;(G1966*(1+'inputs and tables'!$K$14)),1,K1965)))</f>
        <v>0</v>
      </c>
      <c r="N1966" s="13">
        <f t="shared" si="92"/>
        <v>1443.0525401649952</v>
      </c>
      <c r="O1966" s="10">
        <f ca="1">(O1965+(IF(J1965&lt;&gt;J1964,(-O1965*'inputs and tables'!$K$22-'inputs and tables'!$K$21)-O1965*'inputs and tables'!$K$22,0)*('inputs and tables'!$K$15+'inputs and tables'!$K$16)))*(IF(AND(J1965=0,'inputs and tables'!$K$16=1),data!C1965/data!C1966,1)*IF(AND(J1965=1,'inputs and tables'!$K$15=1),data!C1966/data!C1965,1))</f>
        <v>72694.73772357477</v>
      </c>
      <c r="P1966" s="10">
        <f ca="1">(P1965+(IF(K1965&lt;&gt;K1964,(-P1965*'inputs and tables'!$K$22-'inputs and tables'!$K$21)-P1965*'inputs and tables'!$K$22,0)*('inputs and tables'!$K$15+'inputs and tables'!$K$16)))*(IF(AND(K1965=0,'inputs and tables'!$K$16=1),data!C1965/data!C1966,1)*IF(AND(K1965=1,'inputs and tables'!$K$15=1),data!C1966/data!C1965,1))</f>
        <v>20224.950088602971</v>
      </c>
    </row>
    <row r="1967" spans="1:16" x14ac:dyDescent="0.4">
      <c r="A1967" s="17">
        <f t="shared" si="90"/>
        <v>1965</v>
      </c>
      <c r="B1967">
        <v>1672617600</v>
      </c>
      <c r="C1967">
        <v>16672.87</v>
      </c>
      <c r="D1967" s="14">
        <f t="shared" si="91"/>
        <v>44928</v>
      </c>
      <c r="F1967">
        <f ca="1">IF(A1967&lt;$F$2,"",AVERAGE(INDIRECT("C"&amp;A1967-$F$2+3):C1967))</f>
        <v>18412.444083333339</v>
      </c>
      <c r="G1967" s="2">
        <f ca="1">IF(A1967&lt;$G$2,"",IF(A1967=$G$2,AVERAGE(INDIRECT("C"&amp;A1967-$G$2+3):C1967),G1966+(2/($G$2+3))*(C1967-G1966)))</f>
        <v>18507.043112996809</v>
      </c>
      <c r="J1967">
        <f ca="1">IF(F1967="","",IF(C1967&lt;(F1967*(1-'inputs and tables'!$K$14)),0,IF(C1967&gt;(F1967*(1+'inputs and tables'!$K$14)),1,J1966)))</f>
        <v>0</v>
      </c>
      <c r="K1967">
        <f ca="1">IF(G1967="","",IF(C1967&lt;(G1967*(1-'inputs and tables'!$K$14)),0,IF(C1967&gt;(G1967*(1+'inputs and tables'!$K$14)),1,K1966)))</f>
        <v>0</v>
      </c>
      <c r="N1967" s="13">
        <f t="shared" si="92"/>
        <v>1447.9261832392463</v>
      </c>
      <c r="O1967" s="10">
        <f ca="1">(O1966+(IF(J1966&lt;&gt;J1965,(-O1966*'inputs and tables'!$K$22-'inputs and tables'!$K$21)-O1966*'inputs and tables'!$K$22,0)*('inputs and tables'!$K$15+'inputs and tables'!$K$16)))*(IF(AND(J1966=0,'inputs and tables'!$K$16=1),data!C1966/data!C1967,1)*IF(AND(J1966=1,'inputs and tables'!$K$15=1),data!C1967/data!C1966,1))</f>
        <v>72450.05107508252</v>
      </c>
      <c r="P1967" s="10">
        <f ca="1">(P1966+(IF(K1966&lt;&gt;K1965,(-P1966*'inputs and tables'!$K$22-'inputs and tables'!$K$21)-P1966*'inputs and tables'!$K$22,0)*('inputs and tables'!$K$15+'inputs and tables'!$K$16)))*(IF(AND(K1966=0,'inputs and tables'!$K$16=1),data!C1966/data!C1967,1)*IF(AND(K1966=1,'inputs and tables'!$K$15=1),data!C1967/data!C1966,1))</f>
        <v>20156.873974594262</v>
      </c>
    </row>
    <row r="1968" spans="1:16" x14ac:dyDescent="0.4">
      <c r="A1968" s="17">
        <f t="shared" si="90"/>
        <v>1966</v>
      </c>
      <c r="B1968">
        <v>1672704000</v>
      </c>
      <c r="C1968">
        <v>16675.18</v>
      </c>
      <c r="D1968" s="14">
        <f t="shared" si="91"/>
        <v>44929</v>
      </c>
      <c r="F1968">
        <f ca="1">IF(A1968&lt;$F$2,"",AVERAGE(INDIRECT("C"&amp;A1968-$F$2+3):C1968))</f>
        <v>18386.430250000009</v>
      </c>
      <c r="G1968" s="2">
        <f ca="1">IF(A1968&lt;$G$2,"",IF(A1968=$G$2,AVERAGE(INDIRECT("C"&amp;A1968-$G$2+3):C1968),G1967+(2/($G$2+3))*(C1968-G1967)))</f>
        <v>18474.331271693296</v>
      </c>
      <c r="J1968">
        <f ca="1">IF(F1968="","",IF(C1968&lt;(F1968*(1-'inputs and tables'!$K$14)),0,IF(C1968&gt;(F1968*(1+'inputs and tables'!$K$14)),1,J1967)))</f>
        <v>0</v>
      </c>
      <c r="K1968">
        <f ca="1">IF(G1968="","",IF(C1968&lt;(G1968*(1-'inputs and tables'!$K$14)),0,IF(C1968&gt;(G1968*(1+'inputs and tables'!$K$14)),1,K1967)))</f>
        <v>0</v>
      </c>
      <c r="N1968" s="13">
        <f t="shared" si="92"/>
        <v>1448.1267911419818</v>
      </c>
      <c r="O1968" s="10">
        <f ca="1">(O1967+(IF(J1967&lt;&gt;J1966,(-O1967*'inputs and tables'!$K$22-'inputs and tables'!$K$21)-O1967*'inputs and tables'!$K$22,0)*('inputs and tables'!$K$15+'inputs and tables'!$K$16)))*(IF(AND(J1967=0,'inputs and tables'!$K$16=1),data!C1967/data!C1968,1)*IF(AND(J1967=1,'inputs and tables'!$K$15=1),data!C1968/data!C1967,1))</f>
        <v>72440.014624622403</v>
      </c>
      <c r="P1968" s="10">
        <f ca="1">(P1967+(IF(K1967&lt;&gt;K1966,(-P1967*'inputs and tables'!$K$22-'inputs and tables'!$K$21)-P1967*'inputs and tables'!$K$22,0)*('inputs and tables'!$K$15+'inputs and tables'!$K$16)))*(IF(AND(K1967=0,'inputs and tables'!$K$16=1),data!C1967/data!C1968,1)*IF(AND(K1967=1,'inputs and tables'!$K$15=1),data!C1968/data!C1967,1))</f>
        <v>20154.081658176608</v>
      </c>
    </row>
    <row r="1969" spans="1:16" x14ac:dyDescent="0.4">
      <c r="A1969" s="17">
        <f t="shared" si="90"/>
        <v>1967</v>
      </c>
      <c r="B1969">
        <v>1672790400</v>
      </c>
      <c r="C1969">
        <v>16850.36</v>
      </c>
      <c r="D1969" s="14">
        <f t="shared" si="91"/>
        <v>44930</v>
      </c>
      <c r="F1969">
        <f ca="1">IF(A1969&lt;$F$2,"",AVERAGE(INDIRECT("C"&amp;A1969-$F$2+3):C1969))</f>
        <v>18370.261500000008</v>
      </c>
      <c r="G1969" s="2">
        <f ca="1">IF(A1969&lt;$G$2,"",IF(A1969=$G$2,AVERAGE(INDIRECT("C"&amp;A1969-$G$2+3):C1969),G1968+(2/($G$2+3))*(C1969-G1968)))</f>
        <v>18445.331784698774</v>
      </c>
      <c r="J1969">
        <f ca="1">IF(F1969="","",IF(C1969&lt;(F1969*(1-'inputs and tables'!$K$14)),0,IF(C1969&gt;(F1969*(1+'inputs and tables'!$K$14)),1,J1968)))</f>
        <v>0</v>
      </c>
      <c r="K1969">
        <f ca="1">IF(G1969="","",IF(C1969&lt;(G1969*(1-'inputs and tables'!$K$14)),0,IF(C1969&gt;(G1969*(1+'inputs and tables'!$K$14)),1,K1968)))</f>
        <v>0</v>
      </c>
      <c r="N1969" s="13">
        <f t="shared" si="92"/>
        <v>1463.3399913156684</v>
      </c>
      <c r="O1969" s="10">
        <f ca="1">(O1968+(IF(J1968&lt;&gt;J1967,(-O1968*'inputs and tables'!$K$22-'inputs and tables'!$K$21)-O1968*'inputs and tables'!$K$22,0)*('inputs and tables'!$K$15+'inputs and tables'!$K$16)))*(IF(AND(J1968=0,'inputs and tables'!$K$16=1),data!C1968/data!C1969,1)*IF(AND(J1968=1,'inputs and tables'!$K$15=1),data!C1969/data!C1968,1))</f>
        <v>71686.912509181464</v>
      </c>
      <c r="P1969" s="10">
        <f ca="1">(P1968+(IF(K1968&lt;&gt;K1967,(-P1968*'inputs and tables'!$K$22-'inputs and tables'!$K$21)-P1968*'inputs and tables'!$K$22,0)*('inputs and tables'!$K$15+'inputs and tables'!$K$16)))*(IF(AND(K1968=0,'inputs and tables'!$K$16=1),data!C1968/data!C1969,1)*IF(AND(K1968=1,'inputs and tables'!$K$15=1),data!C1969/data!C1968,1))</f>
        <v>19944.555450731819</v>
      </c>
    </row>
    <row r="1970" spans="1:16" x14ac:dyDescent="0.4">
      <c r="A1970" s="17">
        <f t="shared" si="90"/>
        <v>1968</v>
      </c>
      <c r="B1970">
        <v>1672876800</v>
      </c>
      <c r="C1970">
        <v>16831.849999999999</v>
      </c>
      <c r="D1970" s="14">
        <f t="shared" si="91"/>
        <v>44931</v>
      </c>
      <c r="F1970">
        <f ca="1">IF(A1970&lt;$F$2,"",AVERAGE(INDIRECT("C"&amp;A1970-$F$2+3):C1970))</f>
        <v>18349.753250000005</v>
      </c>
      <c r="G1970" s="2">
        <f ca="1">IF(A1970&lt;$G$2,"",IF(A1970=$G$2,AVERAGE(INDIRECT("C"&amp;A1970-$G$2+3):C1970),G1969+(2/($G$2+3))*(C1970-G1969)))</f>
        <v>18416.519609972009</v>
      </c>
      <c r="J1970">
        <f ca="1">IF(F1970="","",IF(C1970&lt;(F1970*(1-'inputs and tables'!$K$14)),0,IF(C1970&gt;(F1970*(1+'inputs and tables'!$K$14)),1,J1969)))</f>
        <v>0</v>
      </c>
      <c r="K1970">
        <f ca="1">IF(G1970="","",IF(C1970&lt;(G1970*(1-'inputs and tables'!$K$14)),0,IF(C1970&gt;(G1970*(1+'inputs and tables'!$K$14)),1,K1969)))</f>
        <v>0</v>
      </c>
      <c r="N1970" s="13">
        <f t="shared" si="92"/>
        <v>1461.7325227963456</v>
      </c>
      <c r="O1970" s="10">
        <f ca="1">(O1969+(IF(J1969&lt;&gt;J1968,(-O1969*'inputs and tables'!$K$22-'inputs and tables'!$K$21)-O1969*'inputs and tables'!$K$22,0)*('inputs and tables'!$K$15+'inputs and tables'!$K$16)))*(IF(AND(J1969=0,'inputs and tables'!$K$16=1),data!C1969/data!C1970,1)*IF(AND(J1969=1,'inputs and tables'!$K$15=1),data!C1970/data!C1969,1))</f>
        <v>71765.746668857624</v>
      </c>
      <c r="P1970" s="10">
        <f ca="1">(P1969+(IF(K1969&lt;&gt;K1968,(-P1969*'inputs and tables'!$K$22-'inputs and tables'!$K$21)-P1969*'inputs and tables'!$K$22,0)*('inputs and tables'!$K$15+'inputs and tables'!$K$16)))*(IF(AND(K1969=0,'inputs and tables'!$K$16=1),data!C1969/data!C1970,1)*IF(AND(K1969=1,'inputs and tables'!$K$15=1),data!C1970/data!C1969,1))</f>
        <v>19966.488495607638</v>
      </c>
    </row>
    <row r="1971" spans="1:16" x14ac:dyDescent="0.4">
      <c r="A1971" s="17">
        <f t="shared" si="90"/>
        <v>1969</v>
      </c>
      <c r="B1971">
        <v>1672963200</v>
      </c>
      <c r="C1971">
        <v>16950.650000000001</v>
      </c>
      <c r="D1971" s="14">
        <f t="shared" si="91"/>
        <v>44932</v>
      </c>
      <c r="F1971">
        <f ca="1">IF(A1971&lt;$F$2,"",AVERAGE(INDIRECT("C"&amp;A1971-$F$2+3):C1971))</f>
        <v>18330.010583333336</v>
      </c>
      <c r="G1971" s="2">
        <f ca="1">IF(A1971&lt;$G$2,"",IF(A1971=$G$2,AVERAGE(INDIRECT("C"&amp;A1971-$G$2+3):C1971),G1970+(2/($G$2+3))*(C1971-G1970)))</f>
        <v>18390.343366936795</v>
      </c>
      <c r="J1971">
        <f ca="1">IF(F1971="","",IF(C1971&lt;(F1971*(1-'inputs and tables'!$K$14)),0,IF(C1971&gt;(F1971*(1+'inputs and tables'!$K$14)),1,J1970)))</f>
        <v>0</v>
      </c>
      <c r="K1971">
        <f ca="1">IF(G1971="","",IF(C1971&lt;(G1971*(1-'inputs and tables'!$K$14)),0,IF(C1971&gt;(G1971*(1+'inputs and tables'!$K$14)),1,K1970)))</f>
        <v>0</v>
      </c>
      <c r="N1971" s="13">
        <f t="shared" si="92"/>
        <v>1472.0495006513174</v>
      </c>
      <c r="O1971" s="10">
        <f ca="1">(O1970+(IF(J1970&lt;&gt;J1969,(-O1970*'inputs and tables'!$K$22-'inputs and tables'!$K$21)-O1970*'inputs and tables'!$K$22,0)*('inputs and tables'!$K$15+'inputs and tables'!$K$16)))*(IF(AND(J1970=0,'inputs and tables'!$K$16=1),data!C1970/data!C1971,1)*IF(AND(J1970=1,'inputs and tables'!$K$15=1),data!C1971/data!C1970,1))</f>
        <v>71262.770635238834</v>
      </c>
      <c r="P1971" s="10">
        <f ca="1">(P1970+(IF(K1970&lt;&gt;K1969,(-P1970*'inputs and tables'!$K$22-'inputs and tables'!$K$21)-P1970*'inputs and tables'!$K$22,0)*('inputs and tables'!$K$15+'inputs and tables'!$K$16)))*(IF(AND(K1970=0,'inputs and tables'!$K$16=1),data!C1970/data!C1971,1)*IF(AND(K1970=1,'inputs and tables'!$K$15=1),data!C1971/data!C1970,1))</f>
        <v>19826.551747855887</v>
      </c>
    </row>
    <row r="1972" spans="1:16" x14ac:dyDescent="0.4">
      <c r="A1972" s="17">
        <f t="shared" si="90"/>
        <v>1970</v>
      </c>
      <c r="B1972">
        <v>1673049600</v>
      </c>
      <c r="C1972">
        <v>16943.57</v>
      </c>
      <c r="D1972" s="14">
        <f t="shared" si="91"/>
        <v>44933</v>
      </c>
      <c r="F1972">
        <f ca="1">IF(A1972&lt;$F$2,"",AVERAGE(INDIRECT("C"&amp;A1972-$F$2+3):C1972))</f>
        <v>18293.206083333334</v>
      </c>
      <c r="G1972" s="2">
        <f ca="1">IF(A1972&lt;$G$2,"",IF(A1972=$G$2,AVERAGE(INDIRECT("C"&amp;A1972-$G$2+3):C1972),G1971+(2/($G$2+3))*(C1972-G1971)))</f>
        <v>18364.508128241494</v>
      </c>
      <c r="J1972">
        <f ca="1">IF(F1972="","",IF(C1972&lt;(F1972*(1-'inputs and tables'!$K$14)),0,IF(C1972&gt;(F1972*(1+'inputs and tables'!$K$14)),1,J1971)))</f>
        <v>0</v>
      </c>
      <c r="K1972">
        <f ca="1">IF(G1972="","",IF(C1972&lt;(G1972*(1-'inputs and tables'!$K$14)),0,IF(C1972&gt;(G1972*(1+'inputs and tables'!$K$14)),1,K1971)))</f>
        <v>0</v>
      </c>
      <c r="N1972" s="13">
        <f t="shared" si="92"/>
        <v>1471.4346504559201</v>
      </c>
      <c r="O1972" s="10">
        <f ca="1">(O1971+(IF(J1971&lt;&gt;J1970,(-O1971*'inputs and tables'!$K$22-'inputs and tables'!$K$21)-O1971*'inputs and tables'!$K$22,0)*('inputs and tables'!$K$15+'inputs and tables'!$K$16)))*(IF(AND(J1971=0,'inputs and tables'!$K$16=1),data!C1971/data!C1972,1)*IF(AND(J1971=1,'inputs and tables'!$K$15=1),data!C1972/data!C1971,1))</f>
        <v>71292.548327667144</v>
      </c>
      <c r="P1972" s="10">
        <f ca="1">(P1971+(IF(K1971&lt;&gt;K1970,(-P1971*'inputs and tables'!$K$22-'inputs and tables'!$K$21)-P1971*'inputs and tables'!$K$22,0)*('inputs and tables'!$K$15+'inputs and tables'!$K$16)))*(IF(AND(K1971=0,'inputs and tables'!$K$16=1),data!C1971/data!C1972,1)*IF(AND(K1971=1,'inputs and tables'!$K$15=1),data!C1972/data!C1971,1))</f>
        <v>19834.836423775709</v>
      </c>
    </row>
    <row r="1973" spans="1:16" x14ac:dyDescent="0.4">
      <c r="A1973" s="17">
        <f t="shared" si="90"/>
        <v>1971</v>
      </c>
      <c r="B1973">
        <v>1673136000</v>
      </c>
      <c r="C1973">
        <v>17127.830000000002</v>
      </c>
      <c r="D1973" s="14">
        <f t="shared" si="91"/>
        <v>44934</v>
      </c>
      <c r="F1973">
        <f ca="1">IF(A1973&lt;$F$2,"",AVERAGE(INDIRECT("C"&amp;A1973-$F$2+3):C1973))</f>
        <v>18255.535166666668</v>
      </c>
      <c r="G1973" s="2">
        <f ca="1">IF(A1973&lt;$G$2,"",IF(A1973=$G$2,AVERAGE(INDIRECT("C"&amp;A1973-$G$2+3):C1973),G1972+(2/($G$2+3))*(C1973-G1972)))</f>
        <v>18342.42459023718</v>
      </c>
      <c r="J1973">
        <f ca="1">IF(F1973="","",IF(C1973&lt;(F1973*(1-'inputs and tables'!$K$14)),0,IF(C1973&gt;(F1973*(1+'inputs and tables'!$K$14)),1,J1972)))</f>
        <v>0</v>
      </c>
      <c r="K1973">
        <f ca="1">IF(G1973="","",IF(C1973&lt;(G1973*(1-'inputs and tables'!$K$14)),0,IF(C1973&gt;(G1973*(1+'inputs and tables'!$K$14)),1,K1972)))</f>
        <v>0</v>
      </c>
      <c r="N1973" s="13">
        <f t="shared" si="92"/>
        <v>1487.436387320879</v>
      </c>
      <c r="O1973" s="10">
        <f ca="1">(O1972+(IF(J1972&lt;&gt;J1971,(-O1972*'inputs and tables'!$K$22-'inputs and tables'!$K$21)-O1972*'inputs and tables'!$K$22,0)*('inputs and tables'!$K$15+'inputs and tables'!$K$16)))*(IF(AND(J1972=0,'inputs and tables'!$K$16=1),data!C1972/data!C1973,1)*IF(AND(J1972=1,'inputs and tables'!$K$15=1),data!C1973/data!C1972,1))</f>
        <v>70525.588067385717</v>
      </c>
      <c r="P1973" s="10">
        <f ca="1">(P1972+(IF(K1972&lt;&gt;K1971,(-P1972*'inputs and tables'!$K$22-'inputs and tables'!$K$21)-P1972*'inputs and tables'!$K$22,0)*('inputs and tables'!$K$15+'inputs and tables'!$K$16)))*(IF(AND(K1972=0,'inputs and tables'!$K$16=1),data!C1972/data!C1973,1)*IF(AND(K1972=1,'inputs and tables'!$K$15=1),data!C1973/data!C1972,1))</f>
        <v>19621.454637557315</v>
      </c>
    </row>
    <row r="1974" spans="1:16" x14ac:dyDescent="0.4">
      <c r="A1974" s="17">
        <f t="shared" si="90"/>
        <v>1972</v>
      </c>
      <c r="B1974">
        <v>1673222400</v>
      </c>
      <c r="C1974">
        <v>17178.259999999998</v>
      </c>
      <c r="D1974" s="14">
        <f t="shared" si="91"/>
        <v>44935</v>
      </c>
      <c r="F1974">
        <f ca="1">IF(A1974&lt;$F$2,"",AVERAGE(INDIRECT("C"&amp;A1974-$F$2+3):C1974))</f>
        <v>18216.796749999998</v>
      </c>
      <c r="G1974" s="2">
        <f ca="1">IF(A1974&lt;$G$2,"",IF(A1974=$G$2,AVERAGE(INDIRECT("C"&amp;A1974-$G$2+3):C1974),G1973+(2/($G$2+3))*(C1974-G1973)))</f>
        <v>18321.635936840088</v>
      </c>
      <c r="J1974">
        <f ca="1">IF(F1974="","",IF(C1974&lt;(F1974*(1-'inputs and tables'!$K$14)),0,IF(C1974&gt;(F1974*(1+'inputs and tables'!$K$14)),1,J1973)))</f>
        <v>0</v>
      </c>
      <c r="K1974">
        <f ca="1">IF(G1974="","",IF(C1974&lt;(G1974*(1-'inputs and tables'!$K$14)),0,IF(C1974&gt;(G1974*(1+'inputs and tables'!$K$14)),1,K1973)))</f>
        <v>0</v>
      </c>
      <c r="N1974" s="13">
        <f t="shared" si="92"/>
        <v>1491.8158923143656</v>
      </c>
      <c r="O1974" s="10">
        <f ca="1">(O1973+(IF(J1973&lt;&gt;J1972,(-O1973*'inputs and tables'!$K$22-'inputs and tables'!$K$21)-O1973*'inputs and tables'!$K$22,0)*('inputs and tables'!$K$15+'inputs and tables'!$K$16)))*(IF(AND(J1973=0,'inputs and tables'!$K$16=1),data!C1973/data!C1974,1)*IF(AND(J1973=1,'inputs and tables'!$K$15=1),data!C1974/data!C1973,1))</f>
        <v>70318.546993013922</v>
      </c>
      <c r="P1974" s="10">
        <f ca="1">(P1973+(IF(K1973&lt;&gt;K1972,(-P1973*'inputs and tables'!$K$22-'inputs and tables'!$K$21)-P1973*'inputs and tables'!$K$22,0)*('inputs and tables'!$K$15+'inputs and tables'!$K$16)))*(IF(AND(K1973=0,'inputs and tables'!$K$16=1),data!C1973/data!C1974,1)*IF(AND(K1973=1,'inputs and tables'!$K$15=1),data!C1974/data!C1973,1))</f>
        <v>19563.852182048318</v>
      </c>
    </row>
    <row r="1975" spans="1:16" x14ac:dyDescent="0.4">
      <c r="A1975" s="17">
        <f t="shared" si="90"/>
        <v>1973</v>
      </c>
      <c r="B1975">
        <v>1673308800</v>
      </c>
      <c r="C1975">
        <v>17440.66</v>
      </c>
      <c r="D1975" s="14">
        <f t="shared" si="91"/>
        <v>44936</v>
      </c>
      <c r="F1975">
        <f ca="1">IF(A1975&lt;$F$2,"",AVERAGE(INDIRECT("C"&amp;A1975-$F$2+3):C1975))</f>
        <v>18175.50441666667</v>
      </c>
      <c r="G1975" s="2">
        <f ca="1">IF(A1975&lt;$G$2,"",IF(A1975=$G$2,AVERAGE(INDIRECT("C"&amp;A1975-$G$2+3):C1975),G1974+(2/($G$2+3))*(C1975-G1974)))</f>
        <v>18305.904223682228</v>
      </c>
      <c r="J1975">
        <f ca="1">IF(F1975="","",IF(C1975&lt;(F1975*(1-'inputs and tables'!$K$14)),0,IF(C1975&gt;(F1975*(1+'inputs and tables'!$K$14)),1,J1974)))</f>
        <v>0</v>
      </c>
      <c r="K1975">
        <f ca="1">IF(G1975="","",IF(C1975&lt;(G1975*(1-'inputs and tables'!$K$14)),0,IF(C1975&gt;(G1975*(1+'inputs and tables'!$K$14)),1,K1974)))</f>
        <v>0</v>
      </c>
      <c r="N1975" s="13">
        <f t="shared" si="92"/>
        <v>1514.6035605731583</v>
      </c>
      <c r="O1975" s="10">
        <f ca="1">(O1974+(IF(J1974&lt;&gt;J1973,(-O1974*'inputs and tables'!$K$22-'inputs and tables'!$K$21)-O1974*'inputs and tables'!$K$22,0)*('inputs and tables'!$K$15+'inputs and tables'!$K$16)))*(IF(AND(J1974=0,'inputs and tables'!$K$16=1),data!C1974/data!C1975,1)*IF(AND(J1974=1,'inputs and tables'!$K$15=1),data!C1975/data!C1974,1))</f>
        <v>69260.583204317445</v>
      </c>
      <c r="P1975" s="10">
        <f ca="1">(P1974+(IF(K1974&lt;&gt;K1973,(-P1974*'inputs and tables'!$K$22-'inputs and tables'!$K$21)-P1974*'inputs and tables'!$K$22,0)*('inputs and tables'!$K$15+'inputs and tables'!$K$16)))*(IF(AND(K1974=0,'inputs and tables'!$K$16=1),data!C1974/data!C1975,1)*IF(AND(K1974=1,'inputs and tables'!$K$15=1),data!C1975/data!C1974,1))</f>
        <v>19269.50811407328</v>
      </c>
    </row>
    <row r="1976" spans="1:16" x14ac:dyDescent="0.4">
      <c r="A1976" s="17">
        <f t="shared" si="90"/>
        <v>1974</v>
      </c>
      <c r="B1976">
        <v>1673395200</v>
      </c>
      <c r="C1976">
        <v>17943.259999999998</v>
      </c>
      <c r="D1976" s="14">
        <f t="shared" si="91"/>
        <v>44937</v>
      </c>
      <c r="F1976">
        <f ca="1">IF(A1976&lt;$F$2,"",AVERAGE(INDIRECT("C"&amp;A1976-$F$2+3):C1976))</f>
        <v>18156.918499999996</v>
      </c>
      <c r="G1976" s="2">
        <f ca="1">IF(A1976&lt;$G$2,"",IF(A1976=$G$2,AVERAGE(INDIRECT("C"&amp;A1976-$G$2+3):C1976),G1975+(2/($G$2+3))*(C1976-G1975)))</f>
        <v>18299.428433973615</v>
      </c>
      <c r="J1976">
        <f ca="1">IF(F1976="","",IF(C1976&lt;(F1976*(1-'inputs and tables'!$K$14)),0,IF(C1976&gt;(F1976*(1+'inputs and tables'!$K$14)),1,J1975)))</f>
        <v>0</v>
      </c>
      <c r="K1976">
        <f ca="1">IF(G1976="","",IF(C1976&lt;(G1976*(1-'inputs and tables'!$K$14)),0,IF(C1976&gt;(G1976*(1+'inputs and tables'!$K$14)),1,K1975)))</f>
        <v>0</v>
      </c>
      <c r="N1976" s="13">
        <f t="shared" si="92"/>
        <v>1558.2509769865319</v>
      </c>
      <c r="O1976" s="10">
        <f ca="1">(O1975+(IF(J1975&lt;&gt;J1974,(-O1975*'inputs and tables'!$K$22-'inputs and tables'!$K$21)-O1975*'inputs and tables'!$K$22,0)*('inputs and tables'!$K$15+'inputs and tables'!$K$16)))*(IF(AND(J1975=0,'inputs and tables'!$K$16=1),data!C1975/data!C1976,1)*IF(AND(J1975=1,'inputs and tables'!$K$15=1),data!C1976/data!C1975,1))</f>
        <v>67320.558419607754</v>
      </c>
      <c r="P1976" s="10">
        <f ca="1">(P1975+(IF(K1975&lt;&gt;K1974,(-P1975*'inputs and tables'!$K$22-'inputs and tables'!$K$21)-P1975*'inputs and tables'!$K$22,0)*('inputs and tables'!$K$15+'inputs and tables'!$K$16)))*(IF(AND(K1975=0,'inputs and tables'!$K$16=1),data!C1975/data!C1976,1)*IF(AND(K1975=1,'inputs and tables'!$K$15=1),data!C1976/data!C1975,1))</f>
        <v>18729.759217934385</v>
      </c>
    </row>
    <row r="1977" spans="1:16" x14ac:dyDescent="0.4">
      <c r="A1977" s="17">
        <f t="shared" si="90"/>
        <v>1975</v>
      </c>
      <c r="B1977">
        <v>1673481600</v>
      </c>
      <c r="C1977">
        <v>18846.62</v>
      </c>
      <c r="D1977" s="14">
        <f t="shared" si="91"/>
        <v>44938</v>
      </c>
      <c r="F1977">
        <f ca="1">IF(A1977&lt;$F$2,"",AVERAGE(INDIRECT("C"&amp;A1977-$F$2+3):C1977))</f>
        <v>18145.417750000001</v>
      </c>
      <c r="G1977" s="2">
        <f ca="1">IF(A1977&lt;$G$2,"",IF(A1977=$G$2,AVERAGE(INDIRECT("C"&amp;A1977-$G$2+3):C1977),G1976+(2/($G$2+3))*(C1977-G1976)))</f>
        <v>18309.19971193837</v>
      </c>
      <c r="J1977">
        <f ca="1">IF(F1977="","",IF(C1977&lt;(F1977*(1-'inputs and tables'!$K$14)),0,IF(C1977&gt;(F1977*(1+'inputs and tables'!$K$14)),1,J1976)))</f>
        <v>1</v>
      </c>
      <c r="K1977">
        <f ca="1">IF(G1977="","",IF(C1977&lt;(G1977*(1-'inputs and tables'!$K$14)),0,IF(C1977&gt;(G1977*(1+'inputs and tables'!$K$14)),1,K1976)))</f>
        <v>1</v>
      </c>
      <c r="N1977" s="13">
        <f t="shared" si="92"/>
        <v>1636.701693443327</v>
      </c>
      <c r="O1977" s="10">
        <f ca="1">(O1976+(IF(J1976&lt;&gt;J1975,(-O1976*'inputs and tables'!$K$22-'inputs and tables'!$K$21)-O1976*'inputs and tables'!$K$22,0)*('inputs and tables'!$K$15+'inputs and tables'!$K$16)))*(IF(AND(J1976=0,'inputs and tables'!$K$16=1),data!C1976/data!C1977,1)*IF(AND(J1976=1,'inputs and tables'!$K$15=1),data!C1977/data!C1976,1))</f>
        <v>64093.735803460302</v>
      </c>
      <c r="P1977" s="10">
        <f ca="1">(P1976+(IF(K1976&lt;&gt;K1975,(-P1976*'inputs and tables'!$K$22-'inputs and tables'!$K$21)-P1976*'inputs and tables'!$K$22,0)*('inputs and tables'!$K$15+'inputs and tables'!$K$16)))*(IF(AND(K1976=0,'inputs and tables'!$K$16=1),data!C1976/data!C1977,1)*IF(AND(K1976=1,'inputs and tables'!$K$15=1),data!C1977/data!C1976,1))</f>
        <v>17832.000612565716</v>
      </c>
    </row>
    <row r="1978" spans="1:16" x14ac:dyDescent="0.4">
      <c r="A1978" s="17">
        <f t="shared" si="90"/>
        <v>1976</v>
      </c>
      <c r="B1978">
        <v>1673568000</v>
      </c>
      <c r="C1978">
        <v>19930.009999999998</v>
      </c>
      <c r="D1978" s="14">
        <f t="shared" si="91"/>
        <v>44939</v>
      </c>
      <c r="F1978">
        <f ca="1">IF(A1978&lt;$F$2,"",AVERAGE(INDIRECT("C"&amp;A1978-$F$2+3):C1978))</f>
        <v>18147.318833333335</v>
      </c>
      <c r="G1978" s="2">
        <f ca="1">IF(A1978&lt;$G$2,"",IF(A1978=$G$2,AVERAGE(INDIRECT("C"&amp;A1978-$G$2+3):C1978),G1977+(2/($G$2+3))*(C1978-G1977)))</f>
        <v>18338.142752796615</v>
      </c>
      <c r="J1978">
        <f ca="1">IF(F1978="","",IF(C1978&lt;(F1978*(1-'inputs and tables'!$K$14)),0,IF(C1978&gt;(F1978*(1+'inputs and tables'!$K$14)),1,J1977)))</f>
        <v>1</v>
      </c>
      <c r="K1978">
        <f ca="1">IF(G1978="","",IF(C1978&lt;(G1978*(1-'inputs and tables'!$K$14)),0,IF(C1978&gt;(G1978*(1+'inputs and tables'!$K$14)),1,K1977)))</f>
        <v>1</v>
      </c>
      <c r="N1978" s="13">
        <f t="shared" si="92"/>
        <v>1730.7867998263055</v>
      </c>
      <c r="O1978" s="10">
        <f ca="1">(O1977+(IF(J1977&lt;&gt;J1976,(-O1977*'inputs and tables'!$K$22-'inputs and tables'!$K$21)-O1977*'inputs and tables'!$K$22,0)*('inputs and tables'!$K$15+'inputs and tables'!$K$16)))*(IF(AND(J1977=0,'inputs and tables'!$K$16=1),data!C1977/data!C1978,1)*IF(AND(J1977=1,'inputs and tables'!$K$15=1),data!C1978/data!C1977,1))</f>
        <v>67235.912069979619</v>
      </c>
      <c r="P1978" s="10">
        <f ca="1">(P1977+(IF(K1977&lt;&gt;K1976,(-P1977*'inputs and tables'!$K$22-'inputs and tables'!$K$21)-P1977*'inputs and tables'!$K$22,0)*('inputs and tables'!$K$15+'inputs and tables'!$K$16)))*(IF(AND(K1977=0,'inputs and tables'!$K$16=1),data!C1977/data!C1978,1)*IF(AND(K1977=1,'inputs and tables'!$K$15=1),data!C1978/data!C1977,1))</f>
        <v>18706.209119949006</v>
      </c>
    </row>
    <row r="1979" spans="1:16" x14ac:dyDescent="0.4">
      <c r="A1979" s="17">
        <f t="shared" si="90"/>
        <v>1977</v>
      </c>
      <c r="B1979">
        <v>1673654400</v>
      </c>
      <c r="C1979">
        <v>20954.919999999998</v>
      </c>
      <c r="D1979" s="14">
        <f t="shared" si="91"/>
        <v>44940</v>
      </c>
      <c r="F1979">
        <f ca="1">IF(A1979&lt;$F$2,"",AVERAGE(INDIRECT("C"&amp;A1979-$F$2+3):C1979))</f>
        <v>18156.915666666664</v>
      </c>
      <c r="G1979" s="2">
        <f ca="1">IF(A1979&lt;$G$2,"",IF(A1979=$G$2,AVERAGE(INDIRECT("C"&amp;A1979-$G$2+3):C1979),G1978+(2/($G$2+3))*(C1979-G1978)))</f>
        <v>18384.870917925247</v>
      </c>
      <c r="J1979">
        <f ca="1">IF(F1979="","",IF(C1979&lt;(F1979*(1-'inputs and tables'!$K$14)),0,IF(C1979&gt;(F1979*(1+'inputs and tables'!$K$14)),1,J1978)))</f>
        <v>1</v>
      </c>
      <c r="K1979">
        <f ca="1">IF(G1979="","",IF(C1979&lt;(G1979*(1-'inputs and tables'!$K$14)),0,IF(C1979&gt;(G1979*(1+'inputs and tables'!$K$14)),1,K1978)))</f>
        <v>1</v>
      </c>
      <c r="N1979" s="13">
        <f t="shared" si="92"/>
        <v>1819.7933130699003</v>
      </c>
      <c r="O1979" s="10">
        <f ca="1">(O1978+(IF(J1978&lt;&gt;J1977,(-O1978*'inputs and tables'!$K$22-'inputs and tables'!$K$21)-O1978*'inputs and tables'!$K$22,0)*('inputs and tables'!$K$15+'inputs and tables'!$K$16)))*(IF(AND(J1978=0,'inputs and tables'!$K$16=1),data!C1978/data!C1979,1)*IF(AND(J1978=1,'inputs and tables'!$K$15=1),data!C1979/data!C1978,1))</f>
        <v>70693.550005918572</v>
      </c>
      <c r="P1979" s="10">
        <f ca="1">(P1978+(IF(K1978&lt;&gt;K1977,(-P1978*'inputs and tables'!$K$22-'inputs and tables'!$K$21)-P1978*'inputs and tables'!$K$22,0)*('inputs and tables'!$K$15+'inputs and tables'!$K$16)))*(IF(AND(K1978=0,'inputs and tables'!$K$16=1),data!C1978/data!C1979,1)*IF(AND(K1978=1,'inputs and tables'!$K$15=1),data!C1979/data!C1978,1))</f>
        <v>19668.184592571793</v>
      </c>
    </row>
    <row r="1980" spans="1:16" x14ac:dyDescent="0.4">
      <c r="A1980" s="17">
        <f t="shared" si="90"/>
        <v>1978</v>
      </c>
      <c r="B1980">
        <v>1673740800</v>
      </c>
      <c r="C1980">
        <v>20871.5</v>
      </c>
      <c r="D1980" s="14">
        <f t="shared" si="91"/>
        <v>44941</v>
      </c>
      <c r="F1980">
        <f ca="1">IF(A1980&lt;$F$2,"",AVERAGE(INDIRECT("C"&amp;A1980-$F$2+3):C1980))</f>
        <v>18163.231333333333</v>
      </c>
      <c r="G1980" s="2">
        <f ca="1">IF(A1980&lt;$G$2,"",IF(A1980=$G$2,AVERAGE(INDIRECT("C"&amp;A1980-$G$2+3):C1980),G1979+(2/($G$2+3))*(C1980-G1979)))</f>
        <v>18429.275008676581</v>
      </c>
      <c r="J1980">
        <f ca="1">IF(F1980="","",IF(C1980&lt;(F1980*(1-'inputs and tables'!$K$14)),0,IF(C1980&gt;(F1980*(1+'inputs and tables'!$K$14)),1,J1979)))</f>
        <v>1</v>
      </c>
      <c r="K1980">
        <f ca="1">IF(G1980="","",IF(C1980&lt;(G1980*(1-'inputs and tables'!$K$14)),0,IF(C1980&gt;(G1980*(1+'inputs and tables'!$K$14)),1,K1979)))</f>
        <v>1</v>
      </c>
      <c r="N1980" s="13">
        <f t="shared" si="92"/>
        <v>1812.5488493269563</v>
      </c>
      <c r="O1980" s="10">
        <f ca="1">(O1979+(IF(J1979&lt;&gt;J1978,(-O1979*'inputs and tables'!$K$22-'inputs and tables'!$K$21)-O1979*'inputs and tables'!$K$22,0)*('inputs and tables'!$K$15+'inputs and tables'!$K$16)))*(IF(AND(J1979=0,'inputs and tables'!$K$16=1),data!C1979/data!C1980,1)*IF(AND(J1979=1,'inputs and tables'!$K$15=1),data!C1980/data!C1979,1))</f>
        <v>70412.124166951224</v>
      </c>
      <c r="P1980" s="10">
        <f ca="1">(P1979+(IF(K1979&lt;&gt;K1978,(-P1979*'inputs and tables'!$K$22-'inputs and tables'!$K$21)-P1979*'inputs and tables'!$K$22,0)*('inputs and tables'!$K$15+'inputs and tables'!$K$16)))*(IF(AND(K1979=0,'inputs and tables'!$K$16=1),data!C1979/data!C1980,1)*IF(AND(K1979=1,'inputs and tables'!$K$15=1),data!C1980/data!C1979,1))</f>
        <v>19589.886991878862</v>
      </c>
    </row>
    <row r="1981" spans="1:16" x14ac:dyDescent="0.4">
      <c r="A1981" s="17">
        <f t="shared" si="90"/>
        <v>1979</v>
      </c>
      <c r="B1981">
        <v>1673827200</v>
      </c>
      <c r="C1981">
        <v>21185.65</v>
      </c>
      <c r="D1981" s="14">
        <f t="shared" si="91"/>
        <v>44942</v>
      </c>
      <c r="F1981">
        <f ca="1">IF(A1981&lt;$F$2,"",AVERAGE(INDIRECT("C"&amp;A1981-$F$2+3):C1981))</f>
        <v>18177.976916666667</v>
      </c>
      <c r="G1981" s="2">
        <f ca="1">IF(A1981&lt;$G$2,"",IF(A1981=$G$2,AVERAGE(INDIRECT("C"&amp;A1981-$G$2+3):C1981),G1980+(2/($G$2+3))*(C1981-G1980)))</f>
        <v>18478.495990664498</v>
      </c>
      <c r="J1981">
        <f ca="1">IF(F1981="","",IF(C1981&lt;(F1981*(1-'inputs and tables'!$K$14)),0,IF(C1981&gt;(F1981*(1+'inputs and tables'!$K$14)),1,J1980)))</f>
        <v>1</v>
      </c>
      <c r="K1981">
        <f ca="1">IF(G1981="","",IF(C1981&lt;(G1981*(1-'inputs and tables'!$K$14)),0,IF(C1981&gt;(G1981*(1+'inputs and tables'!$K$14)),1,K1980)))</f>
        <v>1</v>
      </c>
      <c r="N1981" s="13">
        <f t="shared" si="92"/>
        <v>1839.8306556665134</v>
      </c>
      <c r="O1981" s="10">
        <f ca="1">(O1980+(IF(J1980&lt;&gt;J1979,(-O1980*'inputs and tables'!$K$22-'inputs and tables'!$K$21)-O1980*'inputs and tables'!$K$22,0)*('inputs and tables'!$K$15+'inputs and tables'!$K$16)))*(IF(AND(J1980=0,'inputs and tables'!$K$16=1),data!C1980/data!C1981,1)*IF(AND(J1980=1,'inputs and tables'!$K$15=1),data!C1981/data!C1980,1))</f>
        <v>71471.941085095488</v>
      </c>
      <c r="P1981" s="10">
        <f ca="1">(P1980+(IF(K1980&lt;&gt;K1979,(-P1980*'inputs and tables'!$K$22-'inputs and tables'!$K$21)-P1980*'inputs and tables'!$K$22,0)*('inputs and tables'!$K$15+'inputs and tables'!$K$16)))*(IF(AND(K1980=0,'inputs and tables'!$K$16=1),data!C1980/data!C1981,1)*IF(AND(K1980=1,'inputs and tables'!$K$15=1),data!C1981/data!C1980,1))</f>
        <v>19884.746632944374</v>
      </c>
    </row>
    <row r="1982" spans="1:16" x14ac:dyDescent="0.4">
      <c r="A1982" s="17">
        <f t="shared" si="90"/>
        <v>1980</v>
      </c>
      <c r="B1982">
        <v>1673913600</v>
      </c>
      <c r="C1982">
        <v>21134.81</v>
      </c>
      <c r="D1982" s="14">
        <f t="shared" si="91"/>
        <v>44943</v>
      </c>
      <c r="F1982">
        <f ca="1">IF(A1982&lt;$F$2,"",AVERAGE(INDIRECT("C"&amp;A1982-$F$2+3):C1982))</f>
        <v>18191.291833333333</v>
      </c>
      <c r="G1982" s="2">
        <f ca="1">IF(A1982&lt;$G$2,"",IF(A1982=$G$2,AVERAGE(INDIRECT("C"&amp;A1982-$G$2+3):C1982),G1981+(2/($G$2+3))*(C1982-G1981)))</f>
        <v>18525.930169402633</v>
      </c>
      <c r="J1982">
        <f ca="1">IF(F1982="","",IF(C1982&lt;(F1982*(1-'inputs and tables'!$K$14)),0,IF(C1982&gt;(F1982*(1+'inputs and tables'!$K$14)),1,J1981)))</f>
        <v>1</v>
      </c>
      <c r="K1982">
        <f ca="1">IF(G1982="","",IF(C1982&lt;(G1982*(1-'inputs and tables'!$K$14)),0,IF(C1982&gt;(G1982*(1+'inputs and tables'!$K$14)),1,K1981)))</f>
        <v>1</v>
      </c>
      <c r="N1982" s="13">
        <f t="shared" si="92"/>
        <v>1835.4155449413722</v>
      </c>
      <c r="O1982" s="10">
        <f ca="1">(O1981+(IF(J1981&lt;&gt;J1980,(-O1981*'inputs and tables'!$K$22-'inputs and tables'!$K$21)-O1981*'inputs and tables'!$K$22,0)*('inputs and tables'!$K$15+'inputs and tables'!$K$16)))*(IF(AND(J1981=0,'inputs and tables'!$K$16=1),data!C1981/data!C1982,1)*IF(AND(J1981=1,'inputs and tables'!$K$15=1),data!C1982/data!C1981,1))</f>
        <v>71300.427183715728</v>
      </c>
      <c r="P1982" s="10">
        <f ca="1">(P1981+(IF(K1981&lt;&gt;K1980,(-P1981*'inputs and tables'!$K$22-'inputs and tables'!$K$21)-P1981*'inputs and tables'!$K$22,0)*('inputs and tables'!$K$15+'inputs and tables'!$K$16)))*(IF(AND(K1981=0,'inputs and tables'!$K$16=1),data!C1981/data!C1982,1)*IF(AND(K1981=1,'inputs and tables'!$K$15=1),data!C1982/data!C1981,1))</f>
        <v>19837.028459613895</v>
      </c>
    </row>
    <row r="1983" spans="1:16" x14ac:dyDescent="0.4">
      <c r="A1983" s="17">
        <f t="shared" si="90"/>
        <v>1981</v>
      </c>
      <c r="B1983">
        <v>1674000000</v>
      </c>
      <c r="C1983">
        <v>20677.47</v>
      </c>
      <c r="D1983" s="14">
        <f t="shared" si="91"/>
        <v>44944</v>
      </c>
      <c r="F1983">
        <f ca="1">IF(A1983&lt;$F$2,"",AVERAGE(INDIRECT("C"&amp;A1983-$F$2+3):C1983))</f>
        <v>18206.312416666671</v>
      </c>
      <c r="G1983" s="2">
        <f ca="1">IF(A1983&lt;$G$2,"",IF(A1983=$G$2,AVERAGE(INDIRECT("C"&amp;A1983-$G$2+3):C1983),G1982+(2/($G$2+3))*(C1983-G1982)))</f>
        <v>18564.350523520443</v>
      </c>
      <c r="J1983">
        <f ca="1">IF(F1983="","",IF(C1983&lt;(F1983*(1-'inputs and tables'!$K$14)),0,IF(C1983&gt;(F1983*(1+'inputs and tables'!$K$14)),1,J1982)))</f>
        <v>1</v>
      </c>
      <c r="K1983">
        <f ca="1">IF(G1983="","",IF(C1983&lt;(G1983*(1-'inputs and tables'!$K$14)),0,IF(C1983&gt;(G1983*(1+'inputs and tables'!$K$14)),1,K1982)))</f>
        <v>1</v>
      </c>
      <c r="N1983" s="13">
        <f t="shared" si="92"/>
        <v>1795.6986539296486</v>
      </c>
      <c r="O1983" s="10">
        <f ca="1">(O1982+(IF(J1982&lt;&gt;J1981,(-O1982*'inputs and tables'!$K$22-'inputs and tables'!$K$21)-O1982*'inputs and tables'!$K$22,0)*('inputs and tables'!$K$15+'inputs and tables'!$K$16)))*(IF(AND(J1982=0,'inputs and tables'!$K$16=1),data!C1982/data!C1983,1)*IF(AND(J1982=1,'inputs and tables'!$K$15=1),data!C1983/data!C1982,1))</f>
        <v>69757.544263632677</v>
      </c>
      <c r="P1983" s="10">
        <f ca="1">(P1982+(IF(K1982&lt;&gt;K1981,(-P1982*'inputs and tables'!$K$22-'inputs and tables'!$K$21)-P1982*'inputs and tables'!$K$22,0)*('inputs and tables'!$K$15+'inputs and tables'!$K$16)))*(IF(AND(K1982=0,'inputs and tables'!$K$16=1),data!C1982/data!C1983,1)*IF(AND(K1982=1,'inputs and tables'!$K$15=1),data!C1983/data!C1982,1))</f>
        <v>19407.771390554852</v>
      </c>
    </row>
    <row r="1984" spans="1:16" x14ac:dyDescent="0.4">
      <c r="A1984" s="17">
        <f t="shared" si="90"/>
        <v>1982</v>
      </c>
      <c r="B1984">
        <v>1674086400</v>
      </c>
      <c r="C1984">
        <v>21071.59</v>
      </c>
      <c r="D1984" s="14">
        <f t="shared" si="91"/>
        <v>44945</v>
      </c>
      <c r="F1984">
        <f ca="1">IF(A1984&lt;$F$2,"",AVERAGE(INDIRECT("C"&amp;A1984-$F$2+3):C1984))</f>
        <v>18228.064333333336</v>
      </c>
      <c r="G1984" s="2">
        <f ca="1">IF(A1984&lt;$G$2,"",IF(A1984=$G$2,AVERAGE(INDIRECT("C"&amp;A1984-$G$2+3):C1984),G1983+(2/($G$2+3))*(C1984-G1983)))</f>
        <v>18609.122657029005</v>
      </c>
      <c r="J1984">
        <f ca="1">IF(F1984="","",IF(C1984&lt;(F1984*(1-'inputs and tables'!$K$14)),0,IF(C1984&gt;(F1984*(1+'inputs and tables'!$K$14)),1,J1983)))</f>
        <v>1</v>
      </c>
      <c r="K1984">
        <f ca="1">IF(G1984="","",IF(C1984&lt;(G1984*(1-'inputs and tables'!$K$14)),0,IF(C1984&gt;(G1984*(1+'inputs and tables'!$K$14)),1,K1983)))</f>
        <v>1</v>
      </c>
      <c r="N1984" s="13">
        <f t="shared" si="92"/>
        <v>1829.9253148067653</v>
      </c>
      <c r="O1984" s="10">
        <f ca="1">(O1983+(IF(J1983&lt;&gt;J1982,(-O1983*'inputs and tables'!$K$22-'inputs and tables'!$K$21)-O1983*'inputs and tables'!$K$22,0)*('inputs and tables'!$K$15+'inputs and tables'!$K$16)))*(IF(AND(J1983=0,'inputs and tables'!$K$16=1),data!C1983/data!C1984,1)*IF(AND(J1983=1,'inputs and tables'!$K$15=1),data!C1984/data!C1983,1))</f>
        <v>71087.148095493292</v>
      </c>
      <c r="P1984" s="10">
        <f ca="1">(P1983+(IF(K1983&lt;&gt;K1982,(-P1983*'inputs and tables'!$K$22-'inputs and tables'!$K$21)-P1983*'inputs and tables'!$K$22,0)*('inputs and tables'!$K$15+'inputs and tables'!$K$16)))*(IF(AND(K1983=0,'inputs and tables'!$K$16=1),data!C1983/data!C1984,1)*IF(AND(K1983=1,'inputs and tables'!$K$15=1),data!C1984/data!C1983,1))</f>
        <v>19777.690479323715</v>
      </c>
    </row>
    <row r="1985" spans="1:16" x14ac:dyDescent="0.4">
      <c r="A1985" s="17">
        <f t="shared" si="90"/>
        <v>1983</v>
      </c>
      <c r="B1985">
        <v>1674172800</v>
      </c>
      <c r="C1985">
        <v>22667.21</v>
      </c>
      <c r="D1985" s="14">
        <f t="shared" si="91"/>
        <v>44946</v>
      </c>
      <c r="F1985">
        <f ca="1">IF(A1985&lt;$F$2,"",AVERAGE(INDIRECT("C"&amp;A1985-$F$2+3):C1985))</f>
        <v>18255.277500000004</v>
      </c>
      <c r="G1985" s="2">
        <f ca="1">IF(A1985&lt;$G$2,"",IF(A1985=$G$2,AVERAGE(INDIRECT("C"&amp;A1985-$G$2+3):C1985),G1984+(2/($G$2+3))*(C1985-G1984)))</f>
        <v>18681.588502439201</v>
      </c>
      <c r="J1985">
        <f ca="1">IF(F1985="","",IF(C1985&lt;(F1985*(1-'inputs and tables'!$K$14)),0,IF(C1985&gt;(F1985*(1+'inputs and tables'!$K$14)),1,J1984)))</f>
        <v>1</v>
      </c>
      <c r="K1985">
        <f ca="1">IF(G1985="","",IF(C1985&lt;(G1985*(1-'inputs and tables'!$K$14)),0,IF(C1985&gt;(G1985*(1+'inputs and tables'!$K$14)),1,K1984)))</f>
        <v>1</v>
      </c>
      <c r="N1985" s="13">
        <f t="shared" si="92"/>
        <v>1968.4941380807552</v>
      </c>
      <c r="O1985" s="10">
        <f ca="1">(O1984+(IF(J1984&lt;&gt;J1983,(-O1984*'inputs and tables'!$K$22-'inputs and tables'!$K$21)-O1984*'inputs and tables'!$K$22,0)*('inputs and tables'!$K$15+'inputs and tables'!$K$16)))*(IF(AND(J1984=0,'inputs and tables'!$K$16=1),data!C1984/data!C1985,1)*IF(AND(J1984=1,'inputs and tables'!$K$15=1),data!C1985/data!C1984,1))</f>
        <v>76470.134156067317</v>
      </c>
      <c r="P1985" s="10">
        <f ca="1">(P1984+(IF(K1984&lt;&gt;K1983,(-P1984*'inputs and tables'!$K$22-'inputs and tables'!$K$21)-P1984*'inputs and tables'!$K$22,0)*('inputs and tables'!$K$15+'inputs and tables'!$K$16)))*(IF(AND(K1984=0,'inputs and tables'!$K$16=1),data!C1984/data!C1985,1)*IF(AND(K1984=1,'inputs and tables'!$K$15=1),data!C1985/data!C1984,1))</f>
        <v>21275.3315440283</v>
      </c>
    </row>
    <row r="1986" spans="1:16" x14ac:dyDescent="0.4">
      <c r="A1986" s="17">
        <f t="shared" si="90"/>
        <v>1984</v>
      </c>
      <c r="B1986">
        <v>1674259200</v>
      </c>
      <c r="C1986">
        <v>22783.55</v>
      </c>
      <c r="D1986" s="14">
        <f t="shared" si="91"/>
        <v>44947</v>
      </c>
      <c r="F1986">
        <f ca="1">IF(A1986&lt;$F$2,"",AVERAGE(INDIRECT("C"&amp;A1986-$F$2+3):C1986))</f>
        <v>18284.391166666661</v>
      </c>
      <c r="G1986" s="2">
        <f ca="1">IF(A1986&lt;$G$2,"",IF(A1986=$G$2,AVERAGE(INDIRECT("C"&amp;A1986-$G$2+3):C1986),G1985+(2/($G$2+3))*(C1986-G1985)))</f>
        <v>18754.837814895644</v>
      </c>
      <c r="J1986">
        <f ca="1">IF(F1986="","",IF(C1986&lt;(F1986*(1-'inputs and tables'!$K$14)),0,IF(C1986&gt;(F1986*(1+'inputs and tables'!$K$14)),1,J1985)))</f>
        <v>1</v>
      </c>
      <c r="K1986">
        <f ca="1">IF(G1986="","",IF(C1986&lt;(G1986*(1-'inputs and tables'!$K$14)),0,IF(C1986&gt;(G1986*(1+'inputs and tables'!$K$14)),1,K1985)))</f>
        <v>1</v>
      </c>
      <c r="N1986" s="13">
        <f t="shared" si="92"/>
        <v>1978.597481545801</v>
      </c>
      <c r="O1986" s="10">
        <f ca="1">(O1985+(IF(J1985&lt;&gt;J1984,(-O1985*'inputs and tables'!$K$22-'inputs and tables'!$K$21)-O1985*'inputs and tables'!$K$22,0)*('inputs and tables'!$K$15+'inputs and tables'!$K$16)))*(IF(AND(J1985=0,'inputs and tables'!$K$16=1),data!C1985/data!C1986,1)*IF(AND(J1985=1,'inputs and tables'!$K$15=1),data!C1986/data!C1985,1))</f>
        <v>76862.618957139741</v>
      </c>
      <c r="P1986" s="10">
        <f ca="1">(P1985+(IF(K1985&lt;&gt;K1984,(-P1985*'inputs and tables'!$K$22-'inputs and tables'!$K$21)-P1985*'inputs and tables'!$K$22,0)*('inputs and tables'!$K$15+'inputs and tables'!$K$16)))*(IF(AND(K1985=0,'inputs and tables'!$K$16=1),data!C1985/data!C1986,1)*IF(AND(K1985=1,'inputs and tables'!$K$15=1),data!C1986/data!C1985,1))</f>
        <v>21384.527694407298</v>
      </c>
    </row>
    <row r="1987" spans="1:16" x14ac:dyDescent="0.4">
      <c r="A1987" s="17">
        <f t="shared" si="90"/>
        <v>1985</v>
      </c>
      <c r="B1987">
        <v>1674345600</v>
      </c>
      <c r="C1987">
        <v>22707.88</v>
      </c>
      <c r="D1987" s="14">
        <f t="shared" si="91"/>
        <v>44948</v>
      </c>
      <c r="F1987">
        <f ca="1">IF(A1987&lt;$F$2,"",AVERAGE(INDIRECT("C"&amp;A1987-$F$2+3):C1987))</f>
        <v>18315.952666666661</v>
      </c>
      <c r="G1987" s="2">
        <f ca="1">IF(A1987&lt;$G$2,"",IF(A1987=$G$2,AVERAGE(INDIRECT("C"&amp;A1987-$G$2+3):C1987),G1986+(2/($G$2+3))*(C1987-G1986)))</f>
        <v>18825.427853915364</v>
      </c>
      <c r="J1987">
        <f ca="1">IF(F1987="","",IF(C1987&lt;(F1987*(1-'inputs and tables'!$K$14)),0,IF(C1987&gt;(F1987*(1+'inputs and tables'!$K$14)),1,J1986)))</f>
        <v>1</v>
      </c>
      <c r="K1987">
        <f ca="1">IF(G1987="","",IF(C1987&lt;(G1987*(1-'inputs and tables'!$K$14)),0,IF(C1987&gt;(G1987*(1+'inputs and tables'!$K$14)),1,K1986)))</f>
        <v>1</v>
      </c>
      <c r="N1987" s="13">
        <f t="shared" si="92"/>
        <v>1972.0260529743725</v>
      </c>
      <c r="O1987" s="10">
        <f ca="1">(O1986+(IF(J1986&lt;&gt;J1985,(-O1986*'inputs and tables'!$K$22-'inputs and tables'!$K$21)-O1986*'inputs and tables'!$K$22,0)*('inputs and tables'!$K$15+'inputs and tables'!$K$16)))*(IF(AND(J1986=0,'inputs and tables'!$K$16=1),data!C1986/data!C1987,1)*IF(AND(J1986=1,'inputs and tables'!$K$15=1),data!C1987/data!C1986,1))</f>
        <v>76607.338529968096</v>
      </c>
      <c r="P1987" s="10">
        <f ca="1">(P1986+(IF(K1986&lt;&gt;K1985,(-P1986*'inputs and tables'!$K$22-'inputs and tables'!$K$21)-P1986*'inputs and tables'!$K$22,0)*('inputs and tables'!$K$15+'inputs and tables'!$K$16)))*(IF(AND(K1986=0,'inputs and tables'!$K$16=1),data!C1986/data!C1987,1)*IF(AND(K1986=1,'inputs and tables'!$K$15=1),data!C1987/data!C1986,1))</f>
        <v>21313.504205502548</v>
      </c>
    </row>
    <row r="1988" spans="1:16" x14ac:dyDescent="0.4">
      <c r="A1988" s="17">
        <f t="shared" si="90"/>
        <v>1986</v>
      </c>
      <c r="B1988">
        <v>1674432000</v>
      </c>
      <c r="C1988">
        <v>22916.45</v>
      </c>
      <c r="D1988" s="14">
        <f t="shared" si="91"/>
        <v>44949</v>
      </c>
      <c r="F1988">
        <f ca="1">IF(A1988&lt;$F$2,"",AVERAGE(INDIRECT("C"&amp;A1988-$F$2+3):C1988))</f>
        <v>18350.194916666664</v>
      </c>
      <c r="G1988" s="2">
        <f ca="1">IF(A1988&lt;$G$2,"",IF(A1988=$G$2,AVERAGE(INDIRECT("C"&amp;A1988-$G$2+3):C1988),G1987+(2/($G$2+3))*(C1988-G1987)))</f>
        <v>18898.481820809731</v>
      </c>
      <c r="J1988">
        <f ca="1">IF(F1988="","",IF(C1988&lt;(F1988*(1-'inputs and tables'!$K$14)),0,IF(C1988&gt;(F1988*(1+'inputs and tables'!$K$14)),1,J1987)))</f>
        <v>1</v>
      </c>
      <c r="K1988">
        <f ca="1">IF(G1988="","",IF(C1988&lt;(G1988*(1-'inputs and tables'!$K$14)),0,IF(C1988&gt;(G1988*(1+'inputs and tables'!$K$14)),1,K1987)))</f>
        <v>1</v>
      </c>
      <c r="N1988" s="13">
        <f t="shared" si="92"/>
        <v>1990.1389491966911</v>
      </c>
      <c r="O1988" s="10">
        <f ca="1">(O1987+(IF(J1987&lt;&gt;J1986,(-O1987*'inputs and tables'!$K$22-'inputs and tables'!$K$21)-O1987*'inputs and tables'!$K$22,0)*('inputs and tables'!$K$15+'inputs and tables'!$K$16)))*(IF(AND(J1987=0,'inputs and tables'!$K$16=1),data!C1987/data!C1988,1)*IF(AND(J1987=1,'inputs and tables'!$K$15=1),data!C1988/data!C1987,1))</f>
        <v>77310.97059941692</v>
      </c>
      <c r="P1988" s="10">
        <f ca="1">(P1987+(IF(K1987&lt;&gt;K1986,(-P1987*'inputs and tables'!$K$22-'inputs and tables'!$K$21)-P1987*'inputs and tables'!$K$22,0)*('inputs and tables'!$K$15+'inputs and tables'!$K$16)))*(IF(AND(K1987=0,'inputs and tables'!$K$16=1),data!C1987/data!C1988,1)*IF(AND(K1987=1,'inputs and tables'!$K$15=1),data!C1988/data!C1987,1))</f>
        <v>21509.266979136268</v>
      </c>
    </row>
    <row r="1989" spans="1:16" x14ac:dyDescent="0.4">
      <c r="A1989" s="17">
        <f t="shared" ref="A1989:A2052" si="93">A1988+1</f>
        <v>1987</v>
      </c>
      <c r="B1989">
        <v>1674518400</v>
      </c>
      <c r="C1989">
        <v>22632.89</v>
      </c>
      <c r="D1989" s="14">
        <f t="shared" si="91"/>
        <v>44950</v>
      </c>
      <c r="F1989">
        <f ca="1">IF(A1989&lt;$F$2,"",AVERAGE(INDIRECT("C"&amp;A1989-$F$2+3):C1989))</f>
        <v>18378.570500000005</v>
      </c>
      <c r="G1989" s="2">
        <f ca="1">IF(A1989&lt;$G$2,"",IF(A1989=$G$2,AVERAGE(INDIRECT("C"&amp;A1989-$G$2+3):C1989),G1988+(2/($G$2+3))*(C1989-G1988)))</f>
        <v>18965.167681152416</v>
      </c>
      <c r="J1989">
        <f ca="1">IF(F1989="","",IF(C1989&lt;(F1989*(1-'inputs and tables'!$K$14)),0,IF(C1989&gt;(F1989*(1+'inputs and tables'!$K$14)),1,J1988)))</f>
        <v>1</v>
      </c>
      <c r="K1989">
        <f ca="1">IF(G1989="","",IF(C1989&lt;(G1989*(1-'inputs and tables'!$K$14)),0,IF(C1989&gt;(G1989*(1+'inputs and tables'!$K$14)),1,K1988)))</f>
        <v>1</v>
      </c>
      <c r="N1989" s="13">
        <f t="shared" si="92"/>
        <v>1965.5136778115414</v>
      </c>
      <c r="O1989" s="10">
        <f ca="1">(O1988+(IF(J1988&lt;&gt;J1987,(-O1988*'inputs and tables'!$K$22-'inputs and tables'!$K$21)-O1988*'inputs and tables'!$K$22,0)*('inputs and tables'!$K$15+'inputs and tables'!$K$16)))*(IF(AND(J1988=0,'inputs and tables'!$K$16=1),data!C1988/data!C1989,1)*IF(AND(J1988=1,'inputs and tables'!$K$15=1),data!C1989/data!C1988,1))</f>
        <v>76354.352151831423</v>
      </c>
      <c r="P1989" s="10">
        <f ca="1">(P1988+(IF(K1988&lt;&gt;K1987,(-P1988*'inputs and tables'!$K$22-'inputs and tables'!$K$21)-P1988*'inputs and tables'!$K$22,0)*('inputs and tables'!$K$15+'inputs and tables'!$K$16)))*(IF(AND(K1988=0,'inputs and tables'!$K$16=1),data!C1988/data!C1989,1)*IF(AND(K1988=1,'inputs and tables'!$K$15=1),data!C1989/data!C1988,1))</f>
        <v>21243.118961245018</v>
      </c>
    </row>
    <row r="1990" spans="1:16" x14ac:dyDescent="0.4">
      <c r="A1990" s="17">
        <f t="shared" si="93"/>
        <v>1988</v>
      </c>
      <c r="B1990">
        <v>1674604800</v>
      </c>
      <c r="C1990">
        <v>23060.94</v>
      </c>
      <c r="D1990" s="14">
        <f t="shared" si="91"/>
        <v>44951</v>
      </c>
      <c r="F1990">
        <f ca="1">IF(A1990&lt;$F$2,"",AVERAGE(INDIRECT("C"&amp;A1990-$F$2+3):C1990))</f>
        <v>18411.752250000001</v>
      </c>
      <c r="G1990" s="2">
        <f ca="1">IF(A1990&lt;$G$2,"",IF(A1990=$G$2,AVERAGE(INDIRECT("C"&amp;A1990-$G$2+3):C1990),G1989+(2/($G$2+3))*(C1990-G1989)))</f>
        <v>19038.306472560409</v>
      </c>
      <c r="J1990">
        <f ca="1">IF(F1990="","",IF(C1990&lt;(F1990*(1-'inputs and tables'!$K$14)),0,IF(C1990&gt;(F1990*(1+'inputs and tables'!$K$14)),1,J1989)))</f>
        <v>1</v>
      </c>
      <c r="K1990">
        <f ca="1">IF(G1990="","",IF(C1990&lt;(G1990*(1-'inputs and tables'!$K$14)),0,IF(C1990&gt;(G1990*(1+'inputs and tables'!$K$14)),1,K1989)))</f>
        <v>1</v>
      </c>
      <c r="N1990" s="13">
        <f t="shared" si="92"/>
        <v>2002.6869300911762</v>
      </c>
      <c r="O1990" s="10">
        <f ca="1">(O1989+(IF(J1989&lt;&gt;J1988,(-O1989*'inputs and tables'!$K$22-'inputs and tables'!$K$21)-O1989*'inputs and tables'!$K$22,0)*('inputs and tables'!$K$15+'inputs and tables'!$K$16)))*(IF(AND(J1989=0,'inputs and tables'!$K$16=1),data!C1989/data!C1990,1)*IF(AND(J1989=1,'inputs and tables'!$K$15=1),data!C1990/data!C1989,1))</f>
        <v>77798.422283334352</v>
      </c>
      <c r="P1990" s="10">
        <f ca="1">(P1989+(IF(K1989&lt;&gt;K1988,(-P1989*'inputs and tables'!$K$22-'inputs and tables'!$K$21)-P1989*'inputs and tables'!$K$22,0)*('inputs and tables'!$K$15+'inputs and tables'!$K$16)))*(IF(AND(K1989=0,'inputs and tables'!$K$16=1),data!C1989/data!C1990,1)*IF(AND(K1989=1,'inputs and tables'!$K$15=1),data!C1990/data!C1989,1))</f>
        <v>21644.884580720078</v>
      </c>
    </row>
    <row r="1991" spans="1:16" x14ac:dyDescent="0.4">
      <c r="A1991" s="17">
        <f t="shared" si="93"/>
        <v>1989</v>
      </c>
      <c r="B1991">
        <v>1674691200</v>
      </c>
      <c r="C1991">
        <v>23009.65</v>
      </c>
      <c r="D1991" s="14">
        <f t="shared" si="91"/>
        <v>44952</v>
      </c>
      <c r="F1991">
        <f ca="1">IF(A1991&lt;$F$2,"",AVERAGE(INDIRECT("C"&amp;A1991-$F$2+3):C1991))</f>
        <v>18441.725833333334</v>
      </c>
      <c r="G1991" s="2">
        <f ca="1">IF(A1991&lt;$G$2,"",IF(A1991=$G$2,AVERAGE(INDIRECT("C"&amp;A1991-$G$2+3):C1991),G1990+(2/($G$2+3))*(C1991-G1990)))</f>
        <v>19109.223321264686</v>
      </c>
      <c r="J1991">
        <f ca="1">IF(F1991="","",IF(C1991&lt;(F1991*(1-'inputs and tables'!$K$14)),0,IF(C1991&gt;(F1991*(1+'inputs and tables'!$K$14)),1,J1990)))</f>
        <v>1</v>
      </c>
      <c r="K1991">
        <f ca="1">IF(G1991="","",IF(C1991&lt;(G1991*(1-'inputs and tables'!$K$14)),0,IF(C1991&gt;(G1991*(1+'inputs and tables'!$K$14)),1,K1990)))</f>
        <v>1</v>
      </c>
      <c r="N1991" s="13">
        <f t="shared" si="92"/>
        <v>1998.2327399044634</v>
      </c>
      <c r="O1991" s="10">
        <f ca="1">(O1990+(IF(J1990&lt;&gt;J1989,(-O1990*'inputs and tables'!$K$22-'inputs and tables'!$K$21)-O1990*'inputs and tables'!$K$22,0)*('inputs and tables'!$K$15+'inputs and tables'!$K$16)))*(IF(AND(J1990=0,'inputs and tables'!$K$16=1),data!C1990/data!C1991,1)*IF(AND(J1990=1,'inputs and tables'!$K$15=1),data!C1991/data!C1990,1))</f>
        <v>77625.390261269684</v>
      </c>
      <c r="P1991" s="10">
        <f ca="1">(P1990+(IF(K1990&lt;&gt;K1989,(-P1990*'inputs and tables'!$K$22-'inputs and tables'!$K$21)-P1990*'inputs and tables'!$K$22,0)*('inputs and tables'!$K$15+'inputs and tables'!$K$16)))*(IF(AND(K1990=0,'inputs and tables'!$K$16=1),data!C1990/data!C1991,1)*IF(AND(K1990=1,'inputs and tables'!$K$15=1),data!C1991/data!C1990,1))</f>
        <v>21596.744039608351</v>
      </c>
    </row>
    <row r="1992" spans="1:16" x14ac:dyDescent="0.4">
      <c r="A1992" s="17">
        <f t="shared" si="93"/>
        <v>1990</v>
      </c>
      <c r="B1992">
        <v>1674777600</v>
      </c>
      <c r="C1992">
        <v>23074.16</v>
      </c>
      <c r="D1992" s="14">
        <f t="shared" si="91"/>
        <v>44953</v>
      </c>
      <c r="F1992">
        <f ca="1">IF(A1992&lt;$F$2,"",AVERAGE(INDIRECT("C"&amp;A1992-$F$2+3):C1992))</f>
        <v>18470.747916666671</v>
      </c>
      <c r="G1992" s="2">
        <f ca="1">IF(A1992&lt;$G$2,"",IF(A1992=$G$2,AVERAGE(INDIRECT("C"&amp;A1992-$G$2+3):C1992),G1991+(2/($G$2+3))*(C1992-G1991)))</f>
        <v>19180.025761956389</v>
      </c>
      <c r="J1992">
        <f ca="1">IF(F1992="","",IF(C1992&lt;(F1992*(1-'inputs and tables'!$K$14)),0,IF(C1992&gt;(F1992*(1+'inputs and tables'!$K$14)),1,J1991)))</f>
        <v>1</v>
      </c>
      <c r="K1992">
        <f ca="1">IF(G1992="","",IF(C1992&lt;(G1992*(1-'inputs and tables'!$K$14)),0,IF(C1992&gt;(G1992*(1+'inputs and tables'!$K$14)),1,K1991)))</f>
        <v>1</v>
      </c>
      <c r="N1992" s="13">
        <f t="shared" si="92"/>
        <v>2003.8349978289098</v>
      </c>
      <c r="O1992" s="10">
        <f ca="1">(O1991+(IF(J1991&lt;&gt;J1990,(-O1991*'inputs and tables'!$K$22-'inputs and tables'!$K$21)-O1991*'inputs and tables'!$K$22,0)*('inputs and tables'!$K$15+'inputs and tables'!$K$16)))*(IF(AND(J1991=0,'inputs and tables'!$K$16=1),data!C1991/data!C1992,1)*IF(AND(J1991=1,'inputs and tables'!$K$15=1),data!C1992/data!C1991,1))</f>
        <v>77843.021295455532</v>
      </c>
      <c r="P1992" s="10">
        <f ca="1">(P1991+(IF(K1991&lt;&gt;K1990,(-P1991*'inputs and tables'!$K$22-'inputs and tables'!$K$21)-P1991*'inputs and tables'!$K$22,0)*('inputs and tables'!$K$15+'inputs and tables'!$K$16)))*(IF(AND(K1991=0,'inputs and tables'!$K$16=1),data!C1991/data!C1992,1)*IF(AND(K1991=1,'inputs and tables'!$K$15=1),data!C1992/data!C1991,1))</f>
        <v>21657.292807538117</v>
      </c>
    </row>
    <row r="1993" spans="1:16" x14ac:dyDescent="0.4">
      <c r="A1993" s="17">
        <f t="shared" si="93"/>
        <v>1991</v>
      </c>
      <c r="B1993">
        <v>1674864000</v>
      </c>
      <c r="C1993">
        <v>23022.6</v>
      </c>
      <c r="D1993" s="14">
        <f t="shared" si="91"/>
        <v>44954</v>
      </c>
      <c r="F1993">
        <f ca="1">IF(A1993&lt;$F$2,"",AVERAGE(INDIRECT("C"&amp;A1993-$F$2+3):C1993))</f>
        <v>18500.747833333335</v>
      </c>
      <c r="G1993" s="2">
        <f ca="1">IF(A1993&lt;$G$2,"",IF(A1993=$G$2,AVERAGE(INDIRECT("C"&amp;A1993-$G$2+3):C1993),G1992+(2/($G$2+3))*(C1993-G1992)))</f>
        <v>19248.643159064311</v>
      </c>
      <c r="J1993">
        <f ca="1">IF(F1993="","",IF(C1993&lt;(F1993*(1-'inputs and tables'!$K$14)),0,IF(C1993&gt;(F1993*(1+'inputs and tables'!$K$14)),1,J1992)))</f>
        <v>1</v>
      </c>
      <c r="K1993">
        <f ca="1">IF(G1993="","",IF(C1993&lt;(G1993*(1-'inputs and tables'!$K$14)),0,IF(C1993&gt;(G1993*(1+'inputs and tables'!$K$14)),1,K1992)))</f>
        <v>1</v>
      </c>
      <c r="N1993" s="13">
        <f t="shared" si="92"/>
        <v>1999.3573599652536</v>
      </c>
      <c r="O1993" s="10">
        <f ca="1">(O1992+(IF(J1992&lt;&gt;J1991,(-O1992*'inputs and tables'!$K$22-'inputs and tables'!$K$21)-O1992*'inputs and tables'!$K$22,0)*('inputs and tables'!$K$15+'inputs and tables'!$K$16)))*(IF(AND(J1992=0,'inputs and tables'!$K$16=1),data!C1992/data!C1993,1)*IF(AND(J1992=1,'inputs and tables'!$K$15=1),data!C1993/data!C1992,1))</f>
        <v>77669.078400979895</v>
      </c>
      <c r="P1993" s="10">
        <f ca="1">(P1992+(IF(K1992&lt;&gt;K1991,(-P1992*'inputs and tables'!$K$22-'inputs and tables'!$K$21)-P1992*'inputs and tables'!$K$22,0)*('inputs and tables'!$K$15+'inputs and tables'!$K$16)))*(IF(AND(K1992=0,'inputs and tables'!$K$16=1),data!C1992/data!C1993,1)*IF(AND(K1992=1,'inputs and tables'!$K$15=1),data!C1993/data!C1992,1))</f>
        <v>21608.898845757638</v>
      </c>
    </row>
    <row r="1994" spans="1:16" x14ac:dyDescent="0.4">
      <c r="A1994" s="17">
        <f t="shared" si="93"/>
        <v>1992</v>
      </c>
      <c r="B1994">
        <v>1674950400</v>
      </c>
      <c r="C1994">
        <v>23742.3</v>
      </c>
      <c r="D1994" s="14">
        <f t="shared" si="91"/>
        <v>44955</v>
      </c>
      <c r="F1994">
        <f ca="1">IF(A1994&lt;$F$2,"",AVERAGE(INDIRECT("C"&amp;A1994-$F$2+3):C1994))</f>
        <v>18537.675749999999</v>
      </c>
      <c r="G1994" s="2">
        <f ca="1">IF(A1994&lt;$G$2,"",IF(A1994=$G$2,AVERAGE(INDIRECT("C"&amp;A1994-$G$2+3):C1994),G1993+(2/($G$2+3))*(C1994-G1993)))</f>
        <v>19328.887031223876</v>
      </c>
      <c r="J1994">
        <f ca="1">IF(F1994="","",IF(C1994&lt;(F1994*(1-'inputs and tables'!$K$14)),0,IF(C1994&gt;(F1994*(1+'inputs and tables'!$K$14)),1,J1993)))</f>
        <v>1</v>
      </c>
      <c r="K1994">
        <f ca="1">IF(G1994="","",IF(C1994&lt;(G1994*(1-'inputs and tables'!$K$14)),0,IF(C1994&gt;(G1994*(1+'inputs and tables'!$K$14)),1,K1993)))</f>
        <v>1</v>
      </c>
      <c r="N1994" s="13">
        <f t="shared" si="92"/>
        <v>2061.8584455058526</v>
      </c>
      <c r="O1994" s="10">
        <f ca="1">(O1993+(IF(J1993&lt;&gt;J1992,(-O1993*'inputs and tables'!$K$22-'inputs and tables'!$K$21)-O1993*'inputs and tables'!$K$22,0)*('inputs and tables'!$K$15+'inputs and tables'!$K$16)))*(IF(AND(J1993=0,'inputs and tables'!$K$16=1),data!C1993/data!C1994,1)*IF(AND(J1993=1,'inputs and tables'!$K$15=1),data!C1994/data!C1993,1))</f>
        <v>80097.059416381526</v>
      </c>
      <c r="P1994" s="10">
        <f ca="1">(P1993+(IF(K1993&lt;&gt;K1992,(-P1993*'inputs and tables'!$K$22-'inputs and tables'!$K$21)-P1993*'inputs and tables'!$K$22,0)*('inputs and tables'!$K$15+'inputs and tables'!$K$16)))*(IF(AND(K1993=0,'inputs and tables'!$K$16=1),data!C1993/data!C1994,1)*IF(AND(K1993=1,'inputs and tables'!$K$15=1),data!C1994/data!C1993,1))</f>
        <v>22284.405717235742</v>
      </c>
    </row>
    <row r="1995" spans="1:16" x14ac:dyDescent="0.4">
      <c r="A1995" s="17">
        <f t="shared" si="93"/>
        <v>1993</v>
      </c>
      <c r="B1995">
        <v>1675036800</v>
      </c>
      <c r="C1995">
        <v>22826.15</v>
      </c>
      <c r="D1995" s="14">
        <f t="shared" si="91"/>
        <v>44956</v>
      </c>
      <c r="F1995">
        <f ca="1">IF(A1995&lt;$F$2,"",AVERAGE(INDIRECT("C"&amp;A1995-$F$2+3):C1995))</f>
        <v>18569.087</v>
      </c>
      <c r="G1995" s="2">
        <f ca="1">IF(A1995&lt;$G$2,"",IF(A1995=$G$2,AVERAGE(INDIRECT("C"&amp;A1995-$G$2+3):C1995),G1994+(2/($G$2+3))*(C1995-G1994)))</f>
        <v>19391.338155666308</v>
      </c>
      <c r="J1995">
        <f ca="1">IF(F1995="","",IF(C1995&lt;(F1995*(1-'inputs and tables'!$K$14)),0,IF(C1995&gt;(F1995*(1+'inputs and tables'!$K$14)),1,J1994)))</f>
        <v>1</v>
      </c>
      <c r="K1995">
        <f ca="1">IF(G1995="","",IF(C1995&lt;(G1995*(1-'inputs and tables'!$K$14)),0,IF(C1995&gt;(G1995*(1+'inputs and tables'!$K$14)),1,K1994)))</f>
        <v>1</v>
      </c>
      <c r="N1995" s="13">
        <f t="shared" si="92"/>
        <v>1982.2970039079376</v>
      </c>
      <c r="O1995" s="10">
        <f ca="1">(O1994+(IF(J1994&lt;&gt;J1993,(-O1994*'inputs and tables'!$K$22-'inputs and tables'!$K$21)-O1994*'inputs and tables'!$K$22,0)*('inputs and tables'!$K$15+'inputs and tables'!$K$16)))*(IF(AND(J1994=0,'inputs and tables'!$K$16=1),data!C1994/data!C1995,1)*IF(AND(J1994=1,'inputs and tables'!$K$15=1),data!C1995/data!C1994,1))</f>
        <v>77006.334381978042</v>
      </c>
      <c r="P1995" s="10">
        <f ca="1">(P1994+(IF(K1994&lt;&gt;K1993,(-P1994*'inputs and tables'!$K$22-'inputs and tables'!$K$21)-P1994*'inputs and tables'!$K$22,0)*('inputs and tables'!$K$15+'inputs and tables'!$K$16)))*(IF(AND(K1994=0,'inputs and tables'!$K$16=1),data!C1994/data!C1995,1)*IF(AND(K1994=1,'inputs and tables'!$K$15=1),data!C1995/data!C1994,1))</f>
        <v>21424.51184436557</v>
      </c>
    </row>
    <row r="1996" spans="1:16" x14ac:dyDescent="0.4">
      <c r="A1996" s="17">
        <f t="shared" si="93"/>
        <v>1994</v>
      </c>
      <c r="B1996">
        <v>1675123200</v>
      </c>
      <c r="C1996">
        <v>23125.13</v>
      </c>
      <c r="D1996" s="14">
        <f t="shared" si="91"/>
        <v>44957</v>
      </c>
      <c r="F1996">
        <f ca="1">IF(A1996&lt;$F$2,"",AVERAGE(INDIRECT("C"&amp;A1996-$F$2+3):C1996))</f>
        <v>18598.220749999997</v>
      </c>
      <c r="G1996" s="2">
        <f ca="1">IF(A1996&lt;$G$2,"",IF(A1996=$G$2,AVERAGE(INDIRECT("C"&amp;A1996-$G$2+3):C1996),G1995+(2/($G$2+3))*(C1996-G1995)))</f>
        <v>19458.013010029408</v>
      </c>
      <c r="J1996">
        <f ca="1">IF(F1996="","",IF(C1996&lt;(F1996*(1-'inputs and tables'!$K$14)),0,IF(C1996&gt;(F1996*(1+'inputs and tables'!$K$14)),1,J1995)))</f>
        <v>1</v>
      </c>
      <c r="K1996">
        <f ca="1">IF(G1996="","",IF(C1996&lt;(G1996*(1-'inputs and tables'!$K$14)),0,IF(C1996&gt;(G1996*(1+'inputs and tables'!$K$14)),1,K1995)))</f>
        <v>1</v>
      </c>
      <c r="N1996" s="13">
        <f t="shared" si="92"/>
        <v>2008.2613981762829</v>
      </c>
      <c r="O1996" s="10">
        <f ca="1">(O1995+(IF(J1995&lt;&gt;J1994,(-O1995*'inputs and tables'!$K$22-'inputs and tables'!$K$21)-O1995*'inputs and tables'!$K$22,0)*('inputs and tables'!$K$15+'inputs and tables'!$K$16)))*(IF(AND(J1995=0,'inputs and tables'!$K$16=1),data!C1995/data!C1996,1)*IF(AND(J1995=1,'inputs and tables'!$K$15=1),data!C1996/data!C1995,1))</f>
        <v>78014.973765033166</v>
      </c>
      <c r="P1996" s="10">
        <f ca="1">(P1995+(IF(K1995&lt;&gt;K1994,(-P1995*'inputs and tables'!$K$22-'inputs and tables'!$K$21)-P1995*'inputs and tables'!$K$22,0)*('inputs and tables'!$K$15+'inputs and tables'!$K$16)))*(IF(AND(K1995=0,'inputs and tables'!$K$16=1),data!C1995/data!C1996,1)*IF(AND(K1995=1,'inputs and tables'!$K$15=1),data!C1996/data!C1995,1))</f>
        <v>21705.132998227626</v>
      </c>
    </row>
    <row r="1997" spans="1:16" x14ac:dyDescent="0.4">
      <c r="A1997" s="17">
        <f t="shared" si="93"/>
        <v>1995</v>
      </c>
      <c r="B1997">
        <v>1675209600</v>
      </c>
      <c r="C1997">
        <v>23732.66</v>
      </c>
      <c r="D1997" s="14">
        <f t="shared" si="91"/>
        <v>44958</v>
      </c>
      <c r="F1997">
        <f ca="1">IF(A1997&lt;$F$2,"",AVERAGE(INDIRECT("C"&amp;A1997-$F$2+3):C1997))</f>
        <v>18626.511083333331</v>
      </c>
      <c r="G1997" s="2">
        <f ca="1">IF(A1997&lt;$G$2,"",IF(A1997=$G$2,AVERAGE(INDIRECT("C"&amp;A1997-$G$2+3):C1997),G1996+(2/($G$2+3))*(C1997-G1996)))</f>
        <v>19534.34599199317</v>
      </c>
      <c r="J1997">
        <f ca="1">IF(F1997="","",IF(C1997&lt;(F1997*(1-'inputs and tables'!$K$14)),0,IF(C1997&gt;(F1997*(1+'inputs and tables'!$K$14)),1,J1996)))</f>
        <v>1</v>
      </c>
      <c r="K1997">
        <f ca="1">IF(G1997="","",IF(C1997&lt;(G1997*(1-'inputs and tables'!$K$14)),0,IF(C1997&gt;(G1997*(1+'inputs and tables'!$K$14)),1,K1996)))</f>
        <v>1</v>
      </c>
      <c r="N1997" s="13">
        <f t="shared" si="92"/>
        <v>2061.0212765957353</v>
      </c>
      <c r="O1997" s="10">
        <f ca="1">(O1996+(IF(J1996&lt;&gt;J1995,(-O1996*'inputs and tables'!$K$22-'inputs and tables'!$K$21)-O1996*'inputs and tables'!$K$22,0)*('inputs and tables'!$K$15+'inputs and tables'!$K$16)))*(IF(AND(J1996=0,'inputs and tables'!$K$16=1),data!C1996/data!C1997,1)*IF(AND(J1996=1,'inputs and tables'!$K$15=1),data!C1997/data!C1996,1))</f>
        <v>80064.537897709204</v>
      </c>
      <c r="P1997" s="10">
        <f ca="1">(P1996+(IF(K1996&lt;&gt;K1995,(-P1996*'inputs and tables'!$K$22-'inputs and tables'!$K$21)-P1996*'inputs and tables'!$K$22,0)*('inputs and tables'!$K$15+'inputs and tables'!$K$16)))*(IF(AND(K1996=0,'inputs and tables'!$K$16=1),data!C1996/data!C1997,1)*IF(AND(K1996=1,'inputs and tables'!$K$15=1),data!C1997/data!C1996,1))</f>
        <v>22275.357660766309</v>
      </c>
    </row>
    <row r="1998" spans="1:16" x14ac:dyDescent="0.4">
      <c r="A1998" s="17">
        <f t="shared" si="93"/>
        <v>1996</v>
      </c>
      <c r="B1998">
        <v>1675296000</v>
      </c>
      <c r="C1998">
        <v>23488.94</v>
      </c>
      <c r="D1998" s="14">
        <f t="shared" si="91"/>
        <v>44959</v>
      </c>
      <c r="F1998">
        <f ca="1">IF(A1998&lt;$F$2,"",AVERAGE(INDIRECT("C"&amp;A1998-$F$2+3):C1998))</f>
        <v>18654.266749999999</v>
      </c>
      <c r="G1998" s="2">
        <f ca="1">IF(A1998&lt;$G$2,"",IF(A1998=$G$2,AVERAGE(INDIRECT("C"&amp;A1998-$G$2+3):C1998),G1997+(2/($G$2+3))*(C1998-G1997)))</f>
        <v>19604.963742136148</v>
      </c>
      <c r="J1998">
        <f ca="1">IF(F1998="","",IF(C1998&lt;(F1998*(1-'inputs and tables'!$K$14)),0,IF(C1998&gt;(F1998*(1+'inputs and tables'!$K$14)),1,J1997)))</f>
        <v>1</v>
      </c>
      <c r="K1998">
        <f ca="1">IF(G1998="","",IF(C1998&lt;(G1998*(1-'inputs and tables'!$K$14)),0,IF(C1998&gt;(G1998*(1+'inputs and tables'!$K$14)),1,K1997)))</f>
        <v>1</v>
      </c>
      <c r="N1998" s="13">
        <f t="shared" si="92"/>
        <v>2039.8558402084145</v>
      </c>
      <c r="O1998" s="10">
        <f ca="1">(O1997+(IF(J1997&lt;&gt;J1996,(-O1997*'inputs and tables'!$K$22-'inputs and tables'!$K$21)-O1997*'inputs and tables'!$K$22,0)*('inputs and tables'!$K$15+'inputs and tables'!$K$16)))*(IF(AND(J1997=0,'inputs and tables'!$K$16=1),data!C1997/data!C1998,1)*IF(AND(J1997=1,'inputs and tables'!$K$15=1),data!C1998/data!C1997,1))</f>
        <v>79242.323734761187</v>
      </c>
      <c r="P1998" s="10">
        <f ca="1">(P1997+(IF(K1997&lt;&gt;K1996,(-P1997*'inputs and tables'!$K$22-'inputs and tables'!$K$21)-P1997*'inputs and tables'!$K$22,0)*('inputs and tables'!$K$15+'inputs and tables'!$K$16)))*(IF(AND(K1997=0,'inputs and tables'!$K$16=1),data!C1997/data!C1998,1)*IF(AND(K1997=1,'inputs and tables'!$K$15=1),data!C1998/data!C1997,1))</f>
        <v>22046.603270441668</v>
      </c>
    </row>
    <row r="1999" spans="1:16" x14ac:dyDescent="0.4">
      <c r="A1999" s="17">
        <f t="shared" si="93"/>
        <v>1997</v>
      </c>
      <c r="B1999">
        <v>1675382400</v>
      </c>
      <c r="C1999">
        <v>23431.9</v>
      </c>
      <c r="D1999" s="14">
        <f t="shared" si="91"/>
        <v>44960</v>
      </c>
      <c r="F1999">
        <f ca="1">IF(A1999&lt;$F$2,"",AVERAGE(INDIRECT("C"&amp;A1999-$F$2+3):C1999))</f>
        <v>18683.193666666662</v>
      </c>
      <c r="G1999" s="2">
        <f ca="1">IF(A1999&lt;$G$2,"",IF(A1999=$G$2,AVERAGE(INDIRECT("C"&amp;A1999-$G$2+3):C1999),G1998+(2/($G$2+3))*(C1999-G1998)))</f>
        <v>19673.301889598002</v>
      </c>
      <c r="J1999">
        <f ca="1">IF(F1999="","",IF(C1999&lt;(F1999*(1-'inputs and tables'!$K$14)),0,IF(C1999&gt;(F1999*(1+'inputs and tables'!$K$14)),1,J1998)))</f>
        <v>1</v>
      </c>
      <c r="K1999">
        <f ca="1">IF(G1999="","",IF(C1999&lt;(G1999*(1-'inputs and tables'!$K$14)),0,IF(C1999&gt;(G1999*(1+'inputs and tables'!$K$14)),1,K1998)))</f>
        <v>1</v>
      </c>
      <c r="N1999" s="13">
        <f t="shared" si="92"/>
        <v>2034.9023013460614</v>
      </c>
      <c r="O1999" s="10">
        <f ca="1">(O1998+(IF(J1998&lt;&gt;J1997,(-O1998*'inputs and tables'!$K$22-'inputs and tables'!$K$21)-O1998*'inputs and tables'!$K$22,0)*('inputs and tables'!$K$15+'inputs and tables'!$K$16)))*(IF(AND(J1998=0,'inputs and tables'!$K$16=1),data!C1998/data!C1999,1)*IF(AND(J1998=1,'inputs and tables'!$K$15=1),data!C1999/data!C1998,1))</f>
        <v>79049.89350394487</v>
      </c>
      <c r="P1999" s="10">
        <f ca="1">(P1998+(IF(K1998&lt;&gt;K1997,(-P1998*'inputs and tables'!$K$22-'inputs and tables'!$K$21)-P1998*'inputs and tables'!$K$22,0)*('inputs and tables'!$K$15+'inputs and tables'!$K$16)))*(IF(AND(K1998=0,'inputs and tables'!$K$16=1),data!C1998/data!C1999,1)*IF(AND(K1998=1,'inputs and tables'!$K$15=1),data!C1999/data!C1998,1))</f>
        <v>21993.065807680643</v>
      </c>
    </row>
    <row r="2000" spans="1:16" x14ac:dyDescent="0.4">
      <c r="A2000" s="17">
        <f t="shared" si="93"/>
        <v>1998</v>
      </c>
      <c r="B2000">
        <v>1675468800</v>
      </c>
      <c r="C2000">
        <v>23326.84</v>
      </c>
      <c r="D2000" s="14">
        <f t="shared" si="91"/>
        <v>44961</v>
      </c>
      <c r="F2000">
        <f ca="1">IF(A2000&lt;$F$2,"",AVERAGE(INDIRECT("C"&amp;A2000-$F$2+3):C2000))</f>
        <v>18714.83325</v>
      </c>
      <c r="G2000" s="2">
        <f ca="1">IF(A2000&lt;$G$2,"",IF(A2000=$G$2,AVERAGE(INDIRECT("C"&amp;A2000-$G$2+3):C2000),G1999+(2/($G$2+3))*(C2000-G1999)))</f>
        <v>19738.543641569468</v>
      </c>
      <c r="J2000">
        <f ca="1">IF(F2000="","",IF(C2000&lt;(F2000*(1-'inputs and tables'!$K$14)),0,IF(C2000&gt;(F2000*(1+'inputs and tables'!$K$14)),1,J1999)))</f>
        <v>1</v>
      </c>
      <c r="K2000">
        <f ca="1">IF(G2000="","",IF(C2000&lt;(G2000*(1-'inputs and tables'!$K$14)),0,IF(C2000&gt;(G2000*(1+'inputs and tables'!$K$14)),1,K1999)))</f>
        <v>1</v>
      </c>
      <c r="N2000" s="13">
        <f t="shared" si="92"/>
        <v>2025.7785497177506</v>
      </c>
      <c r="O2000" s="10">
        <f ca="1">(O1999+(IF(J1999&lt;&gt;J1998,(-O1999*'inputs and tables'!$K$22-'inputs and tables'!$K$21)-O1999*'inputs and tables'!$K$22,0)*('inputs and tables'!$K$15+'inputs and tables'!$K$16)))*(IF(AND(J1999=0,'inputs and tables'!$K$16=1),data!C1999/data!C2000,1)*IF(AND(J1999=1,'inputs and tables'!$K$15=1),data!C2000/data!C1999,1))</f>
        <v>78695.462928040884</v>
      </c>
      <c r="P2000" s="10">
        <f ca="1">(P1999+(IF(K1999&lt;&gt;K1998,(-P1999*'inputs and tables'!$K$22-'inputs and tables'!$K$21)-P1999*'inputs and tables'!$K$22,0)*('inputs and tables'!$K$15+'inputs and tables'!$K$16)))*(IF(AND(K1999=0,'inputs and tables'!$K$16=1),data!C1999/data!C2000,1)*IF(AND(K1999=1,'inputs and tables'!$K$15=1),data!C2000/data!C1999,1))</f>
        <v>21894.457009684964</v>
      </c>
    </row>
    <row r="2001" spans="1:16" x14ac:dyDescent="0.4">
      <c r="A2001" s="17">
        <f t="shared" si="93"/>
        <v>1999</v>
      </c>
      <c r="B2001">
        <v>1675555200</v>
      </c>
      <c r="C2001">
        <v>22932.91</v>
      </c>
      <c r="D2001" s="14">
        <f t="shared" si="91"/>
        <v>44962</v>
      </c>
      <c r="F2001">
        <f ca="1">IF(A2001&lt;$F$2,"",AVERAGE(INDIRECT("C"&amp;A2001-$F$2+3):C2001))</f>
        <v>18744.124499999998</v>
      </c>
      <c r="G2001" s="2">
        <f ca="1">IF(A2001&lt;$G$2,"",IF(A2001=$G$2,AVERAGE(INDIRECT("C"&amp;A2001-$G$2+3):C2001),G2000+(2/($G$2+3))*(C2001-G2000)))</f>
        <v>19795.585897970013</v>
      </c>
      <c r="J2001">
        <f ca="1">IF(F2001="","",IF(C2001&lt;(F2001*(1-'inputs and tables'!$K$14)),0,IF(C2001&gt;(F2001*(1+'inputs and tables'!$K$14)),1,J2000)))</f>
        <v>1</v>
      </c>
      <c r="K2001">
        <f ca="1">IF(G2001="","",IF(C2001&lt;(G2001*(1-'inputs and tables'!$K$14)),0,IF(C2001&gt;(G2001*(1+'inputs and tables'!$K$14)),1,K2000)))</f>
        <v>1</v>
      </c>
      <c r="N2001" s="13">
        <f t="shared" si="92"/>
        <v>1991.568389057742</v>
      </c>
      <c r="O2001" s="10">
        <f ca="1">(O2000+(IF(J2000&lt;&gt;J1999,(-O2000*'inputs and tables'!$K$22-'inputs and tables'!$K$21)-O2000*'inputs and tables'!$K$22,0)*('inputs and tables'!$K$15+'inputs and tables'!$K$16)))*(IF(AND(J2000=0,'inputs and tables'!$K$16=1),data!C2000/data!C2001,1)*IF(AND(J2000=1,'inputs and tables'!$K$15=1),data!C2001/data!C2000,1))</f>
        <v>77366.500080469457</v>
      </c>
      <c r="P2001" s="10">
        <f ca="1">(P2000+(IF(K2000&lt;&gt;K1999,(-P2000*'inputs and tables'!$K$22-'inputs and tables'!$K$21)-P2000*'inputs and tables'!$K$22,0)*('inputs and tables'!$K$15+'inputs and tables'!$K$16)))*(IF(AND(K2000=0,'inputs and tables'!$K$16=1),data!C2000/data!C2001,1)*IF(AND(K2000=1,'inputs and tables'!$K$15=1),data!C2001/data!C2000,1))</f>
        <v>21524.716253979295</v>
      </c>
    </row>
    <row r="2002" spans="1:16" x14ac:dyDescent="0.4">
      <c r="A2002" s="17">
        <f t="shared" si="93"/>
        <v>2000</v>
      </c>
      <c r="B2002">
        <v>1675641600</v>
      </c>
      <c r="C2002">
        <v>22762.52</v>
      </c>
      <c r="D2002" s="14">
        <f t="shared" ref="D2002:D2065" si="94">(B2002/86400)+DATE(1970,1,1)</f>
        <v>44963</v>
      </c>
      <c r="F2002">
        <f ca="1">IF(A2002&lt;$F$2,"",AVERAGE(INDIRECT("C"&amp;A2002-$F$2+3):C2002))</f>
        <v>18771.820333333333</v>
      </c>
      <c r="G2002" s="2">
        <f ca="1">IF(A2002&lt;$G$2,"",IF(A2002=$G$2,AVERAGE(INDIRECT("C"&amp;A2002-$G$2+3):C2002),G2001+(2/($G$2+3))*(C2002-G2001)))</f>
        <v>19848.566864077693</v>
      </c>
      <c r="J2002">
        <f ca="1">IF(F2002="","",IF(C2002&lt;(F2002*(1-'inputs and tables'!$K$14)),0,IF(C2002&gt;(F2002*(1+'inputs and tables'!$K$14)),1,J2001)))</f>
        <v>1</v>
      </c>
      <c r="K2002">
        <f ca="1">IF(G2002="","",IF(C2002&lt;(G2002*(1-'inputs and tables'!$K$14)),0,IF(C2002&gt;(G2002*(1+'inputs and tables'!$K$14)),1,K2001)))</f>
        <v>1</v>
      </c>
      <c r="N2002" s="13">
        <f t="shared" ref="N2002:N2042" si="95">(C2002/C2001)*N2001</f>
        <v>1976.7711680416762</v>
      </c>
      <c r="O2002" s="10">
        <f ca="1">(O2001+(IF(J2001&lt;&gt;J2000,(-O2001*'inputs and tables'!$K$22-'inputs and tables'!$K$21)-O2001*'inputs and tables'!$K$22,0)*('inputs and tables'!$K$15+'inputs and tables'!$K$16)))*(IF(AND(J2001=0,'inputs and tables'!$K$16=1),data!C2001/data!C2002,1)*IF(AND(J2001=1,'inputs and tables'!$K$15=1),data!C2002/data!C2001,1))</f>
        <v>76791.672117131573</v>
      </c>
      <c r="P2002" s="10">
        <f ca="1">(P2001+(IF(K2001&lt;&gt;K2000,(-P2001*'inputs and tables'!$K$22-'inputs and tables'!$K$21)-P2001*'inputs and tables'!$K$22,0)*('inputs and tables'!$K$15+'inputs and tables'!$K$16)))*(IF(AND(K2001=0,'inputs and tables'!$K$16=1),data!C2001/data!C2002,1)*IF(AND(K2001=1,'inputs and tables'!$K$15=1),data!C2002/data!C2001,1))</f>
        <v>21364.789040096908</v>
      </c>
    </row>
    <row r="2003" spans="1:16" x14ac:dyDescent="0.4">
      <c r="A2003" s="17">
        <f t="shared" si="93"/>
        <v>2001</v>
      </c>
      <c r="B2003">
        <v>1675728000</v>
      </c>
      <c r="C2003">
        <v>23240.46</v>
      </c>
      <c r="D2003" s="14">
        <f t="shared" si="94"/>
        <v>44964</v>
      </c>
      <c r="F2003">
        <f ca="1">IF(A2003&lt;$F$2,"",AVERAGE(INDIRECT("C"&amp;A2003-$F$2+3):C2003))</f>
        <v>18806.058583333332</v>
      </c>
      <c r="G2003" s="2">
        <f ca="1">IF(A2003&lt;$G$2,"",IF(A2003=$G$2,AVERAGE(INDIRECT("C"&amp;A2003-$G$2+3):C2003),G2002+(2/($G$2+3))*(C2003-G2002)))</f>
        <v>19909.13638436202</v>
      </c>
      <c r="J2003">
        <f ca="1">IF(F2003="","",IF(C2003&lt;(F2003*(1-'inputs and tables'!$K$14)),0,IF(C2003&gt;(F2003*(1+'inputs and tables'!$K$14)),1,J2002)))</f>
        <v>1</v>
      </c>
      <c r="K2003">
        <f ca="1">IF(G2003="","",IF(C2003&lt;(G2003*(1-'inputs and tables'!$K$14)),0,IF(C2003&gt;(G2003*(1+'inputs and tables'!$K$14)),1,K2002)))</f>
        <v>1</v>
      </c>
      <c r="N2003" s="13">
        <f t="shared" si="95"/>
        <v>2018.2770299609117</v>
      </c>
      <c r="O2003" s="10">
        <f ca="1">(O2002+(IF(J2002&lt;&gt;J2001,(-O2002*'inputs and tables'!$K$22-'inputs and tables'!$K$21)-O2002*'inputs and tables'!$K$22,0)*('inputs and tables'!$K$15+'inputs and tables'!$K$16)))*(IF(AND(J2002=0,'inputs and tables'!$K$16=1),data!C2002/data!C2003,1)*IF(AND(J2002=1,'inputs and tables'!$K$15=1),data!C2003/data!C2002,1))</f>
        <v>78404.051228568351</v>
      </c>
      <c r="P2003" s="10">
        <f ca="1">(P2002+(IF(K2002&lt;&gt;K2001,(-P2002*'inputs and tables'!$K$22-'inputs and tables'!$K$21)-P2002*'inputs and tables'!$K$22,0)*('inputs and tables'!$K$15+'inputs and tables'!$K$16)))*(IF(AND(K2002=0,'inputs and tables'!$K$16=1),data!C2002/data!C2003,1)*IF(AND(K2002=1,'inputs and tables'!$K$15=1),data!C2003/data!C2002,1))</f>
        <v>21813.381167586478</v>
      </c>
    </row>
    <row r="2004" spans="1:16" x14ac:dyDescent="0.4">
      <c r="A2004" s="17">
        <f t="shared" si="93"/>
        <v>2002</v>
      </c>
      <c r="B2004">
        <v>1675814400</v>
      </c>
      <c r="C2004">
        <v>22963</v>
      </c>
      <c r="D2004" s="14">
        <f t="shared" si="94"/>
        <v>44965</v>
      </c>
      <c r="F2004">
        <f ca="1">IF(A2004&lt;$F$2,"",AVERAGE(INDIRECT("C"&amp;A2004-$F$2+3):C2004))</f>
        <v>18838.583583333333</v>
      </c>
      <c r="G2004" s="2">
        <f ca="1">IF(A2004&lt;$G$2,"",IF(A2004=$G$2,AVERAGE(INDIRECT("C"&amp;A2004-$G$2+3):C2004),G2003+(2/($G$2+3))*(C2004-G2003)))</f>
        <v>19963.669663212699</v>
      </c>
      <c r="J2004">
        <f ca="1">IF(F2004="","",IF(C2004&lt;(F2004*(1-'inputs and tables'!$K$14)),0,IF(C2004&gt;(F2004*(1+'inputs and tables'!$K$14)),1,J2003)))</f>
        <v>1</v>
      </c>
      <c r="K2004">
        <f ca="1">IF(G2004="","",IF(C2004&lt;(G2004*(1-'inputs and tables'!$K$14)),0,IF(C2004&gt;(G2004*(1+'inputs and tables'!$K$14)),1,K2003)))</f>
        <v>1</v>
      </c>
      <c r="N2004" s="13">
        <f t="shared" si="95"/>
        <v>1994.1815023881807</v>
      </c>
      <c r="O2004" s="10">
        <f ca="1">(O2003+(IF(J2003&lt;&gt;J2002,(-O2003*'inputs and tables'!$K$22-'inputs and tables'!$K$21)-O2003*'inputs and tables'!$K$22,0)*('inputs and tables'!$K$15+'inputs and tables'!$K$16)))*(IF(AND(J2003=0,'inputs and tables'!$K$16=1),data!C2003/data!C2004,1)*IF(AND(J2003=1,'inputs and tables'!$K$15=1),data!C2004/data!C2003,1))</f>
        <v>77468.011750267207</v>
      </c>
      <c r="P2004" s="10">
        <f ca="1">(P2003+(IF(K2003&lt;&gt;K2002,(-P2003*'inputs and tables'!$K$22-'inputs and tables'!$K$21)-P2003*'inputs and tables'!$K$22,0)*('inputs and tables'!$K$15+'inputs and tables'!$K$16)))*(IF(AND(K2003=0,'inputs and tables'!$K$16=1),data!C2003/data!C2004,1)*IF(AND(K2003=1,'inputs and tables'!$K$15=1),data!C2004/data!C2003,1))</f>
        <v>21552.958579618833</v>
      </c>
    </row>
    <row r="2005" spans="1:16" x14ac:dyDescent="0.4">
      <c r="A2005" s="17">
        <f t="shared" si="93"/>
        <v>2003</v>
      </c>
      <c r="B2005">
        <v>1675900800</v>
      </c>
      <c r="C2005">
        <v>21796.35</v>
      </c>
      <c r="D2005" s="14">
        <f t="shared" si="94"/>
        <v>44966</v>
      </c>
      <c r="F2005">
        <f ca="1">IF(A2005&lt;$F$2,"",AVERAGE(INDIRECT("C"&amp;A2005-$F$2+3):C2005))</f>
        <v>18860.590416666662</v>
      </c>
      <c r="G2005" s="2">
        <f ca="1">IF(A2005&lt;$G$2,"",IF(A2005=$G$2,AVERAGE(INDIRECT("C"&amp;A2005-$G$2+3):C2005),G2004+(2/($G$2+3))*(C2005-G2004)))</f>
        <v>19996.396097798188</v>
      </c>
      <c r="J2005">
        <f ca="1">IF(F2005="","",IF(C2005&lt;(F2005*(1-'inputs and tables'!$K$14)),0,IF(C2005&gt;(F2005*(1+'inputs and tables'!$K$14)),1,J2004)))</f>
        <v>1</v>
      </c>
      <c r="K2005">
        <f ca="1">IF(G2005="","",IF(C2005&lt;(G2005*(1-'inputs and tables'!$K$14)),0,IF(C2005&gt;(G2005*(1+'inputs and tables'!$K$14)),1,K2004)))</f>
        <v>1</v>
      </c>
      <c r="N2005" s="13">
        <f t="shared" si="95"/>
        <v>1892.8658271819281</v>
      </c>
      <c r="O2005" s="10">
        <f ca="1">(O2004+(IF(J2004&lt;&gt;J2003,(-O2004*'inputs and tables'!$K$22-'inputs and tables'!$K$21)-O2004*'inputs and tables'!$K$22,0)*('inputs and tables'!$K$15+'inputs and tables'!$K$16)))*(IF(AND(J2004=0,'inputs and tables'!$K$16=1),data!C2004/data!C2005,1)*IF(AND(J2004=1,'inputs and tables'!$K$15=1),data!C2005/data!C2004,1))</f>
        <v>73532.199534596366</v>
      </c>
      <c r="P2005" s="10">
        <f ca="1">(P2004+(IF(K2004&lt;&gt;K2003,(-P2004*'inputs and tables'!$K$22-'inputs and tables'!$K$21)-P2004*'inputs and tables'!$K$22,0)*('inputs and tables'!$K$15+'inputs and tables'!$K$16)))*(IF(AND(K2004=0,'inputs and tables'!$K$16=1),data!C2004/data!C2005,1)*IF(AND(K2004=1,'inputs and tables'!$K$15=1),data!C2005/data!C2004,1))</f>
        <v>20457.946641853196</v>
      </c>
    </row>
    <row r="2006" spans="1:16" x14ac:dyDescent="0.4">
      <c r="A2006" s="17">
        <f t="shared" si="93"/>
        <v>2004</v>
      </c>
      <c r="B2006">
        <v>1675987200</v>
      </c>
      <c r="C2006">
        <v>21625.19</v>
      </c>
      <c r="D2006" s="14">
        <f t="shared" si="94"/>
        <v>44967</v>
      </c>
      <c r="F2006">
        <f ca="1">IF(A2006&lt;$F$2,"",AVERAGE(INDIRECT("C"&amp;A2006-$F$2+3):C2006))</f>
        <v>18879.340916666664</v>
      </c>
      <c r="G2006" s="2">
        <f ca="1">IF(A2006&lt;$G$2,"",IF(A2006=$G$2,AVERAGE(INDIRECT("C"&amp;A2006-$G$2+3):C2006),G2005+(2/($G$2+3))*(C2006-G2005)))</f>
        <v>20025.481703194648</v>
      </c>
      <c r="J2006">
        <f ca="1">IF(F2006="","",IF(C2006&lt;(F2006*(1-'inputs and tables'!$K$14)),0,IF(C2006&gt;(F2006*(1+'inputs and tables'!$K$14)),1,J2005)))</f>
        <v>1</v>
      </c>
      <c r="K2006">
        <f ca="1">IF(G2006="","",IF(C2006&lt;(G2006*(1-'inputs and tables'!$K$14)),0,IF(C2006&gt;(G2006*(1+'inputs and tables'!$K$14)),1,K2005)))</f>
        <v>1</v>
      </c>
      <c r="N2006" s="13">
        <f t="shared" si="95"/>
        <v>1878.0017368649503</v>
      </c>
      <c r="O2006" s="10">
        <f ca="1">(O2005+(IF(J2005&lt;&gt;J2004,(-O2005*'inputs and tables'!$K$22-'inputs and tables'!$K$21)-O2005*'inputs and tables'!$K$22,0)*('inputs and tables'!$K$15+'inputs and tables'!$K$16)))*(IF(AND(J2005=0,'inputs and tables'!$K$16=1),data!C2005/data!C2006,1)*IF(AND(J2005=1,'inputs and tables'!$K$15=1),data!C2006/data!C2005,1))</f>
        <v>72954.773898086511</v>
      </c>
      <c r="P2006" s="10">
        <f ca="1">(P2005+(IF(K2005&lt;&gt;K2004,(-P2005*'inputs and tables'!$K$22-'inputs and tables'!$K$21)-P2005*'inputs and tables'!$K$22,0)*('inputs and tables'!$K$15+'inputs and tables'!$K$16)))*(IF(AND(K2005=0,'inputs and tables'!$K$16=1),data!C2005/data!C2006,1)*IF(AND(K2005=1,'inputs and tables'!$K$15=1),data!C2006/data!C2005,1))</f>
        <v>20297.296709767339</v>
      </c>
    </row>
    <row r="2007" spans="1:16" x14ac:dyDescent="0.4">
      <c r="A2007" s="17">
        <f t="shared" si="93"/>
        <v>2005</v>
      </c>
      <c r="B2007">
        <v>1676073600</v>
      </c>
      <c r="C2007">
        <v>21862.55</v>
      </c>
      <c r="D2007" s="14">
        <f t="shared" si="94"/>
        <v>44968</v>
      </c>
      <c r="F2007">
        <f ca="1">IF(A2007&lt;$F$2,"",AVERAGE(INDIRECT("C"&amp;A2007-$F$2+3):C2007))</f>
        <v>18901.721083333327</v>
      </c>
      <c r="G2007" s="2">
        <f ca="1">IF(A2007&lt;$G$2,"",IF(A2007=$G$2,AVERAGE(INDIRECT("C"&amp;A2007-$G$2+3):C2007),G2006+(2/($G$2+3))*(C2007-G2006)))</f>
        <v>20058.286494209027</v>
      </c>
      <c r="J2007">
        <f ca="1">IF(F2007="","",IF(C2007&lt;(F2007*(1-'inputs and tables'!$K$14)),0,IF(C2007&gt;(F2007*(1+'inputs and tables'!$K$14)),1,J2006)))</f>
        <v>1</v>
      </c>
      <c r="K2007">
        <f ca="1">IF(G2007="","",IF(C2007&lt;(G2007*(1-'inputs and tables'!$K$14)),0,IF(C2007&gt;(G2007*(1+'inputs and tables'!$K$14)),1,K2006)))</f>
        <v>1</v>
      </c>
      <c r="N2007" s="13">
        <f t="shared" si="95"/>
        <v>1898.6148501953887</v>
      </c>
      <c r="O2007" s="10">
        <f ca="1">(O2006+(IF(J2006&lt;&gt;J2005,(-O2006*'inputs and tables'!$K$22-'inputs and tables'!$K$21)-O2006*'inputs and tables'!$K$22,0)*('inputs and tables'!$K$15+'inputs and tables'!$K$16)))*(IF(AND(J2006=0,'inputs and tables'!$K$16=1),data!C2006/data!C2007,1)*IF(AND(J2006=1,'inputs and tables'!$K$15=1),data!C2007/data!C2006,1))</f>
        <v>73755.53195535444</v>
      </c>
      <c r="P2007" s="10">
        <f ca="1">(P2006+(IF(K2006&lt;&gt;K2005,(-P2006*'inputs and tables'!$K$22-'inputs and tables'!$K$21)-P2006*'inputs and tables'!$K$22,0)*('inputs and tables'!$K$15+'inputs and tables'!$K$16)))*(IF(AND(K2006=0,'inputs and tables'!$K$16=1),data!C2006/data!C2007,1)*IF(AND(K2006=1,'inputs and tables'!$K$15=1),data!C2007/data!C2006,1))</f>
        <v>20520.081635450322</v>
      </c>
    </row>
    <row r="2008" spans="1:16" x14ac:dyDescent="0.4">
      <c r="A2008" s="17">
        <f t="shared" si="93"/>
        <v>2006</v>
      </c>
      <c r="B2008">
        <v>1676160000</v>
      </c>
      <c r="C2008">
        <v>21783.54</v>
      </c>
      <c r="D2008" s="14">
        <f t="shared" si="94"/>
        <v>44969</v>
      </c>
      <c r="F2008">
        <f ca="1">IF(A2008&lt;$F$2,"",AVERAGE(INDIRECT("C"&amp;A2008-$F$2+3):C2008))</f>
        <v>18924.338999999993</v>
      </c>
      <c r="G2008" s="2">
        <f ca="1">IF(A2008&lt;$G$2,"",IF(A2008=$G$2,AVERAGE(INDIRECT("C"&amp;A2008-$G$2+3):C2008),G2007+(2/($G$2+3))*(C2008-G2007)))</f>
        <v>20089.094592526722</v>
      </c>
      <c r="J2008">
        <f ca="1">IF(F2008="","",IF(C2008&lt;(F2008*(1-'inputs and tables'!$K$14)),0,IF(C2008&gt;(F2008*(1+'inputs and tables'!$K$14)),1,J2007)))</f>
        <v>1</v>
      </c>
      <c r="K2008">
        <f ca="1">IF(G2008="","",IF(C2008&lt;(G2008*(1-'inputs and tables'!$K$14)),0,IF(C2008&gt;(G2008*(1+'inputs and tables'!$K$14)),1,K2007)))</f>
        <v>1</v>
      </c>
      <c r="N2008" s="13">
        <f t="shared" si="95"/>
        <v>1891.753365175849</v>
      </c>
      <c r="O2008" s="10">
        <f ca="1">(O2007+(IF(J2007&lt;&gt;J2006,(-O2007*'inputs and tables'!$K$22-'inputs and tables'!$K$21)-O2007*'inputs and tables'!$K$22,0)*('inputs and tables'!$K$15+'inputs and tables'!$K$16)))*(IF(AND(J2007=0,'inputs and tables'!$K$16=1),data!C2007/data!C2008,1)*IF(AND(J2007=1,'inputs and tables'!$K$15=1),data!C2008/data!C2007,1))</f>
        <v>73488.983699099219</v>
      </c>
      <c r="P2008" s="10">
        <f ca="1">(P2007+(IF(K2007&lt;&gt;K2006,(-P2007*'inputs and tables'!$K$22-'inputs and tables'!$K$21)-P2007*'inputs and tables'!$K$22,0)*('inputs and tables'!$K$15+'inputs and tables'!$K$16)))*(IF(AND(K2007=0,'inputs and tables'!$K$16=1),data!C2007/data!C2008,1)*IF(AND(K2007=1,'inputs and tables'!$K$15=1),data!C2008/data!C2007,1))</f>
        <v>20445.923239013635</v>
      </c>
    </row>
    <row r="2009" spans="1:16" x14ac:dyDescent="0.4">
      <c r="A2009" s="17">
        <f t="shared" si="93"/>
        <v>2007</v>
      </c>
      <c r="B2009">
        <v>1676246400</v>
      </c>
      <c r="C2009">
        <v>21773.97</v>
      </c>
      <c r="D2009" s="14">
        <f t="shared" si="94"/>
        <v>44970</v>
      </c>
      <c r="F2009">
        <f ca="1">IF(A2009&lt;$F$2,"",AVERAGE(INDIRECT("C"&amp;A2009-$F$2+3):C2009))</f>
        <v>18945.263916666663</v>
      </c>
      <c r="G2009" s="2">
        <f ca="1">IF(A2009&lt;$G$2,"",IF(A2009=$G$2,AVERAGE(INDIRECT("C"&amp;A2009-$G$2+3):C2009),G2008+(2/($G$2+3))*(C2009-G2008)))</f>
        <v>20119.18165337446</v>
      </c>
      <c r="J2009">
        <f ca="1">IF(F2009="","",IF(C2009&lt;(F2009*(1-'inputs and tables'!$K$14)),0,IF(C2009&gt;(F2009*(1+'inputs and tables'!$K$14)),1,J2008)))</f>
        <v>1</v>
      </c>
      <c r="K2009">
        <f ca="1">IF(G2009="","",IF(C2009&lt;(G2009*(1-'inputs and tables'!$K$14)),0,IF(C2009&gt;(G2009*(1+'inputs and tables'!$K$14)),1,K2008)))</f>
        <v>1</v>
      </c>
      <c r="N2009" s="13">
        <f t="shared" si="95"/>
        <v>1890.9222752930875</v>
      </c>
      <c r="O2009" s="10">
        <f ca="1">(O2008+(IF(J2008&lt;&gt;J2007,(-O2008*'inputs and tables'!$K$22-'inputs and tables'!$K$21)-O2008*'inputs and tables'!$K$22,0)*('inputs and tables'!$K$15+'inputs and tables'!$K$16)))*(IF(AND(J2008=0,'inputs and tables'!$K$16=1),data!C2008/data!C2009,1)*IF(AND(J2008=1,'inputs and tables'!$K$15=1),data!C2009/data!C2008,1))</f>
        <v>73456.698332533444</v>
      </c>
      <c r="P2009" s="10">
        <f ca="1">(P2008+(IF(K2008&lt;&gt;K2007,(-P2008*'inputs and tables'!$K$22-'inputs and tables'!$K$21)-P2008*'inputs and tables'!$K$22,0)*('inputs and tables'!$K$15+'inputs and tables'!$K$16)))*(IF(AND(K2008=0,'inputs and tables'!$K$16=1),data!C2008/data!C2009,1)*IF(AND(K2008=1,'inputs and tables'!$K$15=1),data!C2009/data!C2008,1))</f>
        <v>20436.940884199066</v>
      </c>
    </row>
    <row r="2010" spans="1:16" x14ac:dyDescent="0.4">
      <c r="A2010" s="17">
        <f t="shared" si="93"/>
        <v>2008</v>
      </c>
      <c r="B2010">
        <v>1676332800</v>
      </c>
      <c r="C2010">
        <v>22199.84</v>
      </c>
      <c r="D2010" s="14">
        <f t="shared" si="94"/>
        <v>44971</v>
      </c>
      <c r="F2010">
        <f ca="1">IF(A2010&lt;$F$2,"",AVERAGE(INDIRECT("C"&amp;A2010-$F$2+3):C2010))</f>
        <v>18967.34708333333</v>
      </c>
      <c r="G2010" s="2">
        <f ca="1">IF(A2010&lt;$G$2,"",IF(A2010=$G$2,AVERAGE(INDIRECT("C"&amp;A2010-$G$2+3):C2010),G2009+(2/($G$2+3))*(C2010-G2009)))</f>
        <v>20156.336266707058</v>
      </c>
      <c r="J2010">
        <f ca="1">IF(F2010="","",IF(C2010&lt;(F2010*(1-'inputs and tables'!$K$14)),0,IF(C2010&gt;(F2010*(1+'inputs and tables'!$K$14)),1,J2009)))</f>
        <v>1</v>
      </c>
      <c r="K2010">
        <f ca="1">IF(G2010="","",IF(C2010&lt;(G2010*(1-'inputs and tables'!$K$14)),0,IF(C2010&gt;(G2010*(1+'inputs and tables'!$K$14)),1,K2009)))</f>
        <v>1</v>
      </c>
      <c r="N2010" s="13">
        <f t="shared" si="95"/>
        <v>1927.9062092922186</v>
      </c>
      <c r="O2010" s="10">
        <f ca="1">(O2009+(IF(J2009&lt;&gt;J2008,(-O2009*'inputs and tables'!$K$22-'inputs and tables'!$K$21)-O2009*'inputs and tables'!$K$22,0)*('inputs and tables'!$K$15+'inputs and tables'!$K$16)))*(IF(AND(J2009=0,'inputs and tables'!$K$16=1),data!C2009/data!C2010,1)*IF(AND(J2009=1,'inputs and tables'!$K$15=1),data!C2010/data!C2009,1))</f>
        <v>74893.414012718349</v>
      </c>
      <c r="P2010" s="10">
        <f ca="1">(P2009+(IF(K2009&lt;&gt;K2008,(-P2009*'inputs and tables'!$K$22-'inputs and tables'!$K$21)-P2009*'inputs and tables'!$K$22,0)*('inputs and tables'!$K$15+'inputs and tables'!$K$16)))*(IF(AND(K2009=0,'inputs and tables'!$K$16=1),data!C2009/data!C2010,1)*IF(AND(K2009=1,'inputs and tables'!$K$15=1),data!C2010/data!C2009,1))</f>
        <v>20836.66036642274</v>
      </c>
    </row>
    <row r="2011" spans="1:16" x14ac:dyDescent="0.4">
      <c r="A2011" s="17">
        <f t="shared" si="93"/>
        <v>2009</v>
      </c>
      <c r="B2011">
        <v>1676419200</v>
      </c>
      <c r="C2011">
        <v>24324.05</v>
      </c>
      <c r="D2011" s="14">
        <f t="shared" si="94"/>
        <v>44972</v>
      </c>
      <c r="F2011">
        <f ca="1">IF(A2011&lt;$F$2,"",AVERAGE(INDIRECT("C"&amp;A2011-$F$2+3):C2011))</f>
        <v>19008.985499999995</v>
      </c>
      <c r="G2011" s="2">
        <f ca="1">IF(A2011&lt;$G$2,"",IF(A2011=$G$2,AVERAGE(INDIRECT("C"&amp;A2011-$G$2+3):C2011),G2010+(2/($G$2+3))*(C2011-G2010)))</f>
        <v>20230.759726230146</v>
      </c>
      <c r="J2011">
        <f ca="1">IF(F2011="","",IF(C2011&lt;(F2011*(1-'inputs and tables'!$K$14)),0,IF(C2011&gt;(F2011*(1+'inputs and tables'!$K$14)),1,J2010)))</f>
        <v>1</v>
      </c>
      <c r="K2011">
        <f ca="1">IF(G2011="","",IF(C2011&lt;(G2011*(1-'inputs and tables'!$K$14)),0,IF(C2011&gt;(G2011*(1+'inputs and tables'!$K$14)),1,K2010)))</f>
        <v>1</v>
      </c>
      <c r="N2011" s="13">
        <f t="shared" si="95"/>
        <v>2112.379504993477</v>
      </c>
      <c r="O2011" s="10">
        <f ca="1">(O2010+(IF(J2010&lt;&gt;J2009,(-O2010*'inputs and tables'!$K$22-'inputs and tables'!$K$21)-O2010*'inputs and tables'!$K$22,0)*('inputs and tables'!$K$15+'inputs and tables'!$K$16)))*(IF(AND(J2010=0,'inputs and tables'!$K$16=1),data!C2010/data!C2011,1)*IF(AND(J2010=1,'inputs and tables'!$K$15=1),data!C2011/data!C2010,1))</f>
        <v>82059.652101819738</v>
      </c>
      <c r="P2011" s="10">
        <f ca="1">(P2010+(IF(K2010&lt;&gt;K2009,(-P2010*'inputs and tables'!$K$22-'inputs and tables'!$K$21)-P2010*'inputs and tables'!$K$22,0)*('inputs and tables'!$K$15+'inputs and tables'!$K$16)))*(IF(AND(K2010=0,'inputs and tables'!$K$16=1),data!C2010/data!C2011,1)*IF(AND(K2010=1,'inputs and tables'!$K$15=1),data!C2011/data!C2010,1))</f>
        <v>22830.433398884186</v>
      </c>
    </row>
    <row r="2012" spans="1:16" x14ac:dyDescent="0.4">
      <c r="A2012" s="17">
        <f t="shared" si="93"/>
        <v>2010</v>
      </c>
      <c r="B2012">
        <v>1676505600</v>
      </c>
      <c r="C2012">
        <v>23517.72</v>
      </c>
      <c r="D2012" s="14">
        <f t="shared" si="94"/>
        <v>44973</v>
      </c>
      <c r="F2012">
        <f ca="1">IF(A2012&lt;$F$2,"",AVERAGE(INDIRECT("C"&amp;A2012-$F$2+3):C2012))</f>
        <v>19045.600083333324</v>
      </c>
      <c r="G2012" s="2">
        <f ca="1">IF(A2012&lt;$G$2,"",IF(A2012=$G$2,AVERAGE(INDIRECT("C"&amp;A2012-$G$2+3):C2012),G2011+(2/($G$2+3))*(C2012-G2011)))</f>
        <v>20289.455445404608</v>
      </c>
      <c r="J2012">
        <f ca="1">IF(F2012="","",IF(C2012&lt;(F2012*(1-'inputs and tables'!$K$14)),0,IF(C2012&gt;(F2012*(1+'inputs and tables'!$K$14)),1,J2011)))</f>
        <v>1</v>
      </c>
      <c r="K2012">
        <f ca="1">IF(G2012="","",IF(C2012&lt;(G2012*(1-'inputs and tables'!$K$14)),0,IF(C2012&gt;(G2012*(1+'inputs and tables'!$K$14)),1,K2011)))</f>
        <v>1</v>
      </c>
      <c r="N2012" s="13">
        <f t="shared" si="95"/>
        <v>2042.355188884055</v>
      </c>
      <c r="O2012" s="10">
        <f ca="1">(O2011+(IF(J2011&lt;&gt;J2010,(-O2011*'inputs and tables'!$K$22-'inputs and tables'!$K$21)-O2011*'inputs and tables'!$K$22,0)*('inputs and tables'!$K$15+'inputs and tables'!$K$16)))*(IF(AND(J2011=0,'inputs and tables'!$K$16=1),data!C2011/data!C2012,1)*IF(AND(J2011=1,'inputs and tables'!$K$15=1),data!C2012/data!C2011,1))</f>
        <v>79339.415986565087</v>
      </c>
      <c r="P2012" s="10">
        <f ca="1">(P2011+(IF(K2011&lt;&gt;K2010,(-P2011*'inputs and tables'!$K$22-'inputs and tables'!$K$21)-P2011*'inputs and tables'!$K$22,0)*('inputs and tables'!$K$15+'inputs and tables'!$K$16)))*(IF(AND(K2011=0,'inputs and tables'!$K$16=1),data!C2011/data!C2012,1)*IF(AND(K2011=1,'inputs and tables'!$K$15=1),data!C2012/data!C2011,1))</f>
        <v>22073.616036540243</v>
      </c>
    </row>
    <row r="2013" spans="1:16" x14ac:dyDescent="0.4">
      <c r="A2013" s="17">
        <f t="shared" si="93"/>
        <v>2011</v>
      </c>
      <c r="B2013">
        <v>1676592000</v>
      </c>
      <c r="C2013">
        <v>24569.97</v>
      </c>
      <c r="D2013" s="14">
        <f t="shared" si="94"/>
        <v>44974</v>
      </c>
      <c r="F2013">
        <f ca="1">IF(A2013&lt;$F$2,"",AVERAGE(INDIRECT("C"&amp;A2013-$F$2+3):C2013))</f>
        <v>19091.667166666663</v>
      </c>
      <c r="G2013" s="2">
        <f ca="1">IF(A2013&lt;$G$2,"",IF(A2013=$G$2,AVERAGE(INDIRECT("C"&amp;A2013-$G$2+3):C2013),G2012+(2/($G$2+3))*(C2013-G2012)))</f>
        <v>20365.893205308097</v>
      </c>
      <c r="J2013">
        <f ca="1">IF(F2013="","",IF(C2013&lt;(F2013*(1-'inputs and tables'!$K$14)),0,IF(C2013&gt;(F2013*(1+'inputs and tables'!$K$14)),1,J2012)))</f>
        <v>1</v>
      </c>
      <c r="K2013">
        <f ca="1">IF(G2013="","",IF(C2013&lt;(G2013*(1-'inputs and tables'!$K$14)),0,IF(C2013&gt;(G2013*(1+'inputs and tables'!$K$14)),1,K2012)))</f>
        <v>1</v>
      </c>
      <c r="N2013" s="13">
        <f t="shared" si="95"/>
        <v>2133.7359965262604</v>
      </c>
      <c r="O2013" s="10">
        <f ca="1">(O2012+(IF(J2012&lt;&gt;J2011,(-O2012*'inputs and tables'!$K$22-'inputs and tables'!$K$21)-O2012*'inputs and tables'!$K$22,0)*('inputs and tables'!$K$15+'inputs and tables'!$K$16)))*(IF(AND(J2012=0,'inputs and tables'!$K$16=1),data!C2012/data!C2013,1)*IF(AND(J2012=1,'inputs and tables'!$K$15=1),data!C2013/data!C2012,1))</f>
        <v>82889.288188116217</v>
      </c>
      <c r="P2013" s="10">
        <f ca="1">(P2012+(IF(K2012&lt;&gt;K2011,(-P2012*'inputs and tables'!$K$22-'inputs and tables'!$K$21)-P2012*'inputs and tables'!$K$22,0)*('inputs and tables'!$K$15+'inputs and tables'!$K$16)))*(IF(AND(K2012=0,'inputs and tables'!$K$16=1),data!C2012/data!C2013,1)*IF(AND(K2012=1,'inputs and tables'!$K$15=1),data!C2013/data!C2012,1))</f>
        <v>23061.252698361604</v>
      </c>
    </row>
    <row r="2014" spans="1:16" x14ac:dyDescent="0.4">
      <c r="A2014" s="17">
        <f t="shared" si="93"/>
        <v>2012</v>
      </c>
      <c r="B2014">
        <v>1676678400</v>
      </c>
      <c r="C2014">
        <v>24631.95</v>
      </c>
      <c r="D2014" s="14">
        <f t="shared" si="94"/>
        <v>44975</v>
      </c>
      <c r="F2014">
        <f ca="1">IF(A2014&lt;$F$2,"",AVERAGE(INDIRECT("C"&amp;A2014-$F$2+3):C2014))</f>
        <v>19137.230333333329</v>
      </c>
      <c r="G2014" s="2">
        <f ca="1">IF(A2014&lt;$G$2,"",IF(A2014=$G$2,AVERAGE(INDIRECT("C"&amp;A2014-$G$2+3):C2014),G2013+(2/($G$2+3))*(C2014-G2013)))</f>
        <v>20442.072790927596</v>
      </c>
      <c r="J2014">
        <f ca="1">IF(F2014="","",IF(C2014&lt;(F2014*(1-'inputs and tables'!$K$14)),0,IF(C2014&gt;(F2014*(1+'inputs and tables'!$K$14)),1,J2013)))</f>
        <v>1</v>
      </c>
      <c r="K2014">
        <f ca="1">IF(G2014="","",IF(C2014&lt;(G2014*(1-'inputs and tables'!$K$14)),0,IF(C2014&gt;(G2014*(1+'inputs and tables'!$K$14)),1,K2013)))</f>
        <v>1</v>
      </c>
      <c r="N2014" s="13">
        <f t="shared" si="95"/>
        <v>2139.1185410334247</v>
      </c>
      <c r="O2014" s="10">
        <f ca="1">(O2013+(IF(J2013&lt;&gt;J2012,(-O2013*'inputs and tables'!$K$22-'inputs and tables'!$K$21)-O2013*'inputs and tables'!$K$22,0)*('inputs and tables'!$K$15+'inputs and tables'!$K$16)))*(IF(AND(J2013=0,'inputs and tables'!$K$16=1),data!C2013/data!C2014,1)*IF(AND(J2013=1,'inputs and tables'!$K$15=1),data!C2014/data!C2013,1))</f>
        <v>83098.384010451337</v>
      </c>
      <c r="P2014" s="10">
        <f ca="1">(P2013+(IF(K2013&lt;&gt;K2012,(-P2013*'inputs and tables'!$K$22-'inputs and tables'!$K$21)-P2013*'inputs and tables'!$K$22,0)*('inputs and tables'!$K$15+'inputs and tables'!$K$16)))*(IF(AND(K2013=0,'inputs and tables'!$K$16=1),data!C2013/data!C2014,1)*IF(AND(K2013=1,'inputs and tables'!$K$15=1),data!C2014/data!C2013,1))</f>
        <v>23119.426820765679</v>
      </c>
    </row>
    <row r="2015" spans="1:16" x14ac:dyDescent="0.4">
      <c r="A2015" s="17">
        <f t="shared" si="93"/>
        <v>2013</v>
      </c>
      <c r="B2015">
        <v>1676764800</v>
      </c>
      <c r="C2015">
        <v>24271.759999999998</v>
      </c>
      <c r="D2015" s="14">
        <f t="shared" si="94"/>
        <v>44976</v>
      </c>
      <c r="F2015">
        <f ca="1">IF(A2015&lt;$F$2,"",AVERAGE(INDIRECT("C"&amp;A2015-$F$2+3):C2015))</f>
        <v>19179.458749999994</v>
      </c>
      <c r="G2015" s="2">
        <f ca="1">IF(A2015&lt;$G$2,"",IF(A2015=$G$2,AVERAGE(INDIRECT("C"&amp;A2015-$G$2+3):C2015),G2014+(2/($G$2+3))*(C2015-G2014)))</f>
        <v>20510.460062518174</v>
      </c>
      <c r="J2015">
        <f ca="1">IF(F2015="","",IF(C2015&lt;(F2015*(1-'inputs and tables'!$K$14)),0,IF(C2015&gt;(F2015*(1+'inputs and tables'!$K$14)),1,J2014)))</f>
        <v>1</v>
      </c>
      <c r="K2015">
        <f ca="1">IF(G2015="","",IF(C2015&lt;(G2015*(1-'inputs and tables'!$K$14)),0,IF(C2015&gt;(G2015*(1+'inputs and tables'!$K$14)),1,K2014)))</f>
        <v>1</v>
      </c>
      <c r="N2015" s="13">
        <f t="shared" si="95"/>
        <v>2107.8384715588263</v>
      </c>
      <c r="O2015" s="10">
        <f ca="1">(O2014+(IF(J2014&lt;&gt;J2013,(-O2014*'inputs and tables'!$K$22-'inputs and tables'!$K$21)-O2014*'inputs and tables'!$K$22,0)*('inputs and tables'!$K$15+'inputs and tables'!$K$16)))*(IF(AND(J2014=0,'inputs and tables'!$K$16=1),data!C2014/data!C2015,1)*IF(AND(J2014=1,'inputs and tables'!$K$15=1),data!C2015/data!C2014,1))</f>
        <v>81883.246478233035</v>
      </c>
      <c r="P2015" s="10">
        <f ca="1">(P2014+(IF(K2014&lt;&gt;K2013,(-P2014*'inputs and tables'!$K$22-'inputs and tables'!$K$21)-P2014*'inputs and tables'!$K$22,0)*('inputs and tables'!$K$15+'inputs and tables'!$K$16)))*(IF(AND(K2014=0,'inputs and tables'!$K$16=1),data!C2014/data!C2015,1)*IF(AND(K2014=1,'inputs and tables'!$K$15=1),data!C2015/data!C2014,1))</f>
        <v>22781.354262703015</v>
      </c>
    </row>
    <row r="2016" spans="1:16" x14ac:dyDescent="0.4">
      <c r="A2016" s="17">
        <f t="shared" si="93"/>
        <v>2014</v>
      </c>
      <c r="B2016">
        <v>1676851200</v>
      </c>
      <c r="C2016">
        <v>24842.2</v>
      </c>
      <c r="D2016" s="14">
        <f t="shared" si="94"/>
        <v>44977</v>
      </c>
      <c r="F2016">
        <f ca="1">IF(A2016&lt;$F$2,"",AVERAGE(INDIRECT("C"&amp;A2016-$F$2+3):C2016))</f>
        <v>19223.390416666669</v>
      </c>
      <c r="G2016" s="2">
        <f ca="1">IF(A2016&lt;$G$2,"",IF(A2016=$G$2,AVERAGE(INDIRECT("C"&amp;A2016-$G$2+3):C2016),G2015+(2/($G$2+3))*(C2016-G2015)))</f>
        <v>20587.812561401777</v>
      </c>
      <c r="J2016">
        <f ca="1">IF(F2016="","",IF(C2016&lt;(F2016*(1-'inputs and tables'!$K$14)),0,IF(C2016&gt;(F2016*(1+'inputs and tables'!$K$14)),1,J2015)))</f>
        <v>1</v>
      </c>
      <c r="K2016">
        <f ca="1">IF(G2016="","",IF(C2016&lt;(G2016*(1-'inputs and tables'!$K$14)),0,IF(C2016&gt;(G2016*(1+'inputs and tables'!$K$14)),1,K2015)))</f>
        <v>1</v>
      </c>
      <c r="N2016" s="13">
        <f t="shared" si="95"/>
        <v>2157.3773339122781</v>
      </c>
      <c r="O2016" s="10">
        <f ca="1">(O2015+(IF(J2015&lt;&gt;J2014,(-O2015*'inputs and tables'!$K$22-'inputs and tables'!$K$21)-O2015*'inputs and tables'!$K$22,0)*('inputs and tables'!$K$15+'inputs and tables'!$K$16)))*(IF(AND(J2015=0,'inputs and tables'!$K$16=1),data!C2015/data!C2016,1)*IF(AND(J2015=1,'inputs and tables'!$K$15=1),data!C2016/data!C2015,1))</f>
        <v>83807.683730457167</v>
      </c>
      <c r="P2016" s="10">
        <f ca="1">(P2015+(IF(K2015&lt;&gt;K2014,(-P2015*'inputs and tables'!$K$22-'inputs and tables'!$K$21)-P2015*'inputs and tables'!$K$22,0)*('inputs and tables'!$K$15+'inputs and tables'!$K$16)))*(IF(AND(K2015=0,'inputs and tables'!$K$16=1),data!C2015/data!C2016,1)*IF(AND(K2015=1,'inputs and tables'!$K$15=1),data!C2016/data!C2015,1))</f>
        <v>23316.766434116063</v>
      </c>
    </row>
    <row r="2017" spans="1:16" x14ac:dyDescent="0.4">
      <c r="A2017" s="17">
        <f t="shared" si="93"/>
        <v>2015</v>
      </c>
      <c r="B2017">
        <v>1676937600</v>
      </c>
      <c r="C2017">
        <v>24452.16</v>
      </c>
      <c r="D2017" s="14">
        <f t="shared" si="94"/>
        <v>44978</v>
      </c>
      <c r="F2017">
        <f ca="1">IF(A2017&lt;$F$2,"",AVERAGE(INDIRECT("C"&amp;A2017-$F$2+3):C2017))</f>
        <v>19266.077416666667</v>
      </c>
      <c r="G2017" s="2">
        <f ca="1">IF(A2017&lt;$G$2,"",IF(A2017=$G$2,AVERAGE(INDIRECT("C"&amp;A2017-$G$2+3):C2017),G2016+(2/($G$2+3))*(C2017-G2016)))</f>
        <v>20656.818765662461</v>
      </c>
      <c r="J2017">
        <f ca="1">IF(F2017="","",IF(C2017&lt;(F2017*(1-'inputs and tables'!$K$14)),0,IF(C2017&gt;(F2017*(1+'inputs and tables'!$K$14)),1,J2016)))</f>
        <v>1</v>
      </c>
      <c r="K2017">
        <f ca="1">IF(G2017="","",IF(C2017&lt;(G2017*(1-'inputs and tables'!$K$14)),0,IF(C2017&gt;(G2017*(1+'inputs and tables'!$K$14)),1,K2016)))</f>
        <v>1</v>
      </c>
      <c r="N2017" s="13">
        <f t="shared" si="95"/>
        <v>2123.5049934867461</v>
      </c>
      <c r="O2017" s="10">
        <f ca="1">(O2016+(IF(J2016&lt;&gt;J2015,(-O2016*'inputs and tables'!$K$22-'inputs and tables'!$K$21)-O2016*'inputs and tables'!$K$22,0)*('inputs and tables'!$K$15+'inputs and tables'!$K$16)))*(IF(AND(J2016=0,'inputs and tables'!$K$16=1),data!C2016/data!C2017,1)*IF(AND(J2016=1,'inputs and tables'!$K$15=1),data!C2017/data!C2016,1))</f>
        <v>82491.844192806413</v>
      </c>
      <c r="P2017" s="10">
        <f ca="1">(P2016+(IF(K2016&lt;&gt;K2015,(-P2016*'inputs and tables'!$K$22-'inputs and tables'!$K$21)-P2016*'inputs and tables'!$K$22,0)*('inputs and tables'!$K$15+'inputs and tables'!$K$16)))*(IF(AND(K2016=0,'inputs and tables'!$K$16=1),data!C2016/data!C2017,1)*IF(AND(K2016=1,'inputs and tables'!$K$15=1),data!C2017/data!C2016,1))</f>
        <v>22950.67681323053</v>
      </c>
    </row>
    <row r="2018" spans="1:16" x14ac:dyDescent="0.4">
      <c r="A2018" s="17">
        <f t="shared" si="93"/>
        <v>2016</v>
      </c>
      <c r="B2018">
        <v>1677024000</v>
      </c>
      <c r="C2018">
        <v>24182.21</v>
      </c>
      <c r="D2018" s="14">
        <f t="shared" si="94"/>
        <v>44979</v>
      </c>
      <c r="F2018">
        <f ca="1">IF(A2018&lt;$F$2,"",AVERAGE(INDIRECT("C"&amp;A2018-$F$2+3):C2018))</f>
        <v>19300.261916666666</v>
      </c>
      <c r="G2018" s="2">
        <f ca="1">IF(A2018&lt;$G$2,"",IF(A2018=$G$2,AVERAGE(INDIRECT("C"&amp;A2018-$G$2+3):C2018),G2017+(2/($G$2+3))*(C2018-G2017)))</f>
        <v>20719.772180561347</v>
      </c>
      <c r="J2018">
        <f ca="1">IF(F2018="","",IF(C2018&lt;(F2018*(1-'inputs and tables'!$K$14)),0,IF(C2018&gt;(F2018*(1+'inputs and tables'!$K$14)),1,J2017)))</f>
        <v>1</v>
      </c>
      <c r="K2018">
        <f ca="1">IF(G2018="","",IF(C2018&lt;(G2018*(1-'inputs and tables'!$K$14)),0,IF(C2018&gt;(G2018*(1+'inputs and tables'!$K$14)),1,K2017)))</f>
        <v>1</v>
      </c>
      <c r="N2018" s="13">
        <f t="shared" si="95"/>
        <v>2100.0616587060254</v>
      </c>
      <c r="O2018" s="10">
        <f ca="1">(O2017+(IF(J2017&lt;&gt;J2016,(-O2017*'inputs and tables'!$K$22-'inputs and tables'!$K$21)-O2017*'inputs and tables'!$K$22,0)*('inputs and tables'!$K$15+'inputs and tables'!$K$16)))*(IF(AND(J2017=0,'inputs and tables'!$K$16=1),data!C2017/data!C2018,1)*IF(AND(J2017=1,'inputs and tables'!$K$15=1),data!C2018/data!C2017,1))</f>
        <v>81581.140461935676</v>
      </c>
      <c r="P2018" s="10">
        <f ca="1">(P2017+(IF(K2017&lt;&gt;K2016,(-P2017*'inputs and tables'!$K$22-'inputs and tables'!$K$21)-P2017*'inputs and tables'!$K$22,0)*('inputs and tables'!$K$15+'inputs and tables'!$K$16)))*(IF(AND(K2017=0,'inputs and tables'!$K$16=1),data!C2017/data!C2018,1)*IF(AND(K2017=1,'inputs and tables'!$K$15=1),data!C2018/data!C2017,1))</f>
        <v>22697.303074234402</v>
      </c>
    </row>
    <row r="2019" spans="1:16" x14ac:dyDescent="0.4">
      <c r="A2019" s="17">
        <f t="shared" si="93"/>
        <v>2017</v>
      </c>
      <c r="B2019">
        <v>1677110400</v>
      </c>
      <c r="C2019">
        <v>23940.2</v>
      </c>
      <c r="D2019" s="14">
        <f t="shared" si="94"/>
        <v>44980</v>
      </c>
      <c r="F2019">
        <f ca="1">IF(A2019&lt;$F$2,"",AVERAGE(INDIRECT("C"&amp;A2019-$F$2+3):C2019))</f>
        <v>19326.667000000001</v>
      </c>
      <c r="G2019" s="2">
        <f ca="1">IF(A2019&lt;$G$2,"",IF(A2019=$G$2,AVERAGE(INDIRECT("C"&amp;A2019-$G$2+3):C2019),G2018+(2/($G$2+3))*(C2019-G2018)))</f>
        <v>20777.279820194181</v>
      </c>
      <c r="J2019">
        <f ca="1">IF(F2019="","",IF(C2019&lt;(F2019*(1-'inputs and tables'!$K$14)),0,IF(C2019&gt;(F2019*(1+'inputs and tables'!$K$14)),1,J2018)))</f>
        <v>1</v>
      </c>
      <c r="K2019">
        <f ca="1">IF(G2019="","",IF(C2019&lt;(G2019*(1-'inputs and tables'!$K$14)),0,IF(C2019&gt;(G2019*(1+'inputs and tables'!$K$14)),1,K2018)))</f>
        <v>1</v>
      </c>
      <c r="N2019" s="13">
        <f t="shared" si="95"/>
        <v>2079.0447242726777</v>
      </c>
      <c r="O2019" s="10">
        <f ca="1">(O2018+(IF(J2018&lt;&gt;J2017,(-O2018*'inputs and tables'!$K$22-'inputs and tables'!$K$21)-O2018*'inputs and tables'!$K$22,0)*('inputs and tables'!$K$15+'inputs and tables'!$K$16)))*(IF(AND(J2018=0,'inputs and tables'!$K$16=1),data!C2018/data!C2019,1)*IF(AND(J2018=1,'inputs and tables'!$K$15=1),data!C2019/data!C2018,1))</f>
        <v>80764.695157590337</v>
      </c>
      <c r="P2019" s="10">
        <f ca="1">(P2018+(IF(K2018&lt;&gt;K2017,(-P2018*'inputs and tables'!$K$22-'inputs and tables'!$K$21)-P2018*'inputs and tables'!$K$22,0)*('inputs and tables'!$K$15+'inputs and tables'!$K$16)))*(IF(AND(K2018=0,'inputs and tables'!$K$16=1),data!C2018/data!C2019,1)*IF(AND(K2018=1,'inputs and tables'!$K$15=1),data!C2019/data!C2018,1))</f>
        <v>22470.15368147851</v>
      </c>
    </row>
    <row r="2020" spans="1:16" x14ac:dyDescent="0.4">
      <c r="A2020" s="17">
        <f t="shared" si="93"/>
        <v>2018</v>
      </c>
      <c r="B2020">
        <v>1677196800</v>
      </c>
      <c r="C2020">
        <v>23185.29</v>
      </c>
      <c r="D2020" s="14">
        <f t="shared" si="94"/>
        <v>44981</v>
      </c>
      <c r="F2020">
        <f ca="1">IF(A2020&lt;$F$2,"",AVERAGE(INDIRECT("C"&amp;A2020-$F$2+3):C2020))</f>
        <v>19350.751833333336</v>
      </c>
      <c r="G2020" s="2">
        <f ca="1">IF(A2020&lt;$G$2,"",IF(A2020=$G$2,AVERAGE(INDIRECT("C"&amp;A2020-$G$2+3):C2020),G2019+(2/($G$2+3))*(C2020-G2019)))</f>
        <v>20820.280001976429</v>
      </c>
      <c r="J2020">
        <f ca="1">IF(F2020="","",IF(C2020&lt;(F2020*(1-'inputs and tables'!$K$14)),0,IF(C2020&gt;(F2020*(1+'inputs and tables'!$K$14)),1,J2019)))</f>
        <v>1</v>
      </c>
      <c r="K2020">
        <f ca="1">IF(G2020="","",IF(C2020&lt;(G2020*(1-'inputs and tables'!$K$14)),0,IF(C2020&gt;(G2020*(1+'inputs and tables'!$K$14)),1,K2019)))</f>
        <v>1</v>
      </c>
      <c r="N2020" s="13">
        <f t="shared" si="95"/>
        <v>2013.4858879722003</v>
      </c>
      <c r="O2020" s="10">
        <f ca="1">(O2019+(IF(J2019&lt;&gt;J2018,(-O2019*'inputs and tables'!$K$22-'inputs and tables'!$K$21)-O2019*'inputs and tables'!$K$22,0)*('inputs and tables'!$K$15+'inputs and tables'!$K$16)))*(IF(AND(J2019=0,'inputs and tables'!$K$16=1),data!C2019/data!C2020,1)*IF(AND(J2019=1,'inputs and tables'!$K$15=1),data!C2020/data!C2019,1))</f>
        <v>78217.929632598214</v>
      </c>
      <c r="P2020" s="10">
        <f ca="1">(P2019+(IF(K2019&lt;&gt;K2018,(-P2019*'inputs and tables'!$K$22-'inputs and tables'!$K$21)-P2019*'inputs and tables'!$K$22,0)*('inputs and tables'!$K$15+'inputs and tables'!$K$16)))*(IF(AND(K2019=0,'inputs and tables'!$K$16=1),data!C2019/data!C2020,1)*IF(AND(K2019=1,'inputs and tables'!$K$15=1),data!C2020/data!C2019,1))</f>
        <v>21761.59887760532</v>
      </c>
    </row>
    <row r="2021" spans="1:16" x14ac:dyDescent="0.4">
      <c r="A2021" s="17">
        <f t="shared" si="93"/>
        <v>2019</v>
      </c>
      <c r="B2021">
        <v>1677283200</v>
      </c>
      <c r="C2021">
        <v>23157.07</v>
      </c>
      <c r="D2021" s="14">
        <f t="shared" si="94"/>
        <v>44982</v>
      </c>
      <c r="F2021">
        <f ca="1">IF(A2021&lt;$F$2,"",AVERAGE(INDIRECT("C"&amp;A2021-$F$2+3):C2021))</f>
        <v>19372.12875</v>
      </c>
      <c r="G2021" s="2">
        <f ca="1">IF(A2021&lt;$G$2,"",IF(A2021=$G$2,AVERAGE(INDIRECT("C"&amp;A2021-$G$2+3):C2021),G2020+(2/($G$2+3))*(C2021-G2020)))</f>
        <v>20862.008394798278</v>
      </c>
      <c r="J2021">
        <f ca="1">IF(F2021="","",IF(C2021&lt;(F2021*(1-'inputs and tables'!$K$14)),0,IF(C2021&gt;(F2021*(1+'inputs and tables'!$K$14)),1,J2020)))</f>
        <v>1</v>
      </c>
      <c r="K2021">
        <f ca="1">IF(G2021="","",IF(C2021&lt;(G2021*(1-'inputs and tables'!$K$14)),0,IF(C2021&gt;(G2021*(1+'inputs and tables'!$K$14)),1,K2020)))</f>
        <v>1</v>
      </c>
      <c r="N2021" s="13">
        <f t="shared" si="95"/>
        <v>2011.0351715154047</v>
      </c>
      <c r="O2021" s="10">
        <f ca="1">(O2020+(IF(J2020&lt;&gt;J2019,(-O2020*'inputs and tables'!$K$22-'inputs and tables'!$K$21)-O2020*'inputs and tables'!$K$22,0)*('inputs and tables'!$K$15+'inputs and tables'!$K$16)))*(IF(AND(J2020=0,'inputs and tables'!$K$16=1),data!C2020/data!C2021,1)*IF(AND(J2020=1,'inputs and tables'!$K$15=1),data!C2021/data!C2020,1))</f>
        <v>78122.726597646659</v>
      </c>
      <c r="P2021" s="10">
        <f ca="1">(P2020+(IF(K2020&lt;&gt;K2019,(-P2020*'inputs and tables'!$K$22-'inputs and tables'!$K$21)-P2020*'inputs and tables'!$K$22,0)*('inputs and tables'!$K$15+'inputs and tables'!$K$16)))*(IF(AND(K2020=0,'inputs and tables'!$K$16=1),data!C2020/data!C2021,1)*IF(AND(K2020=1,'inputs and tables'!$K$15=1),data!C2021/data!C2020,1))</f>
        <v>21735.111724745639</v>
      </c>
    </row>
    <row r="2022" spans="1:16" x14ac:dyDescent="0.4">
      <c r="A2022" s="17">
        <f t="shared" si="93"/>
        <v>2020</v>
      </c>
      <c r="B2022">
        <v>1677369600</v>
      </c>
      <c r="C2022">
        <v>23554.85</v>
      </c>
      <c r="D2022" s="14">
        <f t="shared" si="94"/>
        <v>44983</v>
      </c>
      <c r="F2022">
        <f ca="1">IF(A2022&lt;$F$2,"",AVERAGE(INDIRECT("C"&amp;A2022-$F$2+3):C2022))</f>
        <v>19395.005250000002</v>
      </c>
      <c r="G2022" s="2">
        <f ca="1">IF(A2022&lt;$G$2,"",IF(A2022=$G$2,AVERAGE(INDIRECT("C"&amp;A2022-$G$2+3):C2022),G2021+(2/($G$2+3))*(C2022-G2021)))</f>
        <v>20910.094852034024</v>
      </c>
      <c r="J2022">
        <f ca="1">IF(F2022="","",IF(C2022&lt;(F2022*(1-'inputs and tables'!$K$14)),0,IF(C2022&gt;(F2022*(1+'inputs and tables'!$K$14)),1,J2021)))</f>
        <v>1</v>
      </c>
      <c r="K2022">
        <f ca="1">IF(G2022="","",IF(C2022&lt;(G2022*(1-'inputs and tables'!$K$14)),0,IF(C2022&gt;(G2022*(1+'inputs and tables'!$K$14)),1,K2021)))</f>
        <v>1</v>
      </c>
      <c r="N2022" s="13">
        <f t="shared" si="95"/>
        <v>2045.5796786799724</v>
      </c>
      <c r="O2022" s="10">
        <f ca="1">(O2021+(IF(J2021&lt;&gt;J2020,(-O2021*'inputs and tables'!$K$22-'inputs and tables'!$K$21)-O2021*'inputs and tables'!$K$22,0)*('inputs and tables'!$K$15+'inputs and tables'!$K$16)))*(IF(AND(J2021=0,'inputs and tables'!$K$16=1),data!C2021/data!C2022,1)*IF(AND(J2021=1,'inputs and tables'!$K$15=1),data!C2022/data!C2021,1))</f>
        <v>79464.677811077883</v>
      </c>
      <c r="P2022" s="10">
        <f ca="1">(P2021+(IF(K2021&lt;&gt;K2020,(-P2021*'inputs and tables'!$K$22-'inputs and tables'!$K$21)-P2021*'inputs and tables'!$K$22,0)*('inputs and tables'!$K$15+'inputs and tables'!$K$16)))*(IF(AND(K2021=0,'inputs and tables'!$K$16=1),data!C2021/data!C2022,1)*IF(AND(K2021=1,'inputs and tables'!$K$15=1),data!C2022/data!C2021,1))</f>
        <v>22108.466071468662</v>
      </c>
    </row>
    <row r="2023" spans="1:16" x14ac:dyDescent="0.4">
      <c r="A2023" s="17">
        <f t="shared" si="93"/>
        <v>2021</v>
      </c>
      <c r="B2023">
        <v>1677456000</v>
      </c>
      <c r="C2023">
        <v>23492.09</v>
      </c>
      <c r="D2023" s="14">
        <f t="shared" si="94"/>
        <v>44984</v>
      </c>
      <c r="F2023">
        <f ca="1">IF(A2023&lt;$F$2,"",AVERAGE(INDIRECT("C"&amp;A2023-$F$2+3):C2023))</f>
        <v>19418.876999999997</v>
      </c>
      <c r="G2023" s="2">
        <f ca="1">IF(A2023&lt;$G$2,"",IF(A2023=$G$2,AVERAGE(INDIRECT("C"&amp;A2023-$G$2+3):C2023),G2022+(2/($G$2+3))*(C2023-G2022)))</f>
        <v>20956.201908247702</v>
      </c>
      <c r="J2023">
        <f ca="1">IF(F2023="","",IF(C2023&lt;(F2023*(1-'inputs and tables'!$K$14)),0,IF(C2023&gt;(F2023*(1+'inputs and tables'!$K$14)),1,J2022)))</f>
        <v>1</v>
      </c>
      <c r="K2023">
        <f ca="1">IF(G2023="","",IF(C2023&lt;(G2023*(1-'inputs and tables'!$K$14)),0,IF(C2023&gt;(G2023*(1+'inputs and tables'!$K$14)),1,K2022)))</f>
        <v>1</v>
      </c>
      <c r="N2023" s="13">
        <f t="shared" si="95"/>
        <v>2040.1293964394167</v>
      </c>
      <c r="O2023" s="10">
        <f ca="1">(O2022+(IF(J2022&lt;&gt;J2021,(-O2022*'inputs and tables'!$K$22-'inputs and tables'!$K$21)-O2022*'inputs and tables'!$K$22,0)*('inputs and tables'!$K$15+'inputs and tables'!$K$16)))*(IF(AND(J2022=0,'inputs and tables'!$K$16=1),data!C2022/data!C2023,1)*IF(AND(J2022=1,'inputs and tables'!$K$15=1),data!C2023/data!C2022,1))</f>
        <v>79252.950579555574</v>
      </c>
      <c r="P2023" s="10">
        <f ca="1">(P2022+(IF(K2022&lt;&gt;K2021,(-P2022*'inputs and tables'!$K$22-'inputs and tables'!$K$21)-P2022*'inputs and tables'!$K$22,0)*('inputs and tables'!$K$15+'inputs and tables'!$K$16)))*(IF(AND(K2022=0,'inputs and tables'!$K$16=1),data!C2022/data!C2023,1)*IF(AND(K2022=1,'inputs and tables'!$K$15=1),data!C2023/data!C2022,1))</f>
        <v>22049.559844910422</v>
      </c>
    </row>
    <row r="2024" spans="1:16" x14ac:dyDescent="0.4">
      <c r="A2024" s="17">
        <f t="shared" si="93"/>
        <v>2022</v>
      </c>
      <c r="B2024">
        <v>1677542400</v>
      </c>
      <c r="C2024">
        <v>23141.57</v>
      </c>
      <c r="D2024" s="14">
        <f t="shared" si="94"/>
        <v>44985</v>
      </c>
      <c r="F2024">
        <f ca="1">IF(A2024&lt;$F$2,"",AVERAGE(INDIRECT("C"&amp;A2024-$F$2+3):C2024))</f>
        <v>19440.967249999994</v>
      </c>
      <c r="G2024" s="2">
        <f ca="1">IF(A2024&lt;$G$2,"",IF(A2024=$G$2,AVERAGE(INDIRECT("C"&amp;A2024-$G$2+3):C2024),G2023+(2/($G$2+3))*(C2024-G2023)))</f>
        <v>20995.226338457564</v>
      </c>
      <c r="J2024">
        <f ca="1">IF(F2024="","",IF(C2024&lt;(F2024*(1-'inputs and tables'!$K$14)),0,IF(C2024&gt;(F2024*(1+'inputs and tables'!$K$14)),1,J2023)))</f>
        <v>1</v>
      </c>
      <c r="K2024">
        <f ca="1">IF(G2024="","",IF(C2024&lt;(G2024*(1-'inputs and tables'!$K$14)),0,IF(C2024&gt;(G2024*(1+'inputs and tables'!$K$14)),1,K2023)))</f>
        <v>1</v>
      </c>
      <c r="N2024" s="13">
        <f t="shared" si="95"/>
        <v>2009.689101172374</v>
      </c>
      <c r="O2024" s="10">
        <f ca="1">(O2023+(IF(J2023&lt;&gt;J2022,(-O2023*'inputs and tables'!$K$22-'inputs and tables'!$K$21)-O2023*'inputs and tables'!$K$22,0)*('inputs and tables'!$K$15+'inputs and tables'!$K$16)))*(IF(AND(J2023=0,'inputs and tables'!$K$16=1),data!C2023/data!C2024,1)*IF(AND(J2023=1,'inputs and tables'!$K$15=1),data!C2024/data!C2023,1))</f>
        <v>78070.435774055266</v>
      </c>
      <c r="P2024" s="10">
        <f ca="1">(P2023+(IF(K2023&lt;&gt;K2022,(-P2023*'inputs and tables'!$K$22-'inputs and tables'!$K$21)-P2023*'inputs and tables'!$K$22,0)*('inputs and tables'!$K$15+'inputs and tables'!$K$16)))*(IF(AND(K2023=0,'inputs and tables'!$K$16=1),data!C2023/data!C2024,1)*IF(AND(K2023=1,'inputs and tables'!$K$15=1),data!C2024/data!C2023,1))</f>
        <v>21720.563501169272</v>
      </c>
    </row>
    <row r="2025" spans="1:16" x14ac:dyDescent="0.4">
      <c r="A2025" s="17">
        <f t="shared" si="93"/>
        <v>2023</v>
      </c>
      <c r="B2025">
        <v>1677628800</v>
      </c>
      <c r="C2025">
        <v>23628.97</v>
      </c>
      <c r="D2025" s="14">
        <f t="shared" si="94"/>
        <v>44986</v>
      </c>
      <c r="F2025">
        <f ca="1">IF(A2025&lt;$F$2,"",AVERAGE(INDIRECT("C"&amp;A2025-$F$2+3):C2025))</f>
        <v>19467.178499999998</v>
      </c>
      <c r="G2025" s="2">
        <f ca="1">IF(A2025&lt;$G$2,"",IF(A2025=$G$2,AVERAGE(INDIRECT("C"&amp;A2025-$G$2+3):C2025),G2024+(2/($G$2+3))*(C2025-G2024)))</f>
        <v>21042.257475270821</v>
      </c>
      <c r="J2025">
        <f ca="1">IF(F2025="","",IF(C2025&lt;(F2025*(1-'inputs and tables'!$K$14)),0,IF(C2025&gt;(F2025*(1+'inputs and tables'!$K$14)),1,J2024)))</f>
        <v>1</v>
      </c>
      <c r="K2025">
        <f ca="1">IF(G2025="","",IF(C2025&lt;(G2025*(1-'inputs and tables'!$K$14)),0,IF(C2025&gt;(G2025*(1+'inputs and tables'!$K$14)),1,K2024)))</f>
        <v>1</v>
      </c>
      <c r="N2025" s="13">
        <f t="shared" si="95"/>
        <v>2052.0165002170979</v>
      </c>
      <c r="O2025" s="10">
        <f ca="1">(O2024+(IF(J2024&lt;&gt;J2023,(-O2024*'inputs and tables'!$K$22-'inputs and tables'!$K$21)-O2024*'inputs and tables'!$K$22,0)*('inputs and tables'!$K$15+'inputs and tables'!$K$16)))*(IF(AND(J2024=0,'inputs and tables'!$K$16=1),data!C2024/data!C2025,1)*IF(AND(J2024=1,'inputs and tables'!$K$15=1),data!C2025/data!C2024,1))</f>
        <v>79714.729155890396</v>
      </c>
      <c r="P2025" s="10">
        <f ca="1">(P2024+(IF(K2024&lt;&gt;K2023,(-P2024*'inputs and tables'!$K$22-'inputs and tables'!$K$21)-P2024*'inputs and tables'!$K$22,0)*('inputs and tables'!$K$15+'inputs and tables'!$K$16)))*(IF(AND(K2024=0,'inputs and tables'!$K$16=1),data!C2024/data!C2025,1)*IF(AND(K2024=1,'inputs and tables'!$K$15=1),data!C2025/data!C2024,1))</f>
        <v>22178.034738015773</v>
      </c>
    </row>
    <row r="2026" spans="1:16" x14ac:dyDescent="0.4">
      <c r="A2026" s="17">
        <f t="shared" si="93"/>
        <v>2024</v>
      </c>
      <c r="B2026">
        <v>1677715200</v>
      </c>
      <c r="C2026">
        <v>23465.32</v>
      </c>
      <c r="D2026" s="14">
        <f t="shared" si="94"/>
        <v>44987</v>
      </c>
      <c r="F2026">
        <f ca="1">IF(A2026&lt;$F$2,"",AVERAGE(INDIRECT("C"&amp;A2026-$F$2+3):C2026))</f>
        <v>19494.790833333329</v>
      </c>
      <c r="G2026" s="2">
        <f ca="1">IF(A2026&lt;$G$2,"",IF(A2026=$G$2,AVERAGE(INDIRECT("C"&amp;A2026-$G$2+3):C2026),G2025+(2/($G$2+3))*(C2026-G2025)))</f>
        <v>21085.526448926699</v>
      </c>
      <c r="J2026">
        <f ca="1">IF(F2026="","",IF(C2026&lt;(F2026*(1-'inputs and tables'!$K$14)),0,IF(C2026&gt;(F2026*(1+'inputs and tables'!$K$14)),1,J2025)))</f>
        <v>1</v>
      </c>
      <c r="K2026">
        <f ca="1">IF(G2026="","",IF(C2026&lt;(G2026*(1-'inputs and tables'!$K$14)),0,IF(C2026&gt;(G2026*(1+'inputs and tables'!$K$14)),1,K2025)))</f>
        <v>1</v>
      </c>
      <c r="N2026" s="13">
        <f t="shared" si="95"/>
        <v>2037.8046026921304</v>
      </c>
      <c r="O2026" s="10">
        <f ca="1">(O2025+(IF(J2025&lt;&gt;J2024,(-O2025*'inputs and tables'!$K$22-'inputs and tables'!$K$21)-O2025*'inputs and tables'!$K$22,0)*('inputs and tables'!$K$15+'inputs and tables'!$K$16)))*(IF(AND(J2025=0,'inputs and tables'!$K$16=1),data!C2025/data!C2026,1)*IF(AND(J2025=1,'inputs and tables'!$K$15=1),data!C2026/data!C2025,1))</f>
        <v>79162.639266810947</v>
      </c>
      <c r="P2026" s="10">
        <f ca="1">(P2025+(IF(K2025&lt;&gt;K2024,(-P2025*'inputs and tables'!$K$22-'inputs and tables'!$K$21)-P2025*'inputs and tables'!$K$22,0)*('inputs and tables'!$K$15+'inputs and tables'!$K$16)))*(IF(AND(K2025=0,'inputs and tables'!$K$16=1),data!C2025/data!C2026,1)*IF(AND(K2025=1,'inputs and tables'!$K$15=1),data!C2026/data!C2025,1))</f>
        <v>22024.43365490143</v>
      </c>
    </row>
    <row r="2027" spans="1:16" x14ac:dyDescent="0.4">
      <c r="A2027" s="17">
        <f t="shared" si="93"/>
        <v>2025</v>
      </c>
      <c r="B2027">
        <v>1677801600</v>
      </c>
      <c r="C2027">
        <v>22354.34</v>
      </c>
      <c r="D2027" s="14">
        <f t="shared" si="94"/>
        <v>44988</v>
      </c>
      <c r="F2027">
        <f ca="1">IF(A2027&lt;$F$2,"",AVERAGE(INDIRECT("C"&amp;A2027-$F$2+3):C2027))</f>
        <v>19512.678499999995</v>
      </c>
      <c r="G2027" s="2">
        <f ca="1">IF(A2027&lt;$G$2,"",IF(A2027=$G$2,AVERAGE(INDIRECT("C"&amp;A2027-$G$2+3):C2027),G2026+(2/($G$2+3))*(C2027-G2026)))</f>
        <v>21108.183833767293</v>
      </c>
      <c r="J2027">
        <f ca="1">IF(F2027="","",IF(C2027&lt;(F2027*(1-'inputs and tables'!$K$14)),0,IF(C2027&gt;(F2027*(1+'inputs and tables'!$K$14)),1,J2026)))</f>
        <v>1</v>
      </c>
      <c r="K2027">
        <f ca="1">IF(G2027="","",IF(C2027&lt;(G2027*(1-'inputs and tables'!$K$14)),0,IF(C2027&gt;(G2027*(1+'inputs and tables'!$K$14)),1,K2026)))</f>
        <v>1</v>
      </c>
      <c r="N2027" s="13">
        <f t="shared" si="95"/>
        <v>1941.3234910985573</v>
      </c>
      <c r="O2027" s="10">
        <f ca="1">(O2026+(IF(J2026&lt;&gt;J2025,(-O2026*'inputs and tables'!$K$22-'inputs and tables'!$K$21)-O2026*'inputs and tables'!$K$22,0)*('inputs and tables'!$K$15+'inputs and tables'!$K$16)))*(IF(AND(J2026=0,'inputs and tables'!$K$16=1),data!C2026/data!C2027,1)*IF(AND(J2026=1,'inputs and tables'!$K$15=1),data!C2027/data!C2026,1))</f>
        <v>75414.635447871275</v>
      </c>
      <c r="P2027" s="10">
        <f ca="1">(P2026+(IF(K2026&lt;&gt;K2025,(-P2026*'inputs and tables'!$K$22-'inputs and tables'!$K$21)-P2026*'inputs and tables'!$K$22,0)*('inputs and tables'!$K$15+'inputs and tables'!$K$16)))*(IF(AND(K2026=0,'inputs and tables'!$K$16=1),data!C2026/data!C2027,1)*IF(AND(K2026=1,'inputs and tables'!$K$15=1),data!C2027/data!C2026,1))</f>
        <v>20981.673304651682</v>
      </c>
    </row>
    <row r="2028" spans="1:16" x14ac:dyDescent="0.4">
      <c r="A2028" s="17">
        <f t="shared" si="93"/>
        <v>2026</v>
      </c>
      <c r="B2028">
        <v>1677888000</v>
      </c>
      <c r="C2028">
        <v>22346.57</v>
      </c>
      <c r="D2028" s="14">
        <f t="shared" si="94"/>
        <v>44989</v>
      </c>
      <c r="F2028">
        <f ca="1">IF(A2028&lt;$F$2,"",AVERAGE(INDIRECT("C"&amp;A2028-$F$2+3):C2028))</f>
        <v>19522.66224999999</v>
      </c>
      <c r="G2028" s="2">
        <f ca="1">IF(A2028&lt;$G$2,"",IF(A2028=$G$2,AVERAGE(INDIRECT("C"&amp;A2028-$G$2+3):C2028),G2027+(2/($G$2+3))*(C2028-G2027)))</f>
        <v>21130.297872450021</v>
      </c>
      <c r="J2028">
        <f ca="1">IF(F2028="","",IF(C2028&lt;(F2028*(1-'inputs and tables'!$K$14)),0,IF(C2028&gt;(F2028*(1+'inputs and tables'!$K$14)),1,J2027)))</f>
        <v>1</v>
      </c>
      <c r="K2028">
        <f ca="1">IF(G2028="","",IF(C2028&lt;(G2028*(1-'inputs and tables'!$K$14)),0,IF(C2028&gt;(G2028*(1+'inputs and tables'!$K$14)),1,K2027)))</f>
        <v>1</v>
      </c>
      <c r="N2028" s="13">
        <f t="shared" si="95"/>
        <v>1940.6487190620833</v>
      </c>
      <c r="O2028" s="10">
        <f ca="1">(O2027+(IF(J2027&lt;&gt;J2026,(-O2027*'inputs and tables'!$K$22-'inputs and tables'!$K$21)-O2027*'inputs and tables'!$K$22,0)*('inputs and tables'!$K$15+'inputs and tables'!$K$16)))*(IF(AND(J2027=0,'inputs and tables'!$K$16=1),data!C2027/data!C2028,1)*IF(AND(J2027=1,'inputs and tables'!$K$15=1),data!C2028/data!C2027,1))</f>
        <v>75388.422564045148</v>
      </c>
      <c r="P2028" s="10">
        <f ca="1">(P2027+(IF(K2027&lt;&gt;K2026,(-P2027*'inputs and tables'!$K$22-'inputs and tables'!$K$21)-P2027*'inputs and tables'!$K$22,0)*('inputs and tables'!$K$15+'inputs and tables'!$K$16)))*(IF(AND(K2027=0,'inputs and tables'!$K$16=1),data!C2027/data!C2028,1)*IF(AND(K2027=1,'inputs and tables'!$K$15=1),data!C2028/data!C2027,1))</f>
        <v>20974.380420962112</v>
      </c>
    </row>
    <row r="2029" spans="1:16" x14ac:dyDescent="0.4">
      <c r="A2029" s="17">
        <f t="shared" si="93"/>
        <v>2027</v>
      </c>
      <c r="B2029">
        <v>1677974400</v>
      </c>
      <c r="C2029">
        <v>22430.240000000002</v>
      </c>
      <c r="D2029" s="14">
        <f t="shared" si="94"/>
        <v>44990</v>
      </c>
      <c r="F2029">
        <f ca="1">IF(A2029&lt;$F$2,"",AVERAGE(INDIRECT("C"&amp;A2029-$F$2+3):C2029))</f>
        <v>19532.086166666657</v>
      </c>
      <c r="G2029" s="2">
        <f ca="1">IF(A2029&lt;$G$2,"",IF(A2029=$G$2,AVERAGE(INDIRECT("C"&amp;A2029-$G$2+3):C2029),G2028+(2/($G$2+3))*(C2029-G2028)))</f>
        <v>21153.511124727698</v>
      </c>
      <c r="J2029">
        <f ca="1">IF(F2029="","",IF(C2029&lt;(F2029*(1-'inputs and tables'!$K$14)),0,IF(C2029&gt;(F2029*(1+'inputs and tables'!$K$14)),1,J2028)))</f>
        <v>1</v>
      </c>
      <c r="K2029">
        <f ca="1">IF(G2029="","",IF(C2029&lt;(G2029*(1-'inputs and tables'!$K$14)),0,IF(C2029&gt;(G2029*(1+'inputs and tables'!$K$14)),1,K2028)))</f>
        <v>1</v>
      </c>
      <c r="N2029" s="13">
        <f t="shared" si="95"/>
        <v>1947.9148936170116</v>
      </c>
      <c r="O2029" s="10">
        <f ca="1">(O2028+(IF(J2028&lt;&gt;J2027,(-O2028*'inputs and tables'!$K$22-'inputs and tables'!$K$21)-O2028*'inputs and tables'!$K$22,0)*('inputs and tables'!$K$15+'inputs and tables'!$K$16)))*(IF(AND(J2028=0,'inputs and tables'!$K$16=1),data!C2028/data!C2029,1)*IF(AND(J2028=1,'inputs and tables'!$K$15=1),data!C2029/data!C2028,1))</f>
        <v>75670.691803393012</v>
      </c>
      <c r="P2029" s="10">
        <f ca="1">(P2028+(IF(K2028&lt;&gt;K2027,(-P2028*'inputs and tables'!$K$22-'inputs and tables'!$K$21)-P2028*'inputs and tables'!$K$22,0)*('inputs and tables'!$K$15+'inputs and tables'!$K$16)))*(IF(AND(K2028=0,'inputs and tables'!$K$16=1),data!C2028/data!C2029,1)*IF(AND(K2028=1,'inputs and tables'!$K$15=1),data!C2029/data!C2028,1))</f>
        <v>21052.912670422407</v>
      </c>
    </row>
    <row r="2030" spans="1:16" x14ac:dyDescent="0.4">
      <c r="A2030" s="17">
        <f t="shared" si="93"/>
        <v>2028</v>
      </c>
      <c r="B2030">
        <v>1678060800</v>
      </c>
      <c r="C2030">
        <v>22410</v>
      </c>
      <c r="D2030" s="14">
        <f t="shared" si="94"/>
        <v>44991</v>
      </c>
      <c r="F2030">
        <f ca="1">IF(A2030&lt;$F$2,"",AVERAGE(INDIRECT("C"&amp;A2030-$F$2+3):C2030))</f>
        <v>19544.622999999989</v>
      </c>
      <c r="G2030" s="2">
        <f ca="1">IF(A2030&lt;$G$2,"",IF(A2030=$G$2,AVERAGE(INDIRECT("C"&amp;A2030-$G$2+3):C2030),G2029+(2/($G$2+3))*(C2030-G2029)))</f>
        <v>21175.948426071845</v>
      </c>
      <c r="J2030">
        <f ca="1">IF(F2030="","",IF(C2030&lt;(F2030*(1-'inputs and tables'!$K$14)),0,IF(C2030&gt;(F2030*(1+'inputs and tables'!$K$14)),1,J2029)))</f>
        <v>1</v>
      </c>
      <c r="K2030">
        <f ca="1">IF(G2030="","",IF(C2030&lt;(G2030*(1-'inputs and tables'!$K$14)),0,IF(C2030&gt;(G2030*(1+'inputs and tables'!$K$14)),1,K2029)))</f>
        <v>1</v>
      </c>
      <c r="N2030" s="13">
        <f t="shared" si="95"/>
        <v>1946.1571862787569</v>
      </c>
      <c r="O2030" s="10">
        <f ca="1">(O2029+(IF(J2029&lt;&gt;J2028,(-O2029*'inputs and tables'!$K$22-'inputs and tables'!$K$21)-O2029*'inputs and tables'!$K$22,0)*('inputs and tables'!$K$15+'inputs and tables'!$K$16)))*(IF(AND(J2029=0,'inputs and tables'!$K$16=1),data!C2029/data!C2030,1)*IF(AND(J2029=1,'inputs and tables'!$K$15=1),data!C2030/data!C2029,1))</f>
        <v>75602.41010858721</v>
      </c>
      <c r="P2030" s="10">
        <f ca="1">(P2029+(IF(K2029&lt;&gt;K2028,(-P2029*'inputs and tables'!$K$22-'inputs and tables'!$K$21)-P2029*'inputs and tables'!$K$22,0)*('inputs and tables'!$K$15+'inputs and tables'!$K$16)))*(IF(AND(K2029=0,'inputs and tables'!$K$16=1),data!C2029/data!C2030,1)*IF(AND(K2029=1,'inputs and tables'!$K$15=1),data!C2030/data!C2029,1))</f>
        <v>21033.915506216879</v>
      </c>
    </row>
    <row r="2031" spans="1:16" x14ac:dyDescent="0.4">
      <c r="A2031" s="17">
        <f t="shared" si="93"/>
        <v>2029</v>
      </c>
      <c r="B2031">
        <v>1678147200</v>
      </c>
      <c r="C2031">
        <v>22197.96</v>
      </c>
      <c r="D2031" s="14">
        <f t="shared" si="94"/>
        <v>44992</v>
      </c>
      <c r="F2031">
        <f ca="1">IF(A2031&lt;$F$2,"",AVERAGE(INDIRECT("C"&amp;A2031-$F$2+3):C2031))</f>
        <v>19558.013249999993</v>
      </c>
      <c r="G2031" s="2">
        <f ca="1">IF(A2031&lt;$G$2,"",IF(A2031=$G$2,AVERAGE(INDIRECT("C"&amp;A2031-$G$2+3):C2031),G2030+(2/($G$2+3))*(C2031-G2030)))</f>
        <v>21194.198632749132</v>
      </c>
      <c r="J2031">
        <f ca="1">IF(F2031="","",IF(C2031&lt;(F2031*(1-'inputs and tables'!$K$14)),0,IF(C2031&gt;(F2031*(1+'inputs and tables'!$K$14)),1,J2030)))</f>
        <v>1</v>
      </c>
      <c r="K2031">
        <f ca="1">IF(G2031="","",IF(C2031&lt;(G2031*(1-'inputs and tables'!$K$14)),0,IF(C2031&gt;(G2031*(1+'inputs and tables'!$K$14)),1,K2030)))</f>
        <v>1</v>
      </c>
      <c r="N2031" s="13">
        <f t="shared" si="95"/>
        <v>1927.7429439860953</v>
      </c>
      <c r="O2031" s="10">
        <f ca="1">(O2030+(IF(J2030&lt;&gt;J2029,(-O2030*'inputs and tables'!$K$22-'inputs and tables'!$K$21)-O2030*'inputs and tables'!$K$22,0)*('inputs and tables'!$K$15+'inputs and tables'!$K$16)))*(IF(AND(J2030=0,'inputs and tables'!$K$16=1),data!C2030/data!C2031,1)*IF(AND(J2030=1,'inputs and tables'!$K$15=1),data!C2031/data!C2030,1))</f>
        <v>74887.071641856965</v>
      </c>
      <c r="P2031" s="10">
        <f ca="1">(P2030+(IF(K2030&lt;&gt;K2029,(-P2030*'inputs and tables'!$K$22-'inputs and tables'!$K$21)-P2030*'inputs and tables'!$K$22,0)*('inputs and tables'!$K$15+'inputs and tables'!$K$16)))*(IF(AND(K2030=0,'inputs and tables'!$K$16=1),data!C2030/data!C2031,1)*IF(AND(K2030=1,'inputs and tables'!$K$15=1),data!C2031/data!C2030,1))</f>
        <v>20834.895807692192</v>
      </c>
    </row>
    <row r="2032" spans="1:16" x14ac:dyDescent="0.4">
      <c r="A2032" s="17">
        <f t="shared" si="93"/>
        <v>2030</v>
      </c>
      <c r="B2032">
        <v>1678233600</v>
      </c>
      <c r="C2032">
        <v>21705.439999999999</v>
      </c>
      <c r="D2032" s="14">
        <f t="shared" si="94"/>
        <v>44993</v>
      </c>
      <c r="F2032">
        <f ca="1">IF(A2032&lt;$F$2,"",AVERAGE(INDIRECT("C"&amp;A2032-$F$2+3):C2032))</f>
        <v>19584.331666666658</v>
      </c>
      <c r="G2032" s="2">
        <f ca="1">IF(A2032&lt;$G$2,"",IF(A2032=$G$2,AVERAGE(INDIRECT("C"&amp;A2032-$G$2+3):C2032),G2031+(2/($G$2+3))*(C2032-G2031)))</f>
        <v>21203.327942878612</v>
      </c>
      <c r="J2032">
        <f ca="1">IF(F2032="","",IF(C2032&lt;(F2032*(1-'inputs and tables'!$K$14)),0,IF(C2032&gt;(F2032*(1+'inputs and tables'!$K$14)),1,J2031)))</f>
        <v>1</v>
      </c>
      <c r="K2032">
        <f ca="1">IF(G2032="","",IF(C2032&lt;(G2032*(1-'inputs and tables'!$K$14)),0,IF(C2032&gt;(G2032*(1+'inputs and tables'!$K$14)),1,K2031)))</f>
        <v>1</v>
      </c>
      <c r="N2032" s="13">
        <f t="shared" si="95"/>
        <v>1884.9709075119313</v>
      </c>
      <c r="O2032" s="10">
        <f ca="1">(O2031+(IF(J2031&lt;&gt;J2030,(-O2031*'inputs and tables'!$K$22-'inputs and tables'!$K$21)-O2031*'inputs and tables'!$K$22,0)*('inputs and tables'!$K$15+'inputs and tables'!$K$16)))*(IF(AND(J2031=0,'inputs and tables'!$K$16=1),data!C2031/data!C2032,1)*IF(AND(J2031=1,'inputs and tables'!$K$15=1),data!C2032/data!C2031,1))</f>
        <v>73225.505420229063</v>
      </c>
      <c r="P2032" s="10">
        <f ca="1">(P2031+(IF(K2031&lt;&gt;K2030,(-P2031*'inputs and tables'!$K$22-'inputs and tables'!$K$21)-P2031*'inputs and tables'!$K$22,0)*('inputs and tables'!$K$15+'inputs and tables'!$K$16)))*(IF(AND(K2031=0,'inputs and tables'!$K$16=1),data!C2031/data!C2032,1)*IF(AND(K2031=1,'inputs and tables'!$K$15=1),data!C2032/data!C2031,1))</f>
        <v>20372.618964090143</v>
      </c>
    </row>
    <row r="2033" spans="1:16" x14ac:dyDescent="0.4">
      <c r="A2033" s="17">
        <f t="shared" si="93"/>
        <v>2031</v>
      </c>
      <c r="B2033">
        <v>1678320000</v>
      </c>
      <c r="C2033">
        <v>20362.22</v>
      </c>
      <c r="D2033" s="14">
        <f t="shared" si="94"/>
        <v>44994</v>
      </c>
      <c r="F2033">
        <f ca="1">IF(A2033&lt;$F$2,"",AVERAGE(INDIRECT("C"&amp;A2033-$F$2+3):C2033))</f>
        <v>19621.326749999993</v>
      </c>
      <c r="G2033" s="2">
        <f ca="1">IF(A2033&lt;$G$2,"",IF(A2033=$G$2,AVERAGE(INDIRECT("C"&amp;A2033-$G$2+3):C2033),G2032+(2/($G$2+3))*(C2033-G2032)))</f>
        <v>21188.308158184351</v>
      </c>
      <c r="J2033">
        <f ca="1">IF(F2033="","",IF(C2033&lt;(F2033*(1-'inputs and tables'!$K$14)),0,IF(C2033&gt;(F2033*(1+'inputs and tables'!$K$14)),1,J2032)))</f>
        <v>1</v>
      </c>
      <c r="K2033">
        <f ca="1">IF(G2033="","",IF(C2033&lt;(G2033*(1-'inputs and tables'!$K$14)),0,IF(C2033&gt;(G2033*(1+'inputs and tables'!$K$14)),1,K2032)))</f>
        <v>0</v>
      </c>
      <c r="N2033" s="13">
        <f t="shared" si="95"/>
        <v>1768.3213200173598</v>
      </c>
      <c r="O2033" s="10">
        <f ca="1">(O2032+(IF(J2032&lt;&gt;J2031,(-O2032*'inputs and tables'!$K$22-'inputs and tables'!$K$21)-O2032*'inputs and tables'!$K$22,0)*('inputs and tables'!$K$15+'inputs and tables'!$K$16)))*(IF(AND(J2032=0,'inputs and tables'!$K$16=1),data!C2032/data!C2033,1)*IF(AND(J2032=1,'inputs and tables'!$K$15=1),data!C2033/data!C2032,1))</f>
        <v>68694.016383814233</v>
      </c>
      <c r="P2033" s="10">
        <f ca="1">(P2032+(IF(K2032&lt;&gt;K2031,(-P2032*'inputs and tables'!$K$22-'inputs and tables'!$K$21)-P2032*'inputs and tables'!$K$22,0)*('inputs and tables'!$K$15+'inputs and tables'!$K$16)))*(IF(AND(K2032=0,'inputs and tables'!$K$16=1),data!C2032/data!C2033,1)*IF(AND(K2032=1,'inputs and tables'!$K$15=1),data!C2033/data!C2032,1))</f>
        <v>19111.879294912964</v>
      </c>
    </row>
    <row r="2034" spans="1:16" x14ac:dyDescent="0.4">
      <c r="A2034" s="17">
        <f t="shared" si="93"/>
        <v>2032</v>
      </c>
      <c r="B2034">
        <v>1678406400</v>
      </c>
      <c r="C2034">
        <v>20150.689999999999</v>
      </c>
      <c r="D2034" s="14">
        <f t="shared" si="94"/>
        <v>44995</v>
      </c>
      <c r="F2034">
        <f ca="1">IF(A2034&lt;$F$2,"",AVERAGE(INDIRECT("C"&amp;A2034-$F$2+3):C2034))</f>
        <v>19642.572916666661</v>
      </c>
      <c r="G2034" s="2">
        <f ca="1">IF(A2034&lt;$G$2,"",IF(A2034=$G$2,AVERAGE(INDIRECT("C"&amp;A2034-$G$2+3):C2034),G2033+(2/($G$2+3))*(C2034-G2033)))</f>
        <v>21169.779262502489</v>
      </c>
      <c r="J2034">
        <f ca="1">IF(F2034="","",IF(C2034&lt;(F2034*(1-'inputs and tables'!$K$14)),0,IF(C2034&gt;(F2034*(1+'inputs and tables'!$K$14)),1,J2033)))</f>
        <v>1</v>
      </c>
      <c r="K2034">
        <f ca="1">IF(G2034="","",IF(C2034&lt;(G2034*(1-'inputs and tables'!$K$14)),0,IF(C2034&gt;(G2034*(1+'inputs and tables'!$K$14)),1,K2033)))</f>
        <v>0</v>
      </c>
      <c r="N2034" s="13">
        <f t="shared" si="95"/>
        <v>1749.951367781146</v>
      </c>
      <c r="O2034" s="10">
        <f ca="1">(O2033+(IF(J2033&lt;&gt;J2032,(-O2033*'inputs and tables'!$K$22-'inputs and tables'!$K$21)-O2033*'inputs and tables'!$K$22,0)*('inputs and tables'!$K$15+'inputs and tables'!$K$16)))*(IF(AND(J2033=0,'inputs and tables'!$K$16=1),data!C2033/data!C2034,1)*IF(AND(J2033=1,'inputs and tables'!$K$15=1),data!C2034/data!C2033,1))</f>
        <v>67980.398453860209</v>
      </c>
      <c r="P2034" s="10">
        <f ca="1">(P2033+(IF(K2033&lt;&gt;K2032,(-P2033*'inputs and tables'!$K$22-'inputs and tables'!$K$21)-P2033*'inputs and tables'!$K$22,0)*('inputs and tables'!$K$15+'inputs and tables'!$K$16)))*(IF(AND(K2033=0,'inputs and tables'!$K$16=1),data!C2033/data!C2034,1)*IF(AND(K2033=1,'inputs and tables'!$K$15=1),data!C2034/data!C2033,1))</f>
        <v>19158.004440043049</v>
      </c>
    </row>
    <row r="2035" spans="1:16" x14ac:dyDescent="0.4">
      <c r="A2035" s="17">
        <f t="shared" si="93"/>
        <v>2033</v>
      </c>
      <c r="B2035">
        <v>1678492800</v>
      </c>
      <c r="C2035">
        <v>20455.73</v>
      </c>
      <c r="D2035" s="14">
        <f t="shared" si="94"/>
        <v>44996</v>
      </c>
      <c r="F2035">
        <f ca="1">IF(A2035&lt;$F$2,"",AVERAGE(INDIRECT("C"&amp;A2035-$F$2+3):C2035))</f>
        <v>19670.784749999995</v>
      </c>
      <c r="G2035" s="2">
        <f ca="1">IF(A2035&lt;$G$2,"",IF(A2035=$G$2,AVERAGE(INDIRECT("C"&amp;A2035-$G$2+3):C2035),G2034+(2/($G$2+3))*(C2035-G2034)))</f>
        <v>21157.028382814944</v>
      </c>
      <c r="J2035">
        <f ca="1">IF(F2035="","",IF(C2035&lt;(F2035*(1-'inputs and tables'!$K$14)),0,IF(C2035&gt;(F2035*(1+'inputs and tables'!$K$14)),1,J2034)))</f>
        <v>1</v>
      </c>
      <c r="K2035">
        <f ca="1">IF(G2035="","",IF(C2035&lt;(G2035*(1-'inputs and tables'!$K$14)),0,IF(C2035&gt;(G2035*(1+'inputs and tables'!$K$14)),1,K2034)))</f>
        <v>0</v>
      </c>
      <c r="N2035" s="13">
        <f t="shared" si="95"/>
        <v>1776.4420321319926</v>
      </c>
      <c r="O2035" s="10">
        <f ca="1">(O2034+(IF(J2034&lt;&gt;J2033,(-O2034*'inputs and tables'!$K$22-'inputs and tables'!$K$21)-O2034*'inputs and tables'!$K$22,0)*('inputs and tables'!$K$15+'inputs and tables'!$K$16)))*(IF(AND(J2034=0,'inputs and tables'!$K$16=1),data!C2034/data!C2035,1)*IF(AND(J2034=1,'inputs and tables'!$K$15=1),data!C2035/data!C2034,1))</f>
        <v>69009.481862138811</v>
      </c>
      <c r="P2035" s="10">
        <f ca="1">(P2034+(IF(K2034&lt;&gt;K2033,(-P2034*'inputs and tables'!$K$22-'inputs and tables'!$K$21)-P2034*'inputs and tables'!$K$22,0)*('inputs and tables'!$K$15+'inputs and tables'!$K$16)))*(IF(AND(K2034=0,'inputs and tables'!$K$16=1),data!C2034/data!C2035,1)*IF(AND(K2034=1,'inputs and tables'!$K$15=1),data!C2035/data!C2034,1))</f>
        <v>18872.316387140963</v>
      </c>
    </row>
    <row r="2036" spans="1:16" x14ac:dyDescent="0.4">
      <c r="A2036" s="17">
        <f t="shared" si="93"/>
        <v>2034</v>
      </c>
      <c r="B2036">
        <v>1678579200</v>
      </c>
      <c r="C2036">
        <v>21997.11</v>
      </c>
      <c r="D2036" s="14">
        <f t="shared" si="94"/>
        <v>44997</v>
      </c>
      <c r="F2036">
        <f ca="1">IF(A2036&lt;$F$2,"",AVERAGE(INDIRECT("C"&amp;A2036-$F$2+3):C2036))</f>
        <v>19713.993333333328</v>
      </c>
      <c r="G2036" s="2">
        <f ca="1">IF(A2036&lt;$G$2,"",IF(A2036=$G$2,AVERAGE(INDIRECT("C"&amp;A2036-$G$2+3):C2036),G2035+(2/($G$2+3))*(C2036-G2035)))</f>
        <v>21172.029840264677</v>
      </c>
      <c r="J2036">
        <f ca="1">IF(F2036="","",IF(C2036&lt;(F2036*(1-'inputs and tables'!$K$14)),0,IF(C2036&gt;(F2036*(1+'inputs and tables'!$K$14)),1,J2035)))</f>
        <v>1</v>
      </c>
      <c r="K2036">
        <f ca="1">IF(G2036="","",IF(C2036&lt;(G2036*(1-'inputs and tables'!$K$14)),0,IF(C2036&gt;(G2036*(1+'inputs and tables'!$K$14)),1,K2035)))</f>
        <v>1</v>
      </c>
      <c r="N2036" s="13">
        <f t="shared" si="95"/>
        <v>1910.3004776378541</v>
      </c>
      <c r="O2036" s="10">
        <f ca="1">(O2035+(IF(J2035&lt;&gt;J2034,(-O2035*'inputs and tables'!$K$22-'inputs and tables'!$K$21)-O2035*'inputs and tables'!$K$22,0)*('inputs and tables'!$K$15+'inputs and tables'!$K$16)))*(IF(AND(J2035=0,'inputs and tables'!$K$16=1),data!C2035/data!C2036,1)*IF(AND(J2035=1,'inputs and tables'!$K$15=1),data!C2036/data!C2035,1))</f>
        <v>74209.483776158188</v>
      </c>
      <c r="P2036" s="10">
        <f ca="1">(P2035+(IF(K2035&lt;&gt;K2034,(-P2035*'inputs and tables'!$K$22-'inputs and tables'!$K$21)-P2035*'inputs and tables'!$K$22,0)*('inputs and tables'!$K$15+'inputs and tables'!$K$16)))*(IF(AND(K2035=0,'inputs and tables'!$K$16=1),data!C2035/data!C2036,1)*IF(AND(K2035=1,'inputs and tables'!$K$15=1),data!C2036/data!C2035,1))</f>
        <v>17549.896713246922</v>
      </c>
    </row>
    <row r="2037" spans="1:16" x14ac:dyDescent="0.4">
      <c r="A2037" s="17">
        <f t="shared" si="93"/>
        <v>2035</v>
      </c>
      <c r="B2037">
        <v>1678665600</v>
      </c>
      <c r="C2037">
        <v>24113.48</v>
      </c>
      <c r="D2037" s="14">
        <f t="shared" si="94"/>
        <v>44998</v>
      </c>
      <c r="F2037">
        <f ca="1">IF(A2037&lt;$F$2,"",AVERAGE(INDIRECT("C"&amp;A2037-$F$2+3):C2037))</f>
        <v>19778.856916666664</v>
      </c>
      <c r="G2037" s="2">
        <f ca="1">IF(A2037&lt;$G$2,"",IF(A2037=$G$2,AVERAGE(INDIRECT("C"&amp;A2037-$G$2+3):C2037),G2036+(2/($G$2+3))*(C2037-G2036)))</f>
        <v>21224.555735974238</v>
      </c>
      <c r="J2037">
        <f ca="1">IF(F2037="","",IF(C2037&lt;(F2037*(1-'inputs and tables'!$K$14)),0,IF(C2037&gt;(F2037*(1+'inputs and tables'!$K$14)),1,J2036)))</f>
        <v>1</v>
      </c>
      <c r="K2037">
        <f ca="1">IF(G2037="","",IF(C2037&lt;(G2037*(1-'inputs and tables'!$K$14)),0,IF(C2037&gt;(G2037*(1+'inputs and tables'!$K$14)),1,K2036)))</f>
        <v>1</v>
      </c>
      <c r="N2037" s="13">
        <f t="shared" si="95"/>
        <v>2094.0929222752825</v>
      </c>
      <c r="O2037" s="10">
        <f ca="1">(O2036+(IF(J2036&lt;&gt;J2035,(-O2036*'inputs and tables'!$K$22-'inputs and tables'!$K$21)-O2036*'inputs and tables'!$K$22,0)*('inputs and tables'!$K$15+'inputs and tables'!$K$16)))*(IF(AND(J2036=0,'inputs and tables'!$K$16=1),data!C2036/data!C2037,1)*IF(AND(J2036=1,'inputs and tables'!$K$15=1),data!C2037/data!C2036,1))</f>
        <v>81349.272829326888</v>
      </c>
      <c r="P2037" s="10">
        <f ca="1">(P2036+(IF(K2036&lt;&gt;K2035,(-P2036*'inputs and tables'!$K$22-'inputs and tables'!$K$21)-P2036*'inputs and tables'!$K$22,0)*('inputs and tables'!$K$15+'inputs and tables'!$K$16)))*(IF(AND(K2036=0,'inputs and tables'!$K$16=1),data!C2036/data!C2037,1)*IF(AND(K2036=1,'inputs and tables'!$K$15=1),data!C2037/data!C2036,1))</f>
        <v>19084.487495392339</v>
      </c>
    </row>
    <row r="2038" spans="1:16" x14ac:dyDescent="0.4">
      <c r="A2038" s="17">
        <f t="shared" si="93"/>
        <v>2036</v>
      </c>
      <c r="B2038">
        <v>1678752000</v>
      </c>
      <c r="C2038">
        <v>24670.41</v>
      </c>
      <c r="D2038" s="14">
        <f t="shared" si="94"/>
        <v>44999</v>
      </c>
      <c r="F2038">
        <f ca="1">IF(A2038&lt;$F$2,"",AVERAGE(INDIRECT("C"&amp;A2038-$F$2+3):C2038))</f>
        <v>19845.948166666665</v>
      </c>
      <c r="G2038" s="2">
        <f ca="1">IF(A2038&lt;$G$2,"",IF(A2038=$G$2,AVERAGE(INDIRECT("C"&amp;A2038-$G$2+3):C2038),G2037+(2/($G$2+3))*(C2038-G2037)))</f>
        <v>21286.088847831841</v>
      </c>
      <c r="J2038">
        <f ca="1">IF(F2038="","",IF(C2038&lt;(F2038*(1-'inputs and tables'!$K$14)),0,IF(C2038&gt;(F2038*(1+'inputs and tables'!$K$14)),1,J2037)))</f>
        <v>1</v>
      </c>
      <c r="K2038">
        <f ca="1">IF(G2038="","",IF(C2038&lt;(G2038*(1-'inputs and tables'!$K$14)),0,IF(C2038&gt;(G2038*(1+'inputs and tables'!$K$14)),1,K2037)))</f>
        <v>1</v>
      </c>
      <c r="N2038" s="13">
        <f t="shared" si="95"/>
        <v>2142.4585323490987</v>
      </c>
      <c r="O2038" s="10">
        <f ca="1">(O2037+(IF(J2037&lt;&gt;J2036,(-O2037*'inputs and tables'!$K$22-'inputs and tables'!$K$21)-O2037*'inputs and tables'!$K$22,0)*('inputs and tables'!$K$15+'inputs and tables'!$K$16)))*(IF(AND(J2037=0,'inputs and tables'!$K$16=1),data!C2037/data!C2038,1)*IF(AND(J2037=1,'inputs and tables'!$K$15=1),data!C2038/data!C2037,1))</f>
        <v>83228.132724988449</v>
      </c>
      <c r="P2038" s="10">
        <f ca="1">(P2037+(IF(K2037&lt;&gt;K2036,(-P2037*'inputs and tables'!$K$22-'inputs and tables'!$K$21)-P2037*'inputs and tables'!$K$22,0)*('inputs and tables'!$K$15+'inputs and tables'!$K$16)))*(IF(AND(K2037=0,'inputs and tables'!$K$16=1),data!C2037/data!C2038,1)*IF(AND(K2037=1,'inputs and tables'!$K$15=1),data!C2038/data!C2037,1))</f>
        <v>19525.266827981781</v>
      </c>
    </row>
    <row r="2039" spans="1:16" x14ac:dyDescent="0.4">
      <c r="A2039" s="17">
        <f t="shared" si="93"/>
        <v>2037</v>
      </c>
      <c r="B2039">
        <v>1678838400</v>
      </c>
      <c r="C2039">
        <v>24285.66</v>
      </c>
      <c r="D2039" s="14">
        <f t="shared" si="94"/>
        <v>45000</v>
      </c>
      <c r="F2039">
        <f ca="1">IF(A2039&lt;$F$2,"",AVERAGE(INDIRECT("C"&amp;A2039-$F$2+3):C2039))</f>
        <v>19907.490583333329</v>
      </c>
      <c r="G2039" s="2">
        <f ca="1">IF(A2039&lt;$G$2,"",IF(A2039=$G$2,AVERAGE(INDIRECT("C"&amp;A2039-$G$2+3):C2039),G2038+(2/($G$2+3))*(C2039-G2038)))</f>
        <v>21339.652618406271</v>
      </c>
      <c r="J2039">
        <f ca="1">IF(F2039="","",IF(C2039&lt;(F2039*(1-'inputs and tables'!$K$14)),0,IF(C2039&gt;(F2039*(1+'inputs and tables'!$K$14)),1,J2038)))</f>
        <v>1</v>
      </c>
      <c r="K2039">
        <f ca="1">IF(G2039="","",IF(C2039&lt;(G2039*(1-'inputs and tables'!$K$14)),0,IF(C2039&gt;(G2039*(1+'inputs and tables'!$K$14)),1,K2038)))</f>
        <v>1</v>
      </c>
      <c r="N2039" s="13">
        <f t="shared" si="95"/>
        <v>2109.0455927051562</v>
      </c>
      <c r="O2039" s="10">
        <f ca="1">(O2038+(IF(J2038&lt;&gt;J2037,(-O2038*'inputs and tables'!$K$22-'inputs and tables'!$K$21)-O2038*'inputs and tables'!$K$22,0)*('inputs and tables'!$K$15+'inputs and tables'!$K$16)))*(IF(AND(J2038=0,'inputs and tables'!$K$16=1),data!C2038/data!C2039,1)*IF(AND(J2038=1,'inputs and tables'!$K$15=1),data!C2039/data!C2038,1))</f>
        <v>81930.139539389216</v>
      </c>
      <c r="P2039" s="10">
        <f ca="1">(P2038+(IF(K2038&lt;&gt;K2037,(-P2038*'inputs and tables'!$K$22-'inputs and tables'!$K$21)-P2038*'inputs and tables'!$K$22,0)*('inputs and tables'!$K$15+'inputs and tables'!$K$16)))*(IF(AND(K2038=0,'inputs and tables'!$K$16=1),data!C2038/data!C2039,1)*IF(AND(K2038=1,'inputs and tables'!$K$15=1),data!C2039/data!C2038,1))</f>
        <v>19220.758454911938</v>
      </c>
    </row>
    <row r="2040" spans="1:16" x14ac:dyDescent="0.4">
      <c r="A2040" s="17">
        <f t="shared" si="93"/>
        <v>2038</v>
      </c>
      <c r="B2040">
        <v>1678924800</v>
      </c>
      <c r="C2040">
        <v>24998.78</v>
      </c>
      <c r="D2040" s="14">
        <f t="shared" si="94"/>
        <v>45001</v>
      </c>
      <c r="F2040">
        <f ca="1">IF(A2040&lt;$F$2,"",AVERAGE(INDIRECT("C"&amp;A2040-$F$2+3):C2040))</f>
        <v>19976.957416666664</v>
      </c>
      <c r="G2040" s="2">
        <f ca="1">IF(A2040&lt;$G$2,"",IF(A2040=$G$2,AVERAGE(INDIRECT("C"&amp;A2040-$G$2+3):C2040),G2039+(2/($G$2+3))*(C2040-G2039)))</f>
        <v>21404.994178791872</v>
      </c>
      <c r="J2040">
        <f ca="1">IF(F2040="","",IF(C2040&lt;(F2040*(1-'inputs and tables'!$K$14)),0,IF(C2040&gt;(F2040*(1+'inputs and tables'!$K$14)),1,J2039)))</f>
        <v>1</v>
      </c>
      <c r="K2040">
        <f ca="1">IF(G2040="","",IF(C2040&lt;(G2040*(1-'inputs and tables'!$K$14)),0,IF(C2040&gt;(G2040*(1+'inputs and tables'!$K$14)),1,K2039)))</f>
        <v>1</v>
      </c>
      <c r="N2040" s="13">
        <f t="shared" si="95"/>
        <v>2170.9752496743263</v>
      </c>
      <c r="O2040" s="10">
        <f ca="1">(O2039+(IF(J2039&lt;&gt;J2038,(-O2039*'inputs and tables'!$K$22-'inputs and tables'!$K$21)-O2039*'inputs and tables'!$K$22,0)*('inputs and tables'!$K$15+'inputs and tables'!$K$16)))*(IF(AND(J2039=0,'inputs and tables'!$K$16=1),data!C2039/data!C2040,1)*IF(AND(J2039=1,'inputs and tables'!$K$15=1),data!C2040/data!C2039,1))</f>
        <v>84335.922256775899</v>
      </c>
      <c r="P2040" s="10">
        <f ca="1">(P2039+(IF(K2039&lt;&gt;K2038,(-P2039*'inputs and tables'!$K$22-'inputs and tables'!$K$21)-P2039*'inputs and tables'!$K$22,0)*('inputs and tables'!$K$15+'inputs and tables'!$K$16)))*(IF(AND(K2039=0,'inputs and tables'!$K$16=1),data!C2039/data!C2040,1)*IF(AND(K2039=1,'inputs and tables'!$K$15=1),data!C2040/data!C2039,1))</f>
        <v>19785.153545239595</v>
      </c>
    </row>
    <row r="2041" spans="1:16" x14ac:dyDescent="0.4">
      <c r="A2041" s="17">
        <f t="shared" si="93"/>
        <v>2039</v>
      </c>
      <c r="B2041">
        <v>1679011200</v>
      </c>
      <c r="C2041">
        <v>27395.13</v>
      </c>
      <c r="D2041" s="14">
        <f t="shared" si="94"/>
        <v>45002</v>
      </c>
      <c r="F2041">
        <f ca="1">IF(A2041&lt;$F$2,"",AVERAGE(INDIRECT("C"&amp;A2041-$F$2+3):C2041))</f>
        <v>20066.145499999999</v>
      </c>
      <c r="G2041" s="2">
        <f ca="1">IF(A2041&lt;$G$2,"",IF(A2041=$G$2,AVERAGE(INDIRECT("C"&amp;A2041-$G$2+3):C2041),G2040+(2/($G$2+3))*(C2041-G2040)))</f>
        <v>21511.960889884875</v>
      </c>
      <c r="J2041">
        <f ca="1">IF(F2041="","",IF(C2041&lt;(F2041*(1-'inputs and tables'!$K$14)),0,IF(C2041&gt;(F2041*(1+'inputs and tables'!$K$14)),1,J2040)))</f>
        <v>1</v>
      </c>
      <c r="K2041">
        <f ca="1">IF(G2041="","",IF(C2041&lt;(G2041*(1-'inputs and tables'!$K$14)),0,IF(C2041&gt;(G2041*(1+'inputs and tables'!$K$14)),1,K2040)))</f>
        <v>1</v>
      </c>
      <c r="N2041" s="13">
        <f t="shared" si="95"/>
        <v>2379.0820668692886</v>
      </c>
      <c r="O2041" s="10">
        <f ca="1">(O2040+(IF(J2040&lt;&gt;J2039,(-O2040*'inputs and tables'!$K$22-'inputs and tables'!$K$21)-O2040*'inputs and tables'!$K$22,0)*('inputs and tables'!$K$15+'inputs and tables'!$K$16)))*(IF(AND(J2040=0,'inputs and tables'!$K$16=1),data!C2040/data!C2041,1)*IF(AND(J2040=1,'inputs and tables'!$K$15=1),data!C2041/data!C2040,1))</f>
        <v>92420.252264081268</v>
      </c>
      <c r="P2041" s="10">
        <f ca="1">(P2040+(IF(K2040&lt;&gt;K2039,(-P2040*'inputs and tables'!$K$22-'inputs and tables'!$K$21)-P2040*'inputs and tables'!$K$22,0)*('inputs and tables'!$K$15+'inputs and tables'!$K$16)))*(IF(AND(K2040=0,'inputs and tables'!$K$16=1),data!C2040/data!C2041,1)*IF(AND(K2040=1,'inputs and tables'!$K$15=1),data!C2041/data!C2040,1))</f>
        <v>21681.732206203647</v>
      </c>
    </row>
    <row r="2042" spans="1:16" x14ac:dyDescent="0.4">
      <c r="A2042" s="17">
        <f t="shared" si="93"/>
        <v>2040</v>
      </c>
      <c r="B2042">
        <v>1679097600</v>
      </c>
      <c r="C2042">
        <v>26907.49</v>
      </c>
      <c r="D2042" s="14">
        <f t="shared" si="94"/>
        <v>45003</v>
      </c>
      <c r="F2042">
        <f ca="1">IF(A2042&lt;$F$2,"",AVERAGE(INDIRECT("C"&amp;A2042-$F$2+3):C2042))</f>
        <v>20151.20416666667</v>
      </c>
      <c r="G2042" s="2">
        <f ca="1">IF(A2042&lt;$G$2,"",IF(A2042=$G$2,AVERAGE(INDIRECT("C"&amp;A2042-$G$2+3):C2042),G2041+(2/($G$2+3))*(C2042-G2041)))</f>
        <v>21608.309623994075</v>
      </c>
      <c r="J2042">
        <f ca="1">IF(F2042="","",IF(C2042&lt;(F2042*(1-'inputs and tables'!$K$14)),0,IF(C2042&gt;(F2042*(1+'inputs and tables'!$K$14)),1,J2041)))</f>
        <v>1</v>
      </c>
      <c r="K2042">
        <f ca="1">IF(G2042="","",IF(C2042&lt;(G2042*(1-'inputs and tables'!$K$14)),0,IF(C2042&gt;(G2042*(1+'inputs and tables'!$K$14)),1,K2041)))</f>
        <v>1</v>
      </c>
      <c r="N2042" s="13">
        <f t="shared" si="95"/>
        <v>2336.7338254450597</v>
      </c>
      <c r="O2042" s="10">
        <f ca="1">(O2041+(IF(J2041&lt;&gt;J2040,(-O2041*'inputs and tables'!$K$22-'inputs and tables'!$K$21)-O2041*'inputs and tables'!$K$22,0)*('inputs and tables'!$K$15+'inputs and tables'!$K$16)))*(IF(AND(J2041=0,'inputs and tables'!$K$16=1),data!C2041/data!C2042,1)*IF(AND(J2041=1,'inputs and tables'!$K$15=1),data!C2042/data!C2041,1))</f>
        <v>90775.14921788084</v>
      </c>
      <c r="P2042" s="10">
        <f ca="1">(P2041+(IF(K2041&lt;&gt;K2040,(-P2041*'inputs and tables'!$K$22-'inputs and tables'!$K$21)-P2041*'inputs and tables'!$K$22,0)*('inputs and tables'!$K$15+'inputs and tables'!$K$16)))*(IF(AND(K2041=0,'inputs and tables'!$K$16=1),data!C2041/data!C2042,1)*IF(AND(K2041=1,'inputs and tables'!$K$15=1),data!C2042/data!C2041,1))</f>
        <v>21295.792081333526</v>
      </c>
    </row>
    <row r="2043" spans="1:16" x14ac:dyDescent="0.4">
      <c r="A2043" s="17">
        <f t="shared" si="93"/>
        <v>2041</v>
      </c>
      <c r="B2043">
        <v>1679184000</v>
      </c>
      <c r="C2043">
        <v>27972.87</v>
      </c>
      <c r="D2043" s="14">
        <f t="shared" si="94"/>
        <v>45004</v>
      </c>
      <c r="F2043">
        <f ca="1">IF(A2043&lt;$F$2,"",AVERAGE(INDIRECT("C"&amp;A2043-$F$2+3):C2043))</f>
        <v>20245.139083333335</v>
      </c>
      <c r="G2043" s="2">
        <f ca="1">IF(A2043&lt;$G$2,"",IF(A2043=$G$2,AVERAGE(INDIRECT("C"&amp;A2043-$G$2+3):C2043),G2042+(2/($G$2+3))*(C2043-G2042)))</f>
        <v>21721.962487851324</v>
      </c>
      <c r="J2043">
        <f ca="1">IF(F2043="","",IF(C2043&lt;(F2043*(1-'inputs and tables'!$K$14)),0,IF(C2043&gt;(F2043*(1+'inputs and tables'!$K$14)),1,J2042)))</f>
        <v>1</v>
      </c>
      <c r="K2043">
        <f ca="1">IF(G2043="","",IF(C2043&lt;(G2043*(1-'inputs and tables'!$K$14)),0,IF(C2043&gt;(G2043*(1+'inputs and tables'!$K$14)),1,K2042)))</f>
        <v>1</v>
      </c>
      <c r="N2043" s="13">
        <f t="shared" ref="N2043:N2106" si="96">(C2043/C2042)*N2042</f>
        <v>2429.2548849326836</v>
      </c>
      <c r="O2043" s="10">
        <f ca="1">(O2042+(IF(J2042&lt;&gt;J2041,(-O2042*'inputs and tables'!$K$22-'inputs and tables'!$K$21)-O2042*'inputs and tables'!$K$22,0)*('inputs and tables'!$K$15+'inputs and tables'!$K$16)))*(IF(AND(J2042=0,'inputs and tables'!$K$16=1),data!C2042/data!C2043,1)*IF(AND(J2042=1,'inputs and tables'!$K$15=1),data!C2043/data!C2042,1))</f>
        <v>94369.316807416151</v>
      </c>
      <c r="P2043" s="10">
        <f ca="1">(P2042+(IF(K2042&lt;&gt;K2041,(-P2042*'inputs and tables'!$K$22-'inputs and tables'!$K$21)-P2042*'inputs and tables'!$K$22,0)*('inputs and tables'!$K$15+'inputs and tables'!$K$16)))*(IF(AND(K2042=0,'inputs and tables'!$K$16=1),data!C2042/data!C2043,1)*IF(AND(K2042=1,'inputs and tables'!$K$15=1),data!C2043/data!C2042,1))</f>
        <v>22138.981504338459</v>
      </c>
    </row>
    <row r="2044" spans="1:16" x14ac:dyDescent="0.4">
      <c r="A2044" s="17">
        <f t="shared" si="93"/>
        <v>2042</v>
      </c>
      <c r="B2044">
        <v>1679270400</v>
      </c>
      <c r="C2044">
        <v>27717.01</v>
      </c>
      <c r="D2044" s="14">
        <f t="shared" si="94"/>
        <v>45005</v>
      </c>
      <c r="F2044">
        <f ca="1">IF(A2044&lt;$F$2,"",AVERAGE(INDIRECT("C"&amp;A2044-$F$2+3):C2044))</f>
        <v>20340.44558333333</v>
      </c>
      <c r="G2044" s="2">
        <f ca="1">IF(A2044&lt;$G$2,"",IF(A2044=$G$2,AVERAGE(INDIRECT("C"&amp;A2044-$G$2+3):C2044),G2043+(2/($G$2+3))*(C2044-G2043)))</f>
        <v>21829.01690771112</v>
      </c>
      <c r="J2044">
        <f ca="1">IF(F2044="","",IF(C2044&lt;(F2044*(1-'inputs and tables'!$K$14)),0,IF(C2044&gt;(F2044*(1+'inputs and tables'!$K$14)),1,J2043)))</f>
        <v>1</v>
      </c>
      <c r="K2044">
        <f ca="1">IF(G2044="","",IF(C2044&lt;(G2044*(1-'inputs and tables'!$K$14)),0,IF(C2044&gt;(G2044*(1+'inputs and tables'!$K$14)),1,K2043)))</f>
        <v>1</v>
      </c>
      <c r="N2044" s="13">
        <f t="shared" si="96"/>
        <v>2407.035171515402</v>
      </c>
      <c r="O2044" s="10">
        <f ca="1">(O2043+(IF(J2043&lt;&gt;J2042,(-O2043*'inputs and tables'!$K$22-'inputs and tables'!$K$21)-O2043*'inputs and tables'!$K$22,0)*('inputs and tables'!$K$15+'inputs and tables'!$K$16)))*(IF(AND(J2043=0,'inputs and tables'!$K$16=1),data!C2043/data!C2044,1)*IF(AND(J2043=1,'inputs and tables'!$K$15=1),data!C2044/data!C2043,1))</f>
        <v>93506.147121990754</v>
      </c>
      <c r="P2044" s="10">
        <f ca="1">(P2043+(IF(K2043&lt;&gt;K2042,(-P2043*'inputs and tables'!$K$22-'inputs and tables'!$K$21)-P2043*'inputs and tables'!$K$22,0)*('inputs and tables'!$K$15+'inputs and tables'!$K$16)))*(IF(AND(K2043=0,'inputs and tables'!$K$16=1),data!C2043/data!C2044,1)*IF(AND(K2043=1,'inputs and tables'!$K$15=1),data!C2044/data!C2043,1))</f>
        <v>21936.482446941056</v>
      </c>
    </row>
    <row r="2045" spans="1:16" x14ac:dyDescent="0.4">
      <c r="A2045" s="17">
        <f t="shared" si="93"/>
        <v>2043</v>
      </c>
      <c r="B2045">
        <v>1679356800</v>
      </c>
      <c r="C2045">
        <v>28105.47</v>
      </c>
      <c r="D2045" s="14">
        <f t="shared" si="94"/>
        <v>45006</v>
      </c>
      <c r="F2045">
        <f ca="1">IF(A2045&lt;$F$2,"",AVERAGE(INDIRECT("C"&amp;A2045-$F$2+3):C2045))</f>
        <v>20443.147083333333</v>
      </c>
      <c r="G2045" s="2">
        <f ca="1">IF(A2045&lt;$G$2,"",IF(A2045=$G$2,AVERAGE(INDIRECT("C"&amp;A2045-$G$2+3):C2045),G2044+(2/($G$2+3))*(C2045-G2044)))</f>
        <v>21941.096427216278</v>
      </c>
      <c r="J2045">
        <f ca="1">IF(F2045="","",IF(C2045&lt;(F2045*(1-'inputs and tables'!$K$14)),0,IF(C2045&gt;(F2045*(1+'inputs and tables'!$K$14)),1,J2044)))</f>
        <v>1</v>
      </c>
      <c r="K2045">
        <f ca="1">IF(G2045="","",IF(C2045&lt;(G2045*(1-'inputs and tables'!$K$14)),0,IF(C2045&gt;(G2045*(1+'inputs and tables'!$K$14)),1,K2044)))</f>
        <v>1</v>
      </c>
      <c r="N2045" s="13">
        <f t="shared" si="96"/>
        <v>2440.7702996091925</v>
      </c>
      <c r="O2045" s="10">
        <f ca="1">(O2044+(IF(J2044&lt;&gt;J2043,(-O2044*'inputs and tables'!$K$22-'inputs and tables'!$K$21)-O2044*'inputs and tables'!$K$22,0)*('inputs and tables'!$K$15+'inputs and tables'!$K$16)))*(IF(AND(J2044=0,'inputs and tables'!$K$16=1),data!C2044/data!C2045,1)*IF(AND(J2044=1,'inputs and tables'!$K$15=1),data!C2045/data!C2044,1))</f>
        <v>94816.656369236705</v>
      </c>
      <c r="P2045" s="10">
        <f ca="1">(P2044+(IF(K2044&lt;&gt;K2043,(-P2044*'inputs and tables'!$K$22-'inputs and tables'!$K$21)-P2044*'inputs and tables'!$K$22,0)*('inputs and tables'!$K$15+'inputs and tables'!$K$16)))*(IF(AND(K2044=0,'inputs and tables'!$K$16=1),data!C2044/data!C2045,1)*IF(AND(K2044=1,'inputs and tables'!$K$15=1),data!C2045/data!C2044,1))</f>
        <v>22243.927080086505</v>
      </c>
    </row>
    <row r="2046" spans="1:16" x14ac:dyDescent="0.4">
      <c r="A2046" s="17">
        <f t="shared" si="93"/>
        <v>2044</v>
      </c>
      <c r="B2046">
        <v>1679443200</v>
      </c>
      <c r="C2046">
        <v>27250.97</v>
      </c>
      <c r="D2046" s="14">
        <f t="shared" si="94"/>
        <v>45007</v>
      </c>
      <c r="F2046">
        <f ca="1">IF(A2046&lt;$F$2,"",AVERAGE(INDIRECT("C"&amp;A2046-$F$2+3):C2046))</f>
        <v>20535.014000000003</v>
      </c>
      <c r="G2046" s="2">
        <f ca="1">IF(A2046&lt;$G$2,"",IF(A2046=$G$2,AVERAGE(INDIRECT("C"&amp;A2046-$G$2+3):C2046),G2045+(2/($G$2+3))*(C2046-G2045)))</f>
        <v>22035.915598158845</v>
      </c>
      <c r="J2046">
        <f ca="1">IF(F2046="","",IF(C2046&lt;(F2046*(1-'inputs and tables'!$K$14)),0,IF(C2046&gt;(F2046*(1+'inputs and tables'!$K$14)),1,J2045)))</f>
        <v>1</v>
      </c>
      <c r="K2046">
        <f ca="1">IF(G2046="","",IF(C2046&lt;(G2046*(1-'inputs and tables'!$K$14)),0,IF(C2046&gt;(G2046*(1+'inputs and tables'!$K$14)),1,K2045)))</f>
        <v>1</v>
      </c>
      <c r="N2046" s="13">
        <f t="shared" si="96"/>
        <v>2366.5627442466221</v>
      </c>
      <c r="O2046" s="10">
        <f ca="1">(O2045+(IF(J2045&lt;&gt;J2044,(-O2045*'inputs and tables'!$K$22-'inputs and tables'!$K$21)-O2045*'inputs and tables'!$K$22,0)*('inputs and tables'!$K$15+'inputs and tables'!$K$16)))*(IF(AND(J2045=0,'inputs and tables'!$K$16=1),data!C2045/data!C2046,1)*IF(AND(J2045=1,'inputs and tables'!$K$15=1),data!C2046/data!C2045,1))</f>
        <v>91933.913868666074</v>
      </c>
      <c r="P2046" s="10">
        <f ca="1">(P2045+(IF(K2045&lt;&gt;K2044,(-P2045*'inputs and tables'!$K$22-'inputs and tables'!$K$21)-P2045*'inputs and tables'!$K$22,0)*('inputs and tables'!$K$15+'inputs and tables'!$K$16)))*(IF(AND(K2045=0,'inputs and tables'!$K$16=1),data!C2045/data!C2046,1)*IF(AND(K2045=1,'inputs and tables'!$K$15=1),data!C2046/data!C2045,1))</f>
        <v>21567.637528980122</v>
      </c>
    </row>
    <row r="2047" spans="1:16" x14ac:dyDescent="0.4">
      <c r="A2047" s="17">
        <f t="shared" si="93"/>
        <v>2045</v>
      </c>
      <c r="B2047">
        <v>1679529600</v>
      </c>
      <c r="C2047">
        <v>28295.41</v>
      </c>
      <c r="D2047" s="14">
        <f t="shared" si="94"/>
        <v>45008</v>
      </c>
      <c r="F2047">
        <f ca="1">IF(A2047&lt;$F$2,"",AVERAGE(INDIRECT("C"&amp;A2047-$F$2+3):C2047))</f>
        <v>20632.449833333336</v>
      </c>
      <c r="G2047" s="2">
        <f ca="1">IF(A2047&lt;$G$2,"",IF(A2047=$G$2,AVERAGE(INDIRECT("C"&amp;A2047-$G$2+3):C2047),G2046+(2/($G$2+3))*(C2047-G2046)))</f>
        <v>22147.69228390601</v>
      </c>
      <c r="J2047">
        <f ca="1">IF(F2047="","",IF(C2047&lt;(F2047*(1-'inputs and tables'!$K$14)),0,IF(C2047&gt;(F2047*(1+'inputs and tables'!$K$14)),1,J2046)))</f>
        <v>1</v>
      </c>
      <c r="K2047">
        <f ca="1">IF(G2047="","",IF(C2047&lt;(G2047*(1-'inputs and tables'!$K$14)),0,IF(C2047&gt;(G2047*(1+'inputs and tables'!$K$14)),1,K2046)))</f>
        <v>1</v>
      </c>
      <c r="N2047" s="13">
        <f t="shared" si="96"/>
        <v>2457.265306122436</v>
      </c>
      <c r="O2047" s="10">
        <f ca="1">(O2046+(IF(J2046&lt;&gt;J2045,(-O2046*'inputs and tables'!$K$22-'inputs and tables'!$K$21)-O2046*'inputs and tables'!$K$22,0)*('inputs and tables'!$K$15+'inputs and tables'!$K$16)))*(IF(AND(J2046=0,'inputs and tables'!$K$16=1),data!C2046/data!C2047,1)*IF(AND(J2046=1,'inputs and tables'!$K$15=1),data!C2047/data!C2046,1))</f>
        <v>95457.438242330187</v>
      </c>
      <c r="P2047" s="10">
        <f ca="1">(P2046+(IF(K2046&lt;&gt;K2045,(-P2046*'inputs and tables'!$K$22-'inputs and tables'!$K$21)-P2046*'inputs and tables'!$K$22,0)*('inputs and tables'!$K$15+'inputs and tables'!$K$16)))*(IF(AND(K2046=0,'inputs and tables'!$K$16=1),data!C2046/data!C2047,1)*IF(AND(K2046=1,'inputs and tables'!$K$15=1),data!C2047/data!C2046,1))</f>
        <v>22394.254098620324</v>
      </c>
    </row>
    <row r="2048" spans="1:16" x14ac:dyDescent="0.4">
      <c r="A2048" s="17">
        <f t="shared" si="93"/>
        <v>2046</v>
      </c>
      <c r="B2048">
        <v>1679616000</v>
      </c>
      <c r="C2048">
        <v>27454.47</v>
      </c>
      <c r="D2048" s="14">
        <f t="shared" si="94"/>
        <v>45009</v>
      </c>
      <c r="F2048">
        <f ca="1">IF(A2048&lt;$F$2,"",AVERAGE(INDIRECT("C"&amp;A2048-$F$2+3):C2048))</f>
        <v>20722.912500000002</v>
      </c>
      <c r="G2048" s="2">
        <f ca="1">IF(A2048&lt;$G$2,"",IF(A2048=$G$2,AVERAGE(INDIRECT("C"&amp;A2048-$G$2+3):C2048),G2047+(2/($G$2+3))*(C2048-G2047)))</f>
        <v>22242.456171693404</v>
      </c>
      <c r="J2048">
        <f ca="1">IF(F2048="","",IF(C2048&lt;(F2048*(1-'inputs and tables'!$K$14)),0,IF(C2048&gt;(F2048*(1+'inputs and tables'!$K$14)),1,J2047)))</f>
        <v>1</v>
      </c>
      <c r="K2048">
        <f ca="1">IF(G2048="","",IF(C2048&lt;(G2048*(1-'inputs and tables'!$K$14)),0,IF(C2048&gt;(G2048*(1+'inputs and tables'!$K$14)),1,K2047)))</f>
        <v>1</v>
      </c>
      <c r="N2048" s="13">
        <f t="shared" si="96"/>
        <v>2384.2353452018983</v>
      </c>
      <c r="O2048" s="10">
        <f ca="1">(O2047+(IF(J2047&lt;&gt;J2046,(-O2047*'inputs and tables'!$K$22-'inputs and tables'!$K$21)-O2047*'inputs and tables'!$K$22,0)*('inputs and tables'!$K$15+'inputs and tables'!$K$16)))*(IF(AND(J2047=0,'inputs and tables'!$K$16=1),data!C2047/data!C2048,1)*IF(AND(J2047=1,'inputs and tables'!$K$15=1),data!C2048/data!C2047,1))</f>
        <v>92620.441778398235</v>
      </c>
      <c r="P2048" s="10">
        <f ca="1">(P2047+(IF(K2047&lt;&gt;K2046,(-P2047*'inputs and tables'!$K$22-'inputs and tables'!$K$21)-P2047*'inputs and tables'!$K$22,0)*('inputs and tables'!$K$15+'inputs and tables'!$K$16)))*(IF(AND(K2047=0,'inputs and tables'!$K$16=1),data!C2047/data!C2048,1)*IF(AND(K2047=1,'inputs and tables'!$K$15=1),data!C2048/data!C2047,1))</f>
        <v>21728.696538518041</v>
      </c>
    </row>
    <row r="2049" spans="1:16" x14ac:dyDescent="0.4">
      <c r="A2049" s="17">
        <f t="shared" si="93"/>
        <v>2047</v>
      </c>
      <c r="B2049">
        <v>1679702400</v>
      </c>
      <c r="C2049">
        <v>27462.95</v>
      </c>
      <c r="D2049" s="14">
        <f t="shared" si="94"/>
        <v>45010</v>
      </c>
      <c r="F2049">
        <f ca="1">IF(A2049&lt;$F$2,"",AVERAGE(INDIRECT("C"&amp;A2049-$F$2+3):C2049))</f>
        <v>20814.085916666674</v>
      </c>
      <c r="G2049" s="2">
        <f ca="1">IF(A2049&lt;$G$2,"",IF(A2049=$G$2,AVERAGE(INDIRECT("C"&amp;A2049-$G$2+3):C2049),G2048+(2/($G$2+3))*(C2049-G2048)))</f>
        <v>22335.679275770308</v>
      </c>
      <c r="J2049">
        <f ca="1">IF(F2049="","",IF(C2049&lt;(F2049*(1-'inputs and tables'!$K$14)),0,IF(C2049&gt;(F2049*(1+'inputs and tables'!$K$14)),1,J2048)))</f>
        <v>1</v>
      </c>
      <c r="K2049">
        <f ca="1">IF(G2049="","",IF(C2049&lt;(G2049*(1-'inputs and tables'!$K$14)),0,IF(C2049&gt;(G2049*(1+'inputs and tables'!$K$14)),1,K2048)))</f>
        <v>1</v>
      </c>
      <c r="N2049" s="13">
        <f t="shared" si="96"/>
        <v>2384.9717759444079</v>
      </c>
      <c r="O2049" s="10">
        <f ca="1">(O2048+(IF(J2048&lt;&gt;J2047,(-O2048*'inputs and tables'!$K$22-'inputs and tables'!$K$21)-O2048*'inputs and tables'!$K$22,0)*('inputs and tables'!$K$15+'inputs and tables'!$K$16)))*(IF(AND(J2048=0,'inputs and tables'!$K$16=1),data!C2048/data!C2049,1)*IF(AND(J2048=1,'inputs and tables'!$K$15=1),data!C2049/data!C2048,1))</f>
        <v>92649.049919305005</v>
      </c>
      <c r="P2049" s="10">
        <f ca="1">(P2048+(IF(K2048&lt;&gt;K2047,(-P2048*'inputs and tables'!$K$22-'inputs and tables'!$K$21)-P2048*'inputs and tables'!$K$22,0)*('inputs and tables'!$K$15+'inputs and tables'!$K$16)))*(IF(AND(K2048=0,'inputs and tables'!$K$16=1),data!C2048/data!C2049,1)*IF(AND(K2048=1,'inputs and tables'!$K$15=1),data!C2049/data!C2048,1))</f>
        <v>21735.407990119424</v>
      </c>
    </row>
    <row r="2050" spans="1:16" x14ac:dyDescent="0.4">
      <c r="A2050" s="17">
        <f t="shared" si="93"/>
        <v>2048</v>
      </c>
      <c r="B2050">
        <v>1679788800</v>
      </c>
      <c r="C2050">
        <v>27968.05</v>
      </c>
      <c r="D2050" s="14">
        <f t="shared" si="94"/>
        <v>45011</v>
      </c>
      <c r="F2050">
        <f ca="1">IF(A2050&lt;$F$2,"",AVERAGE(INDIRECT("C"&amp;A2050-$F$2+3):C2050))</f>
        <v>20909.998250000004</v>
      </c>
      <c r="G2050" s="2">
        <f ca="1">IF(A2050&lt;$G$2,"",IF(A2050=$G$2,AVERAGE(INDIRECT("C"&amp;A2050-$G$2+3):C2050),G2049+(2/($G$2+3))*(C2050-G2049)))</f>
        <v>22436.257324417267</v>
      </c>
      <c r="J2050">
        <f ca="1">IF(F2050="","",IF(C2050&lt;(F2050*(1-'inputs and tables'!$K$14)),0,IF(C2050&gt;(F2050*(1+'inputs and tables'!$K$14)),1,J2049)))</f>
        <v>1</v>
      </c>
      <c r="K2050">
        <f ca="1">IF(G2050="","",IF(C2050&lt;(G2050*(1-'inputs and tables'!$K$14)),0,IF(C2050&gt;(G2050*(1+'inputs and tables'!$K$14)),1,K2049)))</f>
        <v>1</v>
      </c>
      <c r="N2050" s="13">
        <f t="shared" si="96"/>
        <v>2428.8363004776252</v>
      </c>
      <c r="O2050" s="10">
        <f ca="1">(O2049+(IF(J2049&lt;&gt;J2048,(-O2049*'inputs and tables'!$K$22-'inputs and tables'!$K$21)-O2049*'inputs and tables'!$K$22,0)*('inputs and tables'!$K$15+'inputs and tables'!$K$16)))*(IF(AND(J2049=0,'inputs and tables'!$K$16=1),data!C2049/data!C2050,1)*IF(AND(J2049=1,'inputs and tables'!$K$15=1),data!C2050/data!C2049,1))</f>
        <v>94353.05604807999</v>
      </c>
      <c r="P2050" s="10">
        <f ca="1">(P2049+(IF(K2049&lt;&gt;K2048,(-P2049*'inputs and tables'!$K$22-'inputs and tables'!$K$21)-P2049*'inputs and tables'!$K$22,0)*('inputs and tables'!$K$15+'inputs and tables'!$K$16)))*(IF(AND(K2049=0,'inputs and tables'!$K$16=1),data!C2049/data!C2050,1)*IF(AND(K2049=1,'inputs and tables'!$K$15=1),data!C2050/data!C2049,1))</f>
        <v>22135.166740574467</v>
      </c>
    </row>
    <row r="2051" spans="1:16" x14ac:dyDescent="0.4">
      <c r="A2051" s="17">
        <f t="shared" si="93"/>
        <v>2049</v>
      </c>
      <c r="B2051">
        <v>1679875200</v>
      </c>
      <c r="C2051">
        <v>27124.91</v>
      </c>
      <c r="D2051" s="14">
        <f t="shared" si="94"/>
        <v>45012</v>
      </c>
      <c r="F2051">
        <f ca="1">IF(A2051&lt;$F$2,"",AVERAGE(INDIRECT("C"&amp;A2051-$F$2+3):C2051))</f>
        <v>20999.132666666676</v>
      </c>
      <c r="G2051" s="2">
        <f ca="1">IF(A2051&lt;$G$2,"",IF(A2051=$G$2,AVERAGE(INDIRECT("C"&amp;A2051-$G$2+3):C2051),G2050+(2/($G$2+3))*(C2051-G2050)))</f>
        <v>22519.983265052673</v>
      </c>
      <c r="J2051">
        <f ca="1">IF(F2051="","",IF(C2051&lt;(F2051*(1-'inputs and tables'!$K$14)),0,IF(C2051&gt;(F2051*(1+'inputs and tables'!$K$14)),1,J2050)))</f>
        <v>1</v>
      </c>
      <c r="K2051">
        <f ca="1">IF(G2051="","",IF(C2051&lt;(G2051*(1-'inputs and tables'!$K$14)),0,IF(C2051&gt;(G2051*(1+'inputs and tables'!$K$14)),1,K2050)))</f>
        <v>1</v>
      </c>
      <c r="N2051" s="13">
        <f t="shared" si="96"/>
        <v>2355.6152844116245</v>
      </c>
      <c r="O2051" s="10">
        <f ca="1">(O2050+(IF(J2050&lt;&gt;J2049,(-O2050*'inputs and tables'!$K$22-'inputs and tables'!$K$21)-O2050*'inputs and tables'!$K$22,0)*('inputs and tables'!$K$15+'inputs and tables'!$K$16)))*(IF(AND(J2050=0,'inputs and tables'!$K$16=1),data!C2050/data!C2051,1)*IF(AND(J2050=1,'inputs and tables'!$K$15=1),data!C2051/data!C2050,1))</f>
        <v>91508.637660799563</v>
      </c>
      <c r="P2051" s="10">
        <f ca="1">(P2050+(IF(K2050&lt;&gt;K2049,(-P2050*'inputs and tables'!$K$22-'inputs and tables'!$K$21)-P2050*'inputs and tables'!$K$22,0)*('inputs and tables'!$K$15+'inputs and tables'!$K$16)))*(IF(AND(K2050=0,'inputs and tables'!$K$16=1),data!C2050/data!C2051,1)*IF(AND(K2050=1,'inputs and tables'!$K$15=1),data!C2051/data!C2050,1))</f>
        <v>21467.86800199069</v>
      </c>
    </row>
    <row r="2052" spans="1:16" x14ac:dyDescent="0.4">
      <c r="A2052" s="17">
        <f t="shared" si="93"/>
        <v>2050</v>
      </c>
      <c r="B2052">
        <v>1679961600</v>
      </c>
      <c r="C2052">
        <v>27261.07</v>
      </c>
      <c r="D2052" s="14">
        <f t="shared" si="94"/>
        <v>45013</v>
      </c>
      <c r="F2052">
        <f ca="1">IF(A2052&lt;$F$2,"",AVERAGE(INDIRECT("C"&amp;A2052-$F$2+3):C2052))</f>
        <v>21091.200666666671</v>
      </c>
      <c r="G2052" s="2">
        <f ca="1">IF(A2052&lt;$G$2,"",IF(A2052=$G$2,AVERAGE(INDIRECT("C"&amp;A2052-$G$2+3):C2052),G2051+(2/($G$2+3))*(C2052-G2051)))</f>
        <v>22604.645528176734</v>
      </c>
      <c r="J2052">
        <f ca="1">IF(F2052="","",IF(C2052&lt;(F2052*(1-'inputs and tables'!$K$14)),0,IF(C2052&gt;(F2052*(1+'inputs and tables'!$K$14)),1,J2051)))</f>
        <v>1</v>
      </c>
      <c r="K2052">
        <f ca="1">IF(G2052="","",IF(C2052&lt;(G2052*(1-'inputs and tables'!$K$14)),0,IF(C2052&gt;(G2052*(1+'inputs and tables'!$K$14)),1,K2051)))</f>
        <v>1</v>
      </c>
      <c r="N2052" s="13">
        <f t="shared" si="96"/>
        <v>2367.439861050791</v>
      </c>
      <c r="O2052" s="10">
        <f ca="1">(O2051+(IF(J2051&lt;&gt;J2050,(-O2051*'inputs and tables'!$K$22-'inputs and tables'!$K$21)-O2051*'inputs and tables'!$K$22,0)*('inputs and tables'!$K$15+'inputs and tables'!$K$16)))*(IF(AND(J2051=0,'inputs and tables'!$K$16=1),data!C2051/data!C2052,1)*IF(AND(J2051=1,'inputs and tables'!$K$15=1),data!C2052/data!C2051,1))</f>
        <v>91967.987244038537</v>
      </c>
      <c r="P2052" s="10">
        <f ca="1">(P2051+(IF(K2051&lt;&gt;K2050,(-P2051*'inputs and tables'!$K$22-'inputs and tables'!$K$21)-P2051*'inputs and tables'!$K$22,0)*('inputs and tables'!$K$15+'inputs and tables'!$K$16)))*(IF(AND(K2051=0,'inputs and tables'!$K$16=1),data!C2051/data!C2052,1)*IF(AND(K2051=1,'inputs and tables'!$K$15=1),data!C2052/data!C2051,1))</f>
        <v>21575.631121099697</v>
      </c>
    </row>
    <row r="2053" spans="1:16" x14ac:dyDescent="0.4">
      <c r="A2053" s="17">
        <f t="shared" ref="A2053:A2116" si="97">A2052+1</f>
        <v>2051</v>
      </c>
      <c r="B2053">
        <v>1680048000</v>
      </c>
      <c r="C2053">
        <v>28348.6</v>
      </c>
      <c r="D2053" s="14">
        <f t="shared" si="94"/>
        <v>45014</v>
      </c>
      <c r="F2053">
        <f ca="1">IF(A2053&lt;$F$2,"",AVERAGE(INDIRECT("C"&amp;A2053-$F$2+3):C2053))</f>
        <v>21190.417916666673</v>
      </c>
      <c r="G2053" s="2">
        <f ca="1">IF(A2053&lt;$G$2,"",IF(A2053=$G$2,AVERAGE(INDIRECT("C"&amp;A2053-$G$2+3):C2053),G2052+(2/($G$2+3))*(C2053-G2052)))</f>
        <v>22707.216143745005</v>
      </c>
      <c r="J2053">
        <f ca="1">IF(F2053="","",IF(C2053&lt;(F2053*(1-'inputs and tables'!$K$14)),0,IF(C2053&gt;(F2053*(1+'inputs and tables'!$K$14)),1,J2052)))</f>
        <v>1</v>
      </c>
      <c r="K2053">
        <f ca="1">IF(G2053="","",IF(C2053&lt;(G2053*(1-'inputs and tables'!$K$14)),0,IF(C2053&gt;(G2053*(1+'inputs and tables'!$K$14)),1,K2052)))</f>
        <v>1</v>
      </c>
      <c r="N2053" s="13">
        <f t="shared" si="96"/>
        <v>2461.8844984802299</v>
      </c>
      <c r="O2053" s="10">
        <f ca="1">(O2052+(IF(J2052&lt;&gt;J2051,(-O2052*'inputs and tables'!$K$22-'inputs and tables'!$K$21)-O2052*'inputs and tables'!$K$22,0)*('inputs and tables'!$K$15+'inputs and tables'!$K$16)))*(IF(AND(J2052=0,'inputs and tables'!$K$16=1),data!C2052/data!C2053,1)*IF(AND(J2052=1,'inputs and tables'!$K$15=1),data!C2053/data!C2052,1))</f>
        <v>95636.880107286706</v>
      </c>
      <c r="P2053" s="10">
        <f ca="1">(P2052+(IF(K2052&lt;&gt;K2051,(-P2052*'inputs and tables'!$K$22-'inputs and tables'!$K$21)-P2052*'inputs and tables'!$K$22,0)*('inputs and tables'!$K$15+'inputs and tables'!$K$16)))*(IF(AND(K2052=0,'inputs and tables'!$K$16=1),data!C2052/data!C2053,1)*IF(AND(K2052=1,'inputs and tables'!$K$15=1),data!C2053/data!C2052,1))</f>
        <v>22436.35104563419</v>
      </c>
    </row>
    <row r="2054" spans="1:16" x14ac:dyDescent="0.4">
      <c r="A2054" s="17">
        <f t="shared" si="97"/>
        <v>2052</v>
      </c>
      <c r="B2054">
        <v>1680134400</v>
      </c>
      <c r="C2054">
        <v>28028.53</v>
      </c>
      <c r="D2054" s="14">
        <f t="shared" si="94"/>
        <v>45015</v>
      </c>
      <c r="F2054">
        <f ca="1">IF(A2054&lt;$F$2,"",AVERAGE(INDIRECT("C"&amp;A2054-$F$2+3):C2054))</f>
        <v>21280.958666666669</v>
      </c>
      <c r="G2054" s="2">
        <f ca="1">IF(A2054&lt;$G$2,"",IF(A2054=$G$2,AVERAGE(INDIRECT("C"&amp;A2054-$G$2+3):C2054),G2053+(2/($G$2+3))*(C2054-G2053)))</f>
        <v>22802.239605463845</v>
      </c>
      <c r="J2054">
        <f ca="1">IF(F2054="","",IF(C2054&lt;(F2054*(1-'inputs and tables'!$K$14)),0,IF(C2054&gt;(F2054*(1+'inputs and tables'!$K$14)),1,J2053)))</f>
        <v>1</v>
      </c>
      <c r="K2054">
        <f ca="1">IF(G2054="","",IF(C2054&lt;(G2054*(1-'inputs and tables'!$K$14)),0,IF(C2054&gt;(G2054*(1+'inputs and tables'!$K$14)),1,K2053)))</f>
        <v>1</v>
      </c>
      <c r="N2054" s="13">
        <f t="shared" si="96"/>
        <v>2434.0885801128834</v>
      </c>
      <c r="O2054" s="10">
        <f ca="1">(O2053+(IF(J2053&lt;&gt;J2052,(-O2053*'inputs and tables'!$K$22-'inputs and tables'!$K$21)-O2053*'inputs and tables'!$K$22,0)*('inputs and tables'!$K$15+'inputs and tables'!$K$16)))*(IF(AND(J2053=0,'inputs and tables'!$K$16=1),data!C2053/data!C2054,1)*IF(AND(J2053=1,'inputs and tables'!$K$15=1),data!C2054/data!C2053,1))</f>
        <v>94557.091468132072</v>
      </c>
      <c r="P2054" s="10">
        <f ca="1">(P2053+(IF(K2053&lt;&gt;K2052,(-P2053*'inputs and tables'!$K$22-'inputs and tables'!$K$21)-P2053*'inputs and tables'!$K$22,0)*('inputs and tables'!$K$15+'inputs and tables'!$K$16)))*(IF(AND(K2053=0,'inputs and tables'!$K$16=1),data!C2053/data!C2054,1)*IF(AND(K2053=1,'inputs and tables'!$K$15=1),data!C2054/data!C2053,1))</f>
        <v>22183.033319920181</v>
      </c>
    </row>
    <row r="2055" spans="1:16" x14ac:dyDescent="0.4">
      <c r="A2055" s="17">
        <f t="shared" si="97"/>
        <v>2053</v>
      </c>
      <c r="B2055">
        <v>1680220800</v>
      </c>
      <c r="C2055">
        <v>28465.360000000001</v>
      </c>
      <c r="D2055" s="14">
        <f t="shared" si="94"/>
        <v>45016</v>
      </c>
      <c r="F2055">
        <f ca="1">IF(A2055&lt;$F$2,"",AVERAGE(INDIRECT("C"&amp;A2055-$F$2+3):C2055))</f>
        <v>21376.69191666667</v>
      </c>
      <c r="G2055" s="2">
        <f ca="1">IF(A2055&lt;$G$2,"",IF(A2055=$G$2,AVERAGE(INDIRECT("C"&amp;A2055-$G$2+3):C2055),G2054+(2/($G$2+3))*(C2055-G2054)))</f>
        <v>22903.366755366274</v>
      </c>
      <c r="J2055">
        <f ca="1">IF(F2055="","",IF(C2055&lt;(F2055*(1-'inputs and tables'!$K$14)),0,IF(C2055&gt;(F2055*(1+'inputs and tables'!$K$14)),1,J2054)))</f>
        <v>1</v>
      </c>
      <c r="K2055">
        <f ca="1">IF(G2055="","",IF(C2055&lt;(G2055*(1-'inputs and tables'!$K$14)),0,IF(C2055&gt;(G2055*(1+'inputs and tables'!$K$14)),1,K2054)))</f>
        <v>1</v>
      </c>
      <c r="N2055" s="13">
        <f t="shared" si="96"/>
        <v>2472.0243161094095</v>
      </c>
      <c r="O2055" s="10">
        <f ca="1">(O2054+(IF(J2054&lt;&gt;J2053,(-O2054*'inputs and tables'!$K$22-'inputs and tables'!$K$21)-O2054*'inputs and tables'!$K$22,0)*('inputs and tables'!$K$15+'inputs and tables'!$K$16)))*(IF(AND(J2054=0,'inputs and tables'!$K$16=1),data!C2054/data!C2055,1)*IF(AND(J2054=1,'inputs and tables'!$K$15=1),data!C2055/data!C2054,1))</f>
        <v>96030.781820998382</v>
      </c>
      <c r="P2055" s="10">
        <f ca="1">(P2054+(IF(K2054&lt;&gt;K2053,(-P2054*'inputs and tables'!$K$22-'inputs and tables'!$K$21)-P2054*'inputs and tables'!$K$22,0)*('inputs and tables'!$K$15+'inputs and tables'!$K$16)))*(IF(AND(K2054=0,'inputs and tables'!$K$16=1),data!C2054/data!C2055,1)*IF(AND(K2054=1,'inputs and tables'!$K$15=1),data!C2055/data!C2054,1))</f>
        <v>22528.760136315501</v>
      </c>
    </row>
    <row r="2056" spans="1:16" x14ac:dyDescent="0.4">
      <c r="A2056" s="17">
        <f t="shared" si="97"/>
        <v>2054</v>
      </c>
      <c r="B2056">
        <v>1680307200</v>
      </c>
      <c r="C2056">
        <v>28452.73</v>
      </c>
      <c r="D2056" s="14">
        <f t="shared" si="94"/>
        <v>45017</v>
      </c>
      <c r="F2056">
        <f ca="1">IF(A2056&lt;$F$2,"",AVERAGE(INDIRECT("C"&amp;A2056-$F$2+3):C2056))</f>
        <v>21471.358499999998</v>
      </c>
      <c r="G2056" s="2">
        <f ca="1">IF(A2056&lt;$G$2,"",IF(A2056=$G$2,AVERAGE(INDIRECT("C"&amp;A2056-$G$2+3):C2056),G2055+(2/($G$2+3))*(C2056-G2055)))</f>
        <v>23002.462527591877</v>
      </c>
      <c r="J2056">
        <f ca="1">IF(F2056="","",IF(C2056&lt;(F2056*(1-'inputs and tables'!$K$14)),0,IF(C2056&gt;(F2056*(1+'inputs and tables'!$K$14)),1,J2055)))</f>
        <v>1</v>
      </c>
      <c r="K2056">
        <f ca="1">IF(G2056="","",IF(C2056&lt;(G2056*(1-'inputs and tables'!$K$14)),0,IF(C2056&gt;(G2056*(1+'inputs and tables'!$K$14)),1,K2055)))</f>
        <v>1</v>
      </c>
      <c r="N2056" s="13">
        <f t="shared" si="96"/>
        <v>2470.9274858879589</v>
      </c>
      <c r="O2056" s="10">
        <f ca="1">(O2055+(IF(J2055&lt;&gt;J2054,(-O2055*'inputs and tables'!$K$22-'inputs and tables'!$K$21)-O2055*'inputs and tables'!$K$22,0)*('inputs and tables'!$K$15+'inputs and tables'!$K$16)))*(IF(AND(J2055=0,'inputs and tables'!$K$16=1),data!C2055/data!C2056,1)*IF(AND(J2055=1,'inputs and tables'!$K$15=1),data!C2056/data!C2055,1))</f>
        <v>95988.173233775204</v>
      </c>
      <c r="P2056" s="10">
        <f ca="1">(P2055+(IF(K2055&lt;&gt;K2054,(-P2055*'inputs and tables'!$K$22-'inputs and tables'!$K$21)-P2055*'inputs and tables'!$K$22,0)*('inputs and tables'!$K$15+'inputs and tables'!$K$16)))*(IF(AND(K2055=0,'inputs and tables'!$K$16=1),data!C2055/data!C2056,1)*IF(AND(K2055=1,'inputs and tables'!$K$15=1),data!C2056/data!C2055,1))</f>
        <v>22518.764188942212</v>
      </c>
    </row>
    <row r="2057" spans="1:16" x14ac:dyDescent="0.4">
      <c r="A2057" s="17">
        <f t="shared" si="97"/>
        <v>2055</v>
      </c>
      <c r="B2057">
        <v>1680393600</v>
      </c>
      <c r="C2057">
        <v>28171.87</v>
      </c>
      <c r="D2057" s="14">
        <f t="shared" si="94"/>
        <v>45018</v>
      </c>
      <c r="F2057">
        <f ca="1">IF(A2057&lt;$F$2,"",AVERAGE(INDIRECT("C"&amp;A2057-$F$2+3):C2057))</f>
        <v>21565.414083333333</v>
      </c>
      <c r="G2057" s="2">
        <f ca="1">IF(A2057&lt;$G$2,"",IF(A2057=$G$2,AVERAGE(INDIRECT("C"&amp;A2057-$G$2+3):C2057),G2056+(2/($G$2+3))*(C2057-G2056)))</f>
        <v>23094.773375313449</v>
      </c>
      <c r="J2057">
        <f ca="1">IF(F2057="","",IF(C2057&lt;(F2057*(1-'inputs and tables'!$K$14)),0,IF(C2057&gt;(F2057*(1+'inputs and tables'!$K$14)),1,J2056)))</f>
        <v>1</v>
      </c>
      <c r="K2057">
        <f ca="1">IF(G2057="","",IF(C2057&lt;(G2057*(1-'inputs and tables'!$K$14)),0,IF(C2057&gt;(G2057*(1+'inputs and tables'!$K$14)),1,K2056)))</f>
        <v>1</v>
      </c>
      <c r="N2057" s="13">
        <f t="shared" si="96"/>
        <v>2446.5366912722402</v>
      </c>
      <c r="O2057" s="10">
        <f ca="1">(O2056+(IF(J2056&lt;&gt;J2055,(-O2056*'inputs and tables'!$K$22-'inputs and tables'!$K$21)-O2056*'inputs and tables'!$K$22,0)*('inputs and tables'!$K$15+'inputs and tables'!$K$16)))*(IF(AND(J2056=0,'inputs and tables'!$K$16=1),data!C2056/data!C2057,1)*IF(AND(J2056=1,'inputs and tables'!$K$15=1),data!C2057/data!C2056,1))</f>
        <v>95040.663510299171</v>
      </c>
      <c r="P2057" s="10">
        <f ca="1">(P2056+(IF(K2056&lt;&gt;K2055,(-P2056*'inputs and tables'!$K$22-'inputs and tables'!$K$21)-P2056*'inputs and tables'!$K$22,0)*('inputs and tables'!$K$15+'inputs and tables'!$K$16)))*(IF(AND(K2056=0,'inputs and tables'!$K$16=1),data!C2056/data!C2057,1)*IF(AND(K2056=1,'inputs and tables'!$K$15=1),data!C2057/data!C2056,1))</f>
        <v>22296.479012436957</v>
      </c>
    </row>
    <row r="2058" spans="1:16" x14ac:dyDescent="0.4">
      <c r="A2058" s="17">
        <f t="shared" si="97"/>
        <v>2056</v>
      </c>
      <c r="B2058">
        <v>1680480000</v>
      </c>
      <c r="C2058">
        <v>27800</v>
      </c>
      <c r="D2058" s="14">
        <f t="shared" si="94"/>
        <v>45019</v>
      </c>
      <c r="F2058">
        <f ca="1">IF(A2058&lt;$F$2,"",AVERAGE(INDIRECT("C"&amp;A2058-$F$2+3):C2058))</f>
        <v>21654.53325</v>
      </c>
      <c r="G2058" s="2">
        <f ca="1">IF(A2058&lt;$G$2,"",IF(A2058=$G$2,AVERAGE(INDIRECT("C"&amp;A2058-$G$2+3):C2058),G2057+(2/($G$2+3))*(C2058-G2057)))</f>
        <v>23178.79527932571</v>
      </c>
      <c r="J2058">
        <f ca="1">IF(F2058="","",IF(C2058&lt;(F2058*(1-'inputs and tables'!$K$14)),0,IF(C2058&gt;(F2058*(1+'inputs and tables'!$K$14)),1,J2057)))</f>
        <v>1</v>
      </c>
      <c r="K2058">
        <f ca="1">IF(G2058="","",IF(C2058&lt;(G2058*(1-'inputs and tables'!$K$14)),0,IF(C2058&gt;(G2058*(1+'inputs and tables'!$K$14)),1,K2057)))</f>
        <v>1</v>
      </c>
      <c r="N2058" s="13">
        <f t="shared" si="96"/>
        <v>2414.2422926617323</v>
      </c>
      <c r="O2058" s="10">
        <f ca="1">(O2057+(IF(J2057&lt;&gt;J2056,(-O2057*'inputs and tables'!$K$22-'inputs and tables'!$K$21)-O2057*'inputs and tables'!$K$22,0)*('inputs and tables'!$K$15+'inputs and tables'!$K$16)))*(IF(AND(J2057=0,'inputs and tables'!$K$16=1),data!C2057/data!C2058,1)*IF(AND(J2057=1,'inputs and tables'!$K$15=1),data!C2058/data!C2057,1))</f>
        <v>93786.122312303618</v>
      </c>
      <c r="P2058" s="10">
        <f ca="1">(P2057+(IF(K2057&lt;&gt;K2056,(-P2057*'inputs and tables'!$K$22-'inputs and tables'!$K$21)-P2057*'inputs and tables'!$K$22,0)*('inputs and tables'!$K$15+'inputs and tables'!$K$16)))*(IF(AND(K2057=0,'inputs and tables'!$K$16=1),data!C2057/data!C2058,1)*IF(AND(K2057=1,'inputs and tables'!$K$15=1),data!C2058/data!C2057,1))</f>
        <v>22002.164447931482</v>
      </c>
    </row>
    <row r="2059" spans="1:16" x14ac:dyDescent="0.4">
      <c r="A2059" s="17">
        <f t="shared" si="97"/>
        <v>2057</v>
      </c>
      <c r="B2059">
        <v>1680566400</v>
      </c>
      <c r="C2059">
        <v>28165.47</v>
      </c>
      <c r="D2059" s="14">
        <f t="shared" si="94"/>
        <v>45020</v>
      </c>
      <c r="F2059">
        <f ca="1">IF(A2059&lt;$F$2,"",AVERAGE(INDIRECT("C"&amp;A2059-$F$2+3):C2059))</f>
        <v>21747.859250000005</v>
      </c>
      <c r="G2059" s="2">
        <f ca="1">IF(A2059&lt;$G$2,"",IF(A2059=$G$2,AVERAGE(INDIRECT("C"&amp;A2059-$G$2+3):C2059),G2058+(2/($G$2+3))*(C2059-G2058)))</f>
        <v>23267.843042194894</v>
      </c>
      <c r="J2059">
        <f ca="1">IF(F2059="","",IF(C2059&lt;(F2059*(1-'inputs and tables'!$K$14)),0,IF(C2059&gt;(F2059*(1+'inputs and tables'!$K$14)),1,J2058)))</f>
        <v>1</v>
      </c>
      <c r="K2059">
        <f ca="1">IF(G2059="","",IF(C2059&lt;(G2059*(1-'inputs and tables'!$K$14)),0,IF(C2059&gt;(G2059*(1+'inputs and tables'!$K$14)),1,K2058)))</f>
        <v>1</v>
      </c>
      <c r="N2059" s="13">
        <f t="shared" si="96"/>
        <v>2445.9808944854408</v>
      </c>
      <c r="O2059" s="10">
        <f ca="1">(O2058+(IF(J2058&lt;&gt;J2057,(-O2058*'inputs and tables'!$K$22-'inputs and tables'!$K$21)-O2058*'inputs and tables'!$K$22,0)*('inputs and tables'!$K$15+'inputs and tables'!$K$16)))*(IF(AND(J2058=0,'inputs and tables'!$K$16=1),data!C2058/data!C2059,1)*IF(AND(J2058=1,'inputs and tables'!$K$15=1),data!C2059/data!C2058,1))</f>
        <v>95019.072460558222</v>
      </c>
      <c r="P2059" s="10">
        <f ca="1">(P2058+(IF(K2058&lt;&gt;K2057,(-P2058*'inputs and tables'!$K$22-'inputs and tables'!$K$21)-P2058*'inputs and tables'!$K$22,0)*('inputs and tables'!$K$15+'inputs and tables'!$K$16)))*(IF(AND(K2058=0,'inputs and tables'!$K$16=1),data!C2058/data!C2059,1)*IF(AND(K2058=1,'inputs and tables'!$K$15=1),data!C2059/data!C2058,1))</f>
        <v>22291.413765945352</v>
      </c>
    </row>
    <row r="2060" spans="1:16" x14ac:dyDescent="0.4">
      <c r="A2060" s="17">
        <f t="shared" si="97"/>
        <v>2058</v>
      </c>
      <c r="B2060">
        <v>1680652800</v>
      </c>
      <c r="C2060">
        <v>28170.01</v>
      </c>
      <c r="D2060" s="14">
        <f t="shared" si="94"/>
        <v>45021</v>
      </c>
      <c r="F2060">
        <f ca="1">IF(A2060&lt;$F$2,"",AVERAGE(INDIRECT("C"&amp;A2060-$F$2+3):C2060))</f>
        <v>21840.201333333338</v>
      </c>
      <c r="G2060" s="2">
        <f ca="1">IF(A2060&lt;$G$2,"",IF(A2060=$G$2,AVERAGE(INDIRECT("C"&amp;A2060-$G$2+3):C2060),G2059+(2/($G$2+3))*(C2060-G2059)))</f>
        <v>23355.381737869986</v>
      </c>
      <c r="J2060">
        <f ca="1">IF(F2060="","",IF(C2060&lt;(F2060*(1-'inputs and tables'!$K$14)),0,IF(C2060&gt;(F2060*(1+'inputs and tables'!$K$14)),1,J2059)))</f>
        <v>1</v>
      </c>
      <c r="K2060">
        <f ca="1">IF(G2060="","",IF(C2060&lt;(G2060*(1-'inputs and tables'!$K$14)),0,IF(C2060&gt;(G2060*(1+'inputs and tables'!$K$14)),1,K2059)))</f>
        <v>1</v>
      </c>
      <c r="N2060" s="13">
        <f t="shared" si="96"/>
        <v>2446.375162831077</v>
      </c>
      <c r="O2060" s="10">
        <f ca="1">(O2059+(IF(J2059&lt;&gt;J2058,(-O2059*'inputs and tables'!$K$22-'inputs and tables'!$K$21)-O2059*'inputs and tables'!$K$22,0)*('inputs and tables'!$K$15+'inputs and tables'!$K$16)))*(IF(AND(J2059=0,'inputs and tables'!$K$16=1),data!C2059/data!C2060,1)*IF(AND(J2059=1,'inputs and tables'!$K$15=1),data!C2060/data!C2059,1))</f>
        <v>95034.38861146821</v>
      </c>
      <c r="P2060" s="10">
        <f ca="1">(P2059+(IF(K2059&lt;&gt;K2058,(-P2059*'inputs and tables'!$K$22-'inputs and tables'!$K$21)-P2059*'inputs and tables'!$K$22,0)*('inputs and tables'!$K$15+'inputs and tables'!$K$16)))*(IF(AND(K2059=0,'inputs and tables'!$K$16=1),data!C2059/data!C2060,1)*IF(AND(K2059=1,'inputs and tables'!$K$15=1),data!C2060/data!C2059,1))</f>
        <v>22295.006925175338</v>
      </c>
    </row>
    <row r="2061" spans="1:16" x14ac:dyDescent="0.4">
      <c r="A2061" s="17">
        <f t="shared" si="97"/>
        <v>2059</v>
      </c>
      <c r="B2061">
        <v>1680739200</v>
      </c>
      <c r="C2061">
        <v>28033.82</v>
      </c>
      <c r="D2061" s="14">
        <f t="shared" si="94"/>
        <v>45022</v>
      </c>
      <c r="F2061">
        <f ca="1">IF(A2061&lt;$F$2,"",AVERAGE(INDIRECT("C"&amp;A2061-$F$2+3):C2061))</f>
        <v>21933.511166666671</v>
      </c>
      <c r="G2061" s="2">
        <f ca="1">IF(A2061&lt;$G$2,"",IF(A2061=$G$2,AVERAGE(INDIRECT("C"&amp;A2061-$G$2+3):C2061),G2060+(2/($G$2+3))*(C2061-G2060)))</f>
        <v>23438.925278265164</v>
      </c>
      <c r="J2061">
        <f ca="1">IF(F2061="","",IF(C2061&lt;(F2061*(1-'inputs and tables'!$K$14)),0,IF(C2061&gt;(F2061*(1+'inputs and tables'!$K$14)),1,J2060)))</f>
        <v>1</v>
      </c>
      <c r="K2061">
        <f ca="1">IF(G2061="","",IF(C2061&lt;(G2061*(1-'inputs and tables'!$K$14)),0,IF(C2061&gt;(G2061*(1+'inputs and tables'!$K$14)),1,K2060)))</f>
        <v>1</v>
      </c>
      <c r="N2061" s="13">
        <f t="shared" si="96"/>
        <v>2434.5479808944724</v>
      </c>
      <c r="O2061" s="10">
        <f ca="1">(O2060+(IF(J2060&lt;&gt;J2059,(-O2060*'inputs and tables'!$K$22-'inputs and tables'!$K$21)-O2060*'inputs and tables'!$K$22,0)*('inputs and tables'!$K$15+'inputs and tables'!$K$16)))*(IF(AND(J2060=0,'inputs and tables'!$K$16=1),data!C2060/data!C2061,1)*IF(AND(J2060=1,'inputs and tables'!$K$15=1),data!C2061/data!C2060,1))</f>
        <v>94574.937820183579</v>
      </c>
      <c r="P2061" s="10">
        <f ca="1">(P2060+(IF(K2060&lt;&gt;K2059,(-P2060*'inputs and tables'!$K$22-'inputs and tables'!$K$21)-P2060*'inputs and tables'!$K$22,0)*('inputs and tables'!$K$15+'inputs and tables'!$K$16)))*(IF(AND(K2060=0,'inputs and tables'!$K$16=1),data!C2060/data!C2061,1)*IF(AND(K2060=1,'inputs and tables'!$K$15=1),data!C2061/data!C2060,1))</f>
        <v>22187.220062723401</v>
      </c>
    </row>
    <row r="2062" spans="1:16" x14ac:dyDescent="0.4">
      <c r="A2062" s="17">
        <f t="shared" si="97"/>
        <v>2060</v>
      </c>
      <c r="B2062">
        <v>1680825600</v>
      </c>
      <c r="C2062">
        <v>27906.33</v>
      </c>
      <c r="D2062" s="14">
        <f t="shared" si="94"/>
        <v>45023</v>
      </c>
      <c r="F2062">
        <f ca="1">IF(A2062&lt;$F$2,"",AVERAGE(INDIRECT("C"&amp;A2062-$F$2+3):C2062))</f>
        <v>22022.529750000002</v>
      </c>
      <c r="G2062" s="2">
        <f ca="1">IF(A2062&lt;$G$2,"",IF(A2062=$G$2,AVERAGE(INDIRECT("C"&amp;A2062-$G$2+3):C2062),G2061+(2/($G$2+3))*(C2062-G2061)))</f>
        <v>23518.700362581858</v>
      </c>
      <c r="J2062">
        <f ca="1">IF(F2062="","",IF(C2062&lt;(F2062*(1-'inputs and tables'!$K$14)),0,IF(C2062&gt;(F2062*(1+'inputs and tables'!$K$14)),1,J2061)))</f>
        <v>1</v>
      </c>
      <c r="K2062">
        <f ca="1">IF(G2062="","",IF(C2062&lt;(G2062*(1-'inputs and tables'!$K$14)),0,IF(C2062&gt;(G2062*(1+'inputs and tables'!$K$14)),1,K2061)))</f>
        <v>1</v>
      </c>
      <c r="N2062" s="13">
        <f t="shared" si="96"/>
        <v>2423.4763352149243</v>
      </c>
      <c r="O2062" s="10">
        <f ca="1">(O2061+(IF(J2061&lt;&gt;J2060,(-O2061*'inputs and tables'!$K$22-'inputs and tables'!$K$21)-O2061*'inputs and tables'!$K$22,0)*('inputs and tables'!$K$15+'inputs and tables'!$K$16)))*(IF(AND(J2061=0,'inputs and tables'!$K$16=1),data!C2061/data!C2062,1)*IF(AND(J2061=1,'inputs and tables'!$K$15=1),data!C2062/data!C2061,1))</f>
        <v>94144.837362140577</v>
      </c>
      <c r="P2062" s="10">
        <f ca="1">(P2061+(IF(K2061&lt;&gt;K2060,(-P2061*'inputs and tables'!$K$22-'inputs and tables'!$K$21)-P2061*'inputs and tables'!$K$22,0)*('inputs and tables'!$K$15+'inputs and tables'!$K$16)))*(IF(AND(K2061=0,'inputs and tables'!$K$16=1),data!C2061/data!C2062,1)*IF(AND(K2061=1,'inputs and tables'!$K$15=1),data!C2062/data!C2061,1))</f>
        <v>22086.318769721001</v>
      </c>
    </row>
    <row r="2063" spans="1:16" x14ac:dyDescent="0.4">
      <c r="A2063" s="17">
        <f t="shared" si="97"/>
        <v>2061</v>
      </c>
      <c r="B2063">
        <v>1680912000</v>
      </c>
      <c r="C2063">
        <v>27938.38</v>
      </c>
      <c r="D2063" s="14">
        <f t="shared" si="94"/>
        <v>45024</v>
      </c>
      <c r="F2063">
        <f ca="1">IF(A2063&lt;$F$2,"",AVERAGE(INDIRECT("C"&amp;A2063-$F$2+3):C2063))</f>
        <v>22112.611583333339</v>
      </c>
      <c r="G2063" s="2">
        <f ca="1">IF(A2063&lt;$G$2,"",IF(A2063=$G$2,AVERAGE(INDIRECT("C"&amp;A2063-$G$2+3):C2063),G2062+(2/($G$2+3))*(C2063-G2062)))</f>
        <v>23597.623213250037</v>
      </c>
      <c r="J2063">
        <f ca="1">IF(F2063="","",IF(C2063&lt;(F2063*(1-'inputs and tables'!$K$14)),0,IF(C2063&gt;(F2063*(1+'inputs and tables'!$K$14)),1,J2062)))</f>
        <v>1</v>
      </c>
      <c r="K2063">
        <f ca="1">IF(G2063="","",IF(C2063&lt;(G2063*(1-'inputs and tables'!$K$14)),0,IF(C2063&gt;(G2063*(1+'inputs and tables'!$K$14)),1,K2062)))</f>
        <v>1</v>
      </c>
      <c r="N2063" s="13">
        <f t="shared" si="96"/>
        <v>2426.2596613113205</v>
      </c>
      <c r="O2063" s="10">
        <f ca="1">(O2062+(IF(J2062&lt;&gt;J2061,(-O2062*'inputs and tables'!$K$22-'inputs and tables'!$K$21)-O2062*'inputs and tables'!$K$22,0)*('inputs and tables'!$K$15+'inputs and tables'!$K$16)))*(IF(AND(J2062=0,'inputs and tables'!$K$16=1),data!C2062/data!C2063,1)*IF(AND(J2062=1,'inputs and tables'!$K$15=1),data!C2063/data!C2062,1))</f>
        <v>94252.961290921492</v>
      </c>
      <c r="P2063" s="10">
        <f ca="1">(P2062+(IF(K2062&lt;&gt;K2061,(-P2062*'inputs and tables'!$K$22-'inputs and tables'!$K$21)-P2062*'inputs and tables'!$K$22,0)*('inputs and tables'!$K$15+'inputs and tables'!$K$16)))*(IF(AND(K2062=0,'inputs and tables'!$K$16=1),data!C2062/data!C2063,1)*IF(AND(K2062=1,'inputs and tables'!$K$15=1),data!C2063/data!C2062,1))</f>
        <v>22111.684574417268</v>
      </c>
    </row>
    <row r="2064" spans="1:16" x14ac:dyDescent="0.4">
      <c r="A2064" s="17">
        <f t="shared" si="97"/>
        <v>2062</v>
      </c>
      <c r="B2064">
        <v>1680998400</v>
      </c>
      <c r="C2064">
        <v>28323.759999999998</v>
      </c>
      <c r="D2064" s="14">
        <f t="shared" si="94"/>
        <v>45025</v>
      </c>
      <c r="F2064">
        <f ca="1">IF(A2064&lt;$F$2,"",AVERAGE(INDIRECT("C"&amp;A2064-$F$2+3):C2064))</f>
        <v>22205.913833333336</v>
      </c>
      <c r="G2064" s="2">
        <f ca="1">IF(A2064&lt;$G$2,"",IF(A2064=$G$2,AVERAGE(INDIRECT("C"&amp;A2064-$G$2+3):C2064),G2063+(2/($G$2+3))*(C2064-G2063)))</f>
        <v>23682.01851301343</v>
      </c>
      <c r="J2064">
        <f ca="1">IF(F2064="","",IF(C2064&lt;(F2064*(1-'inputs and tables'!$K$14)),0,IF(C2064&gt;(F2064*(1+'inputs and tables'!$K$14)),1,J2063)))</f>
        <v>1</v>
      </c>
      <c r="K2064">
        <f ca="1">IF(G2064="","",IF(C2064&lt;(G2064*(1-'inputs and tables'!$K$14)),0,IF(C2064&gt;(G2064*(1+'inputs and tables'!$K$14)),1,K2063)))</f>
        <v>1</v>
      </c>
      <c r="N2064" s="13">
        <f t="shared" si="96"/>
        <v>2459.7273122014635</v>
      </c>
      <c r="O2064" s="10">
        <f ca="1">(O2063+(IF(J2063&lt;&gt;J2062,(-O2063*'inputs and tables'!$K$22-'inputs and tables'!$K$21)-O2063*'inputs and tables'!$K$22,0)*('inputs and tables'!$K$15+'inputs and tables'!$K$16)))*(IF(AND(J2063=0,'inputs and tables'!$K$16=1),data!C2063/data!C2064,1)*IF(AND(J2063=1,'inputs and tables'!$K$15=1),data!C2064/data!C2063,1))</f>
        <v>95553.079845479602</v>
      </c>
      <c r="P2064" s="10">
        <f ca="1">(P2063+(IF(K2063&lt;&gt;K2062,(-P2063*'inputs and tables'!$K$22-'inputs and tables'!$K$21)-P2063*'inputs and tables'!$K$22,0)*('inputs and tables'!$K$15+'inputs and tables'!$K$16)))*(IF(AND(K2063=0,'inputs and tables'!$K$16=1),data!C2063/data!C2064,1)*IF(AND(K2063=1,'inputs and tables'!$K$15=1),data!C2064/data!C2063,1))</f>
        <v>22416.691557688628</v>
      </c>
    </row>
    <row r="2065" spans="1:16" x14ac:dyDescent="0.4">
      <c r="A2065" s="17">
        <f t="shared" si="97"/>
        <v>2063</v>
      </c>
      <c r="B2065">
        <v>1681084800</v>
      </c>
      <c r="C2065">
        <v>29637.34</v>
      </c>
      <c r="D2065" s="14">
        <f t="shared" si="94"/>
        <v>45026</v>
      </c>
      <c r="F2065">
        <f ca="1">IF(A2065&lt;$F$2,"",AVERAGE(INDIRECT("C"&amp;A2065-$F$2+3):C2065))</f>
        <v>22310.516250000001</v>
      </c>
      <c r="G2065" s="2">
        <f ca="1">IF(A2065&lt;$G$2,"",IF(A2065=$G$2,AVERAGE(INDIRECT("C"&amp;A2065-$G$2+3):C2065),G2064+(2/($G$2+3))*(C2065-G2064)))</f>
        <v>23788.363539566762</v>
      </c>
      <c r="J2065">
        <f ca="1">IF(F2065="","",IF(C2065&lt;(F2065*(1-'inputs and tables'!$K$14)),0,IF(C2065&gt;(F2065*(1+'inputs and tables'!$K$14)),1,J2064)))</f>
        <v>1</v>
      </c>
      <c r="K2065">
        <f ca="1">IF(G2065="","",IF(C2065&lt;(G2065*(1-'inputs and tables'!$K$14)),0,IF(C2065&gt;(G2065*(1+'inputs and tables'!$K$14)),1,K2064)))</f>
        <v>1</v>
      </c>
      <c r="N2065" s="13">
        <f t="shared" si="96"/>
        <v>2573.8028658271687</v>
      </c>
      <c r="O2065" s="10">
        <f ca="1">(O2064+(IF(J2064&lt;&gt;J2063,(-O2064*'inputs and tables'!$K$22-'inputs and tables'!$K$21)-O2064*'inputs and tables'!$K$22,0)*('inputs and tables'!$K$15+'inputs and tables'!$K$16)))*(IF(AND(J2064=0,'inputs and tables'!$K$16=1),data!C2064/data!C2065,1)*IF(AND(J2064=1,'inputs and tables'!$K$15=1),data!C2065/data!C2064,1))</f>
        <v>99984.57533278162</v>
      </c>
      <c r="P2065" s="10">
        <f ca="1">(P2064+(IF(K2064&lt;&gt;K2063,(-P2064*'inputs and tables'!$K$22-'inputs and tables'!$K$21)-P2064*'inputs and tables'!$K$22,0)*('inputs and tables'!$K$15+'inputs and tables'!$K$16)))*(IF(AND(K2064=0,'inputs and tables'!$K$16=1),data!C2064/data!C2065,1)*IF(AND(K2064=1,'inputs and tables'!$K$15=1),data!C2065/data!C2064,1))</f>
        <v>23456.317571196323</v>
      </c>
    </row>
    <row r="2066" spans="1:16" x14ac:dyDescent="0.4">
      <c r="A2066" s="17">
        <f t="shared" si="97"/>
        <v>2064</v>
      </c>
      <c r="B2066">
        <v>1681171200</v>
      </c>
      <c r="C2066">
        <v>30200.42</v>
      </c>
      <c r="D2066" s="14">
        <f t="shared" ref="D2066:D2129" si="98">(B2066/86400)+DATE(1970,1,1)</f>
        <v>45027</v>
      </c>
      <c r="F2066">
        <f ca="1">IF(A2066&lt;$F$2,"",AVERAGE(INDIRECT("C"&amp;A2066-$F$2+3):C2066))</f>
        <v>22418.771166666666</v>
      </c>
      <c r="G2066" s="2">
        <f ca="1">IF(A2066&lt;$G$2,"",IF(A2066=$G$2,AVERAGE(INDIRECT("C"&amp;A2066-$G$2+3):C2066),G2065+(2/($G$2+3))*(C2066-G2065)))</f>
        <v>23902.864547788784</v>
      </c>
      <c r="J2066">
        <f ca="1">IF(F2066="","",IF(C2066&lt;(F2066*(1-'inputs and tables'!$K$14)),0,IF(C2066&gt;(F2066*(1+'inputs and tables'!$K$14)),1,J2065)))</f>
        <v>1</v>
      </c>
      <c r="K2066">
        <f ca="1">IF(G2066="","",IF(C2066&lt;(G2066*(1-'inputs and tables'!$K$14)),0,IF(C2066&gt;(G2066*(1+'inputs and tables'!$K$14)),1,K2065)))</f>
        <v>1</v>
      </c>
      <c r="N2066" s="13">
        <f t="shared" si="96"/>
        <v>2622.7025618758003</v>
      </c>
      <c r="O2066" s="10">
        <f ca="1">(O2065+(IF(J2065&lt;&gt;J2064,(-O2065*'inputs and tables'!$K$22-'inputs and tables'!$K$21)-O2065*'inputs and tables'!$K$22,0)*('inputs and tables'!$K$15+'inputs and tables'!$K$16)))*(IF(AND(J2065=0,'inputs and tables'!$K$16=1),data!C2065/data!C2066,1)*IF(AND(J2065=1,'inputs and tables'!$K$15=1),data!C2066/data!C2065,1))</f>
        <v>101884.18287780361</v>
      </c>
      <c r="P2066" s="10">
        <f ca="1">(P2065+(IF(K2065&lt;&gt;K2064,(-P2065*'inputs and tables'!$K$22-'inputs and tables'!$K$21)-P2065*'inputs and tables'!$K$22,0)*('inputs and tables'!$K$15+'inputs and tables'!$K$16)))*(IF(AND(K2065=0,'inputs and tables'!$K$16=1),data!C2065/data!C2066,1)*IF(AND(K2065=1,'inputs and tables'!$K$15=1),data!C2066/data!C2065,1))</f>
        <v>23901.964289086292</v>
      </c>
    </row>
    <row r="2067" spans="1:16" x14ac:dyDescent="0.4">
      <c r="A2067" s="17">
        <f t="shared" si="97"/>
        <v>2065</v>
      </c>
      <c r="B2067">
        <v>1681257600</v>
      </c>
      <c r="C2067">
        <v>29888.07</v>
      </c>
      <c r="D2067" s="14">
        <f t="shared" si="98"/>
        <v>45028</v>
      </c>
      <c r="F2067">
        <f ca="1">IF(A2067&lt;$F$2,"",AVERAGE(INDIRECT("C"&amp;A2067-$F$2+3):C2067))</f>
        <v>22519.715916666664</v>
      </c>
      <c r="G2067" s="2">
        <f ca="1">IF(A2067&lt;$G$2,"",IF(A2067=$G$2,AVERAGE(INDIRECT("C"&amp;A2067-$G$2+3):C2067),G2066+(2/($G$2+3))*(C2067-G2066)))</f>
        <v>24009.74321657827</v>
      </c>
      <c r="J2067">
        <f ca="1">IF(F2067="","",IF(C2067&lt;(F2067*(1-'inputs and tables'!$K$14)),0,IF(C2067&gt;(F2067*(1+'inputs and tables'!$K$14)),1,J2066)))</f>
        <v>1</v>
      </c>
      <c r="K2067">
        <f ca="1">IF(G2067="","",IF(C2067&lt;(G2067*(1-'inputs and tables'!$K$14)),0,IF(C2067&gt;(G2067*(1+'inputs and tables'!$K$14)),1,K2066)))</f>
        <v>1</v>
      </c>
      <c r="N2067" s="13">
        <f t="shared" si="96"/>
        <v>2595.5770733825307</v>
      </c>
      <c r="O2067" s="10">
        <f ca="1">(O2066+(IF(J2066&lt;&gt;J2065,(-O2066*'inputs and tables'!$K$22-'inputs and tables'!$K$21)-O2066*'inputs and tables'!$K$22,0)*('inputs and tables'!$K$15+'inputs and tables'!$K$16)))*(IF(AND(J2066=0,'inputs and tables'!$K$16=1),data!C2066/data!C2067,1)*IF(AND(J2066=1,'inputs and tables'!$K$15=1),data!C2067/data!C2066,1))</f>
        <v>100830.43844239901</v>
      </c>
      <c r="P2067" s="10">
        <f ca="1">(P2066+(IF(K2066&lt;&gt;K2065,(-P2066*'inputs and tables'!$K$22-'inputs and tables'!$K$21)-P2066*'inputs and tables'!$K$22,0)*('inputs and tables'!$K$15+'inputs and tables'!$K$16)))*(IF(AND(K2066=0,'inputs and tables'!$K$16=1),data!C2066/data!C2067,1)*IF(AND(K2066=1,'inputs and tables'!$K$15=1),data!C2067/data!C2066,1))</f>
        <v>23654.756516952792</v>
      </c>
    </row>
    <row r="2068" spans="1:16" x14ac:dyDescent="0.4">
      <c r="A2068" s="17">
        <f t="shared" si="97"/>
        <v>2066</v>
      </c>
      <c r="B2068">
        <v>1681344000</v>
      </c>
      <c r="C2068">
        <v>30373.84</v>
      </c>
      <c r="D2068" s="14">
        <f t="shared" si="98"/>
        <v>45029</v>
      </c>
      <c r="F2068">
        <f ca="1">IF(A2068&lt;$F$2,"",AVERAGE(INDIRECT("C"&amp;A2068-$F$2+3):C2068))</f>
        <v>22624.471666666661</v>
      </c>
      <c r="G2068" s="2">
        <f ca="1">IF(A2068&lt;$G$2,"",IF(A2068=$G$2,AVERAGE(INDIRECT("C"&amp;A2068-$G$2+3):C2068),G2067+(2/($G$2+3))*(C2068-G2067)))</f>
        <v>24123.387801996516</v>
      </c>
      <c r="J2068">
        <f ca="1">IF(F2068="","",IF(C2068&lt;(F2068*(1-'inputs and tables'!$K$14)),0,IF(C2068&gt;(F2068*(1+'inputs and tables'!$K$14)),1,J2067)))</f>
        <v>1</v>
      </c>
      <c r="K2068">
        <f ca="1">IF(G2068="","",IF(C2068&lt;(G2068*(1-'inputs and tables'!$K$14)),0,IF(C2068&gt;(G2068*(1+'inputs and tables'!$K$14)),1,K2067)))</f>
        <v>1</v>
      </c>
      <c r="N2068" s="13">
        <f t="shared" si="96"/>
        <v>2637.7629179331166</v>
      </c>
      <c r="O2068" s="10">
        <f ca="1">(O2067+(IF(J2067&lt;&gt;J2066,(-O2067*'inputs and tables'!$K$22-'inputs and tables'!$K$21)-O2067*'inputs and tables'!$K$22,0)*('inputs and tables'!$K$15+'inputs and tables'!$K$16)))*(IF(AND(J2067=0,'inputs and tables'!$K$16=1),data!C2067/data!C2068,1)*IF(AND(J2067=1,'inputs and tables'!$K$15=1),data!C2068/data!C2067,1))</f>
        <v>102469.23285375324</v>
      </c>
      <c r="P2068" s="10">
        <f ca="1">(P2067+(IF(K2067&lt;&gt;K2066,(-P2067*'inputs and tables'!$K$22-'inputs and tables'!$K$21)-P2067*'inputs and tables'!$K$22,0)*('inputs and tables'!$K$15+'inputs and tables'!$K$16)))*(IF(AND(K2067=0,'inputs and tables'!$K$16=1),data!C2067/data!C2068,1)*IF(AND(K2067=1,'inputs and tables'!$K$15=1),data!C2068/data!C2067,1))</f>
        <v>24039.216640113646</v>
      </c>
    </row>
    <row r="2069" spans="1:16" x14ac:dyDescent="0.4">
      <c r="A2069" s="17">
        <f t="shared" si="97"/>
        <v>2067</v>
      </c>
      <c r="B2069">
        <v>1681430400</v>
      </c>
      <c r="C2069">
        <v>30466.93</v>
      </c>
      <c r="D2069" s="14">
        <f t="shared" si="98"/>
        <v>45030</v>
      </c>
      <c r="F2069">
        <f ca="1">IF(A2069&lt;$F$2,"",AVERAGE(INDIRECT("C"&amp;A2069-$F$2+3):C2069))</f>
        <v>22733.726583333329</v>
      </c>
      <c r="G2069" s="2">
        <f ca="1">IF(A2069&lt;$G$2,"",IF(A2069=$G$2,AVERAGE(INDIRECT("C"&amp;A2069-$G$2+3):C2069),G2068+(2/($G$2+3))*(C2069-G2068)))</f>
        <v>24236.665341246578</v>
      </c>
      <c r="J2069">
        <f ca="1">IF(F2069="","",IF(C2069&lt;(F2069*(1-'inputs and tables'!$K$14)),0,IF(C2069&gt;(F2069*(1+'inputs and tables'!$K$14)),1,J2068)))</f>
        <v>1</v>
      </c>
      <c r="K2069">
        <f ca="1">IF(G2069="","",IF(C2069&lt;(G2069*(1-'inputs and tables'!$K$14)),0,IF(C2069&gt;(G2069*(1+'inputs and tables'!$K$14)),1,K2068)))</f>
        <v>1</v>
      </c>
      <c r="N2069" s="13">
        <f t="shared" si="96"/>
        <v>2645.8471558836159</v>
      </c>
      <c r="O2069" s="10">
        <f ca="1">(O2068+(IF(J2068&lt;&gt;J2067,(-O2068*'inputs and tables'!$K$22-'inputs and tables'!$K$21)-O2068*'inputs and tables'!$K$22,0)*('inputs and tables'!$K$15+'inputs and tables'!$K$16)))*(IF(AND(J2068=0,'inputs and tables'!$K$16=1),data!C2068/data!C2069,1)*IF(AND(J2068=1,'inputs and tables'!$K$15=1),data!C2069/data!C2068,1))</f>
        <v>102783.28141943859</v>
      </c>
      <c r="P2069" s="10">
        <f ca="1">(P2068+(IF(K2068&lt;&gt;K2067,(-P2068*'inputs and tables'!$K$22-'inputs and tables'!$K$21)-P2068*'inputs and tables'!$K$22,0)*('inputs and tables'!$K$15+'inputs and tables'!$K$16)))*(IF(AND(K2068=0,'inputs and tables'!$K$16=1),data!C2068/data!C2069,1)*IF(AND(K2068=1,'inputs and tables'!$K$15=1),data!C2069/data!C2068,1))</f>
        <v>24112.892233223647</v>
      </c>
    </row>
    <row r="2070" spans="1:16" x14ac:dyDescent="0.4">
      <c r="A2070" s="17">
        <f t="shared" si="97"/>
        <v>2068</v>
      </c>
      <c r="B2070">
        <v>1681516800</v>
      </c>
      <c r="C2070">
        <v>30295.09</v>
      </c>
      <c r="D2070" s="14">
        <f t="shared" si="98"/>
        <v>45031</v>
      </c>
      <c r="F2070">
        <f ca="1">IF(A2070&lt;$F$2,"",AVERAGE(INDIRECT("C"&amp;A2070-$F$2+3):C2070))</f>
        <v>22847.584666666655</v>
      </c>
      <c r="G2070" s="2">
        <f ca="1">IF(A2070&lt;$G$2,"",IF(A2070=$G$2,AVERAGE(INDIRECT("C"&amp;A2070-$G$2+3):C2070),G2069+(2/($G$2+3))*(C2070-G2069)))</f>
        <v>24344.851495867177</v>
      </c>
      <c r="J2070">
        <f ca="1">IF(F2070="","",IF(C2070&lt;(F2070*(1-'inputs and tables'!$K$14)),0,IF(C2070&gt;(F2070*(1+'inputs and tables'!$K$14)),1,J2069)))</f>
        <v>1</v>
      </c>
      <c r="K2070">
        <f ca="1">IF(G2070="","",IF(C2070&lt;(G2070*(1-'inputs and tables'!$K$14)),0,IF(C2070&gt;(G2070*(1+'inputs and tables'!$K$14)),1,K2069)))</f>
        <v>1</v>
      </c>
      <c r="N2070" s="13">
        <f t="shared" si="96"/>
        <v>2630.9240121580406</v>
      </c>
      <c r="O2070" s="10">
        <f ca="1">(O2069+(IF(J2069&lt;&gt;J2068,(-O2069*'inputs and tables'!$K$22-'inputs and tables'!$K$21)-O2069*'inputs and tables'!$K$22,0)*('inputs and tables'!$K$15+'inputs and tables'!$K$16)))*(IF(AND(J2069=0,'inputs and tables'!$K$16=1),data!C2069/data!C2070,1)*IF(AND(J2069=1,'inputs and tables'!$K$15=1),data!C2070/data!C2069,1))</f>
        <v>102203.56173389374</v>
      </c>
      <c r="P2070" s="10">
        <f ca="1">(P2069+(IF(K2069&lt;&gt;K2068,(-P2069*'inputs and tables'!$K$22-'inputs and tables'!$K$21)-P2069*'inputs and tables'!$K$22,0)*('inputs and tables'!$K$15+'inputs and tables'!$K$16)))*(IF(AND(K2069=0,'inputs and tables'!$K$16=1),data!C2069/data!C2070,1)*IF(AND(K2069=1,'inputs and tables'!$K$15=1),data!C2070/data!C2069,1))</f>
        <v>23976.890364923915</v>
      </c>
    </row>
    <row r="2071" spans="1:16" x14ac:dyDescent="0.4">
      <c r="A2071" s="17">
        <f t="shared" si="97"/>
        <v>2069</v>
      </c>
      <c r="B2071">
        <v>1681603200</v>
      </c>
      <c r="C2071">
        <v>30304.65</v>
      </c>
      <c r="D2071" s="14">
        <f t="shared" si="98"/>
        <v>45032</v>
      </c>
      <c r="F2071">
        <f ca="1">IF(A2071&lt;$F$2,"",AVERAGE(INDIRECT("C"&amp;A2071-$F$2+3):C2071))</f>
        <v>22960.319083333321</v>
      </c>
      <c r="G2071" s="2">
        <f ca="1">IF(A2071&lt;$G$2,"",IF(A2071=$G$2,AVERAGE(INDIRECT("C"&amp;A2071-$G$2+3):C2071),G2070+(2/($G$2+3))*(C2071-G2070)))</f>
        <v>24451.276469155262</v>
      </c>
      <c r="J2071">
        <f ca="1">IF(F2071="","",IF(C2071&lt;(F2071*(1-'inputs and tables'!$K$14)),0,IF(C2071&gt;(F2071*(1+'inputs and tables'!$K$14)),1,J2070)))</f>
        <v>1</v>
      </c>
      <c r="K2071">
        <f ca="1">IF(G2071="","",IF(C2071&lt;(G2071*(1-'inputs and tables'!$K$14)),0,IF(C2071&gt;(G2071*(1+'inputs and tables'!$K$14)),1,K2070)))</f>
        <v>1</v>
      </c>
      <c r="N2071" s="13">
        <f t="shared" si="96"/>
        <v>2631.7542336083229</v>
      </c>
      <c r="O2071" s="10">
        <f ca="1">(O2070+(IF(J2070&lt;&gt;J2069,(-O2070*'inputs and tables'!$K$22-'inputs and tables'!$K$21)-O2070*'inputs and tables'!$K$22,0)*('inputs and tables'!$K$15+'inputs and tables'!$K$16)))*(IF(AND(J2070=0,'inputs and tables'!$K$16=1),data!C2070/data!C2071,1)*IF(AND(J2070=1,'inputs and tables'!$K$15=1),data!C2071/data!C2070,1))</f>
        <v>102235.81336444432</v>
      </c>
      <c r="P2071" s="10">
        <f ca="1">(P2070+(IF(K2070&lt;&gt;K2069,(-P2070*'inputs and tables'!$K$22-'inputs and tables'!$K$21)-P2070*'inputs and tables'!$K$22,0)*('inputs and tables'!$K$15+'inputs and tables'!$K$16)))*(IF(AND(K2070=0,'inputs and tables'!$K$16=1),data!C2070/data!C2071,1)*IF(AND(K2070=1,'inputs and tables'!$K$15=1),data!C2071/data!C2070,1))</f>
        <v>23984.456576870758</v>
      </c>
    </row>
    <row r="2072" spans="1:16" x14ac:dyDescent="0.4">
      <c r="A2072" s="17">
        <f t="shared" si="97"/>
        <v>2070</v>
      </c>
      <c r="B2072">
        <v>1681689600</v>
      </c>
      <c r="C2072">
        <v>29430.27</v>
      </c>
      <c r="D2072" s="14">
        <f t="shared" si="98"/>
        <v>45033</v>
      </c>
      <c r="F2072">
        <f ca="1">IF(A2072&lt;$F$2,"",AVERAGE(INDIRECT("C"&amp;A2072-$F$2+3):C2072))</f>
        <v>23066.086249999989</v>
      </c>
      <c r="G2072" s="2">
        <f ca="1">IF(A2072&lt;$G$2,"",IF(A2072=$G$2,AVERAGE(INDIRECT("C"&amp;A2072-$G$2+3):C2072),G2071+(2/($G$2+3))*(C2072-G2071)))</f>
        <v>24540.187067920346</v>
      </c>
      <c r="J2072">
        <f ca="1">IF(F2072="","",IF(C2072&lt;(F2072*(1-'inputs and tables'!$K$14)),0,IF(C2072&gt;(F2072*(1+'inputs and tables'!$K$14)),1,J2071)))</f>
        <v>1</v>
      </c>
      <c r="K2072">
        <f ca="1">IF(G2072="","",IF(C2072&lt;(G2072*(1-'inputs and tables'!$K$14)),0,IF(C2072&gt;(G2072*(1+'inputs and tables'!$K$14)),1,K2071)))</f>
        <v>1</v>
      </c>
      <c r="N2072" s="13">
        <f t="shared" si="96"/>
        <v>2555.8202344767556</v>
      </c>
      <c r="O2072" s="10">
        <f ca="1">(O2071+(IF(J2071&lt;&gt;J2070,(-O2071*'inputs and tables'!$K$22-'inputs and tables'!$K$21)-O2071*'inputs and tables'!$K$22,0)*('inputs and tables'!$K$15+'inputs and tables'!$K$16)))*(IF(AND(J2071=0,'inputs and tables'!$K$16=1),data!C2071/data!C2072,1)*IF(AND(J2071=1,'inputs and tables'!$K$15=1),data!C2072/data!C2071,1))</f>
        <v>99286.003665615819</v>
      </c>
      <c r="P2072" s="10">
        <f ca="1">(P2071+(IF(K2071&lt;&gt;K2070,(-P2071*'inputs and tables'!$K$22-'inputs and tables'!$K$21)-P2071*'inputs and tables'!$K$22,0)*('inputs and tables'!$K$15+'inputs and tables'!$K$16)))*(IF(AND(K2071=0,'inputs and tables'!$K$16=1),data!C2071/data!C2072,1)*IF(AND(K2071=1,'inputs and tables'!$K$15=1),data!C2072/data!C2071,1))</f>
        <v>23292.433103849809</v>
      </c>
    </row>
    <row r="2073" spans="1:16" x14ac:dyDescent="0.4">
      <c r="A2073" s="17">
        <f t="shared" si="97"/>
        <v>2071</v>
      </c>
      <c r="B2073">
        <v>1681776000</v>
      </c>
      <c r="C2073">
        <v>30380.01</v>
      </c>
      <c r="D2073" s="14">
        <f t="shared" si="98"/>
        <v>45034</v>
      </c>
      <c r="F2073">
        <f ca="1">IF(A2073&lt;$F$2,"",AVERAGE(INDIRECT("C"&amp;A2073-$F$2+3):C2073))</f>
        <v>23182.262333333321</v>
      </c>
      <c r="G2073" s="2">
        <f ca="1">IF(A2073&lt;$G$2,"",IF(A2073=$G$2,AVERAGE(INDIRECT("C"&amp;A2073-$G$2+3):C2073),G2072+(2/($G$2+3))*(C2073-G2072)))</f>
        <v>24644.469620278913</v>
      </c>
      <c r="J2073">
        <f ca="1">IF(F2073="","",IF(C2073&lt;(F2073*(1-'inputs and tables'!$K$14)),0,IF(C2073&gt;(F2073*(1+'inputs and tables'!$K$14)),1,J2072)))</f>
        <v>1</v>
      </c>
      <c r="K2073">
        <f ca="1">IF(G2073="","",IF(C2073&lt;(G2073*(1-'inputs and tables'!$K$14)),0,IF(C2073&gt;(G2073*(1+'inputs and tables'!$K$14)),1,K2072)))</f>
        <v>1</v>
      </c>
      <c r="N2073" s="13">
        <f t="shared" si="96"/>
        <v>2638.2987407728901</v>
      </c>
      <c r="O2073" s="10">
        <f ca="1">(O2072+(IF(J2072&lt;&gt;J2071,(-O2072*'inputs and tables'!$K$22-'inputs and tables'!$K$21)-O2072*'inputs and tables'!$K$22,0)*('inputs and tables'!$K$15+'inputs and tables'!$K$16)))*(IF(AND(J2072=0,'inputs and tables'!$K$16=1),data!C2072/data!C2073,1)*IF(AND(J2072=1,'inputs and tables'!$K$15=1),data!C2073/data!C2072,1))</f>
        <v>102490.04797514413</v>
      </c>
      <c r="P2073" s="10">
        <f ca="1">(P2072+(IF(K2072&lt;&gt;K2071,(-P2072*'inputs and tables'!$K$22-'inputs and tables'!$K$21)-P2072*'inputs and tables'!$K$22,0)*('inputs and tables'!$K$15+'inputs and tables'!$K$16)))*(IF(AND(K2072=0,'inputs and tables'!$K$16=1),data!C2072/data!C2073,1)*IF(AND(K2072=1,'inputs and tables'!$K$15=1),data!C2073/data!C2072,1))</f>
        <v>24044.099854309465</v>
      </c>
    </row>
    <row r="2074" spans="1:16" x14ac:dyDescent="0.4">
      <c r="A2074" s="17">
        <f t="shared" si="97"/>
        <v>2072</v>
      </c>
      <c r="B2074">
        <v>1681862400</v>
      </c>
      <c r="C2074">
        <v>28797.1</v>
      </c>
      <c r="D2074" s="14">
        <f t="shared" si="98"/>
        <v>45035</v>
      </c>
      <c r="F2074">
        <f ca="1">IF(A2074&lt;$F$2,"",AVERAGE(INDIRECT("C"&amp;A2074-$F$2+3):C2074))</f>
        <v>23281.441833333323</v>
      </c>
      <c r="G2074" s="2">
        <f ca="1">IF(A2074&lt;$G$2,"",IF(A2074=$G$2,AVERAGE(INDIRECT("C"&amp;A2074-$G$2+3):C2074),G2073+(2/($G$2+3))*(C2074-G2073)))</f>
        <v>24718.623734202505</v>
      </c>
      <c r="J2074">
        <f ca="1">IF(F2074="","",IF(C2074&lt;(F2074*(1-'inputs and tables'!$K$14)),0,IF(C2074&gt;(F2074*(1+'inputs and tables'!$K$14)),1,J2073)))</f>
        <v>1</v>
      </c>
      <c r="K2074">
        <f ca="1">IF(G2074="","",IF(C2074&lt;(G2074*(1-'inputs and tables'!$K$14)),0,IF(C2074&gt;(G2074*(1+'inputs and tables'!$K$14)),1,K2073)))</f>
        <v>1</v>
      </c>
      <c r="N2074" s="13">
        <f t="shared" si="96"/>
        <v>2500.8336951801857</v>
      </c>
      <c r="O2074" s="10">
        <f ca="1">(O2073+(IF(J2073&lt;&gt;J2072,(-O2073*'inputs and tables'!$K$22-'inputs and tables'!$K$21)-O2073*'inputs and tables'!$K$22,0)*('inputs and tables'!$K$15+'inputs and tables'!$K$16)))*(IF(AND(J2073=0,'inputs and tables'!$K$16=1),data!C2073/data!C2074,1)*IF(AND(J2073=1,'inputs and tables'!$K$15=1),data!C2074/data!C2073,1))</f>
        <v>97149.940389915049</v>
      </c>
      <c r="P2074" s="10">
        <f ca="1">(P2073+(IF(K2073&lt;&gt;K2072,(-P2073*'inputs and tables'!$K$22-'inputs and tables'!$K$21)-P2073*'inputs and tables'!$K$22,0)*('inputs and tables'!$K$15+'inputs and tables'!$K$16)))*(IF(AND(K2073=0,'inputs and tables'!$K$16=1),data!C2073/data!C2074,1)*IF(AND(K2073=1,'inputs and tables'!$K$15=1),data!C2074/data!C2073,1))</f>
        <v>22791.314022429062</v>
      </c>
    </row>
    <row r="2075" spans="1:16" x14ac:dyDescent="0.4">
      <c r="A2075" s="17">
        <f t="shared" si="97"/>
        <v>2073</v>
      </c>
      <c r="B2075">
        <v>1681948800</v>
      </c>
      <c r="C2075">
        <v>28243.65</v>
      </c>
      <c r="D2075" s="14">
        <f t="shared" si="98"/>
        <v>45036</v>
      </c>
      <c r="F2075">
        <f ca="1">IF(A2075&lt;$F$2,"",AVERAGE(INDIRECT("C"&amp;A2075-$F$2+3):C2075))</f>
        <v>23376.599999999988</v>
      </c>
      <c r="G2075" s="2">
        <f ca="1">IF(A2075&lt;$G$2,"",IF(A2075=$G$2,AVERAGE(INDIRECT("C"&amp;A2075-$G$2+3):C2075),G2074+(2/($G$2+3))*(C2075-G2074)))</f>
        <v>24781.570631806033</v>
      </c>
      <c r="J2075">
        <f ca="1">IF(F2075="","",IF(C2075&lt;(F2075*(1-'inputs and tables'!$K$14)),0,IF(C2075&gt;(F2075*(1+'inputs and tables'!$K$14)),1,J2074)))</f>
        <v>1</v>
      </c>
      <c r="K2075">
        <f ca="1">IF(G2075="","",IF(C2075&lt;(G2075*(1-'inputs and tables'!$K$14)),0,IF(C2075&gt;(G2075*(1+'inputs and tables'!$K$14)),1,K2074)))</f>
        <v>1</v>
      </c>
      <c r="N2075" s="13">
        <f t="shared" si="96"/>
        <v>2452.7702996091916</v>
      </c>
      <c r="O2075" s="10">
        <f ca="1">(O2074+(IF(J2074&lt;&gt;J2073,(-O2074*'inputs and tables'!$K$22-'inputs and tables'!$K$21)-O2074*'inputs and tables'!$K$22,0)*('inputs and tables'!$K$15+'inputs and tables'!$K$16)))*(IF(AND(J2074=0,'inputs and tables'!$K$16=1),data!C2074/data!C2075,1)*IF(AND(J2074=1,'inputs and tables'!$K$15=1),data!C2075/data!C2074,1))</f>
        <v>95282.820627550143</v>
      </c>
      <c r="P2075" s="10">
        <f ca="1">(P2074+(IF(K2074&lt;&gt;K2073,(-P2074*'inputs and tables'!$K$22-'inputs and tables'!$K$21)-P2074*'inputs and tables'!$K$22,0)*('inputs and tables'!$K$15+'inputs and tables'!$K$16)))*(IF(AND(K2074=0,'inputs and tables'!$K$16=1),data!C2074/data!C2075,1)*IF(AND(K2074=1,'inputs and tables'!$K$15=1),data!C2075/data!C2074,1))</f>
        <v>22353.288917619433</v>
      </c>
    </row>
    <row r="2076" spans="1:16" x14ac:dyDescent="0.4">
      <c r="A2076" s="17">
        <f t="shared" si="97"/>
        <v>2074</v>
      </c>
      <c r="B2076">
        <v>1682035200</v>
      </c>
      <c r="C2076">
        <v>27262.84</v>
      </c>
      <c r="D2076" s="14">
        <f t="shared" si="98"/>
        <v>45037</v>
      </c>
      <c r="F2076">
        <f ca="1">IF(A2076&lt;$F$2,"",AVERAGE(INDIRECT("C"&amp;A2076-$F$2+3):C2076))</f>
        <v>23463.611749999985</v>
      </c>
      <c r="G2076" s="2">
        <f ca="1">IF(A2076&lt;$G$2,"",IF(A2076=$G$2,AVERAGE(INDIRECT("C"&amp;A2076-$G$2+3):C2076),G2075+(2/($G$2+3))*(C2076-G2075)))</f>
        <v>24825.879013380923</v>
      </c>
      <c r="J2076">
        <f ca="1">IF(F2076="","",IF(C2076&lt;(F2076*(1-'inputs and tables'!$K$14)),0,IF(C2076&gt;(F2076*(1+'inputs and tables'!$K$14)),1,J2075)))</f>
        <v>1</v>
      </c>
      <c r="K2076">
        <f ca="1">IF(G2076="","",IF(C2076&lt;(G2076*(1-'inputs and tables'!$K$14)),0,IF(C2076&gt;(G2076*(1+'inputs and tables'!$K$14)),1,K2075)))</f>
        <v>1</v>
      </c>
      <c r="N2076" s="13">
        <f t="shared" si="96"/>
        <v>2367.5935735996391</v>
      </c>
      <c r="O2076" s="10">
        <f ca="1">(O2075+(IF(J2075&lt;&gt;J2074,(-O2075*'inputs and tables'!$K$22-'inputs and tables'!$K$21)-O2075*'inputs and tables'!$K$22,0)*('inputs and tables'!$K$15+'inputs and tables'!$K$16)))*(IF(AND(J2075=0,'inputs and tables'!$K$16=1),data!C2075/data!C2076,1)*IF(AND(J2075=1,'inputs and tables'!$K$15=1),data!C2076/data!C2075,1))</f>
        <v>91973.958518732499</v>
      </c>
      <c r="P2076" s="10">
        <f ca="1">(P2075+(IF(K2075&lt;&gt;K2074,(-P2075*'inputs and tables'!$K$22-'inputs and tables'!$K$21)-P2075*'inputs and tables'!$K$22,0)*('inputs and tables'!$K$15+'inputs and tables'!$K$16)))*(IF(AND(K2075=0,'inputs and tables'!$K$16=1),data!C2075/data!C2076,1)*IF(AND(K2075=1,'inputs and tables'!$K$15=1),data!C2076/data!C2075,1))</f>
        <v>21577.031978332536</v>
      </c>
    </row>
    <row r="2077" spans="1:16" x14ac:dyDescent="0.4">
      <c r="A2077" s="17">
        <f t="shared" si="97"/>
        <v>2075</v>
      </c>
      <c r="B2077">
        <v>1682121600</v>
      </c>
      <c r="C2077">
        <v>27816.85</v>
      </c>
      <c r="D2077" s="14">
        <f t="shared" si="98"/>
        <v>45038</v>
      </c>
      <c r="F2077">
        <f ca="1">IF(A2077&lt;$F$2,"",AVERAGE(INDIRECT("C"&amp;A2077-$F$2+3):C2077))</f>
        <v>23555.597999999987</v>
      </c>
      <c r="G2077" s="2">
        <f ca="1">IF(A2077&lt;$G$2,"",IF(A2077=$G$2,AVERAGE(INDIRECT("C"&amp;A2077-$G$2+3):C2077),G2076+(2/($G$2+3))*(C2077-G2076)))</f>
        <v>24879.28920957055</v>
      </c>
      <c r="J2077">
        <f ca="1">IF(F2077="","",IF(C2077&lt;(F2077*(1-'inputs and tables'!$K$14)),0,IF(C2077&gt;(F2077*(1+'inputs and tables'!$K$14)),1,J2076)))</f>
        <v>1</v>
      </c>
      <c r="K2077">
        <f ca="1">IF(G2077="","",IF(C2077&lt;(G2077*(1-'inputs and tables'!$K$14)),0,IF(C2077&gt;(G2077*(1+'inputs and tables'!$K$14)),1,K2076)))</f>
        <v>1</v>
      </c>
      <c r="N2077" s="13">
        <f t="shared" si="96"/>
        <v>2415.705601389478</v>
      </c>
      <c r="O2077" s="10">
        <f ca="1">(O2076+(IF(J2076&lt;&gt;J2075,(-O2076*'inputs and tables'!$K$22-'inputs and tables'!$K$21)-O2076*'inputs and tables'!$K$22,0)*('inputs and tables'!$K$15+'inputs and tables'!$K$16)))*(IF(AND(J2076=0,'inputs and tables'!$K$16=1),data!C2076/data!C2077,1)*IF(AND(J2076=1,'inputs and tables'!$K$15=1),data!C2077/data!C2076,1))</f>
        <v>93842.967497949736</v>
      </c>
      <c r="P2077" s="10">
        <f ca="1">(P2076+(IF(K2076&lt;&gt;K2075,(-P2076*'inputs and tables'!$K$22-'inputs and tables'!$K$21)-P2076*'inputs and tables'!$K$22,0)*('inputs and tables'!$K$15+'inputs and tables'!$K$16)))*(IF(AND(K2076=0,'inputs and tables'!$K$16=1),data!C2076/data!C2077,1)*IF(AND(K2076=1,'inputs and tables'!$K$15=1),data!C2077/data!C2076,1))</f>
        <v>22015.500292210178</v>
      </c>
    </row>
    <row r="2078" spans="1:16" x14ac:dyDescent="0.4">
      <c r="A2078" s="17">
        <f t="shared" si="97"/>
        <v>2076</v>
      </c>
      <c r="B2078">
        <v>1682208000</v>
      </c>
      <c r="C2078">
        <v>27590.6</v>
      </c>
      <c r="D2078" s="14">
        <f t="shared" si="98"/>
        <v>45039</v>
      </c>
      <c r="F2078">
        <f ca="1">IF(A2078&lt;$F$2,"",AVERAGE(INDIRECT("C"&amp;A2078-$F$2+3):C2078))</f>
        <v>23645.218666666653</v>
      </c>
      <c r="G2078" s="2">
        <f ca="1">IF(A2078&lt;$G$2,"",IF(A2078=$G$2,AVERAGE(INDIRECT("C"&amp;A2078-$G$2+3):C2078),G2077+(2/($G$2+3))*(C2078-G2077)))</f>
        <v>24927.705473685361</v>
      </c>
      <c r="J2078">
        <f ca="1">IF(F2078="","",IF(C2078&lt;(F2078*(1-'inputs and tables'!$K$14)),0,IF(C2078&gt;(F2078*(1+'inputs and tables'!$K$14)),1,J2077)))</f>
        <v>1</v>
      </c>
      <c r="K2078">
        <f ca="1">IF(G2078="","",IF(C2078&lt;(G2078*(1-'inputs and tables'!$K$14)),0,IF(C2078&gt;(G2078*(1+'inputs and tables'!$K$14)),1,K2077)))</f>
        <v>1</v>
      </c>
      <c r="N2078" s="13">
        <f t="shared" si="96"/>
        <v>2396.0573165436249</v>
      </c>
      <c r="O2078" s="10">
        <f ca="1">(O2077+(IF(J2077&lt;&gt;J2076,(-O2077*'inputs and tables'!$K$22-'inputs and tables'!$K$21)-O2077*'inputs and tables'!$K$22,0)*('inputs and tables'!$K$15+'inputs and tables'!$K$16)))*(IF(AND(J2077=0,'inputs and tables'!$K$16=1),data!C2077/data!C2078,1)*IF(AND(J2077=1,'inputs and tables'!$K$15=1),data!C2078/data!C2077,1))</f>
        <v>93079.690153591509</v>
      </c>
      <c r="P2078" s="10">
        <f ca="1">(P2077+(IF(K2077&lt;&gt;K2076,(-P2077*'inputs and tables'!$K$22-'inputs and tables'!$K$21)-P2077*'inputs and tables'!$K$22,0)*('inputs and tables'!$K$15+'inputs and tables'!$K$16)))*(IF(AND(K2077=0,'inputs and tables'!$K$16=1),data!C2077/data!C2078,1)*IF(AND(K2077=1,'inputs and tables'!$K$15=1),data!C2078/data!C2077,1))</f>
        <v>21836.435914284117</v>
      </c>
    </row>
    <row r="2079" spans="1:16" x14ac:dyDescent="0.4">
      <c r="A2079" s="17">
        <f t="shared" si="97"/>
        <v>2077</v>
      </c>
      <c r="B2079">
        <v>1682294400</v>
      </c>
      <c r="C2079">
        <v>27510.93</v>
      </c>
      <c r="D2079" s="14">
        <f t="shared" si="98"/>
        <v>45040</v>
      </c>
      <c r="F2079">
        <f ca="1">IF(A2079&lt;$F$2,"",AVERAGE(INDIRECT("C"&amp;A2079-$F$2+3):C2079))</f>
        <v>23734.208833333323</v>
      </c>
      <c r="G2079" s="2">
        <f ca="1">IF(A2079&lt;$G$2,"",IF(A2079=$G$2,AVERAGE(INDIRECT("C"&amp;A2079-$G$2+3):C2079),G2078+(2/($G$2+3))*(C2079-G2078)))</f>
        <v>24973.834483083836</v>
      </c>
      <c r="J2079">
        <f ca="1">IF(F2079="","",IF(C2079&lt;(F2079*(1-'inputs and tables'!$K$14)),0,IF(C2079&gt;(F2079*(1+'inputs and tables'!$K$14)),1,J2078)))</f>
        <v>1</v>
      </c>
      <c r="K2079">
        <f ca="1">IF(G2079="","",IF(C2079&lt;(G2079*(1-'inputs and tables'!$K$14)),0,IF(C2079&gt;(G2079*(1+'inputs and tables'!$K$14)),1,K2078)))</f>
        <v>1</v>
      </c>
      <c r="N2079" s="13">
        <f t="shared" si="96"/>
        <v>2389.1385149804469</v>
      </c>
      <c r="O2079" s="10">
        <f ca="1">(O2078+(IF(J2078&lt;&gt;J2077,(-O2078*'inputs and tables'!$K$22-'inputs and tables'!$K$21)-O2078*'inputs and tables'!$K$22,0)*('inputs and tables'!$K$15+'inputs and tables'!$K$16)))*(IF(AND(J2078=0,'inputs and tables'!$K$16=1),data!C2078/data!C2079,1)*IF(AND(J2078=1,'inputs and tables'!$K$15=1),data!C2079/data!C2078,1))</f>
        <v>92810.915320331755</v>
      </c>
      <c r="P2079" s="10">
        <f ca="1">(P2078+(IF(K2078&lt;&gt;K2077,(-P2078*'inputs and tables'!$K$22-'inputs and tables'!$K$21)-P2078*'inputs and tables'!$K$22,0)*('inputs and tables'!$K$15+'inputs and tables'!$K$16)))*(IF(AND(K2078=0,'inputs and tables'!$K$16=1),data!C2078/data!C2079,1)*IF(AND(K2078=1,'inputs and tables'!$K$15=1),data!C2079/data!C2078,1))</f>
        <v>21773.381509911214</v>
      </c>
    </row>
    <row r="2080" spans="1:16" x14ac:dyDescent="0.4">
      <c r="A2080" s="17">
        <f t="shared" si="97"/>
        <v>2078</v>
      </c>
      <c r="B2080">
        <v>1682380800</v>
      </c>
      <c r="C2080">
        <v>28300.79</v>
      </c>
      <c r="D2080" s="14">
        <f t="shared" si="98"/>
        <v>45041</v>
      </c>
      <c r="F2080">
        <f ca="1">IF(A2080&lt;$F$2,"",AVERAGE(INDIRECT("C"&amp;A2080-$F$2+3):C2080))</f>
        <v>23829.053833333321</v>
      </c>
      <c r="G2080" s="2">
        <f ca="1">IF(A2080&lt;$G$2,"",IF(A2080=$G$2,AVERAGE(INDIRECT("C"&amp;A2080-$G$2+3):C2080),G2079+(2/($G$2+3))*(C2080-G2079)))</f>
        <v>25033.244403028766</v>
      </c>
      <c r="J2080">
        <f ca="1">IF(F2080="","",IF(C2080&lt;(F2080*(1-'inputs and tables'!$K$14)),0,IF(C2080&gt;(F2080*(1+'inputs and tables'!$K$14)),1,J2079)))</f>
        <v>1</v>
      </c>
      <c r="K2080">
        <f ca="1">IF(G2080="","",IF(C2080&lt;(G2080*(1-'inputs and tables'!$K$14)),0,IF(C2080&gt;(G2080*(1+'inputs and tables'!$K$14)),1,K2079)))</f>
        <v>1</v>
      </c>
      <c r="N2080" s="13">
        <f t="shared" si="96"/>
        <v>2457.7325227963388</v>
      </c>
      <c r="O2080" s="10">
        <f ca="1">(O2079+(IF(J2079&lt;&gt;J2078,(-O2079*'inputs and tables'!$K$22-'inputs and tables'!$K$21)-O2079*'inputs and tables'!$K$22,0)*('inputs and tables'!$K$15+'inputs and tables'!$K$16)))*(IF(AND(J2079=0,'inputs and tables'!$K$16=1),data!C2079/data!C2080,1)*IF(AND(J2079=1,'inputs and tables'!$K$15=1),data!C2080/data!C2079,1))</f>
        <v>95475.588218518664</v>
      </c>
      <c r="P2080" s="10">
        <f ca="1">(P2079+(IF(K2079&lt;&gt;K2078,(-P2079*'inputs and tables'!$K$22-'inputs and tables'!$K$21)-P2079*'inputs and tables'!$K$22,0)*('inputs and tables'!$K$15+'inputs and tables'!$K$16)))*(IF(AND(K2079=0,'inputs and tables'!$K$16=1),data!C2079/data!C2080,1)*IF(AND(K2079=1,'inputs and tables'!$K$15=1),data!C2080/data!C2079,1))</f>
        <v>22398.512071452333</v>
      </c>
    </row>
    <row r="2081" spans="1:16" x14ac:dyDescent="0.4">
      <c r="A2081" s="17">
        <f t="shared" si="97"/>
        <v>2079</v>
      </c>
      <c r="B2081">
        <v>1682467200</v>
      </c>
      <c r="C2081">
        <v>28415.29</v>
      </c>
      <c r="D2081" s="14">
        <f t="shared" si="98"/>
        <v>45042</v>
      </c>
      <c r="F2081">
        <f ca="1">IF(A2081&lt;$F$2,"",AVERAGE(INDIRECT("C"&amp;A2081-$F$2+3):C2081))</f>
        <v>23926.628249999994</v>
      </c>
      <c r="G2081" s="2">
        <f ca="1">IF(A2081&lt;$G$2,"",IF(A2081=$G$2,AVERAGE(INDIRECT("C"&amp;A2081-$G$2+3):C2081),G2080+(2/($G$2+3))*(C2081-G2080)))</f>
        <v>25093.638074403254</v>
      </c>
      <c r="J2081">
        <f ca="1">IF(F2081="","",IF(C2081&lt;(F2081*(1-'inputs and tables'!$K$14)),0,IF(C2081&gt;(F2081*(1+'inputs and tables'!$K$14)),1,J2080)))</f>
        <v>1</v>
      </c>
      <c r="K2081">
        <f ca="1">IF(G2081="","",IF(C2081&lt;(G2081*(1-'inputs and tables'!$K$14)),0,IF(C2081&gt;(G2081*(1+'inputs and tables'!$K$14)),1,K2080)))</f>
        <v>1</v>
      </c>
      <c r="N2081" s="13">
        <f t="shared" si="96"/>
        <v>2467.6760746851792</v>
      </c>
      <c r="O2081" s="10">
        <f ca="1">(O2080+(IF(J2080&lt;&gt;J2079,(-O2080*'inputs and tables'!$K$22-'inputs and tables'!$K$21)-O2080*'inputs and tables'!$K$22,0)*('inputs and tables'!$K$15+'inputs and tables'!$K$16)))*(IF(AND(J2080=0,'inputs and tables'!$K$16=1),data!C2080/data!C2081,1)*IF(AND(J2080=1,'inputs and tables'!$K$15=1),data!C2081/data!C2080,1))</f>
        <v>95861.865592790564</v>
      </c>
      <c r="P2081" s="10">
        <f ca="1">(P2080+(IF(K2080&lt;&gt;K2079,(-P2080*'inputs and tables'!$K$22-'inputs and tables'!$K$21)-P2080*'inputs and tables'!$K$22,0)*('inputs and tables'!$K$15+'inputs and tables'!$K$16)))*(IF(AND(K2080=0,'inputs and tables'!$K$16=1),data!C2080/data!C2081,1)*IF(AND(K2080=1,'inputs and tables'!$K$15=1),data!C2081/data!C2080,1))</f>
        <v>22489.132496966293</v>
      </c>
    </row>
    <row r="2082" spans="1:16" x14ac:dyDescent="0.4">
      <c r="A2082" s="17">
        <f t="shared" si="97"/>
        <v>2080</v>
      </c>
      <c r="B2082">
        <v>1682553600</v>
      </c>
      <c r="C2082">
        <v>29472.77</v>
      </c>
      <c r="D2082" s="14">
        <f t="shared" si="98"/>
        <v>45043</v>
      </c>
      <c r="F2082">
        <f ca="1">IF(A2082&lt;$F$2,"",AVERAGE(INDIRECT("C"&amp;A2082-$F$2+3):C2082))</f>
        <v>24034.340416666659</v>
      </c>
      <c r="G2082" s="2">
        <f ca="1">IF(A2082&lt;$G$2,"",IF(A2082=$G$2,AVERAGE(INDIRECT("C"&amp;A2082-$G$2+3):C2082),G2081+(2/($G$2+3))*(C2082-G2081)))</f>
        <v>25171.836858788909</v>
      </c>
      <c r="J2082">
        <f ca="1">IF(F2082="","",IF(C2082&lt;(F2082*(1-'inputs and tables'!$K$14)),0,IF(C2082&gt;(F2082*(1+'inputs and tables'!$K$14)),1,J2081)))</f>
        <v>1</v>
      </c>
      <c r="K2082">
        <f ca="1">IF(G2082="","",IF(C2082&lt;(G2082*(1-'inputs and tables'!$K$14)),0,IF(C2082&gt;(G2082*(1+'inputs and tables'!$K$14)),1,K2081)))</f>
        <v>1</v>
      </c>
      <c r="N2082" s="13">
        <f t="shared" si="96"/>
        <v>2559.5110725140976</v>
      </c>
      <c r="O2082" s="10">
        <f ca="1">(O2081+(IF(J2081&lt;&gt;J2080,(-O2081*'inputs and tables'!$K$22-'inputs and tables'!$K$21)-O2081*'inputs and tables'!$K$22,0)*('inputs and tables'!$K$15+'inputs and tables'!$K$16)))*(IF(AND(J2081=0,'inputs and tables'!$K$16=1),data!C2081/data!C2082,1)*IF(AND(J2081=1,'inputs and tables'!$K$15=1),data!C2082/data!C2081,1))</f>
        <v>99429.381730301888</v>
      </c>
      <c r="P2082" s="10">
        <f ca="1">(P2081+(IF(K2081&lt;&gt;K2080,(-P2081*'inputs and tables'!$K$22-'inputs and tables'!$K$21)-P2081*'inputs and tables'!$K$22,0)*('inputs and tables'!$K$15+'inputs and tables'!$K$16)))*(IF(AND(K2081=0,'inputs and tables'!$K$16=1),data!C2081/data!C2082,1)*IF(AND(K2081=1,'inputs and tables'!$K$15=1),data!C2082/data!C2081,1))</f>
        <v>23326.069506333148</v>
      </c>
    </row>
    <row r="2083" spans="1:16" x14ac:dyDescent="0.4">
      <c r="A2083" s="17">
        <f t="shared" si="97"/>
        <v>2081</v>
      </c>
      <c r="B2083">
        <v>1682640000</v>
      </c>
      <c r="C2083">
        <v>29311.7</v>
      </c>
      <c r="D2083" s="14">
        <f t="shared" si="98"/>
        <v>45044</v>
      </c>
      <c r="F2083">
        <f ca="1">IF(A2083&lt;$F$2,"",AVERAGE(INDIRECT("C"&amp;A2083-$F$2+3):C2083))</f>
        <v>24139.992333333332</v>
      </c>
      <c r="G2083" s="2">
        <f ca="1">IF(A2083&lt;$G$2,"",IF(A2083=$G$2,AVERAGE(INDIRECT("C"&amp;A2083-$G$2+3):C2083),G2082+(2/($G$2+3))*(C2083-G2082)))</f>
        <v>25245.762986310536</v>
      </c>
      <c r="J2083">
        <f ca="1">IF(F2083="","",IF(C2083&lt;(F2083*(1-'inputs and tables'!$K$14)),0,IF(C2083&gt;(F2083*(1+'inputs and tables'!$K$14)),1,J2082)))</f>
        <v>1</v>
      </c>
      <c r="K2083">
        <f ca="1">IF(G2083="","",IF(C2083&lt;(G2083*(1-'inputs and tables'!$K$14)),0,IF(C2083&gt;(G2083*(1+'inputs and tables'!$K$14)),1,K2082)))</f>
        <v>1</v>
      </c>
      <c r="N2083" s="13">
        <f t="shared" si="96"/>
        <v>2545.5232305688091</v>
      </c>
      <c r="O2083" s="10">
        <f ca="1">(O2082+(IF(J2082&lt;&gt;J2081,(-O2082*'inputs and tables'!$K$22-'inputs and tables'!$K$21)-O2082*'inputs and tables'!$K$22,0)*('inputs and tables'!$K$15+'inputs and tables'!$K$16)))*(IF(AND(J2082=0,'inputs and tables'!$K$16=1),data!C2082/data!C2083,1)*IF(AND(J2082=1,'inputs and tables'!$K$15=1),data!C2083/data!C2082,1))</f>
        <v>98885.995733149277</v>
      </c>
      <c r="P2083" s="10">
        <f ca="1">(P2082+(IF(K2082&lt;&gt;K2081,(-P2082*'inputs and tables'!$K$22-'inputs and tables'!$K$21)-P2082*'inputs and tables'!$K$22,0)*('inputs and tables'!$K$15+'inputs and tables'!$K$16)))*(IF(AND(K2082=0,'inputs and tables'!$K$16=1),data!C2082/data!C2083,1)*IF(AND(K2082=1,'inputs and tables'!$K$15=1),data!C2083/data!C2082,1))</f>
        <v>23198.591498145077</v>
      </c>
    </row>
    <row r="2084" spans="1:16" x14ac:dyDescent="0.4">
      <c r="A2084" s="17">
        <f t="shared" si="97"/>
        <v>2082</v>
      </c>
      <c r="B2084">
        <v>1682726400</v>
      </c>
      <c r="C2084">
        <v>29230.45</v>
      </c>
      <c r="D2084" s="14">
        <f t="shared" si="98"/>
        <v>45045</v>
      </c>
      <c r="F2084">
        <f ca="1">IF(A2084&lt;$F$2,"",AVERAGE(INDIRECT("C"&amp;A2084-$F$2+3):C2084))</f>
        <v>24245.18375</v>
      </c>
      <c r="G2084" s="2">
        <f ca="1">IF(A2084&lt;$G$2,"",IF(A2084=$G$2,AVERAGE(INDIRECT("C"&amp;A2084-$G$2+3):C2084),G2083+(2/($G$2+3))*(C2084-G2083)))</f>
        <v>25316.918111554991</v>
      </c>
      <c r="J2084">
        <f ca="1">IF(F2084="","",IF(C2084&lt;(F2084*(1-'inputs and tables'!$K$14)),0,IF(C2084&gt;(F2084*(1+'inputs and tables'!$K$14)),1,J2083)))</f>
        <v>1</v>
      </c>
      <c r="K2084">
        <f ca="1">IF(G2084="","",IF(C2084&lt;(G2084*(1-'inputs and tables'!$K$14)),0,IF(C2084&gt;(G2084*(1+'inputs and tables'!$K$14)),1,K2083)))</f>
        <v>1</v>
      </c>
      <c r="N2084" s="13">
        <f t="shared" si="96"/>
        <v>2538.4672166738897</v>
      </c>
      <c r="O2084" s="10">
        <f ca="1">(O2083+(IF(J2083&lt;&gt;J2082,(-O2083*'inputs and tables'!$K$22-'inputs and tables'!$K$21)-O2083*'inputs and tables'!$K$22,0)*('inputs and tables'!$K$15+'inputs and tables'!$K$16)))*(IF(AND(J2083=0,'inputs and tables'!$K$16=1),data!C2083/data!C2084,1)*IF(AND(J2083=1,'inputs and tables'!$K$15=1),data!C2084/data!C2083,1))</f>
        <v>98611.890609484719</v>
      </c>
      <c r="P2084" s="10">
        <f ca="1">(P2083+(IF(K2083&lt;&gt;K2082,(-P2083*'inputs and tables'!$K$22-'inputs and tables'!$K$21)-P2083*'inputs and tables'!$K$22,0)*('inputs and tables'!$K$15+'inputs and tables'!$K$16)))*(IF(AND(K2083=0,'inputs and tables'!$K$16=1),data!C2083/data!C2084,1)*IF(AND(K2083=1,'inputs and tables'!$K$15=1),data!C2084/data!C2083,1))</f>
        <v>23134.286611044558</v>
      </c>
    </row>
    <row r="2085" spans="1:16" x14ac:dyDescent="0.4">
      <c r="A2085" s="17">
        <f t="shared" si="97"/>
        <v>2083</v>
      </c>
      <c r="B2085">
        <v>1682812800</v>
      </c>
      <c r="C2085">
        <v>29233.21</v>
      </c>
      <c r="D2085" s="14">
        <f t="shared" si="98"/>
        <v>45046</v>
      </c>
      <c r="F2085">
        <f ca="1">IF(A2085&lt;$F$2,"",AVERAGE(INDIRECT("C"&amp;A2085-$F$2+3):C2085))</f>
        <v>24350.940499999993</v>
      </c>
      <c r="G2085" s="2">
        <f ca="1">IF(A2085&lt;$G$2,"",IF(A2085=$G$2,AVERAGE(INDIRECT("C"&amp;A2085-$G$2+3):C2085),G2084+(2/($G$2+3))*(C2085-G2084)))</f>
        <v>25386.851895277225</v>
      </c>
      <c r="J2085">
        <f ca="1">IF(F2085="","",IF(C2085&lt;(F2085*(1-'inputs and tables'!$K$14)),0,IF(C2085&gt;(F2085*(1+'inputs and tables'!$K$14)),1,J2084)))</f>
        <v>1</v>
      </c>
      <c r="K2085">
        <f ca="1">IF(G2085="","",IF(C2085&lt;(G2085*(1-'inputs and tables'!$K$14)),0,IF(C2085&gt;(G2085*(1+'inputs and tables'!$K$14)),1,K2084)))</f>
        <v>1</v>
      </c>
      <c r="N2085" s="13">
        <f t="shared" si="96"/>
        <v>2538.7069040381971</v>
      </c>
      <c r="O2085" s="10">
        <f ca="1">(O2084+(IF(J2084&lt;&gt;J2083,(-O2084*'inputs and tables'!$K$22-'inputs and tables'!$K$21)-O2084*'inputs and tables'!$K$22,0)*('inputs and tables'!$K$15+'inputs and tables'!$K$16)))*(IF(AND(J2084=0,'inputs and tables'!$K$16=1),data!C2084/data!C2085,1)*IF(AND(J2084=1,'inputs and tables'!$K$15=1),data!C2085/data!C2084,1))</f>
        <v>98621.201749685511</v>
      </c>
      <c r="P2085" s="10">
        <f ca="1">(P2084+(IF(K2084&lt;&gt;K2083,(-P2084*'inputs and tables'!$K$22-'inputs and tables'!$K$21)-P2084*'inputs and tables'!$K$22,0)*('inputs and tables'!$K$15+'inputs and tables'!$K$16)))*(IF(AND(K2084=0,'inputs and tables'!$K$16=1),data!C2084/data!C2085,1)*IF(AND(K2084=1,'inputs and tables'!$K$15=1),data!C2085/data!C2084,1))</f>
        <v>23136.470998594064</v>
      </c>
    </row>
    <row r="2086" spans="1:16" x14ac:dyDescent="0.4">
      <c r="A2086" s="17">
        <f t="shared" si="97"/>
        <v>2084</v>
      </c>
      <c r="B2086">
        <v>1682899200</v>
      </c>
      <c r="C2086">
        <v>28068.26</v>
      </c>
      <c r="D2086" s="14">
        <f t="shared" si="98"/>
        <v>45047</v>
      </c>
      <c r="F2086">
        <f ca="1">IF(A2086&lt;$F$2,"",AVERAGE(INDIRECT("C"&amp;A2086-$F$2+3):C2086))</f>
        <v>24446.369749999994</v>
      </c>
      <c r="G2086" s="2">
        <f ca="1">IF(A2086&lt;$G$2,"",IF(A2086=$G$2,AVERAGE(INDIRECT("C"&amp;A2086-$G$2+3):C2086),G2085+(2/($G$2+3))*(C2086-G2085)))</f>
        <v>25434.734182861561</v>
      </c>
      <c r="J2086">
        <f ca="1">IF(F2086="","",IF(C2086&lt;(F2086*(1-'inputs and tables'!$K$14)),0,IF(C2086&gt;(F2086*(1+'inputs and tables'!$K$14)),1,J2085)))</f>
        <v>1</v>
      </c>
      <c r="K2086">
        <f ca="1">IF(G2086="","",IF(C2086&lt;(G2086*(1-'inputs and tables'!$K$14)),0,IF(C2086&gt;(G2086*(1+'inputs and tables'!$K$14)),1,K2085)))</f>
        <v>1</v>
      </c>
      <c r="N2086" s="13">
        <f t="shared" si="96"/>
        <v>2437.5388623534386</v>
      </c>
      <c r="O2086" s="10">
        <f ca="1">(O2085+(IF(J2085&lt;&gt;J2084,(-O2085*'inputs and tables'!$K$22-'inputs and tables'!$K$21)-O2085*'inputs and tables'!$K$22,0)*('inputs and tables'!$K$15+'inputs and tables'!$K$16)))*(IF(AND(J2085=0,'inputs and tables'!$K$16=1),data!C2085/data!C2086,1)*IF(AND(J2085=1,'inputs and tables'!$K$15=1),data!C2086/data!C2085,1))</f>
        <v>94691.124656602129</v>
      </c>
      <c r="P2086" s="10">
        <f ca="1">(P2085+(IF(K2085&lt;&gt;K2084,(-P2085*'inputs and tables'!$K$22-'inputs and tables'!$K$21)-P2085*'inputs and tables'!$K$22,0)*('inputs and tables'!$K$15+'inputs and tables'!$K$16)))*(IF(AND(K2085=0,'inputs and tables'!$K$16=1),data!C2085/data!C2086,1)*IF(AND(K2085=1,'inputs and tables'!$K$15=1),data!C2086/data!C2085,1))</f>
        <v>22214.477420406376</v>
      </c>
    </row>
    <row r="2087" spans="1:16" x14ac:dyDescent="0.4">
      <c r="A2087" s="17">
        <f t="shared" si="97"/>
        <v>2085</v>
      </c>
      <c r="B2087">
        <v>1682985600</v>
      </c>
      <c r="C2087">
        <v>28669.86</v>
      </c>
      <c r="D2087" s="14">
        <f t="shared" si="98"/>
        <v>45048</v>
      </c>
      <c r="F2087">
        <f ca="1">IF(A2087&lt;$F$2,"",AVERAGE(INDIRECT("C"&amp;A2087-$F$2+3):C2087))</f>
        <v>24546.34466666666</v>
      </c>
      <c r="G2087" s="2">
        <f ca="1">IF(A2087&lt;$G$2,"",IF(A2087=$G$2,AVERAGE(INDIRECT("C"&amp;A2087-$G$2+3):C2087),G2086+(2/($G$2+3))*(C2087-G2086)))</f>
        <v>25492.504286739033</v>
      </c>
      <c r="J2087">
        <f ca="1">IF(F2087="","",IF(C2087&lt;(F2087*(1-'inputs and tables'!$K$14)),0,IF(C2087&gt;(F2087*(1+'inputs and tables'!$K$14)),1,J2086)))</f>
        <v>1</v>
      </c>
      <c r="K2087">
        <f ca="1">IF(G2087="","",IF(C2087&lt;(G2087*(1-'inputs and tables'!$K$14)),0,IF(C2087&gt;(G2087*(1+'inputs and tables'!$K$14)),1,K2086)))</f>
        <v>1</v>
      </c>
      <c r="N2087" s="13">
        <f t="shared" si="96"/>
        <v>2489.7837603126218</v>
      </c>
      <c r="O2087" s="10">
        <f ca="1">(O2086+(IF(J2086&lt;&gt;J2085,(-O2086*'inputs and tables'!$K$22-'inputs and tables'!$K$21)-O2086*'inputs and tables'!$K$22,0)*('inputs and tables'!$K$15+'inputs and tables'!$K$16)))*(IF(AND(J2086=0,'inputs and tables'!$K$16=1),data!C2086/data!C2087,1)*IF(AND(J2086=1,'inputs and tables'!$K$15=1),data!C2087/data!C2086,1))</f>
        <v>96720.683332252549</v>
      </c>
      <c r="P2087" s="10">
        <f ca="1">(P2086+(IF(K2086&lt;&gt;K2085,(-P2086*'inputs and tables'!$K$22-'inputs and tables'!$K$21)-P2086*'inputs and tables'!$K$22,0)*('inputs and tables'!$K$15+'inputs and tables'!$K$16)))*(IF(AND(K2086=0,'inputs and tables'!$K$16=1),data!C2086/data!C2087,1)*IF(AND(K2086=1,'inputs and tables'!$K$15=1),data!C2087/data!C2086,1))</f>
        <v>22690.610590617729</v>
      </c>
    </row>
    <row r="2088" spans="1:16" x14ac:dyDescent="0.4">
      <c r="A2088" s="17">
        <f t="shared" si="97"/>
        <v>2086</v>
      </c>
      <c r="B2088">
        <v>1683072000</v>
      </c>
      <c r="C2088">
        <v>29026.16</v>
      </c>
      <c r="D2088" s="14">
        <f t="shared" si="98"/>
        <v>45049</v>
      </c>
      <c r="F2088">
        <f ca="1">IF(A2088&lt;$F$2,"",AVERAGE(INDIRECT("C"&amp;A2088-$F$2+3):C2088))</f>
        <v>24649.269499999995</v>
      </c>
      <c r="G2088" s="2">
        <f ca="1">IF(A2088&lt;$G$2,"",IF(A2088=$G$2,AVERAGE(INDIRECT("C"&amp;A2088-$G$2+3):C2088),G2087+(2/($G$2+3))*(C2088-G2087)))</f>
        <v>25555.605281618693</v>
      </c>
      <c r="J2088">
        <f ca="1">IF(F2088="","",IF(C2088&lt;(F2088*(1-'inputs and tables'!$K$14)),0,IF(C2088&gt;(F2088*(1+'inputs and tables'!$K$14)),1,J2087)))</f>
        <v>1</v>
      </c>
      <c r="K2088">
        <f ca="1">IF(G2088="","",IF(C2088&lt;(G2088*(1-'inputs and tables'!$K$14)),0,IF(C2088&gt;(G2088*(1+'inputs and tables'!$K$14)),1,K2087)))</f>
        <v>1</v>
      </c>
      <c r="N2088" s="13">
        <f t="shared" si="96"/>
        <v>2520.7260095527431</v>
      </c>
      <c r="O2088" s="10">
        <f ca="1">(O2087+(IF(J2087&lt;&gt;J2086,(-O2087*'inputs and tables'!$K$22-'inputs and tables'!$K$21)-O2087*'inputs and tables'!$K$22,0)*('inputs and tables'!$K$15+'inputs and tables'!$K$16)))*(IF(AND(J2087=0,'inputs and tables'!$K$16=1),data!C2087/data!C2088,1)*IF(AND(J2087=1,'inputs and tables'!$K$15=1),data!C2088/data!C2087,1))</f>
        <v>97922.697554550163</v>
      </c>
      <c r="P2088" s="10">
        <f ca="1">(P2087+(IF(K2087&lt;&gt;K2086,(-P2087*'inputs and tables'!$K$22-'inputs and tables'!$K$21)-P2087*'inputs and tables'!$K$22,0)*('inputs and tables'!$K$15+'inputs and tables'!$K$16)))*(IF(AND(K2087=0,'inputs and tables'!$K$16=1),data!C2087/data!C2088,1)*IF(AND(K2087=1,'inputs and tables'!$K$15=1),data!C2088/data!C2087,1))</f>
        <v>22972.602360142839</v>
      </c>
    </row>
    <row r="2089" spans="1:16" x14ac:dyDescent="0.4">
      <c r="A2089" s="17">
        <f t="shared" si="97"/>
        <v>2087</v>
      </c>
      <c r="B2089">
        <v>1683158400</v>
      </c>
      <c r="C2089">
        <v>28838.16</v>
      </c>
      <c r="D2089" s="14">
        <f t="shared" si="98"/>
        <v>45050</v>
      </c>
      <c r="F2089">
        <f ca="1">IF(A2089&lt;$F$2,"",AVERAGE(INDIRECT("C"&amp;A2089-$F$2+3):C2089))</f>
        <v>24749.167833333329</v>
      </c>
      <c r="G2089" s="2">
        <f ca="1">IF(A2089&lt;$G$2,"",IF(A2089=$G$2,AVERAGE(INDIRECT("C"&amp;A2089-$G$2+3):C2089),G2088+(2/($G$2+3))*(C2089-G2088)))</f>
        <v>25614.222330161218</v>
      </c>
      <c r="J2089">
        <f ca="1">IF(F2089="","",IF(C2089&lt;(F2089*(1-'inputs and tables'!$K$14)),0,IF(C2089&gt;(F2089*(1+'inputs and tables'!$K$14)),1,J2088)))</f>
        <v>1</v>
      </c>
      <c r="K2089">
        <f ca="1">IF(G2089="","",IF(C2089&lt;(G2089*(1-'inputs and tables'!$K$14)),0,IF(C2089&gt;(G2089*(1+'inputs and tables'!$K$14)),1,K2088)))</f>
        <v>1</v>
      </c>
      <c r="N2089" s="13">
        <f t="shared" si="96"/>
        <v>2504.3994789404983</v>
      </c>
      <c r="O2089" s="10">
        <f ca="1">(O2088+(IF(J2088&lt;&gt;J2087,(-O2088*'inputs and tables'!$K$22-'inputs and tables'!$K$21)-O2088*'inputs and tables'!$K$22,0)*('inputs and tables'!$K$15+'inputs and tables'!$K$16)))*(IF(AND(J2088=0,'inputs and tables'!$K$16=1),data!C2088/data!C2089,1)*IF(AND(J2088=1,'inputs and tables'!$K$15=1),data!C2089/data!C2088,1))</f>
        <v>97288.460468409408</v>
      </c>
      <c r="P2089" s="10">
        <f ca="1">(P2088+(IF(K2088&lt;&gt;K2087,(-P2088*'inputs and tables'!$K$22-'inputs and tables'!$K$21)-P2088*'inputs and tables'!$K$22,0)*('inputs and tables'!$K$15+'inputs and tables'!$K$16)))*(IF(AND(K2088=0,'inputs and tables'!$K$16=1),data!C2088/data!C2089,1)*IF(AND(K2088=1,'inputs and tables'!$K$15=1),data!C2089/data!C2088,1))</f>
        <v>22823.810744451792</v>
      </c>
    </row>
    <row r="2090" spans="1:16" x14ac:dyDescent="0.4">
      <c r="A2090" s="17">
        <f t="shared" si="97"/>
        <v>2088</v>
      </c>
      <c r="B2090">
        <v>1683244800</v>
      </c>
      <c r="C2090">
        <v>29505.61</v>
      </c>
      <c r="D2090" s="14">
        <f t="shared" si="98"/>
        <v>45051</v>
      </c>
      <c r="F2090">
        <f ca="1">IF(A2090&lt;$F$2,"",AVERAGE(INDIRECT("C"&amp;A2090-$F$2+3):C2090))</f>
        <v>24854.782499999994</v>
      </c>
      <c r="G2090" s="2">
        <f ca="1">IF(A2090&lt;$G$2,"",IF(A2090=$G$2,AVERAGE(INDIRECT("C"&amp;A2090-$G$2+3):C2090),G2089+(2/($G$2+3))*(C2090-G2089)))</f>
        <v>25683.711395694052</v>
      </c>
      <c r="J2090">
        <f ca="1">IF(F2090="","",IF(C2090&lt;(F2090*(1-'inputs and tables'!$K$14)),0,IF(C2090&gt;(F2090*(1+'inputs and tables'!$K$14)),1,J2089)))</f>
        <v>1</v>
      </c>
      <c r="K2090">
        <f ca="1">IF(G2090="","",IF(C2090&lt;(G2090*(1-'inputs and tables'!$K$14)),0,IF(C2090&gt;(G2090*(1+'inputs and tables'!$K$14)),1,K2089)))</f>
        <v>1</v>
      </c>
      <c r="N2090" s="13">
        <f t="shared" si="96"/>
        <v>2562.3630047763645</v>
      </c>
      <c r="O2090" s="10">
        <f ca="1">(O2089+(IF(J2089&lt;&gt;J2088,(-O2089*'inputs and tables'!$K$22-'inputs and tables'!$K$21)-O2089*'inputs and tables'!$K$22,0)*('inputs and tables'!$K$15+'inputs and tables'!$K$16)))*(IF(AND(J2089=0,'inputs and tables'!$K$16=1),data!C2089/data!C2090,1)*IF(AND(J2089=1,'inputs and tables'!$K$15=1),data!C2090/data!C2089,1))</f>
        <v>99540.170804285211</v>
      </c>
      <c r="P2090" s="10">
        <f ca="1">(P2089+(IF(K2089&lt;&gt;K2088,(-P2089*'inputs and tables'!$K$22-'inputs and tables'!$K$21)-P2089*'inputs and tables'!$K$22,0)*('inputs and tables'!$K$15+'inputs and tables'!$K$16)))*(IF(AND(K2089=0,'inputs and tables'!$K$16=1),data!C2089/data!C2090,1)*IF(AND(K2089=1,'inputs and tables'!$K$15=1),data!C2090/data!C2089,1))</f>
        <v>23352.060552393228</v>
      </c>
    </row>
    <row r="2091" spans="1:16" x14ac:dyDescent="0.4">
      <c r="A2091" s="17">
        <f t="shared" si="97"/>
        <v>2089</v>
      </c>
      <c r="B2091">
        <v>1683331200</v>
      </c>
      <c r="C2091">
        <v>28848.2</v>
      </c>
      <c r="D2091" s="14">
        <f t="shared" si="98"/>
        <v>45052</v>
      </c>
      <c r="F2091">
        <f ca="1">IF(A2091&lt;$F$2,"",AVERAGE(INDIRECT("C"&amp;A2091-$F$2+3):C2091))</f>
        <v>24953.928749999999</v>
      </c>
      <c r="G2091" s="2">
        <f ca="1">IF(A2091&lt;$G$2,"",IF(A2091=$G$2,AVERAGE(INDIRECT("C"&amp;A2091-$G$2+3):C2091),G2090+(2/($G$2+3))*(C2091-G2090)))</f>
        <v>25740.220120770944</v>
      </c>
      <c r="J2091">
        <f ca="1">IF(F2091="","",IF(C2091&lt;(F2091*(1-'inputs and tables'!$K$14)),0,IF(C2091&gt;(F2091*(1+'inputs and tables'!$K$14)),1,J2090)))</f>
        <v>1</v>
      </c>
      <c r="K2091">
        <f ca="1">IF(G2091="","",IF(C2091&lt;(G2091*(1-'inputs and tables'!$K$14)),0,IF(C2091&gt;(G2091*(1+'inputs and tables'!$K$14)),1,K2090)))</f>
        <v>1</v>
      </c>
      <c r="N2091" s="13">
        <f t="shared" si="96"/>
        <v>2505.2713851497906</v>
      </c>
      <c r="O2091" s="10">
        <f ca="1">(O2090+(IF(J2090&lt;&gt;J2089,(-O2090*'inputs and tables'!$K$22-'inputs and tables'!$K$21)-O2090*'inputs and tables'!$K$22,0)*('inputs and tables'!$K$15+'inputs and tables'!$K$16)))*(IF(AND(J2090=0,'inputs and tables'!$K$16=1),data!C2090/data!C2091,1)*IF(AND(J2090=1,'inputs and tables'!$K$15=1),data!C2091/data!C2090,1))</f>
        <v>97322.331427690558</v>
      </c>
      <c r="P2091" s="10">
        <f ca="1">(P2090+(IF(K2090&lt;&gt;K2089,(-P2090*'inputs and tables'!$K$22-'inputs and tables'!$K$21)-P2090*'inputs and tables'!$K$22,0)*('inputs and tables'!$K$15+'inputs and tables'!$K$16)))*(IF(AND(K2090=0,'inputs and tables'!$K$16=1),data!C2090/data!C2091,1)*IF(AND(K2090=1,'inputs and tables'!$K$15=1),data!C2091/data!C2090,1))</f>
        <v>22831.756849885507</v>
      </c>
    </row>
    <row r="2092" spans="1:16" x14ac:dyDescent="0.4">
      <c r="A2092" s="17">
        <f t="shared" si="97"/>
        <v>2090</v>
      </c>
      <c r="B2092">
        <v>1683417600</v>
      </c>
      <c r="C2092">
        <v>28430.1</v>
      </c>
      <c r="D2092" s="14">
        <f t="shared" si="98"/>
        <v>45053</v>
      </c>
      <c r="F2092">
        <f ca="1">IF(A2092&lt;$F$2,"",AVERAGE(INDIRECT("C"&amp;A2092-$F$2+3):C2092))</f>
        <v>25049.649833333329</v>
      </c>
      <c r="G2092" s="2">
        <f ca="1">IF(A2092&lt;$G$2,"",IF(A2092=$G$2,AVERAGE(INDIRECT("C"&amp;A2092-$G$2+3):C2092),G2091+(2/($G$2+3))*(C2092-G2091)))</f>
        <v>25788.253690042893</v>
      </c>
      <c r="J2092">
        <f ca="1">IF(F2092="","",IF(C2092&lt;(F2092*(1-'inputs and tables'!$K$14)),0,IF(C2092&gt;(F2092*(1+'inputs and tables'!$K$14)),1,J2091)))</f>
        <v>1</v>
      </c>
      <c r="K2092">
        <f ca="1">IF(G2092="","",IF(C2092&lt;(G2092*(1-'inputs and tables'!$K$14)),0,IF(C2092&gt;(G2092*(1+'inputs and tables'!$K$14)),1,K2091)))</f>
        <v>1</v>
      </c>
      <c r="N2092" s="13">
        <f t="shared" si="96"/>
        <v>2468.9622231871331</v>
      </c>
      <c r="O2092" s="10">
        <f ca="1">(O2091+(IF(J2091&lt;&gt;J2090,(-O2091*'inputs and tables'!$K$22-'inputs and tables'!$K$21)-O2091*'inputs and tables'!$K$22,0)*('inputs and tables'!$K$15+'inputs and tables'!$K$16)))*(IF(AND(J2091=0,'inputs and tables'!$K$16=1),data!C2091/data!C2092,1)*IF(AND(J2091=1,'inputs and tables'!$K$15=1),data!C2092/data!C2091,1))</f>
        <v>95911.828631331766</v>
      </c>
      <c r="P2092" s="10">
        <f ca="1">(P2091+(IF(K2091&lt;&gt;K2090,(-P2091*'inputs and tables'!$K$22-'inputs and tables'!$K$21)-P2091*'inputs and tables'!$K$22,0)*('inputs and tables'!$K$15+'inputs and tables'!$K$16)))*(IF(AND(K2091=0,'inputs and tables'!$K$16=1),data!C2091/data!C2092,1)*IF(AND(K2091=1,'inputs and tables'!$K$15=1),data!C2092/data!C2091,1))</f>
        <v>22500.853793925788</v>
      </c>
    </row>
    <row r="2093" spans="1:16" x14ac:dyDescent="0.4">
      <c r="A2093" s="17">
        <f t="shared" si="97"/>
        <v>2091</v>
      </c>
      <c r="B2093">
        <v>1683504000</v>
      </c>
      <c r="C2093">
        <v>27668.79</v>
      </c>
      <c r="D2093" s="14">
        <f t="shared" si="98"/>
        <v>45054</v>
      </c>
      <c r="F2093">
        <f ca="1">IF(A2093&lt;$F$2,"",AVERAGE(INDIRECT("C"&amp;A2093-$F$2+3):C2093))</f>
        <v>25137.491166666663</v>
      </c>
      <c r="G2093" s="2">
        <f ca="1">IF(A2093&lt;$G$2,"",IF(A2093=$G$2,AVERAGE(INDIRECT("C"&amp;A2093-$G$2+3):C2093),G2092+(2/($G$2+3))*(C2093-G2092)))</f>
        <v>25821.83469557784</v>
      </c>
      <c r="J2093">
        <f ca="1">IF(F2093="","",IF(C2093&lt;(F2093*(1-'inputs and tables'!$K$14)),0,IF(C2093&gt;(F2093*(1+'inputs and tables'!$K$14)),1,J2092)))</f>
        <v>1</v>
      </c>
      <c r="K2093">
        <f ca="1">IF(G2093="","",IF(C2093&lt;(G2093*(1-'inputs and tables'!$K$14)),0,IF(C2093&gt;(G2093*(1+'inputs and tables'!$K$14)),1,K2092)))</f>
        <v>1</v>
      </c>
      <c r="N2093" s="13">
        <f t="shared" si="96"/>
        <v>2402.847590099856</v>
      </c>
      <c r="O2093" s="10">
        <f ca="1">(O2092+(IF(J2092&lt;&gt;J2091,(-O2092*'inputs and tables'!$K$22-'inputs and tables'!$K$21)-O2092*'inputs and tables'!$K$22,0)*('inputs and tables'!$K$15+'inputs and tables'!$K$16)))*(IF(AND(J2092=0,'inputs and tables'!$K$16=1),data!C2092/data!C2093,1)*IF(AND(J2092=1,'inputs and tables'!$K$15=1),data!C2093/data!C2092,1))</f>
        <v>93343.472056598679</v>
      </c>
      <c r="P2093" s="10">
        <f ca="1">(P2092+(IF(K2092&lt;&gt;K2091,(-P2092*'inputs and tables'!$K$22-'inputs and tables'!$K$21)-P2092*'inputs and tables'!$K$22,0)*('inputs and tables'!$K$15+'inputs and tables'!$K$16)))*(IF(AND(K2092=0,'inputs and tables'!$K$16=1),data!C2092/data!C2093,1)*IF(AND(K2092=1,'inputs and tables'!$K$15=1),data!C2093/data!C2092,1))</f>
        <v>21898.318980405835</v>
      </c>
    </row>
    <row r="2094" spans="1:16" x14ac:dyDescent="0.4">
      <c r="A2094" s="17">
        <f t="shared" si="97"/>
        <v>2092</v>
      </c>
      <c r="B2094">
        <v>1683590400</v>
      </c>
      <c r="C2094">
        <v>27628.27</v>
      </c>
      <c r="D2094" s="14">
        <f t="shared" si="98"/>
        <v>45055</v>
      </c>
      <c r="F2094">
        <f ca="1">IF(A2094&lt;$F$2,"",AVERAGE(INDIRECT("C"&amp;A2094-$F$2+3):C2094))</f>
        <v>25224.574583333331</v>
      </c>
      <c r="G2094" s="2">
        <f ca="1">IF(A2094&lt;$G$2,"",IF(A2094=$G$2,AVERAGE(INDIRECT("C"&amp;A2094-$G$2+3):C2094),G2093+(2/($G$2+3))*(C2094-G2093)))</f>
        <v>25854.092468871091</v>
      </c>
      <c r="J2094">
        <f ca="1">IF(F2094="","",IF(C2094&lt;(F2094*(1-'inputs and tables'!$K$14)),0,IF(C2094&gt;(F2094*(1+'inputs and tables'!$K$14)),1,J2093)))</f>
        <v>1</v>
      </c>
      <c r="K2094">
        <f ca="1">IF(G2094="","",IF(C2094&lt;(G2094*(1-'inputs and tables'!$K$14)),0,IF(C2094&gt;(G2094*(1+'inputs and tables'!$K$14)),1,K2093)))</f>
        <v>1</v>
      </c>
      <c r="N2094" s="13">
        <f t="shared" si="96"/>
        <v>2399.3287016934296</v>
      </c>
      <c r="O2094" s="10">
        <f ca="1">(O2093+(IF(J2093&lt;&gt;J2092,(-O2093*'inputs and tables'!$K$22-'inputs and tables'!$K$21)-O2093*'inputs and tables'!$K$22,0)*('inputs and tables'!$K$15+'inputs and tables'!$K$16)))*(IF(AND(J2093=0,'inputs and tables'!$K$16=1),data!C2093/data!C2094,1)*IF(AND(J2093=1,'inputs and tables'!$K$15=1),data!C2094/data!C2093,1))</f>
        <v>93206.773722926213</v>
      </c>
      <c r="P2094" s="10">
        <f ca="1">(P2093+(IF(K2093&lt;&gt;K2092,(-P2093*'inputs and tables'!$K$22-'inputs and tables'!$K$21)-P2093*'inputs and tables'!$K$22,0)*('inputs and tables'!$K$15+'inputs and tables'!$K$16)))*(IF(AND(K2093=0,'inputs and tables'!$K$16=1),data!C2093/data!C2094,1)*IF(AND(K2093=1,'inputs and tables'!$K$15=1),data!C2094/data!C2093,1))</f>
        <v>21866.24963855583</v>
      </c>
    </row>
    <row r="2095" spans="1:16" x14ac:dyDescent="0.4">
      <c r="A2095" s="17">
        <f t="shared" si="97"/>
        <v>2093</v>
      </c>
      <c r="B2095">
        <v>1683676800</v>
      </c>
      <c r="C2095">
        <v>27598.75</v>
      </c>
      <c r="D2095" s="14">
        <f t="shared" si="98"/>
        <v>45056</v>
      </c>
      <c r="F2095">
        <f ca="1">IF(A2095&lt;$F$2,"",AVERAGE(INDIRECT("C"&amp;A2095-$F$2+3):C2095))</f>
        <v>25309.225333333332</v>
      </c>
      <c r="G2095" s="2">
        <f ca="1">IF(A2095&lt;$G$2,"",IF(A2095=$G$2,AVERAGE(INDIRECT("C"&amp;A2095-$G$2+3):C2095),G2094+(2/($G$2+3))*(C2095-G2094)))</f>
        <v>25885.247067641249</v>
      </c>
      <c r="J2095">
        <f ca="1">IF(F2095="","",IF(C2095&lt;(F2095*(1-'inputs and tables'!$K$14)),0,IF(C2095&gt;(F2095*(1+'inputs and tables'!$K$14)),1,J2094)))</f>
        <v>1</v>
      </c>
      <c r="K2095">
        <f ca="1">IF(G2095="","",IF(C2095&lt;(G2095*(1-'inputs and tables'!$K$14)),0,IF(C2095&gt;(G2095*(1+'inputs and tables'!$K$14)),1,K2094)))</f>
        <v>1</v>
      </c>
      <c r="N2095" s="13">
        <f t="shared" si="96"/>
        <v>2396.7650890143154</v>
      </c>
      <c r="O2095" s="10">
        <f ca="1">(O2094+(IF(J2094&lt;&gt;J2093,(-O2094*'inputs and tables'!$K$22-'inputs and tables'!$K$21)-O2094*'inputs and tables'!$K$22,0)*('inputs and tables'!$K$15+'inputs and tables'!$K$16)))*(IF(AND(J2094=0,'inputs and tables'!$K$16=1),data!C2094/data!C2095,1)*IF(AND(J2094=1,'inputs and tables'!$K$15=1),data!C2095/data!C2094,1))</f>
        <v>93107.185005996027</v>
      </c>
      <c r="P2095" s="10">
        <f ca="1">(P2094+(IF(K2094&lt;&gt;K2093,(-P2094*'inputs and tables'!$K$22-'inputs and tables'!$K$21)-P2094*'inputs and tables'!$K$22,0)*('inputs and tables'!$K$15+'inputs and tables'!$K$16)))*(IF(AND(K2094=0,'inputs and tables'!$K$16=1),data!C2094/data!C2095,1)*IF(AND(K2094=1,'inputs and tables'!$K$15=1),data!C2095/data!C2094,1))</f>
        <v>21842.886189113276</v>
      </c>
    </row>
    <row r="2096" spans="1:16" x14ac:dyDescent="0.4">
      <c r="A2096" s="17">
        <f t="shared" si="97"/>
        <v>2094</v>
      </c>
      <c r="B2096">
        <v>1683763200</v>
      </c>
      <c r="C2096">
        <v>26968.62</v>
      </c>
      <c r="D2096" s="14">
        <f t="shared" si="98"/>
        <v>45057</v>
      </c>
      <c r="F2096">
        <f ca="1">IF(A2096&lt;$F$2,"",AVERAGE(INDIRECT("C"&amp;A2096-$F$2+3):C2096))</f>
        <v>25384.436666666665</v>
      </c>
      <c r="G2096" s="2">
        <f ca="1">IF(A2096&lt;$G$2,"",IF(A2096=$G$2,AVERAGE(INDIRECT("C"&amp;A2096-$G$2+3):C2096),G2095+(2/($G$2+3))*(C2096-G2095)))</f>
        <v>25904.59301286194</v>
      </c>
      <c r="J2096">
        <f ca="1">IF(F2096="","",IF(C2096&lt;(F2096*(1-'inputs and tables'!$K$14)),0,IF(C2096&gt;(F2096*(1+'inputs and tables'!$K$14)),1,J2095)))</f>
        <v>1</v>
      </c>
      <c r="K2096">
        <f ca="1">IF(G2096="","",IF(C2096&lt;(G2096*(1-'inputs and tables'!$K$14)),0,IF(C2096&gt;(G2096*(1+'inputs and tables'!$K$14)),1,K2095)))</f>
        <v>1</v>
      </c>
      <c r="N2096" s="13">
        <f t="shared" si="96"/>
        <v>2342.0425531914757</v>
      </c>
      <c r="O2096" s="10">
        <f ca="1">(O2095+(IF(J2095&lt;&gt;J2094,(-O2095*'inputs and tables'!$K$22-'inputs and tables'!$K$21)-O2095*'inputs and tables'!$K$22,0)*('inputs and tables'!$K$15+'inputs and tables'!$K$16)))*(IF(AND(J2095=0,'inputs and tables'!$K$16=1),data!C2095/data!C2096,1)*IF(AND(J2095=1,'inputs and tables'!$K$15=1),data!C2096/data!C2095,1))</f>
        <v>90981.377478922208</v>
      </c>
      <c r="P2096" s="10">
        <f ca="1">(P2095+(IF(K2095&lt;&gt;K2094,(-P2095*'inputs and tables'!$K$22-'inputs and tables'!$K$21)-P2095*'inputs and tables'!$K$22,0)*('inputs and tables'!$K$15+'inputs and tables'!$K$16)))*(IF(AND(K2095=0,'inputs and tables'!$K$16=1),data!C2095/data!C2096,1)*IF(AND(K2095=1,'inputs and tables'!$K$15=1),data!C2096/data!C2095,1))</f>
        <v>21344.173099776042</v>
      </c>
    </row>
    <row r="2097" spans="1:16" x14ac:dyDescent="0.4">
      <c r="A2097" s="17">
        <f t="shared" si="97"/>
        <v>2095</v>
      </c>
      <c r="B2097">
        <v>1683849600</v>
      </c>
      <c r="C2097">
        <v>26795.01</v>
      </c>
      <c r="D2097" s="14">
        <f t="shared" si="98"/>
        <v>45058</v>
      </c>
      <c r="F2097">
        <f ca="1">IF(A2097&lt;$F$2,"",AVERAGE(INDIRECT("C"&amp;A2097-$F$2+3):C2097))</f>
        <v>25450.673249999996</v>
      </c>
      <c r="G2097" s="2">
        <f ca="1">IF(A2097&lt;$G$2,"",IF(A2097=$G$2,AVERAGE(INDIRECT("C"&amp;A2097-$G$2+3):C2097),G2096+(2/($G$2+3))*(C2097-G2096)))</f>
        <v>25920.49331620369</v>
      </c>
      <c r="J2097">
        <f ca="1">IF(F2097="","",IF(C2097&lt;(F2097*(1-'inputs and tables'!$K$14)),0,IF(C2097&gt;(F2097*(1+'inputs and tables'!$K$14)),1,J2096)))</f>
        <v>1</v>
      </c>
      <c r="K2097">
        <f ca="1">IF(G2097="","",IF(C2097&lt;(G2097*(1-'inputs and tables'!$K$14)),0,IF(C2097&gt;(G2097*(1+'inputs and tables'!$K$14)),1,K2096)))</f>
        <v>1</v>
      </c>
      <c r="N2097" s="13">
        <f t="shared" si="96"/>
        <v>2326.965696917051</v>
      </c>
      <c r="O2097" s="10">
        <f ca="1">(O2096+(IF(J2096&lt;&gt;J2095,(-O2096*'inputs and tables'!$K$22-'inputs and tables'!$K$21)-O2096*'inputs and tables'!$K$22,0)*('inputs and tables'!$K$15+'inputs and tables'!$K$16)))*(IF(AND(J2096=0,'inputs and tables'!$K$16=1),data!C2096/data!C2097,1)*IF(AND(J2096=1,'inputs and tables'!$K$15=1),data!C2097/data!C2096,1))</f>
        <v>90395.686518683389</v>
      </c>
      <c r="P2097" s="10">
        <f ca="1">(P2096+(IF(K2096&lt;&gt;K2095,(-P2096*'inputs and tables'!$K$22-'inputs and tables'!$K$21)-P2096*'inputs and tables'!$K$22,0)*('inputs and tables'!$K$15+'inputs and tables'!$K$16)))*(IF(AND(K2096=0,'inputs and tables'!$K$16=1),data!C2096/data!C2097,1)*IF(AND(K2096=1,'inputs and tables'!$K$15=1),data!C2097/data!C2096,1))</f>
        <v>21206.770374243475</v>
      </c>
    </row>
    <row r="2098" spans="1:16" x14ac:dyDescent="0.4">
      <c r="A2098" s="17">
        <f t="shared" si="97"/>
        <v>2096</v>
      </c>
      <c r="B2098">
        <v>1683936000</v>
      </c>
      <c r="C2098">
        <v>26775.279999999999</v>
      </c>
      <c r="D2098" s="14">
        <f t="shared" si="98"/>
        <v>45059</v>
      </c>
      <c r="F2098">
        <f ca="1">IF(A2098&lt;$F$2,"",AVERAGE(INDIRECT("C"&amp;A2098-$F$2+3):C2098))</f>
        <v>25507.717166666662</v>
      </c>
      <c r="G2098" s="2">
        <f ca="1">IF(A2098&lt;$G$2,"",IF(A2098=$G$2,AVERAGE(INDIRECT("C"&amp;A2098-$G$2+3):C2098),G2097+(2/($G$2+3))*(C2098-G2097)))</f>
        <v>25935.757364128625</v>
      </c>
      <c r="J2098">
        <f ca="1">IF(F2098="","",IF(C2098&lt;(F2098*(1-'inputs and tables'!$K$14)),0,IF(C2098&gt;(F2098*(1+'inputs and tables'!$K$14)),1,J2097)))</f>
        <v>1</v>
      </c>
      <c r="K2098">
        <f ca="1">IF(G2098="","",IF(C2098&lt;(G2098*(1-'inputs and tables'!$K$14)),0,IF(C2098&gt;(G2098*(1+'inputs and tables'!$K$14)),1,K2097)))</f>
        <v>1</v>
      </c>
      <c r="N2098" s="13">
        <f t="shared" si="96"/>
        <v>2325.2522796352446</v>
      </c>
      <c r="O2098" s="10">
        <f ca="1">(O2097+(IF(J2097&lt;&gt;J2096,(-O2097*'inputs and tables'!$K$22-'inputs and tables'!$K$21)-O2097*'inputs and tables'!$K$22,0)*('inputs and tables'!$K$15+'inputs and tables'!$K$16)))*(IF(AND(J2097=0,'inputs and tables'!$K$16=1),data!C2097/data!C2098,1)*IF(AND(J2097=1,'inputs and tables'!$K$15=1),data!C2098/data!C2097,1))</f>
        <v>90329.125360653823</v>
      </c>
      <c r="P2098" s="10">
        <f ca="1">(P2097+(IF(K2097&lt;&gt;K2096,(-P2097*'inputs and tables'!$K$22-'inputs and tables'!$K$21)-P2097*'inputs and tables'!$K$22,0)*('inputs and tables'!$K$15+'inputs and tables'!$K$16)))*(IF(AND(K2097=0,'inputs and tables'!$K$16=1),data!C2097/data!C2098,1)*IF(AND(K2097=1,'inputs and tables'!$K$15=1),data!C2098/data!C2097,1))</f>
        <v>21191.155169043559</v>
      </c>
    </row>
    <row r="2099" spans="1:16" x14ac:dyDescent="0.4">
      <c r="A2099" s="17">
        <f t="shared" si="97"/>
        <v>2097</v>
      </c>
      <c r="B2099">
        <v>1684022400</v>
      </c>
      <c r="C2099">
        <v>26917.62</v>
      </c>
      <c r="D2099" s="14">
        <f t="shared" si="98"/>
        <v>45060</v>
      </c>
      <c r="F2099">
        <f ca="1">IF(A2099&lt;$F$2,"",AVERAGE(INDIRECT("C"&amp;A2099-$F$2+3):C2099))</f>
        <v>25557.406333333332</v>
      </c>
      <c r="G2099" s="2">
        <f ca="1">IF(A2099&lt;$G$2,"",IF(A2099=$G$2,AVERAGE(INDIRECT("C"&amp;A2099-$G$2+3):C2099),G2098+(2/($G$2+3))*(C2099-G2098)))</f>
        <v>25953.290625483471</v>
      </c>
      <c r="J2099">
        <f ca="1">IF(F2099="","",IF(C2099&lt;(F2099*(1-'inputs and tables'!$K$14)),0,IF(C2099&gt;(F2099*(1+'inputs and tables'!$K$14)),1,J2098)))</f>
        <v>1</v>
      </c>
      <c r="K2099">
        <f ca="1">IF(G2099="","",IF(C2099&lt;(G2099*(1-'inputs and tables'!$K$14)),0,IF(C2099&gt;(G2099*(1+'inputs and tables'!$K$14)),1,K2098)))</f>
        <v>1</v>
      </c>
      <c r="N2099" s="13">
        <f t="shared" si="96"/>
        <v>2337.6135475466644</v>
      </c>
      <c r="O2099" s="10">
        <f ca="1">(O2098+(IF(J2098&lt;&gt;J2097,(-O2098*'inputs and tables'!$K$22-'inputs and tables'!$K$21)-O2098*'inputs and tables'!$K$22,0)*('inputs and tables'!$K$15+'inputs and tables'!$K$16)))*(IF(AND(J2098=0,'inputs and tables'!$K$16=1),data!C2098/data!C2099,1)*IF(AND(J2098=1,'inputs and tables'!$K$15=1),data!C2099/data!C2098,1))</f>
        <v>90809.323801298917</v>
      </c>
      <c r="P2099" s="10">
        <f ca="1">(P2098+(IF(K2098&lt;&gt;K2097,(-P2098*'inputs and tables'!$K$22-'inputs and tables'!$K$21)-P2098*'inputs and tables'!$K$22,0)*('inputs and tables'!$K$15+'inputs and tables'!$K$16)))*(IF(AND(K2098=0,'inputs and tables'!$K$16=1),data!C2098/data!C2099,1)*IF(AND(K2098=1,'inputs and tables'!$K$15=1),data!C2099/data!C2098,1))</f>
        <v>21303.809416796026</v>
      </c>
    </row>
    <row r="2100" spans="1:16" x14ac:dyDescent="0.4">
      <c r="A2100" s="17">
        <f t="shared" si="97"/>
        <v>2098</v>
      </c>
      <c r="B2100">
        <v>1684108800</v>
      </c>
      <c r="C2100">
        <v>27162.14</v>
      </c>
      <c r="D2100" s="14">
        <f t="shared" si="98"/>
        <v>45061</v>
      </c>
      <c r="F2100">
        <f ca="1">IF(A2100&lt;$F$2,"",AVERAGE(INDIRECT("C"&amp;A2100-$F$2+3):C2100))</f>
        <v>25609.828333333331</v>
      </c>
      <c r="G2100" s="2">
        <f ca="1">IF(A2100&lt;$G$2,"",IF(A2100=$G$2,AVERAGE(INDIRECT("C"&amp;A2100-$G$2+3):C2100),G2099+(2/($G$2+3))*(C2100-G2099)))</f>
        <v>25974.87722145698</v>
      </c>
      <c r="J2100">
        <f ca="1">IF(F2100="","",IF(C2100&lt;(F2100*(1-'inputs and tables'!$K$14)),0,IF(C2100&gt;(F2100*(1+'inputs and tables'!$K$14)),1,J2099)))</f>
        <v>1</v>
      </c>
      <c r="K2100">
        <f ca="1">IF(G2100="","",IF(C2100&lt;(G2100*(1-'inputs and tables'!$K$14)),0,IF(C2100&gt;(G2100*(1+'inputs and tables'!$K$14)),1,K2099)))</f>
        <v>1</v>
      </c>
      <c r="N2100" s="13">
        <f t="shared" si="96"/>
        <v>2358.8484585323349</v>
      </c>
      <c r="O2100" s="10">
        <f ca="1">(O2099+(IF(J2099&lt;&gt;J2098,(-O2099*'inputs and tables'!$K$22-'inputs and tables'!$K$21)-O2099*'inputs and tables'!$K$22,0)*('inputs and tables'!$K$15+'inputs and tables'!$K$16)))*(IF(AND(J2099=0,'inputs and tables'!$K$16=1),data!C2099/data!C2100,1)*IF(AND(J2099=1,'inputs and tables'!$K$15=1),data!C2100/data!C2099,1))</f>
        <v>91634.236845464548</v>
      </c>
      <c r="P2100" s="10">
        <f ca="1">(P2099+(IF(K2099&lt;&gt;K2098,(-P2099*'inputs and tables'!$K$22-'inputs and tables'!$K$21)-P2099*'inputs and tables'!$K$22,0)*('inputs and tables'!$K$15+'inputs and tables'!$K$16)))*(IF(AND(K2099=0,'inputs and tables'!$K$16=1),data!C2099/data!C2100,1)*IF(AND(K2099=1,'inputs and tables'!$K$15=1),data!C2100/data!C2099,1))</f>
        <v>21497.333490566103</v>
      </c>
    </row>
    <row r="2101" spans="1:16" x14ac:dyDescent="0.4">
      <c r="A2101" s="17">
        <f t="shared" si="97"/>
        <v>2099</v>
      </c>
      <c r="B2101">
        <v>1684195200</v>
      </c>
      <c r="C2101">
        <v>27033.84</v>
      </c>
      <c r="D2101" s="14">
        <f t="shared" si="98"/>
        <v>45062</v>
      </c>
      <c r="F2101">
        <f ca="1">IF(A2101&lt;$F$2,"",AVERAGE(INDIRECT("C"&amp;A2101-$F$2+3):C2101))</f>
        <v>25658.563249999999</v>
      </c>
      <c r="G2101" s="2">
        <f ca="1">IF(A2101&lt;$G$2,"",IF(A2101=$G$2,AVERAGE(INDIRECT("C"&amp;A2101-$G$2+3):C2101),G2100+(2/($G$2+3))*(C2101-G2100)))</f>
        <v>25993.787271073819</v>
      </c>
      <c r="J2101">
        <f ca="1">IF(F2101="","",IF(C2101&lt;(F2101*(1-'inputs and tables'!$K$14)),0,IF(C2101&gt;(F2101*(1+'inputs and tables'!$K$14)),1,J2100)))</f>
        <v>1</v>
      </c>
      <c r="K2101">
        <f ca="1">IF(G2101="","",IF(C2101&lt;(G2101*(1-'inputs and tables'!$K$14)),0,IF(C2101&gt;(G2101*(1+'inputs and tables'!$K$14)),1,K2100)))</f>
        <v>1</v>
      </c>
      <c r="N2101" s="13">
        <f t="shared" si="96"/>
        <v>2347.7064698219574</v>
      </c>
      <c r="O2101" s="10">
        <f ca="1">(O2100+(IF(J2100&lt;&gt;J2099,(-O2100*'inputs and tables'!$K$22-'inputs and tables'!$K$21)-O2100*'inputs and tables'!$K$22,0)*('inputs and tables'!$K$15+'inputs and tables'!$K$16)))*(IF(AND(J2100=0,'inputs and tables'!$K$16=1),data!C2100/data!C2101,1)*IF(AND(J2100=1,'inputs and tables'!$K$15=1),data!C2101/data!C2100,1))</f>
        <v>91201.403770188699</v>
      </c>
      <c r="P2101" s="10">
        <f ca="1">(P2100+(IF(K2100&lt;&gt;K2099,(-P2100*'inputs and tables'!$K$22-'inputs and tables'!$K$21)-P2100*'inputs and tables'!$K$22,0)*('inputs and tables'!$K$15+'inputs and tables'!$K$16)))*(IF(AND(K2100=0,'inputs and tables'!$K$16=1),data!C2100/data!C2101,1)*IF(AND(K2100=1,'inputs and tables'!$K$15=1),data!C2101/data!C2100,1))</f>
        <v>21395.791127304608</v>
      </c>
    </row>
    <row r="2102" spans="1:16" x14ac:dyDescent="0.4">
      <c r="A2102" s="17">
        <f t="shared" si="97"/>
        <v>2100</v>
      </c>
      <c r="B2102">
        <v>1684281600</v>
      </c>
      <c r="C2102">
        <v>27405.61</v>
      </c>
      <c r="D2102" s="14">
        <f t="shared" si="98"/>
        <v>45063</v>
      </c>
      <c r="F2102">
        <f ca="1">IF(A2102&lt;$F$2,"",AVERAGE(INDIRECT("C"&amp;A2102-$F$2+3):C2102))</f>
        <v>25710.819916666664</v>
      </c>
      <c r="G2102" s="2">
        <f ca="1">IF(A2102&lt;$G$2,"",IF(A2102=$G$2,AVERAGE(INDIRECT("C"&amp;A2102-$G$2+3):C2102),G2101+(2/($G$2+3))*(C2102-G2101)))</f>
        <v>26018.998391233214</v>
      </c>
      <c r="J2102">
        <f ca="1">IF(F2102="","",IF(C2102&lt;(F2102*(1-'inputs and tables'!$K$14)),0,IF(C2102&gt;(F2102*(1+'inputs and tables'!$K$14)),1,J2101)))</f>
        <v>1</v>
      </c>
      <c r="K2102">
        <f ca="1">IF(G2102="","",IF(C2102&lt;(G2102*(1-'inputs and tables'!$K$14)),0,IF(C2102&gt;(G2102*(1+'inputs and tables'!$K$14)),1,K2101)))</f>
        <v>1</v>
      </c>
      <c r="N2102" s="13">
        <f t="shared" si="96"/>
        <v>2379.9921841076716</v>
      </c>
      <c r="O2102" s="10">
        <f ca="1">(O2101+(IF(J2101&lt;&gt;J2100,(-O2101*'inputs and tables'!$K$22-'inputs and tables'!$K$21)-O2101*'inputs and tables'!$K$22,0)*('inputs and tables'!$K$15+'inputs and tables'!$K$16)))*(IF(AND(J2101=0,'inputs and tables'!$K$16=1),data!C2101/data!C2102,1)*IF(AND(J2101=1,'inputs and tables'!$K$15=1),data!C2102/data!C2101,1))</f>
        <v>92455.607608032064</v>
      </c>
      <c r="P2102" s="10">
        <f ca="1">(P2101+(IF(K2101&lt;&gt;K2100,(-P2101*'inputs and tables'!$K$22-'inputs and tables'!$K$21)-P2101*'inputs and tables'!$K$22,0)*('inputs and tables'!$K$15+'inputs and tables'!$K$16)))*(IF(AND(K2101=0,'inputs and tables'!$K$16=1),data!C2101/data!C2102,1)*IF(AND(K2101=1,'inputs and tables'!$K$15=1),data!C2102/data!C2101,1))</f>
        <v>21690.026547333659</v>
      </c>
    </row>
    <row r="2103" spans="1:16" x14ac:dyDescent="0.4">
      <c r="A2103" s="17">
        <f t="shared" si="97"/>
        <v>2101</v>
      </c>
      <c r="B2103">
        <v>1684368000</v>
      </c>
      <c r="C2103">
        <v>26821.279999999999</v>
      </c>
      <c r="D2103" s="14">
        <f t="shared" si="98"/>
        <v>45064</v>
      </c>
      <c r="F2103">
        <f ca="1">IF(A2103&lt;$F$2,"",AVERAGE(INDIRECT("C"&amp;A2103-$F$2+3):C2103))</f>
        <v>25762.01833333333</v>
      </c>
      <c r="G2103" s="2">
        <f ca="1">IF(A2103&lt;$G$2,"",IF(A2103=$G$2,AVERAGE(INDIRECT("C"&amp;A2103-$G$2+3):C2103),G2102+(2/($G$2+3))*(C2103-G2102)))</f>
        <v>26033.324848532622</v>
      </c>
      <c r="J2103">
        <f ca="1">IF(F2103="","",IF(C2103&lt;(F2103*(1-'inputs and tables'!$K$14)),0,IF(C2103&gt;(F2103*(1+'inputs and tables'!$K$14)),1,J2102)))</f>
        <v>1</v>
      </c>
      <c r="K2103">
        <f ca="1">IF(G2103="","",IF(C2103&lt;(G2103*(1-'inputs and tables'!$K$14)),0,IF(C2103&gt;(G2103*(1+'inputs and tables'!$K$14)),1,K2102)))</f>
        <v>1</v>
      </c>
      <c r="N2103" s="13">
        <f t="shared" si="96"/>
        <v>2329.2470690403679</v>
      </c>
      <c r="O2103" s="10">
        <f ca="1">(O2102+(IF(J2102&lt;&gt;J2101,(-O2102*'inputs and tables'!$K$22-'inputs and tables'!$K$21)-O2102*'inputs and tables'!$K$22,0)*('inputs and tables'!$K$15+'inputs and tables'!$K$16)))*(IF(AND(J2102=0,'inputs and tables'!$K$16=1),data!C2102/data!C2103,1)*IF(AND(J2102=1,'inputs and tables'!$K$15=1),data!C2103/data!C2102,1))</f>
        <v>90484.311030666999</v>
      </c>
      <c r="P2103" s="10">
        <f ca="1">(P2102+(IF(K2102&lt;&gt;K2101,(-P2102*'inputs and tables'!$K$22-'inputs and tables'!$K$21)-P2102*'inputs and tables'!$K$22,0)*('inputs and tables'!$K$15+'inputs and tables'!$K$16)))*(IF(AND(K2102=0,'inputs and tables'!$K$16=1),data!C2102/data!C2103,1)*IF(AND(K2102=1,'inputs and tables'!$K$15=1),data!C2103/data!C2102,1))</f>
        <v>21227.561628202009</v>
      </c>
    </row>
    <row r="2104" spans="1:16" x14ac:dyDescent="0.4">
      <c r="A2104" s="17">
        <f t="shared" si="97"/>
        <v>2102</v>
      </c>
      <c r="B2104">
        <v>1684454400</v>
      </c>
      <c r="C2104">
        <v>26880.26</v>
      </c>
      <c r="D2104" s="14">
        <f t="shared" si="98"/>
        <v>45065</v>
      </c>
      <c r="F2104">
        <f ca="1">IF(A2104&lt;$F$2,"",AVERAGE(INDIRECT("C"&amp;A2104-$F$2+3):C2104))</f>
        <v>25810.423916666659</v>
      </c>
      <c r="G2104" s="2">
        <f ca="1">IF(A2104&lt;$G$2,"",IF(A2104=$G$2,AVERAGE(INDIRECT("C"&amp;A2104-$G$2+3):C2104),G2103+(2/($G$2+3))*(C2104-G2103)))</f>
        <v>26048.44869052311</v>
      </c>
      <c r="J2104">
        <f ca="1">IF(F2104="","",IF(C2104&lt;(F2104*(1-'inputs and tables'!$K$14)),0,IF(C2104&gt;(F2104*(1+'inputs and tables'!$K$14)),1,J2103)))</f>
        <v>1</v>
      </c>
      <c r="K2104">
        <f ca="1">IF(G2104="","",IF(C2104&lt;(G2104*(1-'inputs and tables'!$K$14)),0,IF(C2104&gt;(G2104*(1+'inputs and tables'!$K$14)),1,K2103)))</f>
        <v>1</v>
      </c>
      <c r="N2104" s="13">
        <f t="shared" si="96"/>
        <v>2334.3690838037201</v>
      </c>
      <c r="O2104" s="10">
        <f ca="1">(O2103+(IF(J2103&lt;&gt;J2102,(-O2103*'inputs and tables'!$K$22-'inputs and tables'!$K$21)-O2103*'inputs and tables'!$K$22,0)*('inputs and tables'!$K$15+'inputs and tables'!$K$16)))*(IF(AND(J2103=0,'inputs and tables'!$K$16=1),data!C2103/data!C2104,1)*IF(AND(J2103=1,'inputs and tables'!$K$15=1),data!C2104/data!C2103,1))</f>
        <v>90683.286048436043</v>
      </c>
      <c r="P2104" s="10">
        <f ca="1">(P2103+(IF(K2103&lt;&gt;K2102,(-P2103*'inputs and tables'!$K$22-'inputs and tables'!$K$21)-P2103*'inputs and tables'!$K$22,0)*('inputs and tables'!$K$15+'inputs and tables'!$K$16)))*(IF(AND(K2103=0,'inputs and tables'!$K$16=1),data!C2103/data!C2104,1)*IF(AND(K2103=1,'inputs and tables'!$K$15=1),data!C2104/data!C2103,1))</f>
        <v>21274.241040401252</v>
      </c>
    </row>
    <row r="2105" spans="1:16" x14ac:dyDescent="0.4">
      <c r="A2105" s="17">
        <f t="shared" si="97"/>
        <v>2103</v>
      </c>
      <c r="B2105">
        <v>1684540800</v>
      </c>
      <c r="C2105">
        <v>27102.43</v>
      </c>
      <c r="D2105" s="14">
        <f t="shared" si="98"/>
        <v>45066</v>
      </c>
      <c r="F2105">
        <f ca="1">IF(A2105&lt;$F$2,"",AVERAGE(INDIRECT("C"&amp;A2105-$F$2+3):C2105))</f>
        <v>25847.384083333327</v>
      </c>
      <c r="G2105" s="2">
        <f ca="1">IF(A2105&lt;$G$2,"",IF(A2105=$G$2,AVERAGE(INDIRECT("C"&amp;A2105-$G$2+3):C2105),G2104+(2/($G$2+3))*(C2105-G2104)))</f>
        <v>26067.269785335197</v>
      </c>
      <c r="J2105">
        <f ca="1">IF(F2105="","",IF(C2105&lt;(F2105*(1-'inputs and tables'!$K$14)),0,IF(C2105&gt;(F2105*(1+'inputs and tables'!$K$14)),1,J2104)))</f>
        <v>1</v>
      </c>
      <c r="K2105">
        <f ca="1">IF(G2105="","",IF(C2105&lt;(G2105*(1-'inputs and tables'!$K$14)),0,IF(C2105&gt;(G2105*(1+'inputs and tables'!$K$14)),1,K2104)))</f>
        <v>1</v>
      </c>
      <c r="N2105" s="13">
        <f t="shared" si="96"/>
        <v>2353.6630481979887</v>
      </c>
      <c r="O2105" s="10">
        <f ca="1">(O2104+(IF(J2104&lt;&gt;J2103,(-O2104*'inputs and tables'!$K$22-'inputs and tables'!$K$21)-O2104*'inputs and tables'!$K$22,0)*('inputs and tables'!$K$15+'inputs and tables'!$K$16)))*(IF(AND(J2104=0,'inputs and tables'!$K$16=1),data!C2104/data!C2105,1)*IF(AND(J2104=1,'inputs and tables'!$K$15=1),data!C2105/data!C2104,1))</f>
        <v>91432.799098584408</v>
      </c>
      <c r="P2105" s="10">
        <f ca="1">(P2104+(IF(K2104&lt;&gt;K2103,(-P2104*'inputs and tables'!$K$22-'inputs and tables'!$K$21)-P2104*'inputs and tables'!$K$22,0)*('inputs and tables'!$K$15+'inputs and tables'!$K$16)))*(IF(AND(K2104=0,'inputs and tables'!$K$16=1),data!C2104/data!C2105,1)*IF(AND(K2104=1,'inputs and tables'!$K$15=1),data!C2105/data!C2104,1))</f>
        <v>21450.076323688914</v>
      </c>
    </row>
    <row r="2106" spans="1:16" x14ac:dyDescent="0.4">
      <c r="A2106" s="17">
        <f t="shared" si="97"/>
        <v>2104</v>
      </c>
      <c r="B2106">
        <v>1684627200</v>
      </c>
      <c r="C2106">
        <v>26747.78</v>
      </c>
      <c r="D2106" s="14">
        <f t="shared" si="98"/>
        <v>45067</v>
      </c>
      <c r="F2106">
        <f ca="1">IF(A2106&lt;$F$2,"",AVERAGE(INDIRECT("C"&amp;A2106-$F$2+3):C2106))</f>
        <v>25880.419333333328</v>
      </c>
      <c r="G2106" s="2">
        <f ca="1">IF(A2106&lt;$G$2,"",IF(A2106=$G$2,AVERAGE(INDIRECT("C"&amp;A2106-$G$2+3):C2106),G2105+(2/($G$2+3))*(C2106-G2105)))</f>
        <v>26079.421753454211</v>
      </c>
      <c r="J2106">
        <f ca="1">IF(F2106="","",IF(C2106&lt;(F2106*(1-'inputs and tables'!$K$14)),0,IF(C2106&gt;(F2106*(1+'inputs and tables'!$K$14)),1,J2105)))</f>
        <v>1</v>
      </c>
      <c r="K2106">
        <f ca="1">IF(G2106="","",IF(C2106&lt;(G2106*(1-'inputs and tables'!$K$14)),0,IF(C2106&gt;(G2106*(1+'inputs and tables'!$K$14)),1,K2105)))</f>
        <v>1</v>
      </c>
      <c r="N2106" s="13">
        <f t="shared" si="96"/>
        <v>2322.8640903169639</v>
      </c>
      <c r="O2106" s="10">
        <f ca="1">(O2105+(IF(J2105&lt;&gt;J2104,(-O2105*'inputs and tables'!$K$22-'inputs and tables'!$K$21)-O2105*'inputs and tables'!$K$22,0)*('inputs and tables'!$K$15+'inputs and tables'!$K$16)))*(IF(AND(J2105=0,'inputs and tables'!$K$16=1),data!C2105/data!C2106,1)*IF(AND(J2105=1,'inputs and tables'!$K$15=1),data!C2106/data!C2105,1))</f>
        <v>90236.35131879813</v>
      </c>
      <c r="P2106" s="10">
        <f ca="1">(P2105+(IF(K2105&lt;&gt;K2104,(-P2105*'inputs and tables'!$K$22-'inputs and tables'!$K$21)-P2105*'inputs and tables'!$K$22,0)*('inputs and tables'!$K$15+'inputs and tables'!$K$16)))*(IF(AND(K2105=0,'inputs and tables'!$K$16=1),data!C2105/data!C2106,1)*IF(AND(K2105=1,'inputs and tables'!$K$15=1),data!C2106/data!C2105,1))</f>
        <v>21169.390438024926</v>
      </c>
    </row>
    <row r="2107" spans="1:16" x14ac:dyDescent="0.4">
      <c r="A2107" s="17">
        <f t="shared" si="97"/>
        <v>2105</v>
      </c>
      <c r="B2107">
        <v>1684713600</v>
      </c>
      <c r="C2107">
        <v>26849.27</v>
      </c>
      <c r="D2107" s="14">
        <f t="shared" si="98"/>
        <v>45068</v>
      </c>
      <c r="F2107">
        <f ca="1">IF(A2107&lt;$F$2,"",AVERAGE(INDIRECT("C"&amp;A2107-$F$2+3):C2107))</f>
        <v>25914.930916666661</v>
      </c>
      <c r="G2107" s="2">
        <f ca="1">IF(A2107&lt;$G$2,"",IF(A2107=$G$2,AVERAGE(INDIRECT("C"&amp;A2107-$G$2+3):C2107),G2106+(2/($G$2+3))*(C2107-G2106)))</f>
        <v>26093.169043571099</v>
      </c>
      <c r="J2107">
        <f ca="1">IF(F2107="","",IF(C2107&lt;(F2107*(1-'inputs and tables'!$K$14)),0,IF(C2107&gt;(F2107*(1+'inputs and tables'!$K$14)),1,J2106)))</f>
        <v>1</v>
      </c>
      <c r="K2107">
        <f ca="1">IF(G2107="","",IF(C2107&lt;(G2107*(1-'inputs and tables'!$K$14)),0,IF(C2107&gt;(G2107*(1+'inputs and tables'!$K$14)),1,K2106)))</f>
        <v>1</v>
      </c>
      <c r="N2107" s="13">
        <f t="shared" ref="N2107:N2170" si="99">(C2107/C2106)*N2106</f>
        <v>2331.6778115501384</v>
      </c>
      <c r="O2107" s="10">
        <f ca="1">(O2106+(IF(J2106&lt;&gt;J2105,(-O2106*'inputs and tables'!$K$22-'inputs and tables'!$K$21)-O2106*'inputs and tables'!$K$22,0)*('inputs and tables'!$K$15+'inputs and tables'!$K$16)))*(IF(AND(J2106=0,'inputs and tables'!$K$16=1),data!C2106/data!C2107,1)*IF(AND(J2106=1,'inputs and tables'!$K$15=1),data!C2107/data!C2106,1))</f>
        <v>90578.73813726849</v>
      </c>
      <c r="P2107" s="10">
        <f ca="1">(P2106+(IF(K2106&lt;&gt;K2105,(-P2106*'inputs and tables'!$K$22-'inputs and tables'!$K$21)-P2106*'inputs and tables'!$K$22,0)*('inputs and tables'!$K$15+'inputs and tables'!$K$16)))*(IF(AND(K2106=0,'inputs and tables'!$K$16=1),data!C2106/data!C2107,1)*IF(AND(K2106=1,'inputs and tables'!$K$15=1),data!C2107/data!C2106,1))</f>
        <v>21249.714167155165</v>
      </c>
    </row>
    <row r="2108" spans="1:16" x14ac:dyDescent="0.4">
      <c r="A2108" s="17">
        <f t="shared" si="97"/>
        <v>2106</v>
      </c>
      <c r="B2108">
        <v>1684800000</v>
      </c>
      <c r="C2108">
        <v>27219.61</v>
      </c>
      <c r="D2108" s="14">
        <f t="shared" si="98"/>
        <v>45069</v>
      </c>
      <c r="F2108">
        <f ca="1">IF(A2108&lt;$F$2,"",AVERAGE(INDIRECT("C"&amp;A2108-$F$2+3):C2108))</f>
        <v>25950.790583333328</v>
      </c>
      <c r="G2108" s="2">
        <f ca="1">IF(A2108&lt;$G$2,"",IF(A2108=$G$2,AVERAGE(INDIRECT("C"&amp;A2108-$G$2+3):C2108),G2107+(2/($G$2+3))*(C2108-G2107)))</f>
        <v>26113.284060650185</v>
      </c>
      <c r="J2108">
        <f ca="1">IF(F2108="","",IF(C2108&lt;(F2108*(1-'inputs and tables'!$K$14)),0,IF(C2108&gt;(F2108*(1+'inputs and tables'!$K$14)),1,J2107)))</f>
        <v>1</v>
      </c>
      <c r="K2108">
        <f ca="1">IF(G2108="","",IF(C2108&lt;(G2108*(1-'inputs and tables'!$K$14)),0,IF(C2108&gt;(G2108*(1+'inputs and tables'!$K$14)),1,K2107)))</f>
        <v>1</v>
      </c>
      <c r="N2108" s="13">
        <f t="shared" si="99"/>
        <v>2363.839339991302</v>
      </c>
      <c r="O2108" s="10">
        <f ca="1">(O2107+(IF(J2107&lt;&gt;J2106,(-O2107*'inputs and tables'!$K$22-'inputs and tables'!$K$21)-O2107*'inputs and tables'!$K$22,0)*('inputs and tables'!$K$15+'inputs and tables'!$K$16)))*(IF(AND(J2107=0,'inputs and tables'!$K$16=1),data!C2107/data!C2108,1)*IF(AND(J2107=1,'inputs and tables'!$K$15=1),data!C2108/data!C2107,1))</f>
        <v>91828.11772493535</v>
      </c>
      <c r="P2108" s="10">
        <f ca="1">(P2107+(IF(K2107&lt;&gt;K2106,(-P2107*'inputs and tables'!$K$22-'inputs and tables'!$K$21)-P2107*'inputs and tables'!$K$22,0)*('inputs and tables'!$K$15+'inputs and tables'!$K$16)))*(IF(AND(K2107=0,'inputs and tables'!$K$16=1),data!C2107/data!C2108,1)*IF(AND(K2107=1,'inputs and tables'!$K$15=1),data!C2108/data!C2107,1))</f>
        <v>21542.817821171244</v>
      </c>
    </row>
    <row r="2109" spans="1:16" x14ac:dyDescent="0.4">
      <c r="A2109" s="17">
        <f t="shared" si="97"/>
        <v>2107</v>
      </c>
      <c r="B2109">
        <v>1684886400</v>
      </c>
      <c r="C2109">
        <v>26329.01</v>
      </c>
      <c r="D2109" s="14">
        <f t="shared" si="98"/>
        <v>45070</v>
      </c>
      <c r="F2109">
        <f ca="1">IF(A2109&lt;$F$2,"",AVERAGE(INDIRECT("C"&amp;A2109-$F$2+3):C2109))</f>
        <v>25981.591583333327</v>
      </c>
      <c r="G2109" s="2">
        <f ca="1">IF(A2109&lt;$G$2,"",IF(A2109=$G$2,AVERAGE(INDIRECT("C"&amp;A2109-$G$2+3):C2109),G2108+(2/($G$2+3))*(C2109-G2108)))</f>
        <v>26117.136309567148</v>
      </c>
      <c r="J2109">
        <f ca="1">IF(F2109="","",IF(C2109&lt;(F2109*(1-'inputs and tables'!$K$14)),0,IF(C2109&gt;(F2109*(1+'inputs and tables'!$K$14)),1,J2108)))</f>
        <v>1</v>
      </c>
      <c r="K2109">
        <f ca="1">IF(G2109="","",IF(C2109&lt;(G2109*(1-'inputs and tables'!$K$14)),0,IF(C2109&gt;(G2109*(1+'inputs and tables'!$K$14)),1,K2108)))</f>
        <v>1</v>
      </c>
      <c r="N2109" s="13">
        <f t="shared" si="99"/>
        <v>2286.496743378189</v>
      </c>
      <c r="O2109" s="10">
        <f ca="1">(O2108+(IF(J2108&lt;&gt;J2107,(-O2108*'inputs and tables'!$K$22-'inputs and tables'!$K$21)-O2108*'inputs and tables'!$K$22,0)*('inputs and tables'!$K$15+'inputs and tables'!$K$16)))*(IF(AND(J2108=0,'inputs and tables'!$K$16=1),data!C2108/data!C2109,1)*IF(AND(J2108=1,'inputs and tables'!$K$15=1),data!C2109/data!C2108,1))</f>
        <v>88823.588209419599</v>
      </c>
      <c r="P2109" s="10">
        <f ca="1">(P2108+(IF(K2108&lt;&gt;K2107,(-P2108*'inputs and tables'!$K$22-'inputs and tables'!$K$21)-P2108*'inputs and tables'!$K$22,0)*('inputs and tables'!$K$15+'inputs and tables'!$K$16)))*(IF(AND(K2108=0,'inputs and tables'!$K$16=1),data!C2108/data!C2109,1)*IF(AND(K2108=1,'inputs and tables'!$K$15=1),data!C2109/data!C2108,1))</f>
        <v>20837.95711407312</v>
      </c>
    </row>
    <row r="2110" spans="1:16" x14ac:dyDescent="0.4">
      <c r="A2110" s="17">
        <f t="shared" si="97"/>
        <v>2108</v>
      </c>
      <c r="B2110">
        <v>1684972800</v>
      </c>
      <c r="C2110">
        <v>26473.79</v>
      </c>
      <c r="D2110" s="14">
        <f t="shared" si="98"/>
        <v>45071</v>
      </c>
      <c r="F2110">
        <f ca="1">IF(A2110&lt;$F$2,"",AVERAGE(INDIRECT("C"&amp;A2110-$F$2+3):C2110))</f>
        <v>26010.031999999992</v>
      </c>
      <c r="G2110" s="2">
        <f ca="1">IF(A2110&lt;$G$2,"",IF(A2110=$G$2,AVERAGE(INDIRECT("C"&amp;A2110-$G$2+3):C2110),G2109+(2/($G$2+3))*(C2110-G2109)))</f>
        <v>26123.505125467735</v>
      </c>
      <c r="J2110">
        <f ca="1">IF(F2110="","",IF(C2110&lt;(F2110*(1-'inputs and tables'!$K$14)),0,IF(C2110&gt;(F2110*(1+'inputs and tables'!$K$14)),1,J2109)))</f>
        <v>1</v>
      </c>
      <c r="K2110">
        <f ca="1">IF(G2110="","",IF(C2110&lt;(G2110*(1-'inputs and tables'!$K$14)),0,IF(C2110&gt;(G2110*(1+'inputs and tables'!$K$14)),1,K2109)))</f>
        <v>1</v>
      </c>
      <c r="N2110" s="13">
        <f t="shared" si="99"/>
        <v>2299.0699088145766</v>
      </c>
      <c r="O2110" s="10">
        <f ca="1">(O2109+(IF(J2109&lt;&gt;J2108,(-O2109*'inputs and tables'!$K$22-'inputs and tables'!$K$21)-O2109*'inputs and tables'!$K$22,0)*('inputs and tables'!$K$15+'inputs and tables'!$K$16)))*(IF(AND(J2109=0,'inputs and tables'!$K$16=1),data!C2109/data!C2110,1)*IF(AND(J2109=1,'inputs and tables'!$K$15=1),data!C2110/data!C2109,1))</f>
        <v>89312.018237778437</v>
      </c>
      <c r="P2110" s="10">
        <f ca="1">(P2109+(IF(K2109&lt;&gt;K2108,(-P2109*'inputs and tables'!$K$22-'inputs and tables'!$K$21)-P2109*'inputs and tables'!$K$22,0)*('inputs and tables'!$K$15+'inputs and tables'!$K$16)))*(IF(AND(K2109=0,'inputs and tables'!$K$16=1),data!C2109/data!C2110,1)*IF(AND(K2109=1,'inputs and tables'!$K$15=1),data!C2110/data!C2109,1))</f>
        <v>20952.542487050516</v>
      </c>
    </row>
    <row r="2111" spans="1:16" x14ac:dyDescent="0.4">
      <c r="A2111" s="17">
        <f t="shared" si="97"/>
        <v>2109</v>
      </c>
      <c r="B2111">
        <v>1685059200</v>
      </c>
      <c r="C2111">
        <v>26705.919999999998</v>
      </c>
      <c r="D2111" s="14">
        <f t="shared" si="98"/>
        <v>45072</v>
      </c>
      <c r="F2111">
        <f ca="1">IF(A2111&lt;$F$2,"",AVERAGE(INDIRECT("C"&amp;A2111-$F$2+3):C2111))</f>
        <v>26040.834249999993</v>
      </c>
      <c r="G2111" s="2">
        <f ca="1">IF(A2111&lt;$G$2,"",IF(A2111=$G$2,AVERAGE(INDIRECT("C"&amp;A2111-$G$2+3):C2111),G2110+(2/($G$2+3))*(C2111-G2110)))</f>
        <v>26133.905391084383</v>
      </c>
      <c r="J2111">
        <f ca="1">IF(F2111="","",IF(C2111&lt;(F2111*(1-'inputs and tables'!$K$14)),0,IF(C2111&gt;(F2111*(1+'inputs and tables'!$K$14)),1,J2110)))</f>
        <v>1</v>
      </c>
      <c r="K2111">
        <f ca="1">IF(G2111="","",IF(C2111&lt;(G2111*(1-'inputs and tables'!$K$14)),0,IF(C2111&gt;(G2111*(1+'inputs and tables'!$K$14)),1,K2110)))</f>
        <v>1</v>
      </c>
      <c r="N2111" s="13">
        <f t="shared" si="99"/>
        <v>2319.2288319583017</v>
      </c>
      <c r="O2111" s="10">
        <f ca="1">(O2110+(IF(J2110&lt;&gt;J2109,(-O2110*'inputs and tables'!$K$22-'inputs and tables'!$K$21)-O2110*'inputs and tables'!$K$22,0)*('inputs and tables'!$K$15+'inputs and tables'!$K$16)))*(IF(AND(J2110=0,'inputs and tables'!$K$16=1),data!C2110/data!C2111,1)*IF(AND(J2110=1,'inputs and tables'!$K$15=1),data!C2111/data!C2110,1))</f>
        <v>90095.132359086158</v>
      </c>
      <c r="P2111" s="10">
        <f ca="1">(P2110+(IF(K2110&lt;&gt;K2109,(-P2110*'inputs and tables'!$K$22-'inputs and tables'!$K$21)-P2110*'inputs and tables'!$K$22,0)*('inputs and tables'!$K$15+'inputs and tables'!$K$16)))*(IF(AND(K2110=0,'inputs and tables'!$K$16=1),data!C2110/data!C2111,1)*IF(AND(K2110=1,'inputs and tables'!$K$15=1),data!C2111/data!C2110,1))</f>
        <v>21136.260560190742</v>
      </c>
    </row>
    <row r="2112" spans="1:16" x14ac:dyDescent="0.4">
      <c r="A2112" s="17">
        <f t="shared" si="97"/>
        <v>2110</v>
      </c>
      <c r="B2112">
        <v>1685145600</v>
      </c>
      <c r="C2112">
        <v>26854.27</v>
      </c>
      <c r="D2112" s="14">
        <f t="shared" si="98"/>
        <v>45073</v>
      </c>
      <c r="F2112">
        <f ca="1">IF(A2112&lt;$F$2,"",AVERAGE(INDIRECT("C"&amp;A2112-$F$2+3):C2112))</f>
        <v>26072.33516666666</v>
      </c>
      <c r="G2112" s="2">
        <f ca="1">IF(A2112&lt;$G$2,"",IF(A2112=$G$2,AVERAGE(INDIRECT("C"&amp;A2112-$G$2+3):C2112),G2111+(2/($G$2+3))*(C2112-G2111)))</f>
        <v>26146.769044815021</v>
      </c>
      <c r="J2112">
        <f ca="1">IF(F2112="","",IF(C2112&lt;(F2112*(1-'inputs and tables'!$K$14)),0,IF(C2112&gt;(F2112*(1+'inputs and tables'!$K$14)),1,J2111)))</f>
        <v>1</v>
      </c>
      <c r="K2112">
        <f ca="1">IF(G2112="","",IF(C2112&lt;(G2112*(1-'inputs and tables'!$K$14)),0,IF(C2112&gt;(G2112*(1+'inputs and tables'!$K$14)),1,K2111)))</f>
        <v>1</v>
      </c>
      <c r="N2112" s="13">
        <f t="shared" si="99"/>
        <v>2332.1120277898258</v>
      </c>
      <c r="O2112" s="10">
        <f ca="1">(O2111+(IF(J2111&lt;&gt;J2110,(-O2111*'inputs and tables'!$K$22-'inputs and tables'!$K$21)-O2111*'inputs and tables'!$K$22,0)*('inputs and tables'!$K$15+'inputs and tables'!$K$16)))*(IF(AND(J2111=0,'inputs and tables'!$K$16=1),data!C2111/data!C2112,1)*IF(AND(J2111=1,'inputs and tables'!$K$15=1),data!C2112/data!C2111,1))</f>
        <v>90595.60614487862</v>
      </c>
      <c r="P2112" s="10">
        <f ca="1">(P2111+(IF(K2111&lt;&gt;K2110,(-P2111*'inputs and tables'!$K$22-'inputs and tables'!$K$21)-P2111*'inputs and tables'!$K$22,0)*('inputs and tables'!$K$15+'inputs and tables'!$K$16)))*(IF(AND(K2111=0,'inputs and tables'!$K$16=1),data!C2111/data!C2112,1)*IF(AND(K2111=1,'inputs and tables'!$K$15=1),data!C2112/data!C2111,1))</f>
        <v>21253.671390976739</v>
      </c>
    </row>
    <row r="2113" spans="1:16" x14ac:dyDescent="0.4">
      <c r="A2113" s="17">
        <f t="shared" si="97"/>
        <v>2111</v>
      </c>
      <c r="B2113">
        <v>1685232000</v>
      </c>
      <c r="C2113">
        <v>28065</v>
      </c>
      <c r="D2113" s="14">
        <f t="shared" si="98"/>
        <v>45074</v>
      </c>
      <c r="F2113">
        <f ca="1">IF(A2113&lt;$F$2,"",AVERAGE(INDIRECT("C"&amp;A2113-$F$2+3):C2113))</f>
        <v>26114.355166666661</v>
      </c>
      <c r="G2113" s="2">
        <f ca="1">IF(A2113&lt;$G$2,"",IF(A2113=$G$2,AVERAGE(INDIRECT("C"&amp;A2113-$G$2+3):C2113),G2112+(2/($G$2+3))*(C2113-G2112)))</f>
        <v>26181.023169014752</v>
      </c>
      <c r="J2113">
        <f ca="1">IF(F2113="","",IF(C2113&lt;(F2113*(1-'inputs and tables'!$K$14)),0,IF(C2113&gt;(F2113*(1+'inputs and tables'!$K$14)),1,J2112)))</f>
        <v>1</v>
      </c>
      <c r="K2113">
        <f ca="1">IF(G2113="","",IF(C2113&lt;(G2113*(1-'inputs and tables'!$K$14)),0,IF(C2113&gt;(G2113*(1+'inputs and tables'!$K$14)),1,K2112)))</f>
        <v>1</v>
      </c>
      <c r="N2113" s="13">
        <f t="shared" si="99"/>
        <v>2437.2557533651616</v>
      </c>
      <c r="O2113" s="10">
        <f ca="1">(O2112+(IF(J2112&lt;&gt;J2111,(-O2112*'inputs and tables'!$K$22-'inputs and tables'!$K$21)-O2112*'inputs and tables'!$K$22,0)*('inputs and tables'!$K$15+'inputs and tables'!$K$16)))*(IF(AND(J2112=0,'inputs and tables'!$K$16=1),data!C2112/data!C2113,1)*IF(AND(J2112=1,'inputs and tables'!$K$15=1),data!C2113/data!C2112,1))</f>
        <v>94680.126715640319</v>
      </c>
      <c r="P2113" s="10">
        <f ca="1">(P2112+(IF(K2112&lt;&gt;K2111,(-P2112*'inputs and tables'!$K$22-'inputs and tables'!$K$21)-P2112*'inputs and tables'!$K$22,0)*('inputs and tables'!$K$15+'inputs and tables'!$K$16)))*(IF(AND(K2112=0,'inputs and tables'!$K$16=1),data!C2112/data!C2113,1)*IF(AND(K2112=1,'inputs and tables'!$K$15=1),data!C2113/data!C2112,1))</f>
        <v>22211.897310474727</v>
      </c>
    </row>
    <row r="2114" spans="1:16" x14ac:dyDescent="0.4">
      <c r="A2114" s="17">
        <f t="shared" si="97"/>
        <v>2112</v>
      </c>
      <c r="B2114">
        <v>1685318400</v>
      </c>
      <c r="C2114">
        <v>27736.400000000001</v>
      </c>
      <c r="D2114" s="14">
        <f t="shared" si="98"/>
        <v>45075</v>
      </c>
      <c r="F2114">
        <f ca="1">IF(A2114&lt;$F$2,"",AVERAGE(INDIRECT("C"&amp;A2114-$F$2+3):C2114))</f>
        <v>26147.639333333329</v>
      </c>
      <c r="G2114" s="2">
        <f ca="1">IF(A2114&lt;$G$2,"",IF(A2114=$G$2,AVERAGE(INDIRECT("C"&amp;A2114-$G$2+3):C2114),G2113+(2/($G$2+3))*(C2114-G2113)))</f>
        <v>26208.797755282347</v>
      </c>
      <c r="J2114">
        <f ca="1">IF(F2114="","",IF(C2114&lt;(F2114*(1-'inputs and tables'!$K$14)),0,IF(C2114&gt;(F2114*(1+'inputs and tables'!$K$14)),1,J2113)))</f>
        <v>1</v>
      </c>
      <c r="K2114">
        <f ca="1">IF(G2114="","",IF(C2114&lt;(G2114*(1-'inputs and tables'!$K$14)),0,IF(C2114&gt;(G2114*(1+'inputs and tables'!$K$14)),1,K2113)))</f>
        <v>1</v>
      </c>
      <c r="N2114" s="13">
        <f t="shared" si="99"/>
        <v>2408.7190620929082</v>
      </c>
      <c r="O2114" s="10">
        <f ca="1">(O2113+(IF(J2113&lt;&gt;J2112,(-O2113*'inputs and tables'!$K$22-'inputs and tables'!$K$21)-O2113*'inputs and tables'!$K$22,0)*('inputs and tables'!$K$15+'inputs and tables'!$K$16)))*(IF(AND(J2113=0,'inputs and tables'!$K$16=1),data!C2113/data!C2114,1)*IF(AND(J2113=1,'inputs and tables'!$K$15=1),data!C2114/data!C2113,1))</f>
        <v>93571.561255502806</v>
      </c>
      <c r="P2114" s="10">
        <f ca="1">(P2113+(IF(K2113&lt;&gt;K2112,(-P2113*'inputs and tables'!$K$22-'inputs and tables'!$K$21)-P2113*'inputs and tables'!$K$22,0)*('inputs and tables'!$K$15+'inputs and tables'!$K$16)))*(IF(AND(K2113=0,'inputs and tables'!$K$16=1),data!C2113/data!C2114,1)*IF(AND(K2113=1,'inputs and tables'!$K$15=1),data!C2114/data!C2113,1))</f>
        <v>21951.828560921123</v>
      </c>
    </row>
    <row r="2115" spans="1:16" x14ac:dyDescent="0.4">
      <c r="A2115" s="17">
        <f t="shared" si="97"/>
        <v>2113</v>
      </c>
      <c r="B2115">
        <v>1685404800</v>
      </c>
      <c r="C2115">
        <v>27694.400000000001</v>
      </c>
      <c r="D2115" s="14">
        <f t="shared" si="98"/>
        <v>45076</v>
      </c>
      <c r="F2115">
        <f ca="1">IF(A2115&lt;$F$2,"",AVERAGE(INDIRECT("C"&amp;A2115-$F$2+3):C2115))</f>
        <v>26188.208083333328</v>
      </c>
      <c r="G2115" s="2">
        <f ca="1">IF(A2115&lt;$G$2,"",IF(A2115=$G$2,AVERAGE(INDIRECT("C"&amp;A2115-$G$2+3):C2115),G2114+(2/($G$2+3))*(C2115-G2114)))</f>
        <v>26235.326366795161</v>
      </c>
      <c r="J2115">
        <f ca="1">IF(F2115="","",IF(C2115&lt;(F2115*(1-'inputs and tables'!$K$14)),0,IF(C2115&gt;(F2115*(1+'inputs and tables'!$K$14)),1,J2114)))</f>
        <v>1</v>
      </c>
      <c r="K2115">
        <f ca="1">IF(G2115="","",IF(C2115&lt;(G2115*(1-'inputs and tables'!$K$14)),0,IF(C2115&gt;(G2115*(1+'inputs and tables'!$K$14)),1,K2114)))</f>
        <v>1</v>
      </c>
      <c r="N2115" s="13">
        <f t="shared" si="99"/>
        <v>2405.0716456795344</v>
      </c>
      <c r="O2115" s="10">
        <f ca="1">(O2114+(IF(J2114&lt;&gt;J2113,(-O2114*'inputs and tables'!$K$22-'inputs and tables'!$K$21)-O2114*'inputs and tables'!$K$22,0)*('inputs and tables'!$K$15+'inputs and tables'!$K$16)))*(IF(AND(J2114=0,'inputs and tables'!$K$16=1),data!C2114/data!C2115,1)*IF(AND(J2114=1,'inputs and tables'!$K$15=1),data!C2115/data!C2114,1))</f>
        <v>93429.86999157774</v>
      </c>
      <c r="P2115" s="10">
        <f ca="1">(P2114+(IF(K2114&lt;&gt;K2113,(-P2114*'inputs and tables'!$K$22-'inputs and tables'!$K$21)-P2114*'inputs and tables'!$K$22,0)*('inputs and tables'!$K$15+'inputs and tables'!$K$16)))*(IF(AND(K2114=0,'inputs and tables'!$K$16=1),data!C2114/data!C2115,1)*IF(AND(K2114=1,'inputs and tables'!$K$15=1),data!C2115/data!C2114,1))</f>
        <v>21918.587880819934</v>
      </c>
    </row>
    <row r="2116" spans="1:16" x14ac:dyDescent="0.4">
      <c r="A2116" s="17">
        <f t="shared" si="97"/>
        <v>2114</v>
      </c>
      <c r="B2116">
        <v>1685491200</v>
      </c>
      <c r="C2116">
        <v>27210.35</v>
      </c>
      <c r="D2116" s="14">
        <f t="shared" si="98"/>
        <v>45077</v>
      </c>
      <c r="F2116">
        <f ca="1">IF(A2116&lt;$F$2,"",AVERAGE(INDIRECT("C"&amp;A2116-$F$2+3):C2116))</f>
        <v>26222.251583333327</v>
      </c>
      <c r="G2116" s="2">
        <f ca="1">IF(A2116&lt;$G$2,"",IF(A2116=$G$2,AVERAGE(INDIRECT("C"&amp;A2116-$G$2+3):C2116),G2115+(2/($G$2+3))*(C2116-G2115)))</f>
        <v>26252.737503102391</v>
      </c>
      <c r="J2116">
        <f ca="1">IF(F2116="","",IF(C2116&lt;(F2116*(1-'inputs and tables'!$K$14)),0,IF(C2116&gt;(F2116*(1+'inputs and tables'!$K$14)),1,J2115)))</f>
        <v>1</v>
      </c>
      <c r="K2116">
        <f ca="1">IF(G2116="","",IF(C2116&lt;(G2116*(1-'inputs and tables'!$K$14)),0,IF(C2116&gt;(G2116*(1+'inputs and tables'!$K$14)),1,K2115)))</f>
        <v>1</v>
      </c>
      <c r="N2116" s="13">
        <f t="shared" si="99"/>
        <v>2363.0351715154006</v>
      </c>
      <c r="O2116" s="10">
        <f ca="1">(O2115+(IF(J2115&lt;&gt;J2114,(-O2115*'inputs and tables'!$K$22-'inputs and tables'!$K$21)-O2115*'inputs and tables'!$K$22,0)*('inputs and tables'!$K$15+'inputs and tables'!$K$16)))*(IF(AND(J2115=0,'inputs and tables'!$K$16=1),data!C2115/data!C2116,1)*IF(AND(J2115=1,'inputs and tables'!$K$15=1),data!C2116/data!C2115,1))</f>
        <v>91796.878174841375</v>
      </c>
      <c r="P2116" s="10">
        <f ca="1">(P2115+(IF(K2115&lt;&gt;K2114,(-P2115*'inputs and tables'!$K$22-'inputs and tables'!$K$21)-P2115*'inputs and tables'!$K$22,0)*('inputs and tables'!$K$15+'inputs and tables'!$K$16)))*(IF(AND(K2115=0,'inputs and tables'!$K$16=1),data!C2115/data!C2116,1)*IF(AND(K2115=1,'inputs and tables'!$K$15=1),data!C2116/data!C2115,1))</f>
        <v>21535.489042653699</v>
      </c>
    </row>
    <row r="2117" spans="1:16" x14ac:dyDescent="0.4">
      <c r="A2117" s="17">
        <f t="shared" ref="A2117:A2180" si="100">A2116+1</f>
        <v>2115</v>
      </c>
      <c r="B2117">
        <v>1685577600</v>
      </c>
      <c r="C2117">
        <v>26817.93</v>
      </c>
      <c r="D2117" s="14">
        <f t="shared" si="98"/>
        <v>45078</v>
      </c>
      <c r="F2117">
        <f ca="1">IF(A2117&lt;$F$2,"",AVERAGE(INDIRECT("C"&amp;A2117-$F$2+3):C2117))</f>
        <v>26247.962166666661</v>
      </c>
      <c r="G2117" s="2">
        <f ca="1">IF(A2117&lt;$G$2,"",IF(A2117=$G$2,AVERAGE(INDIRECT("C"&amp;A2117-$G$2+3):C2117),G2116+(2/($G$2+3))*(C2117-G2116)))</f>
        <v>26262.830226261278</v>
      </c>
      <c r="J2117">
        <f ca="1">IF(F2117="","",IF(C2117&lt;(F2117*(1-'inputs and tables'!$K$14)),0,IF(C2117&gt;(F2117*(1+'inputs and tables'!$K$14)),1,J2116)))</f>
        <v>1</v>
      </c>
      <c r="K2117">
        <f ca="1">IF(G2117="","",IF(C2117&lt;(G2117*(1-'inputs and tables'!$K$14)),0,IF(C2117&gt;(G2117*(1+'inputs and tables'!$K$14)),1,K2116)))</f>
        <v>1</v>
      </c>
      <c r="N2117" s="13">
        <f t="shared" si="99"/>
        <v>2328.956144159778</v>
      </c>
      <c r="O2117" s="10">
        <f ca="1">(O2116+(IF(J2116&lt;&gt;J2115,(-O2116*'inputs and tables'!$K$22-'inputs and tables'!$K$21)-O2116*'inputs and tables'!$K$22,0)*('inputs and tables'!$K$15+'inputs and tables'!$K$16)))*(IF(AND(J2116=0,'inputs and tables'!$K$16=1),data!C2116/data!C2117,1)*IF(AND(J2116=1,'inputs and tables'!$K$15=1),data!C2117/data!C2116,1))</f>
        <v>90473.009465568219</v>
      </c>
      <c r="P2117" s="10">
        <f ca="1">(P2116+(IF(K2116&lt;&gt;K2115,(-P2116*'inputs and tables'!$K$22-'inputs and tables'!$K$21)-P2116*'inputs and tables'!$K$22,0)*('inputs and tables'!$K$15+'inputs and tables'!$K$16)))*(IF(AND(K2116=0,'inputs and tables'!$K$16=1),data!C2116/data!C2117,1)*IF(AND(K2116=1,'inputs and tables'!$K$15=1),data!C2117/data!C2116,1))</f>
        <v>21224.910288241568</v>
      </c>
    </row>
    <row r="2118" spans="1:16" x14ac:dyDescent="0.4">
      <c r="A2118" s="17">
        <f t="shared" si="100"/>
        <v>2116</v>
      </c>
      <c r="B2118">
        <v>1685664000</v>
      </c>
      <c r="C2118">
        <v>27242.59</v>
      </c>
      <c r="D2118" s="14">
        <f t="shared" si="98"/>
        <v>45079</v>
      </c>
      <c r="F2118">
        <f ca="1">IF(A2118&lt;$F$2,"",AVERAGE(INDIRECT("C"&amp;A2118-$F$2+3):C2118))</f>
        <v>26279.242583333329</v>
      </c>
      <c r="G2118" s="2">
        <f ca="1">IF(A2118&lt;$G$2,"",IF(A2118=$G$2,AVERAGE(INDIRECT("C"&amp;A2118-$G$2+3):C2118),G2117+(2/($G$2+3))*(C2118-G2117)))</f>
        <v>26280.325936506611</v>
      </c>
      <c r="J2118">
        <f ca="1">IF(F2118="","",IF(C2118&lt;(F2118*(1-'inputs and tables'!$K$14)),0,IF(C2118&gt;(F2118*(1+'inputs and tables'!$K$14)),1,J2117)))</f>
        <v>1</v>
      </c>
      <c r="K2118">
        <f ca="1">IF(G2118="","",IF(C2118&lt;(G2118*(1-'inputs and tables'!$K$14)),0,IF(C2118&gt;(G2118*(1+'inputs and tables'!$K$14)),1,K2117)))</f>
        <v>1</v>
      </c>
      <c r="N2118" s="13">
        <f t="shared" si="99"/>
        <v>2365.8349978289052</v>
      </c>
      <c r="O2118" s="10">
        <f ca="1">(O2117+(IF(J2117&lt;&gt;J2116,(-O2117*'inputs and tables'!$K$22-'inputs and tables'!$K$21)-O2117*'inputs and tables'!$K$22,0)*('inputs and tables'!$K$15+'inputs and tables'!$K$16)))*(IF(AND(J2117=0,'inputs and tables'!$K$16=1),data!C2117/data!C2118,1)*IF(AND(J2117=1,'inputs and tables'!$K$15=1),data!C2118/data!C2117,1))</f>
        <v>91905.643087911492</v>
      </c>
      <c r="P2118" s="10">
        <f ca="1">(P2117+(IF(K2117&lt;&gt;K2116,(-P2117*'inputs and tables'!$K$22-'inputs and tables'!$K$21)-P2117*'inputs and tables'!$K$22,0)*('inputs and tables'!$K$15+'inputs and tables'!$K$16)))*(IF(AND(K2117=0,'inputs and tables'!$K$16=1),data!C2117/data!C2118,1)*IF(AND(K2117=1,'inputs and tables'!$K$15=1),data!C2118/data!C2117,1))</f>
        <v>21561.00522185519</v>
      </c>
    </row>
    <row r="2119" spans="1:16" x14ac:dyDescent="0.4">
      <c r="A2119" s="17">
        <f t="shared" si="100"/>
        <v>2117</v>
      </c>
      <c r="B2119">
        <v>1685750400</v>
      </c>
      <c r="C2119">
        <v>27069.22</v>
      </c>
      <c r="D2119" s="14">
        <f t="shared" si="98"/>
        <v>45080</v>
      </c>
      <c r="F2119">
        <f ca="1">IF(A2119&lt;$F$2,"",AVERAGE(INDIRECT("C"&amp;A2119-$F$2+3):C2119))</f>
        <v>26309.553583333331</v>
      </c>
      <c r="G2119" s="2">
        <f ca="1">IF(A2119&lt;$G$2,"",IF(A2119=$G$2,AVERAGE(INDIRECT("C"&amp;A2119-$G$2+3):C2119),G2118+(2/($G$2+3))*(C2119-G2118)))</f>
        <v>26294.413330497566</v>
      </c>
      <c r="J2119">
        <f ca="1">IF(F2119="","",IF(C2119&lt;(F2119*(1-'inputs and tables'!$K$14)),0,IF(C2119&gt;(F2119*(1+'inputs and tables'!$K$14)),1,J2118)))</f>
        <v>1</v>
      </c>
      <c r="K2119">
        <f ca="1">IF(G2119="","",IF(C2119&lt;(G2119*(1-'inputs and tables'!$K$14)),0,IF(C2119&gt;(G2119*(1+'inputs and tables'!$K$14)),1,K2118)))</f>
        <v>1</v>
      </c>
      <c r="N2119" s="13">
        <f t="shared" si="99"/>
        <v>2350.7789839339857</v>
      </c>
      <c r="O2119" s="10">
        <f ca="1">(O2118+(IF(J2118&lt;&gt;J2117,(-O2118*'inputs and tables'!$K$22-'inputs and tables'!$K$21)-O2118*'inputs and tables'!$K$22,0)*('inputs and tables'!$K$15+'inputs and tables'!$K$16)))*(IF(AND(J2118=0,'inputs and tables'!$K$16=1),data!C2118/data!C2119,1)*IF(AND(J2118=1,'inputs and tables'!$K$15=1),data!C2119/data!C2118,1))</f>
        <v>91320.761792037971</v>
      </c>
      <c r="P2119" s="10">
        <f ca="1">(P2118+(IF(K2118&lt;&gt;K2117,(-P2118*'inputs and tables'!$K$22-'inputs and tables'!$K$21)-P2118*'inputs and tables'!$K$22,0)*('inputs and tables'!$K$15+'inputs and tables'!$K$16)))*(IF(AND(K2118=0,'inputs and tables'!$K$16=1),data!C2118/data!C2119,1)*IF(AND(K2118=1,'inputs and tables'!$K$15=1),data!C2119/data!C2118,1))</f>
        <v>21423.792443066057</v>
      </c>
    </row>
    <row r="2120" spans="1:16" x14ac:dyDescent="0.4">
      <c r="A2120" s="17">
        <f t="shared" si="100"/>
        <v>2118</v>
      </c>
      <c r="B2120">
        <v>1685836800</v>
      </c>
      <c r="C2120">
        <v>27115.21</v>
      </c>
      <c r="D2120" s="14">
        <f t="shared" si="98"/>
        <v>45081</v>
      </c>
      <c r="F2120">
        <f ca="1">IF(A2120&lt;$F$2,"",AVERAGE(INDIRECT("C"&amp;A2120-$F$2+3):C2120))</f>
        <v>26341.123333333329</v>
      </c>
      <c r="G2120" s="2">
        <f ca="1">IF(A2120&lt;$G$2,"",IF(A2120=$G$2,AVERAGE(INDIRECT("C"&amp;A2120-$G$2+3):C2120),G2119+(2/($G$2+3))*(C2120-G2119)))</f>
        <v>26309.070413881538</v>
      </c>
      <c r="J2120">
        <f ca="1">IF(F2120="","",IF(C2120&lt;(F2120*(1-'inputs and tables'!$K$14)),0,IF(C2120&gt;(F2120*(1+'inputs and tables'!$K$14)),1,J2119)))</f>
        <v>1</v>
      </c>
      <c r="K2120">
        <f ca="1">IF(G2120="","",IF(C2120&lt;(G2120*(1-'inputs and tables'!$K$14)),0,IF(C2120&gt;(G2120*(1+'inputs and tables'!$K$14)),1,K2119)))</f>
        <v>1</v>
      </c>
      <c r="N2120" s="13">
        <f t="shared" si="99"/>
        <v>2354.7729049066302</v>
      </c>
      <c r="O2120" s="10">
        <f ca="1">(O2119+(IF(J2119&lt;&gt;J2118,(-O2119*'inputs and tables'!$K$22-'inputs and tables'!$K$21)-O2119*'inputs and tables'!$K$22,0)*('inputs and tables'!$K$15+'inputs and tables'!$K$16)))*(IF(AND(J2119=0,'inputs and tables'!$K$16=1),data!C2119/data!C2120,1)*IF(AND(J2119=1,'inputs and tables'!$K$15=1),data!C2120/data!C2119,1))</f>
        <v>91475.913726035913</v>
      </c>
      <c r="P2120" s="10">
        <f ca="1">(P2119+(IF(K2119&lt;&gt;K2118,(-P2119*'inputs and tables'!$K$22-'inputs and tables'!$K$21)-P2119*'inputs and tables'!$K$22,0)*('inputs and tables'!$K$15+'inputs and tables'!$K$16)))*(IF(AND(K2119=0,'inputs and tables'!$K$16=1),data!C2119/data!C2120,1)*IF(AND(K2119=1,'inputs and tables'!$K$15=1),data!C2120/data!C2119,1))</f>
        <v>21460.190987776863</v>
      </c>
    </row>
    <row r="2121" spans="1:16" x14ac:dyDescent="0.4">
      <c r="A2121" s="17">
        <f t="shared" si="100"/>
        <v>2119</v>
      </c>
      <c r="B2121">
        <v>1685923200</v>
      </c>
      <c r="C2121">
        <v>25728.2</v>
      </c>
      <c r="D2121" s="14">
        <f t="shared" si="98"/>
        <v>45082</v>
      </c>
      <c r="F2121">
        <f ca="1">IF(A2121&lt;$F$2,"",AVERAGE(INDIRECT("C"&amp;A2121-$F$2+3):C2121))</f>
        <v>26364.417416666667</v>
      </c>
      <c r="G2121" s="2">
        <f ca="1">IF(A2121&lt;$G$2,"",IF(A2121=$G$2,AVERAGE(INDIRECT("C"&amp;A2121-$G$2+3):C2121),G2120+(2/($G$2+3))*(C2121-G2120)))</f>
        <v>26298.697727919367</v>
      </c>
      <c r="J2121">
        <f ca="1">IF(F2121="","",IF(C2121&lt;(F2121*(1-'inputs and tables'!$K$14)),0,IF(C2121&gt;(F2121*(1+'inputs and tables'!$K$14)),1,J2120)))</f>
        <v>0</v>
      </c>
      <c r="K2121">
        <f ca="1">IF(G2121="","",IF(C2121&lt;(G2121*(1-'inputs and tables'!$K$14)),0,IF(C2121&gt;(G2121*(1+'inputs and tables'!$K$14)),1,K2120)))</f>
        <v>0</v>
      </c>
      <c r="N2121" s="13">
        <f t="shared" si="99"/>
        <v>2234.3204515848765</v>
      </c>
      <c r="O2121" s="10">
        <f ca="1">(O2120+(IF(J2120&lt;&gt;J2119,(-O2120*'inputs and tables'!$K$22-'inputs and tables'!$K$21)-O2120*'inputs and tables'!$K$22,0)*('inputs and tables'!$K$15+'inputs and tables'!$K$16)))*(IF(AND(J2120=0,'inputs and tables'!$K$16=1),data!C2120/data!C2121,1)*IF(AND(J2120=1,'inputs and tables'!$K$15=1),data!C2121/data!C2120,1))</f>
        <v>86796.694678971588</v>
      </c>
      <c r="P2121" s="10">
        <f ca="1">(P2120+(IF(K2120&lt;&gt;K2119,(-P2120*'inputs and tables'!$K$22-'inputs and tables'!$K$21)-P2120*'inputs and tables'!$K$22,0)*('inputs and tables'!$K$15+'inputs and tables'!$K$16)))*(IF(AND(K2120=0,'inputs and tables'!$K$16=1),data!C2120/data!C2121,1)*IF(AND(K2120=1,'inputs and tables'!$K$15=1),data!C2121/data!C2120,1))</f>
        <v>20362.449185225589</v>
      </c>
    </row>
    <row r="2122" spans="1:16" x14ac:dyDescent="0.4">
      <c r="A2122" s="17">
        <f t="shared" si="100"/>
        <v>2120</v>
      </c>
      <c r="B2122">
        <v>1686009600</v>
      </c>
      <c r="C2122">
        <v>27230.080000000002</v>
      </c>
      <c r="D2122" s="14">
        <f t="shared" si="98"/>
        <v>45083</v>
      </c>
      <c r="F2122">
        <f ca="1">IF(A2122&lt;$F$2,"",AVERAGE(INDIRECT("C"&amp;A2122-$F$2+3):C2122))</f>
        <v>26401.64708333333</v>
      </c>
      <c r="G2122" s="2">
        <f ca="1">IF(A2122&lt;$G$2,"",IF(A2122=$G$2,AVERAGE(INDIRECT("C"&amp;A2122-$G$2+3):C2122),G2121+(2/($G$2+3))*(C2122-G2121)))</f>
        <v>26315.329554206521</v>
      </c>
      <c r="J2122">
        <f ca="1">IF(F2122="","",IF(C2122&lt;(F2122*(1-'inputs and tables'!$K$14)),0,IF(C2122&gt;(F2122*(1+'inputs and tables'!$K$14)),1,J2121)))</f>
        <v>1</v>
      </c>
      <c r="K2122">
        <f ca="1">IF(G2122="","",IF(C2122&lt;(G2122*(1-'inputs and tables'!$K$14)),0,IF(C2122&gt;(G2122*(1+'inputs and tables'!$K$14)),1,K2121)))</f>
        <v>1</v>
      </c>
      <c r="N2122" s="13">
        <f t="shared" si="99"/>
        <v>2364.7485887972075</v>
      </c>
      <c r="O2122" s="10">
        <f ca="1">(O2121+(IF(J2121&lt;&gt;J2120,(-O2121*'inputs and tables'!$K$22-'inputs and tables'!$K$21)-O2121*'inputs and tables'!$K$22,0)*('inputs and tables'!$K$15+'inputs and tables'!$K$16)))*(IF(AND(J2121=0,'inputs and tables'!$K$16=1),data!C2121/data!C2122,1)*IF(AND(J2121=1,'inputs and tables'!$K$15=1),data!C2122/data!C2121,1))</f>
        <v>81353.331987243539</v>
      </c>
      <c r="P2122" s="10">
        <f ca="1">(P2121+(IF(K2121&lt;&gt;K2120,(-P2121*'inputs and tables'!$K$22-'inputs and tables'!$K$21)-P2121*'inputs and tables'!$K$22,0)*('inputs and tables'!$K$15+'inputs and tables'!$K$16)))*(IF(AND(K2121=0,'inputs and tables'!$K$16=1),data!C2121/data!C2122,1)*IF(AND(K2121=1,'inputs and tables'!$K$15=1),data!C2122/data!C2121,1))</f>
        <v>19085.439771249381</v>
      </c>
    </row>
    <row r="2123" spans="1:16" x14ac:dyDescent="0.4">
      <c r="A2123" s="17">
        <f t="shared" si="100"/>
        <v>2121</v>
      </c>
      <c r="B2123">
        <v>1686096000</v>
      </c>
      <c r="C2123">
        <v>26339.34</v>
      </c>
      <c r="D2123" s="14">
        <f t="shared" si="98"/>
        <v>45084</v>
      </c>
      <c r="F2123">
        <f ca="1">IF(A2123&lt;$F$2,"",AVERAGE(INDIRECT("C"&amp;A2123-$F$2+3):C2123))</f>
        <v>26427.47108333333</v>
      </c>
      <c r="G2123" s="2">
        <f ca="1">IF(A2123&lt;$G$2,"",IF(A2123=$G$2,AVERAGE(INDIRECT("C"&amp;A2123-$G$2+3):C2123),G2122+(2/($G$2+3))*(C2123-G2122)))</f>
        <v>26315.75831216712</v>
      </c>
      <c r="J2123">
        <f ca="1">IF(F2123="","",IF(C2123&lt;(F2123*(1-'inputs and tables'!$K$14)),0,IF(C2123&gt;(F2123*(1+'inputs and tables'!$K$14)),1,J2122)))</f>
        <v>0</v>
      </c>
      <c r="K2123">
        <f ca="1">IF(G2123="","",IF(C2123&lt;(G2123*(1-'inputs and tables'!$K$14)),0,IF(C2123&gt;(G2123*(1+'inputs and tables'!$K$14)),1,K2122)))</f>
        <v>1</v>
      </c>
      <c r="N2123" s="13">
        <f t="shared" si="99"/>
        <v>2287.3938341293833</v>
      </c>
      <c r="O2123" s="10">
        <f ca="1">(O2122+(IF(J2122&lt;&gt;J2121,(-O2122*'inputs and tables'!$K$22-'inputs and tables'!$K$21)-O2122*'inputs and tables'!$K$22,0)*('inputs and tables'!$K$15+'inputs and tables'!$K$16)))*(IF(AND(J2122=0,'inputs and tables'!$K$16=1),data!C2122/data!C2123,1)*IF(AND(J2122=1,'inputs and tables'!$K$15=1),data!C2123/data!C2122,1))</f>
        <v>78062.595731416281</v>
      </c>
      <c r="P2123" s="10">
        <f ca="1">(P2122+(IF(K2122&lt;&gt;K2121,(-P2122*'inputs and tables'!$K$22-'inputs and tables'!$K$21)-P2122*'inputs and tables'!$K$22,0)*('inputs and tables'!$K$15+'inputs and tables'!$K$16)))*(IF(AND(K2122=0,'inputs and tables'!$K$16=1),data!C2122/data!C2123,1)*IF(AND(K2122=1,'inputs and tables'!$K$15=1),data!C2123/data!C2122,1))</f>
        <v>18313.435145507614</v>
      </c>
    </row>
    <row r="2124" spans="1:16" x14ac:dyDescent="0.4">
      <c r="A2124" s="17">
        <f t="shared" si="100"/>
        <v>2122</v>
      </c>
      <c r="B2124">
        <v>1686182400</v>
      </c>
      <c r="C2124">
        <v>26498.61</v>
      </c>
      <c r="D2124" s="14">
        <f t="shared" si="98"/>
        <v>45085</v>
      </c>
      <c r="F2124">
        <f ca="1">IF(A2124&lt;$F$2,"",AVERAGE(INDIRECT("C"&amp;A2124-$F$2+3):C2124))</f>
        <v>26456.934499999996</v>
      </c>
      <c r="G2124" s="2">
        <f ca="1">IF(A2124&lt;$G$2,"",IF(A2124=$G$2,AVERAGE(INDIRECT("C"&amp;A2124-$G$2+3):C2124),G2123+(2/($G$2+3))*(C2124-G2123)))</f>
        <v>26319.023520878422</v>
      </c>
      <c r="J2124">
        <f ca="1">IF(F2124="","",IF(C2124&lt;(F2124*(1-'inputs and tables'!$K$14)),0,IF(C2124&gt;(F2124*(1+'inputs and tables'!$K$14)),1,J2123)))</f>
        <v>1</v>
      </c>
      <c r="K2124">
        <f ca="1">IF(G2124="","",IF(C2124&lt;(G2124*(1-'inputs and tables'!$K$14)),0,IF(C2124&gt;(G2124*(1+'inputs and tables'!$K$14)),1,K2123)))</f>
        <v>1</v>
      </c>
      <c r="N2124" s="13">
        <f t="shared" si="99"/>
        <v>2301.2253582283843</v>
      </c>
      <c r="O2124" s="10">
        <f ca="1">(O2123+(IF(J2123&lt;&gt;J2122,(-O2123*'inputs and tables'!$K$22-'inputs and tables'!$K$21)-O2123*'inputs and tables'!$K$22,0)*('inputs and tables'!$K$15+'inputs and tables'!$K$16)))*(IF(AND(J2123=0,'inputs and tables'!$K$16=1),data!C2123/data!C2124,1)*IF(AND(J2123=1,'inputs and tables'!$K$15=1),data!C2124/data!C2123,1))</f>
        <v>76972.652990111688</v>
      </c>
      <c r="P2124" s="10">
        <f ca="1">(P2123+(IF(K2123&lt;&gt;K2122,(-P2123*'inputs and tables'!$K$22-'inputs and tables'!$K$21)-P2123*'inputs and tables'!$K$22,0)*('inputs and tables'!$K$15+'inputs and tables'!$K$16)))*(IF(AND(K2123=0,'inputs and tables'!$K$16=1),data!C2123/data!C2124,1)*IF(AND(K2123=1,'inputs and tables'!$K$15=1),data!C2124/data!C2123,1))</f>
        <v>18424.173714341341</v>
      </c>
    </row>
    <row r="2125" spans="1:16" x14ac:dyDescent="0.4">
      <c r="A2125" s="17">
        <f t="shared" si="100"/>
        <v>2123</v>
      </c>
      <c r="B2125">
        <v>1686268800</v>
      </c>
      <c r="C2125">
        <v>26477.81</v>
      </c>
      <c r="D2125" s="14">
        <f t="shared" si="98"/>
        <v>45086</v>
      </c>
      <c r="F2125">
        <f ca="1">IF(A2125&lt;$F$2,"",AVERAGE(INDIRECT("C"&amp;A2125-$F$2+3):C2125))</f>
        <v>26495.946666666663</v>
      </c>
      <c r="G2125" s="2">
        <f ca="1">IF(A2125&lt;$G$2,"",IF(A2125=$G$2,AVERAGE(INDIRECT("C"&amp;A2125-$G$2+3):C2125),G2124+(2/($G$2+3))*(C2125-G2124)))</f>
        <v>26321.858993719878</v>
      </c>
      <c r="J2125">
        <f ca="1">IF(F2125="","",IF(C2125&lt;(F2125*(1-'inputs and tables'!$K$14)),0,IF(C2125&gt;(F2125*(1+'inputs and tables'!$K$14)),1,J2124)))</f>
        <v>0</v>
      </c>
      <c r="K2125">
        <f ca="1">IF(G2125="","",IF(C2125&lt;(G2125*(1-'inputs and tables'!$K$14)),0,IF(C2125&gt;(G2125*(1+'inputs and tables'!$K$14)),1,K2124)))</f>
        <v>1</v>
      </c>
      <c r="N2125" s="13">
        <f t="shared" si="99"/>
        <v>2299.4190186712849</v>
      </c>
      <c r="O2125" s="10">
        <f ca="1">(O2124+(IF(J2124&lt;&gt;J2123,(-O2124*'inputs and tables'!$K$22-'inputs and tables'!$K$21)-O2124*'inputs and tables'!$K$22,0)*('inputs and tables'!$K$15+'inputs and tables'!$K$16)))*(IF(AND(J2124=0,'inputs and tables'!$K$16=1),data!C2124/data!C2125,1)*IF(AND(J2124=1,'inputs and tables'!$K$15=1),data!C2125/data!C2124,1))</f>
        <v>76296.935681515533</v>
      </c>
      <c r="P2125" s="10">
        <f ca="1">(P2124+(IF(K2124&lt;&gt;K2123,(-P2124*'inputs and tables'!$K$22-'inputs and tables'!$K$21)-P2124*'inputs and tables'!$K$22,0)*('inputs and tables'!$K$15+'inputs and tables'!$K$16)))*(IF(AND(K2124=0,'inputs and tables'!$K$16=1),data!C2124/data!C2125,1)*IF(AND(K2124=1,'inputs and tables'!$K$15=1),data!C2125/data!C2124,1))</f>
        <v>18409.711717532515</v>
      </c>
    </row>
    <row r="2126" spans="1:16" x14ac:dyDescent="0.4">
      <c r="A2126" s="17">
        <f t="shared" si="100"/>
        <v>2124</v>
      </c>
      <c r="B2126">
        <v>1686355200</v>
      </c>
      <c r="C2126">
        <v>25841.21</v>
      </c>
      <c r="D2126" s="14">
        <f t="shared" si="98"/>
        <v>45087</v>
      </c>
      <c r="F2126">
        <f ca="1">IF(A2126&lt;$F$2,"",AVERAGE(INDIRECT("C"&amp;A2126-$F$2+3):C2126))</f>
        <v>26531.080166666667</v>
      </c>
      <c r="G2126" s="2">
        <f ca="1">IF(A2126&lt;$G$2,"",IF(A2126=$G$2,AVERAGE(INDIRECT("C"&amp;A2126-$G$2+3):C2126),G2125+(2/($G$2+3))*(C2126-G2125)))</f>
        <v>26313.275975974881</v>
      </c>
      <c r="J2126">
        <f ca="1">IF(F2126="","",IF(C2126&lt;(F2126*(1-'inputs and tables'!$K$14)),0,IF(C2126&gt;(F2126*(1+'inputs and tables'!$K$14)),1,J2125)))</f>
        <v>0</v>
      </c>
      <c r="K2126">
        <f ca="1">IF(G2126="","",IF(C2126&lt;(G2126*(1-'inputs and tables'!$K$14)),0,IF(C2126&gt;(G2126*(1+'inputs and tables'!$K$14)),1,K2125)))</f>
        <v>0</v>
      </c>
      <c r="N2126" s="13">
        <f t="shared" si="99"/>
        <v>2244.1346070342897</v>
      </c>
      <c r="O2126" s="10">
        <f ca="1">(O2125+(IF(J2125&lt;&gt;J2124,(-O2125*'inputs and tables'!$K$22-'inputs and tables'!$K$21)-O2125*'inputs and tables'!$K$22,0)*('inputs and tables'!$K$15+'inputs and tables'!$K$16)))*(IF(AND(J2125=0,'inputs and tables'!$K$16=1),data!C2125/data!C2126,1)*IF(AND(J2125=1,'inputs and tables'!$K$15=1),data!C2126/data!C2125,1))</f>
        <v>77551.103854073779</v>
      </c>
      <c r="P2126" s="10">
        <f ca="1">(P2125+(IF(K2125&lt;&gt;K2124,(-P2125*'inputs and tables'!$K$22-'inputs and tables'!$K$21)-P2125*'inputs and tables'!$K$22,0)*('inputs and tables'!$K$15+'inputs and tables'!$K$16)))*(IF(AND(K2125=0,'inputs and tables'!$K$16=1),data!C2125/data!C2126,1)*IF(AND(K2125=1,'inputs and tables'!$K$15=1),data!C2126/data!C2125,1))</f>
        <v>17967.091180585492</v>
      </c>
    </row>
    <row r="2127" spans="1:16" x14ac:dyDescent="0.4">
      <c r="A2127" s="17">
        <f t="shared" si="100"/>
        <v>2125</v>
      </c>
      <c r="B2127">
        <v>1686441600</v>
      </c>
      <c r="C2127">
        <v>25925.55</v>
      </c>
      <c r="D2127" s="14">
        <f t="shared" si="98"/>
        <v>45088</v>
      </c>
      <c r="F2127">
        <f ca="1">IF(A2127&lt;$F$2,"",AVERAGE(INDIRECT("C"&amp;A2127-$F$2+3):C2127))</f>
        <v>26564.938499999997</v>
      </c>
      <c r="G2127" s="2">
        <f ca="1">IF(A2127&lt;$G$2,"",IF(A2127=$G$2,AVERAGE(INDIRECT("C"&amp;A2127-$G$2+3):C2127),G2126+(2/($G$2+3))*(C2127-G2126)))</f>
        <v>26306.352297832473</v>
      </c>
      <c r="J2127">
        <f ca="1">IF(F2127="","",IF(C2127&lt;(F2127*(1-'inputs and tables'!$K$14)),0,IF(C2127&gt;(F2127*(1+'inputs and tables'!$K$14)),1,J2126)))</f>
        <v>0</v>
      </c>
      <c r="K2127">
        <f ca="1">IF(G2127="","",IF(C2127&lt;(G2127*(1-'inputs and tables'!$K$14)),0,IF(C2127&gt;(G2127*(1+'inputs and tables'!$K$14)),1,K2126)))</f>
        <v>0</v>
      </c>
      <c r="N2127" s="13">
        <f t="shared" si="99"/>
        <v>2251.4589665653366</v>
      </c>
      <c r="O2127" s="10">
        <f ca="1">(O2126+(IF(J2126&lt;&gt;J2125,(-O2126*'inputs and tables'!$K$22-'inputs and tables'!$K$21)-O2126*'inputs and tables'!$K$22,0)*('inputs and tables'!$K$15+'inputs and tables'!$K$16)))*(IF(AND(J2126=0,'inputs and tables'!$K$16=1),data!C2126/data!C2127,1)*IF(AND(J2126=1,'inputs and tables'!$K$15=1),data!C2127/data!C2126,1))</f>
        <v>77298.817592102379</v>
      </c>
      <c r="P2127" s="10">
        <f ca="1">(P2126+(IF(K2126&lt;&gt;K2125,(-P2126*'inputs and tables'!$K$22-'inputs and tables'!$K$21)-P2126*'inputs and tables'!$K$22,0)*('inputs and tables'!$K$15+'inputs and tables'!$K$16)))*(IF(AND(K2126=0,'inputs and tables'!$K$16=1),data!C2126/data!C2127,1)*IF(AND(K2126=1,'inputs and tables'!$K$15=1),data!C2127/data!C2126,1))</f>
        <v>17765.372201413829</v>
      </c>
    </row>
    <row r="2128" spans="1:16" x14ac:dyDescent="0.4">
      <c r="A2128" s="17">
        <f t="shared" si="100"/>
        <v>2126</v>
      </c>
      <c r="B2128">
        <v>1686528000</v>
      </c>
      <c r="C2128">
        <v>25905.19</v>
      </c>
      <c r="D2128" s="14">
        <f t="shared" si="98"/>
        <v>45089</v>
      </c>
      <c r="F2128">
        <f ca="1">IF(A2128&lt;$F$2,"",AVERAGE(INDIRECT("C"&amp;A2128-$F$2+3):C2128))</f>
        <v>26599.285583333331</v>
      </c>
      <c r="G2128" s="2">
        <f ca="1">IF(A2128&lt;$G$2,"",IF(A2128=$G$2,AVERAGE(INDIRECT("C"&amp;A2128-$G$2+3):C2128),G2127+(2/($G$2+3))*(C2128-G2127)))</f>
        <v>26299.188685371177</v>
      </c>
      <c r="J2128">
        <f ca="1">IF(F2128="","",IF(C2128&lt;(F2128*(1-'inputs and tables'!$K$14)),0,IF(C2128&gt;(F2128*(1+'inputs and tables'!$K$14)),1,J2127)))</f>
        <v>0</v>
      </c>
      <c r="K2128">
        <f ca="1">IF(G2128="","",IF(C2128&lt;(G2128*(1-'inputs and tables'!$K$14)),0,IF(C2128&gt;(G2128*(1+'inputs and tables'!$K$14)),1,K2127)))</f>
        <v>0</v>
      </c>
      <c r="N2128" s="13">
        <f t="shared" si="99"/>
        <v>2249.6908380373297</v>
      </c>
      <c r="O2128" s="10">
        <f ca="1">(O2127+(IF(J2127&lt;&gt;J2126,(-O2127*'inputs and tables'!$K$22-'inputs and tables'!$K$21)-O2127*'inputs and tables'!$K$22,0)*('inputs and tables'!$K$15+'inputs and tables'!$K$16)))*(IF(AND(J2127=0,'inputs and tables'!$K$16=1),data!C2127/data!C2128,1)*IF(AND(J2127=1,'inputs and tables'!$K$15=1),data!C2128/data!C2127,1))</f>
        <v>77359.570048508802</v>
      </c>
      <c r="P2128" s="10">
        <f ca="1">(P2127+(IF(K2127&lt;&gt;K2126,(-P2127*'inputs and tables'!$K$22-'inputs and tables'!$K$21)-P2127*'inputs and tables'!$K$22,0)*('inputs and tables'!$K$15+'inputs and tables'!$K$16)))*(IF(AND(K2127=0,'inputs and tables'!$K$16=1),data!C2127/data!C2128,1)*IF(AND(K2127=1,'inputs and tables'!$K$15=1),data!C2128/data!C2127,1))</f>
        <v>17779.334769456014</v>
      </c>
    </row>
    <row r="2129" spans="1:16" x14ac:dyDescent="0.4">
      <c r="A2129" s="17">
        <f t="shared" si="100"/>
        <v>2127</v>
      </c>
      <c r="B2129">
        <v>1686614400</v>
      </c>
      <c r="C2129">
        <v>25934.25</v>
      </c>
      <c r="D2129" s="14">
        <f t="shared" si="98"/>
        <v>45090</v>
      </c>
      <c r="F2129">
        <f ca="1">IF(A2129&lt;$F$2,"",AVERAGE(INDIRECT("C"&amp;A2129-$F$2+3):C2129))</f>
        <v>26633.954583333329</v>
      </c>
      <c r="G2129" s="2">
        <f ca="1">IF(A2129&lt;$G$2,"",IF(A2129=$G$2,AVERAGE(INDIRECT("C"&amp;A2129-$G$2+3):C2129),G2128+(2/($G$2+3))*(C2129-G2128)))</f>
        <v>26292.671923132406</v>
      </c>
      <c r="J2129">
        <f ca="1">IF(F2129="","",IF(C2129&lt;(F2129*(1-'inputs and tables'!$K$14)),0,IF(C2129&gt;(F2129*(1+'inputs and tables'!$K$14)),1,J2128)))</f>
        <v>0</v>
      </c>
      <c r="K2129">
        <f ca="1">IF(G2129="","",IF(C2129&lt;(G2129*(1-'inputs and tables'!$K$14)),0,IF(C2129&gt;(G2129*(1+'inputs and tables'!$K$14)),1,K2128)))</f>
        <v>0</v>
      </c>
      <c r="N2129" s="13">
        <f t="shared" si="99"/>
        <v>2252.2145028223927</v>
      </c>
      <c r="O2129" s="10">
        <f ca="1">(O2128+(IF(J2128&lt;&gt;J2127,(-O2128*'inputs and tables'!$K$22-'inputs and tables'!$K$21)-O2128*'inputs and tables'!$K$22,0)*('inputs and tables'!$K$15+'inputs and tables'!$K$16)))*(IF(AND(J2128=0,'inputs and tables'!$K$16=1),data!C2128/data!C2129,1)*IF(AND(J2128=1,'inputs and tables'!$K$15=1),data!C2129/data!C2128,1))</f>
        <v>77272.886643142934</v>
      </c>
      <c r="P2129" s="10">
        <f ca="1">(P2128+(IF(K2128&lt;&gt;K2127,(-P2128*'inputs and tables'!$K$22-'inputs and tables'!$K$21)-P2128*'inputs and tables'!$K$22,0)*('inputs and tables'!$K$15+'inputs and tables'!$K$16)))*(IF(AND(K2128=0,'inputs and tables'!$K$16=1),data!C2128/data!C2129,1)*IF(AND(K2128=1,'inputs and tables'!$K$15=1),data!C2129/data!C2128,1))</f>
        <v>17759.412563554535</v>
      </c>
    </row>
    <row r="2130" spans="1:16" x14ac:dyDescent="0.4">
      <c r="A2130" s="17">
        <f t="shared" si="100"/>
        <v>2128</v>
      </c>
      <c r="B2130">
        <v>1686700800</v>
      </c>
      <c r="C2130">
        <v>25128.6</v>
      </c>
      <c r="D2130" s="14">
        <f t="shared" ref="D2130:D2193" si="101">(B2130/86400)+DATE(1970,1,1)</f>
        <v>45091</v>
      </c>
      <c r="F2130">
        <f ca="1">IF(A2130&lt;$F$2,"",AVERAGE(INDIRECT("C"&amp;A2130-$F$2+3):C2130))</f>
        <v>26658.360916666665</v>
      </c>
      <c r="G2130" s="2">
        <f ca="1">IF(A2130&lt;$G$2,"",IF(A2130=$G$2,AVERAGE(INDIRECT("C"&amp;A2130-$G$2+3):C2130),G2129+(2/($G$2+3))*(C2130-G2129)))</f>
        <v>26271.884924505041</v>
      </c>
      <c r="J2130">
        <f ca="1">IF(F2130="","",IF(C2130&lt;(F2130*(1-'inputs and tables'!$K$14)),0,IF(C2130&gt;(F2130*(1+'inputs and tables'!$K$14)),1,J2129)))</f>
        <v>0</v>
      </c>
      <c r="K2130">
        <f ca="1">IF(G2130="","",IF(C2130&lt;(G2130*(1-'inputs and tables'!$K$14)),0,IF(C2130&gt;(G2130*(1+'inputs and tables'!$K$14)),1,K2129)))</f>
        <v>0</v>
      </c>
      <c r="N2130" s="13">
        <f t="shared" si="99"/>
        <v>2182.2492401215682</v>
      </c>
      <c r="O2130" s="10">
        <f ca="1">(O2129+(IF(J2129&lt;&gt;J2128,(-O2129*'inputs and tables'!$K$22-'inputs and tables'!$K$21)-O2129*'inputs and tables'!$K$22,0)*('inputs and tables'!$K$15+'inputs and tables'!$K$16)))*(IF(AND(J2129=0,'inputs and tables'!$K$16=1),data!C2129/data!C2130,1)*IF(AND(J2129=1,'inputs and tables'!$K$15=1),data!C2130/data!C2129,1))</f>
        <v>79750.338674853745</v>
      </c>
      <c r="P2130" s="10">
        <f ca="1">(P2129+(IF(K2129&lt;&gt;K2128,(-P2129*'inputs and tables'!$K$22-'inputs and tables'!$K$21)-P2129*'inputs and tables'!$K$22,0)*('inputs and tables'!$K$15+'inputs and tables'!$K$16)))*(IF(AND(K2129=0,'inputs and tables'!$K$16=1),data!C2129/data!C2130,1)*IF(AND(K2129=1,'inputs and tables'!$K$15=1),data!C2130/data!C2129,1))</f>
        <v>18328.798471716062</v>
      </c>
    </row>
    <row r="2131" spans="1:16" x14ac:dyDescent="0.4">
      <c r="A2131" s="17">
        <f t="shared" si="100"/>
        <v>2129</v>
      </c>
      <c r="B2131">
        <v>1686787200</v>
      </c>
      <c r="C2131">
        <v>25598.49</v>
      </c>
      <c r="D2131" s="14">
        <f t="shared" si="101"/>
        <v>45092</v>
      </c>
      <c r="F2131">
        <f ca="1">IF(A2131&lt;$F$2,"",AVERAGE(INDIRECT("C"&amp;A2131-$F$2+3):C2131))</f>
        <v>26668.981249999997</v>
      </c>
      <c r="G2131" s="2">
        <f ca="1">IF(A2131&lt;$G$2,"",IF(A2131=$G$2,AVERAGE(INDIRECT("C"&amp;A2131-$G$2+3):C2131),G2130+(2/($G$2+3))*(C2131-G2130)))</f>
        <v>26259.860015138878</v>
      </c>
      <c r="J2131">
        <f ca="1">IF(F2131="","",IF(C2131&lt;(F2131*(1-'inputs and tables'!$K$14)),0,IF(C2131&gt;(F2131*(1+'inputs and tables'!$K$14)),1,J2130)))</f>
        <v>0</v>
      </c>
      <c r="K2131">
        <f ca="1">IF(G2131="","",IF(C2131&lt;(G2131*(1-'inputs and tables'!$K$14)),0,IF(C2131&gt;(G2131*(1+'inputs and tables'!$K$14)),1,K2130)))</f>
        <v>0</v>
      </c>
      <c r="N2131" s="13">
        <f t="shared" si="99"/>
        <v>2223.0560138949072</v>
      </c>
      <c r="O2131" s="10">
        <f ca="1">(O2130+(IF(J2130&lt;&gt;J2129,(-O2130*'inputs and tables'!$K$22-'inputs and tables'!$K$21)-O2130*'inputs and tables'!$K$22,0)*('inputs and tables'!$K$15+'inputs and tables'!$K$16)))*(IF(AND(J2130=0,'inputs and tables'!$K$16=1),data!C2130/data!C2131,1)*IF(AND(J2130=1,'inputs and tables'!$K$15=1),data!C2131/data!C2130,1))</f>
        <v>78286.42863016254</v>
      </c>
      <c r="P2131" s="10">
        <f ca="1">(P2130+(IF(K2130&lt;&gt;K2129,(-P2130*'inputs and tables'!$K$22-'inputs and tables'!$K$21)-P2130*'inputs and tables'!$K$22,0)*('inputs and tables'!$K$15+'inputs and tables'!$K$16)))*(IF(AND(K2130=0,'inputs and tables'!$K$16=1),data!C2130/data!C2131,1)*IF(AND(K2130=1,'inputs and tables'!$K$15=1),data!C2131/data!C2130,1))</f>
        <v>17992.3520987513</v>
      </c>
    </row>
    <row r="2132" spans="1:16" x14ac:dyDescent="0.4">
      <c r="A2132" s="17">
        <f t="shared" si="100"/>
        <v>2130</v>
      </c>
      <c r="B2132">
        <v>1686873600</v>
      </c>
      <c r="C2132">
        <v>26345</v>
      </c>
      <c r="D2132" s="14">
        <f t="shared" si="101"/>
        <v>45093</v>
      </c>
      <c r="F2132">
        <f ca="1">IF(A2132&lt;$F$2,"",AVERAGE(INDIRECT("C"&amp;A2132-$F$2+3):C2132))</f>
        <v>26692.541916666665</v>
      </c>
      <c r="G2132" s="2">
        <f ca="1">IF(A2132&lt;$G$2,"",IF(A2132=$G$2,AVERAGE(INDIRECT("C"&amp;A2132-$G$2+3):C2132),G2131+(2/($G$2+3))*(C2132-G2131)))</f>
        <v>26261.380372011397</v>
      </c>
      <c r="J2132">
        <f ca="1">IF(F2132="","",IF(C2132&lt;(F2132*(1-'inputs and tables'!$K$14)),0,IF(C2132&gt;(F2132*(1+'inputs and tables'!$K$14)),1,J2131)))</f>
        <v>0</v>
      </c>
      <c r="K2132">
        <f ca="1">IF(G2132="","",IF(C2132&lt;(G2132*(1-'inputs and tables'!$K$14)),0,IF(C2132&gt;(G2132*(1+'inputs and tables'!$K$14)),1,K2131)))</f>
        <v>1</v>
      </c>
      <c r="N2132" s="13">
        <f t="shared" si="99"/>
        <v>2287.8853669127097</v>
      </c>
      <c r="O2132" s="10">
        <f ca="1">(O2131+(IF(J2131&lt;&gt;J2130,(-O2131*'inputs and tables'!$K$22-'inputs and tables'!$K$21)-O2131*'inputs and tables'!$K$22,0)*('inputs and tables'!$K$15+'inputs and tables'!$K$16)))*(IF(AND(J2131=0,'inputs and tables'!$K$16=1),data!C2131/data!C2132,1)*IF(AND(J2131=1,'inputs and tables'!$K$15=1),data!C2132/data!C2131,1))</f>
        <v>76068.110093943047</v>
      </c>
      <c r="P2132" s="10">
        <f ca="1">(P2131+(IF(K2131&lt;&gt;K2130,(-P2131*'inputs and tables'!$K$22-'inputs and tables'!$K$21)-P2131*'inputs and tables'!$K$22,0)*('inputs and tables'!$K$15+'inputs and tables'!$K$16)))*(IF(AND(K2131=0,'inputs and tables'!$K$16=1),data!C2131/data!C2132,1)*IF(AND(K2131=1,'inputs and tables'!$K$15=1),data!C2132/data!C2131,1))</f>
        <v>17482.522120947589</v>
      </c>
    </row>
    <row r="2133" spans="1:16" x14ac:dyDescent="0.4">
      <c r="A2133" s="17">
        <f t="shared" si="100"/>
        <v>2131</v>
      </c>
      <c r="B2133">
        <v>1686960000</v>
      </c>
      <c r="C2133">
        <v>26516.99</v>
      </c>
      <c r="D2133" s="14">
        <f t="shared" si="101"/>
        <v>45094</v>
      </c>
      <c r="F2133">
        <f ca="1">IF(A2133&lt;$F$2,"",AVERAGE(INDIRECT("C"&amp;A2133-$F$2+3):C2133))</f>
        <v>26708.767083333332</v>
      </c>
      <c r="G2133" s="2">
        <f ca="1">IF(A2133&lt;$G$2,"",IF(A2133=$G$2,AVERAGE(INDIRECT("C"&amp;A2133-$G$2+3):C2133),G2132+(2/($G$2+3))*(C2133-G2132)))</f>
        <v>26265.94482965405</v>
      </c>
      <c r="J2133">
        <f ca="1">IF(F2133="","",IF(C2133&lt;(F2133*(1-'inputs and tables'!$K$14)),0,IF(C2133&gt;(F2133*(1+'inputs and tables'!$K$14)),1,J2132)))</f>
        <v>0</v>
      </c>
      <c r="K2133">
        <f ca="1">IF(G2133="","",IF(C2133&lt;(G2133*(1-'inputs and tables'!$K$14)),0,IF(C2133&gt;(G2133*(1+'inputs and tables'!$K$14)),1,K2132)))</f>
        <v>1</v>
      </c>
      <c r="N2133" s="13">
        <f t="shared" si="99"/>
        <v>2302.821537125476</v>
      </c>
      <c r="O2133" s="10">
        <f ca="1">(O2132+(IF(J2132&lt;&gt;J2131,(-O2132*'inputs and tables'!$K$22-'inputs and tables'!$K$21)-O2132*'inputs and tables'!$K$22,0)*('inputs and tables'!$K$15+'inputs and tables'!$K$16)))*(IF(AND(J2132=0,'inputs and tables'!$K$16=1),data!C2132/data!C2133,1)*IF(AND(J2132=1,'inputs and tables'!$K$15=1),data!C2133/data!C2132,1))</f>
        <v>75574.730028744947</v>
      </c>
      <c r="P2133" s="10">
        <f ca="1">(P2132+(IF(K2132&lt;&gt;K2131,(-P2132*'inputs and tables'!$K$22-'inputs and tables'!$K$21)-P2132*'inputs and tables'!$K$22,0)*('inputs and tables'!$K$15+'inputs and tables'!$K$16)))*(IF(AND(K2132=0,'inputs and tables'!$K$16=1),data!C2132/data!C2133,1)*IF(AND(K2132=1,'inputs and tables'!$K$15=1),data!C2133/data!C2132,1))</f>
        <v>17455.881318728356</v>
      </c>
    </row>
    <row r="2134" spans="1:16" x14ac:dyDescent="0.4">
      <c r="A2134" s="17">
        <f t="shared" si="100"/>
        <v>2132</v>
      </c>
      <c r="B2134">
        <v>1687046400</v>
      </c>
      <c r="C2134">
        <v>26339.97</v>
      </c>
      <c r="D2134" s="14">
        <f t="shared" si="101"/>
        <v>45095</v>
      </c>
      <c r="F2134">
        <f ca="1">IF(A2134&lt;$F$2,"",AVERAGE(INDIRECT("C"&amp;A2134-$F$2+3):C2134))</f>
        <v>26723.000583333331</v>
      </c>
      <c r="G2134" s="2">
        <f ca="1">IF(A2134&lt;$G$2,"",IF(A2134=$G$2,AVERAGE(INDIRECT("C"&amp;A2134-$G$2+3):C2134),G2133+(2/($G$2+3))*(C2134-G2133)))</f>
        <v>26267.266707695941</v>
      </c>
      <c r="J2134">
        <f ca="1">IF(F2134="","",IF(C2134&lt;(F2134*(1-'inputs and tables'!$K$14)),0,IF(C2134&gt;(F2134*(1+'inputs and tables'!$K$14)),1,J2133)))</f>
        <v>0</v>
      </c>
      <c r="K2134">
        <f ca="1">IF(G2134="","",IF(C2134&lt;(G2134*(1-'inputs and tables'!$K$14)),0,IF(C2134&gt;(G2134*(1+'inputs and tables'!$K$14)),1,K2133)))</f>
        <v>1</v>
      </c>
      <c r="N2134" s="13">
        <f t="shared" si="99"/>
        <v>2287.4485453755847</v>
      </c>
      <c r="O2134" s="10">
        <f ca="1">(O2133+(IF(J2133&lt;&gt;J2132,(-O2133*'inputs and tables'!$K$22-'inputs and tables'!$K$21)-O2133*'inputs and tables'!$K$22,0)*('inputs and tables'!$K$15+'inputs and tables'!$K$16)))*(IF(AND(J2133=0,'inputs and tables'!$K$16=1),data!C2133/data!C2134,1)*IF(AND(J2133=1,'inputs and tables'!$K$15=1),data!C2134/data!C2133,1))</f>
        <v>76082.636404860357</v>
      </c>
      <c r="P2134" s="10">
        <f ca="1">(P2133+(IF(K2133&lt;&gt;K2132,(-P2133*'inputs and tables'!$K$22-'inputs and tables'!$K$21)-P2133*'inputs and tables'!$K$22,0)*('inputs and tables'!$K$15+'inputs and tables'!$K$16)))*(IF(AND(K2133=0,'inputs and tables'!$K$16=1),data!C2133/data!C2134,1)*IF(AND(K2133=1,'inputs and tables'!$K$15=1),data!C2134/data!C2133,1))</f>
        <v>17339.350743009116</v>
      </c>
    </row>
    <row r="2135" spans="1:16" x14ac:dyDescent="0.4">
      <c r="A2135" s="17">
        <f t="shared" si="100"/>
        <v>2133</v>
      </c>
      <c r="B2135">
        <v>1687132800</v>
      </c>
      <c r="C2135">
        <v>26844.35</v>
      </c>
      <c r="D2135" s="14">
        <f t="shared" si="101"/>
        <v>45096</v>
      </c>
      <c r="F2135">
        <f ca="1">IF(A2135&lt;$F$2,"",AVERAGE(INDIRECT("C"&amp;A2135-$F$2+3):C2135))</f>
        <v>26744.43883333333</v>
      </c>
      <c r="G2135" s="2">
        <f ca="1">IF(A2135&lt;$G$2,"",IF(A2135=$G$2,AVERAGE(INDIRECT("C"&amp;A2135-$G$2+3):C2135),G2134+(2/($G$2+3))*(C2135-G2134)))</f>
        <v>26277.571766487083</v>
      </c>
      <c r="J2135">
        <f ca="1">IF(F2135="","",IF(C2135&lt;(F2135*(1-'inputs and tables'!$K$14)),0,IF(C2135&gt;(F2135*(1+'inputs and tables'!$K$14)),1,J2134)))</f>
        <v>1</v>
      </c>
      <c r="K2135">
        <f ca="1">IF(G2135="","",IF(C2135&lt;(G2135*(1-'inputs and tables'!$K$14)),0,IF(C2135&gt;(G2135*(1+'inputs and tables'!$K$14)),1,K2134)))</f>
        <v>1</v>
      </c>
      <c r="N2135" s="13">
        <f t="shared" si="99"/>
        <v>2331.2505427702868</v>
      </c>
      <c r="O2135" s="10">
        <f ca="1">(O2134+(IF(J2134&lt;&gt;J2133,(-O2134*'inputs and tables'!$K$22-'inputs and tables'!$K$21)-O2134*'inputs and tables'!$K$22,0)*('inputs and tables'!$K$15+'inputs and tables'!$K$16)))*(IF(AND(J2134=0,'inputs and tables'!$K$16=1),data!C2134/data!C2135,1)*IF(AND(J2134=1,'inputs and tables'!$K$15=1),data!C2135/data!C2134,1))</f>
        <v>74653.115475879647</v>
      </c>
      <c r="P2135" s="10">
        <f ca="1">(P2134+(IF(K2134&lt;&gt;K2133,(-P2134*'inputs and tables'!$K$22-'inputs and tables'!$K$21)-P2134*'inputs and tables'!$K$22,0)*('inputs and tables'!$K$15+'inputs and tables'!$K$16)))*(IF(AND(K2134=0,'inputs and tables'!$K$16=1),data!C2134/data!C2135,1)*IF(AND(K2134=1,'inputs and tables'!$K$15=1),data!C2135/data!C2134,1))</f>
        <v>17671.379280921607</v>
      </c>
    </row>
    <row r="2136" spans="1:16" x14ac:dyDescent="0.4">
      <c r="A2136" s="17">
        <f t="shared" si="100"/>
        <v>2134</v>
      </c>
      <c r="B2136">
        <v>1687219200</v>
      </c>
      <c r="C2136">
        <v>28307.99</v>
      </c>
      <c r="D2136" s="14">
        <f t="shared" si="101"/>
        <v>45097</v>
      </c>
      <c r="F2136">
        <f ca="1">IF(A2136&lt;$F$2,"",AVERAGE(INDIRECT("C"&amp;A2136-$F$2+3):C2136))</f>
        <v>26773.320416666669</v>
      </c>
      <c r="G2136" s="2">
        <f ca="1">IF(A2136&lt;$G$2,"",IF(A2136=$G$2,AVERAGE(INDIRECT("C"&amp;A2136-$G$2+3):C2136),G2135+(2/($G$2+3))*(C2136-G2135)))</f>
        <v>26313.82923494267</v>
      </c>
      <c r="J2136">
        <f ca="1">IF(F2136="","",IF(C2136&lt;(F2136*(1-'inputs and tables'!$K$14)),0,IF(C2136&gt;(F2136*(1+'inputs and tables'!$K$14)),1,J2135)))</f>
        <v>1</v>
      </c>
      <c r="K2136">
        <f ca="1">IF(G2136="","",IF(C2136&lt;(G2136*(1-'inputs and tables'!$K$14)),0,IF(C2136&gt;(G2136*(1+'inputs and tables'!$K$14)),1,K2135)))</f>
        <v>1</v>
      </c>
      <c r="N2136" s="13">
        <f t="shared" si="99"/>
        <v>2458.3577941814892</v>
      </c>
      <c r="O2136" s="10">
        <f ca="1">(O2135+(IF(J2135&lt;&gt;J2134,(-O2135*'inputs and tables'!$K$22-'inputs and tables'!$K$21)-O2135*'inputs and tables'!$K$22,0)*('inputs and tables'!$K$15+'inputs and tables'!$K$16)))*(IF(AND(J2135=0,'inputs and tables'!$K$16=1),data!C2135/data!C2136,1)*IF(AND(J2135=1,'inputs and tables'!$K$15=1),data!C2136/data!C2135,1))</f>
        <v>78093.655059227225</v>
      </c>
      <c r="P2136" s="10">
        <f ca="1">(P2135+(IF(K2135&lt;&gt;K2134,(-P2135*'inputs and tables'!$K$22-'inputs and tables'!$K$21)-P2135*'inputs and tables'!$K$22,0)*('inputs and tables'!$K$15+'inputs and tables'!$K$16)))*(IF(AND(K2135=0,'inputs and tables'!$K$16=1),data!C2135/data!C2136,1)*IF(AND(K2135=1,'inputs and tables'!$K$15=1),data!C2136/data!C2135,1))</f>
        <v>18634.879517311318</v>
      </c>
    </row>
    <row r="2137" spans="1:16" x14ac:dyDescent="0.4">
      <c r="A2137" s="17">
        <f t="shared" si="100"/>
        <v>2135</v>
      </c>
      <c r="B2137">
        <v>1687305600</v>
      </c>
      <c r="C2137">
        <v>29993.89</v>
      </c>
      <c r="D2137" s="14">
        <f t="shared" si="101"/>
        <v>45098</v>
      </c>
      <c r="F2137">
        <f ca="1">IF(A2137&lt;$F$2,"",AVERAGE(INDIRECT("C"&amp;A2137-$F$2+3):C2137))</f>
        <v>26819.501500000002</v>
      </c>
      <c r="G2137" s="2">
        <f ca="1">IF(A2137&lt;$G$2,"",IF(A2137=$G$2,AVERAGE(INDIRECT("C"&amp;A2137-$G$2+3):C2137),G2136+(2/($G$2+3))*(C2137-G2136)))</f>
        <v>26379.544605747265</v>
      </c>
      <c r="J2137">
        <f ca="1">IF(F2137="","",IF(C2137&lt;(F2137*(1-'inputs and tables'!$K$14)),0,IF(C2137&gt;(F2137*(1+'inputs and tables'!$K$14)),1,J2136)))</f>
        <v>1</v>
      </c>
      <c r="K2137">
        <f ca="1">IF(G2137="","",IF(C2137&lt;(G2137*(1-'inputs and tables'!$K$14)),0,IF(C2137&gt;(G2137*(1+'inputs and tables'!$K$14)),1,K2136)))</f>
        <v>1</v>
      </c>
      <c r="N2137" s="13">
        <f t="shared" si="99"/>
        <v>2604.7668258792737</v>
      </c>
      <c r="O2137" s="10">
        <f ca="1">(O2136+(IF(J2136&lt;&gt;J2135,(-O2136*'inputs and tables'!$K$22-'inputs and tables'!$K$21)-O2136*'inputs and tables'!$K$22,0)*('inputs and tables'!$K$15+'inputs and tables'!$K$16)))*(IF(AND(J2136=0,'inputs and tables'!$K$16=1),data!C2136/data!C2137,1)*IF(AND(J2136=1,'inputs and tables'!$K$15=1),data!C2137/data!C2136,1))</f>
        <v>82744.571392896658</v>
      </c>
      <c r="P2137" s="10">
        <f ca="1">(P2136+(IF(K2136&lt;&gt;K2135,(-P2136*'inputs and tables'!$K$22-'inputs and tables'!$K$21)-P2136*'inputs and tables'!$K$22,0)*('inputs and tables'!$K$15+'inputs and tables'!$K$16)))*(IF(AND(K2136=0,'inputs and tables'!$K$16=1),data!C2136/data!C2137,1)*IF(AND(K2136=1,'inputs and tables'!$K$15=1),data!C2137/data!C2136,1))</f>
        <v>19744.691389444772</v>
      </c>
    </row>
    <row r="2138" spans="1:16" x14ac:dyDescent="0.4">
      <c r="A2138" s="17">
        <f t="shared" si="100"/>
        <v>2136</v>
      </c>
      <c r="B2138">
        <v>1687392000</v>
      </c>
      <c r="C2138">
        <v>29884.92</v>
      </c>
      <c r="D2138" s="14">
        <f t="shared" si="101"/>
        <v>45099</v>
      </c>
      <c r="F2138">
        <f ca="1">IF(A2138&lt;$F$2,"",AVERAGE(INDIRECT("C"&amp;A2138-$F$2+3):C2138))</f>
        <v>26867.024083333334</v>
      </c>
      <c r="G2138" s="2">
        <f ca="1">IF(A2138&lt;$G$2,"",IF(A2138=$G$2,AVERAGE(INDIRECT("C"&amp;A2138-$G$2+3):C2138),G2137+(2/($G$2+3))*(C2138-G2137)))</f>
        <v>26442.140594930352</v>
      </c>
      <c r="J2138">
        <f ca="1">IF(F2138="","",IF(C2138&lt;(F2138*(1-'inputs and tables'!$K$14)),0,IF(C2138&gt;(F2138*(1+'inputs and tables'!$K$14)),1,J2137)))</f>
        <v>1</v>
      </c>
      <c r="K2138">
        <f ca="1">IF(G2138="","",IF(C2138&lt;(G2138*(1-'inputs and tables'!$K$14)),0,IF(C2138&gt;(G2138*(1+'inputs and tables'!$K$14)),1,K2137)))</f>
        <v>1</v>
      </c>
      <c r="N2138" s="13">
        <f t="shared" si="99"/>
        <v>2595.3035171515271</v>
      </c>
      <c r="O2138" s="10">
        <f ca="1">(O2137+(IF(J2137&lt;&gt;J2136,(-O2137*'inputs and tables'!$K$22-'inputs and tables'!$K$21)-O2137*'inputs and tables'!$K$22,0)*('inputs and tables'!$K$15+'inputs and tables'!$K$16)))*(IF(AND(J2137=0,'inputs and tables'!$K$16=1),data!C2137/data!C2138,1)*IF(AND(J2137=1,'inputs and tables'!$K$15=1),data!C2138/data!C2137,1))</f>
        <v>82443.954302393089</v>
      </c>
      <c r="P2138" s="10">
        <f ca="1">(P2137+(IF(K2137&lt;&gt;K2136,(-P2137*'inputs and tables'!$K$22-'inputs and tables'!$K$21)-P2137*'inputs and tables'!$K$22,0)*('inputs and tables'!$K$15+'inputs and tables'!$K$16)))*(IF(AND(K2137=0,'inputs and tables'!$K$16=1),data!C2137/data!C2138,1)*IF(AND(K2137=1,'inputs and tables'!$K$15=1),data!C2138/data!C2137,1))</f>
        <v>19672.957478948072</v>
      </c>
    </row>
    <row r="2139" spans="1:16" x14ac:dyDescent="0.4">
      <c r="A2139" s="17">
        <f t="shared" si="100"/>
        <v>2137</v>
      </c>
      <c r="B2139">
        <v>1687478400</v>
      </c>
      <c r="C2139">
        <v>30688.5</v>
      </c>
      <c r="D2139" s="14">
        <f t="shared" si="101"/>
        <v>45100</v>
      </c>
      <c r="F2139">
        <f ca="1">IF(A2139&lt;$F$2,"",AVERAGE(INDIRECT("C"&amp;A2139-$F$2+3):C2139))</f>
        <v>26923.25991666667</v>
      </c>
      <c r="G2139" s="2">
        <f ca="1">IF(A2139&lt;$G$2,"",IF(A2139=$G$2,AVERAGE(INDIRECT("C"&amp;A2139-$G$2+3):C2139),G2138+(2/($G$2+3))*(C2139-G2138)))</f>
        <v>26517.968441449451</v>
      </c>
      <c r="J2139">
        <f ca="1">IF(F2139="","",IF(C2139&lt;(F2139*(1-'inputs and tables'!$K$14)),0,IF(C2139&gt;(F2139*(1+'inputs and tables'!$K$14)),1,J2138)))</f>
        <v>1</v>
      </c>
      <c r="K2139">
        <f ca="1">IF(G2139="","",IF(C2139&lt;(G2139*(1-'inputs and tables'!$K$14)),0,IF(C2139&gt;(G2139*(1+'inputs and tables'!$K$14)),1,K2138)))</f>
        <v>1</v>
      </c>
      <c r="N2139" s="13">
        <f t="shared" si="99"/>
        <v>2665.0890143291213</v>
      </c>
      <c r="O2139" s="10">
        <f ca="1">(O2138+(IF(J2138&lt;&gt;J2137,(-O2138*'inputs and tables'!$K$22-'inputs and tables'!$K$21)-O2138*'inputs and tables'!$K$22,0)*('inputs and tables'!$K$15+'inputs and tables'!$K$16)))*(IF(AND(J2138=0,'inputs and tables'!$K$16=1),data!C2138/data!C2139,1)*IF(AND(J2138=1,'inputs and tables'!$K$15=1),data!C2139/data!C2138,1))</f>
        <v>84660.801889681839</v>
      </c>
      <c r="P2139" s="10">
        <f ca="1">(P2138+(IF(K2138&lt;&gt;K2137,(-P2138*'inputs and tables'!$K$22-'inputs and tables'!$K$21)-P2138*'inputs and tables'!$K$22,0)*('inputs and tables'!$K$15+'inputs and tables'!$K$16)))*(IF(AND(K2138=0,'inputs and tables'!$K$16=1),data!C2138/data!C2139,1)*IF(AND(K2138=1,'inputs and tables'!$K$15=1),data!C2139/data!C2138,1))</f>
        <v>20201.946519940422</v>
      </c>
    </row>
    <row r="2140" spans="1:16" x14ac:dyDescent="0.4">
      <c r="A2140" s="17">
        <f t="shared" si="100"/>
        <v>2138</v>
      </c>
      <c r="B2140">
        <v>1687564800</v>
      </c>
      <c r="C2140">
        <v>30527.43</v>
      </c>
      <c r="D2140" s="14">
        <f t="shared" si="101"/>
        <v>45101</v>
      </c>
      <c r="F2140">
        <f ca="1">IF(A2140&lt;$F$2,"",AVERAGE(INDIRECT("C"&amp;A2140-$F$2+3):C2140))</f>
        <v>26984.444416666673</v>
      </c>
      <c r="G2140" s="2">
        <f ca="1">IF(A2140&lt;$G$2,"",IF(A2140=$G$2,AVERAGE(INDIRECT("C"&amp;A2140-$G$2+3):C2140),G2139+(2/($G$2+3))*(C2140-G2139)))</f>
        <v>26589.565969280709</v>
      </c>
      <c r="J2140">
        <f ca="1">IF(F2140="","",IF(C2140&lt;(F2140*(1-'inputs and tables'!$K$14)),0,IF(C2140&gt;(F2140*(1+'inputs and tables'!$K$14)),1,J2139)))</f>
        <v>1</v>
      </c>
      <c r="K2140">
        <f ca="1">IF(G2140="","",IF(C2140&lt;(G2140*(1-'inputs and tables'!$K$14)),0,IF(C2140&gt;(G2140*(1+'inputs and tables'!$K$14)),1,K2139)))</f>
        <v>1</v>
      </c>
      <c r="N2140" s="13">
        <f t="shared" si="99"/>
        <v>2651.1011723838328</v>
      </c>
      <c r="O2140" s="10">
        <f ca="1">(O2139+(IF(J2139&lt;&gt;J2138,(-O2139*'inputs and tables'!$K$22-'inputs and tables'!$K$21)-O2139*'inputs and tables'!$K$22,0)*('inputs and tables'!$K$15+'inputs and tables'!$K$16)))*(IF(AND(J2139=0,'inputs and tables'!$K$16=1),data!C2139/data!C2140,1)*IF(AND(J2139=1,'inputs and tables'!$K$15=1),data!C2140/data!C2139,1))</f>
        <v>84216.455787383878</v>
      </c>
      <c r="P2140" s="10">
        <f ca="1">(P2139+(IF(K2139&lt;&gt;K2138,(-P2139*'inputs and tables'!$K$22-'inputs and tables'!$K$21)-P2139*'inputs and tables'!$K$22,0)*('inputs and tables'!$K$15+'inputs and tables'!$K$16)))*(IF(AND(K2139=0,'inputs and tables'!$K$16=1),data!C2139/data!C2140,1)*IF(AND(K2139=1,'inputs and tables'!$K$15=1),data!C2140/data!C2139,1))</f>
        <v>20095.915676922134</v>
      </c>
    </row>
    <row r="2141" spans="1:16" x14ac:dyDescent="0.4">
      <c r="A2141" s="17">
        <f t="shared" si="100"/>
        <v>2139</v>
      </c>
      <c r="B2141">
        <v>1687651200</v>
      </c>
      <c r="C2141">
        <v>30462.66</v>
      </c>
      <c r="D2141" s="14">
        <f t="shared" si="101"/>
        <v>45102</v>
      </c>
      <c r="F2141">
        <f ca="1">IF(A2141&lt;$F$2,"",AVERAGE(INDIRECT("C"&amp;A2141-$F$2+3):C2141))</f>
        <v>27045.324333333338</v>
      </c>
      <c r="G2141" s="2">
        <f ca="1">IF(A2141&lt;$G$2,"",IF(A2141=$G$2,AVERAGE(INDIRECT("C"&amp;A2141-$G$2+3):C2141),G2140+(2/($G$2+3))*(C2141-G2140)))</f>
        <v>26658.728362686412</v>
      </c>
      <c r="J2141">
        <f ca="1">IF(F2141="","",IF(C2141&lt;(F2141*(1-'inputs and tables'!$K$14)),0,IF(C2141&gt;(F2141*(1+'inputs and tables'!$K$14)),1,J2140)))</f>
        <v>1</v>
      </c>
      <c r="K2141">
        <f ca="1">IF(G2141="","",IF(C2141&lt;(G2141*(1-'inputs and tables'!$K$14)),0,IF(C2141&gt;(G2141*(1+'inputs and tables'!$K$14)),1,K2140)))</f>
        <v>1</v>
      </c>
      <c r="N2141" s="13">
        <f t="shared" si="99"/>
        <v>2645.4763352149225</v>
      </c>
      <c r="O2141" s="10">
        <f ca="1">(O2140+(IF(J2140&lt;&gt;J2139,(-O2140*'inputs and tables'!$K$22-'inputs and tables'!$K$21)-O2140*'inputs and tables'!$K$22,0)*('inputs and tables'!$K$15+'inputs and tables'!$K$16)))*(IF(AND(J2140=0,'inputs and tables'!$K$16=1),data!C2140/data!C2141,1)*IF(AND(J2140=1,'inputs and tables'!$K$15=1),data!C2141/data!C2140,1))</f>
        <v>84037.773866195334</v>
      </c>
      <c r="P2141" s="10">
        <f ca="1">(P2140+(IF(K2140&lt;&gt;K2139,(-P2140*'inputs and tables'!$K$22-'inputs and tables'!$K$21)-P2140*'inputs and tables'!$K$22,0)*('inputs and tables'!$K$15+'inputs and tables'!$K$16)))*(IF(AND(K2140=0,'inputs and tables'!$K$16=1),data!C2140/data!C2141,1)*IF(AND(K2140=1,'inputs and tables'!$K$15=1),data!C2141/data!C2140,1))</f>
        <v>20053.278204380415</v>
      </c>
    </row>
    <row r="2142" spans="1:16" x14ac:dyDescent="0.4">
      <c r="A2142" s="17">
        <f t="shared" si="100"/>
        <v>2140</v>
      </c>
      <c r="B2142">
        <v>1687737600</v>
      </c>
      <c r="C2142">
        <v>30267.99</v>
      </c>
      <c r="D2142" s="14">
        <f t="shared" si="101"/>
        <v>45103</v>
      </c>
      <c r="F2142">
        <f ca="1">IF(A2142&lt;$F$2,"",AVERAGE(INDIRECT("C"&amp;A2142-$F$2+3):C2142))</f>
        <v>27101.267166666672</v>
      </c>
      <c r="G2142" s="2">
        <f ca="1">IF(A2142&lt;$G$2,"",IF(A2142=$G$2,AVERAGE(INDIRECT("C"&amp;A2142-$G$2+3):C2142),G2141+(2/($G$2+3))*(C2142-G2141)))</f>
        <v>26723.179463352724</v>
      </c>
      <c r="J2142">
        <f ca="1">IF(F2142="","",IF(C2142&lt;(F2142*(1-'inputs and tables'!$K$14)),0,IF(C2142&gt;(F2142*(1+'inputs and tables'!$K$14)),1,J2141)))</f>
        <v>1</v>
      </c>
      <c r="K2142">
        <f ca="1">IF(G2142="","",IF(C2142&lt;(G2142*(1-'inputs and tables'!$K$14)),0,IF(C2142&gt;(G2142*(1+'inputs and tables'!$K$14)),1,K2141)))</f>
        <v>1</v>
      </c>
      <c r="N2142" s="13">
        <f t="shared" si="99"/>
        <v>2628.570560138935</v>
      </c>
      <c r="O2142" s="10">
        <f ca="1">(O2141+(IF(J2141&lt;&gt;J2140,(-O2141*'inputs and tables'!$K$22-'inputs and tables'!$K$21)-O2141*'inputs and tables'!$K$22,0)*('inputs and tables'!$K$15+'inputs and tables'!$K$16)))*(IF(AND(J2141=0,'inputs and tables'!$K$16=1),data!C2141/data!C2142,1)*IF(AND(J2141=1,'inputs and tables'!$K$15=1),data!C2142/data!C2141,1))</f>
        <v>83500.73496550406</v>
      </c>
      <c r="P2142" s="10">
        <f ca="1">(P2141+(IF(K2141&lt;&gt;K2140,(-P2141*'inputs and tables'!$K$22-'inputs and tables'!$K$21)-P2141*'inputs and tables'!$K$22,0)*('inputs and tables'!$K$15+'inputs and tables'!$K$16)))*(IF(AND(K2141=0,'inputs and tables'!$K$16=1),data!C2141/data!C2142,1)*IF(AND(K2141=1,'inputs and tables'!$K$15=1),data!C2142/data!C2141,1))</f>
        <v>19925.128802192732</v>
      </c>
    </row>
    <row r="2143" spans="1:16" x14ac:dyDescent="0.4">
      <c r="A2143" s="17">
        <f t="shared" si="100"/>
        <v>2141</v>
      </c>
      <c r="B2143">
        <v>1687824000</v>
      </c>
      <c r="C2143">
        <v>30692.44</v>
      </c>
      <c r="D2143" s="14">
        <f t="shared" si="101"/>
        <v>45104</v>
      </c>
      <c r="F2143">
        <f ca="1">IF(A2143&lt;$F$2,"",AVERAGE(INDIRECT("C"&amp;A2143-$F$2+3):C2143))</f>
        <v>27161.27008333334</v>
      </c>
      <c r="G2143" s="2">
        <f ca="1">IF(A2143&lt;$G$2,"",IF(A2143=$G$2,AVERAGE(INDIRECT("C"&amp;A2143-$G$2+3):C2143),G2142+(2/($G$2+3))*(C2143-G2142)))</f>
        <v>26794.059115792854</v>
      </c>
      <c r="J2143">
        <f ca="1">IF(F2143="","",IF(C2143&lt;(F2143*(1-'inputs and tables'!$K$14)),0,IF(C2143&gt;(F2143*(1+'inputs and tables'!$K$14)),1,J2142)))</f>
        <v>1</v>
      </c>
      <c r="K2143">
        <f ca="1">IF(G2143="","",IF(C2143&lt;(G2143*(1-'inputs and tables'!$K$14)),0,IF(C2143&gt;(G2143*(1+'inputs and tables'!$K$14)),1,K2142)))</f>
        <v>1</v>
      </c>
      <c r="N2143" s="13">
        <f t="shared" si="99"/>
        <v>2665.4311767259951</v>
      </c>
      <c r="O2143" s="10">
        <f ca="1">(O2142+(IF(J2142&lt;&gt;J2141,(-O2142*'inputs and tables'!$K$22-'inputs and tables'!$K$21)-O2142*'inputs and tables'!$K$22,0)*('inputs and tables'!$K$15+'inputs and tables'!$K$16)))*(IF(AND(J2142=0,'inputs and tables'!$K$16=1),data!C2142/data!C2143,1)*IF(AND(J2142=1,'inputs and tables'!$K$15=1),data!C2143/data!C2142,1))</f>
        <v>84671.671223779151</v>
      </c>
      <c r="P2143" s="10">
        <f ca="1">(P2142+(IF(K2142&lt;&gt;K2141,(-P2142*'inputs and tables'!$K$22-'inputs and tables'!$K$21)-P2142*'inputs and tables'!$K$22,0)*('inputs and tables'!$K$15+'inputs and tables'!$K$16)))*(IF(AND(K2142=0,'inputs and tables'!$K$16=1),data!C2142/data!C2143,1)*IF(AND(K2142=1,'inputs and tables'!$K$15=1),data!C2143/data!C2142,1))</f>
        <v>20204.540184319219</v>
      </c>
    </row>
    <row r="2144" spans="1:16" x14ac:dyDescent="0.4">
      <c r="A2144" s="17">
        <f t="shared" si="100"/>
        <v>2142</v>
      </c>
      <c r="B2144">
        <v>1687910400</v>
      </c>
      <c r="C2144">
        <v>30077.41</v>
      </c>
      <c r="D2144" s="14">
        <f t="shared" si="101"/>
        <v>45105</v>
      </c>
      <c r="F2144">
        <f ca="1">IF(A2144&lt;$F$2,"",AVERAGE(INDIRECT("C"&amp;A2144-$F$2+3):C2144))</f>
        <v>27219.068750000009</v>
      </c>
      <c r="G2144" s="2">
        <f ca="1">IF(A2144&lt;$G$2,"",IF(A2144=$G$2,AVERAGE(INDIRECT("C"&amp;A2144-$G$2+3):C2144),G2143+(2/($G$2+3))*(C2144-G2143)))</f>
        <v>26852.690381582266</v>
      </c>
      <c r="J2144">
        <f ca="1">IF(F2144="","",IF(C2144&lt;(F2144*(1-'inputs and tables'!$K$14)),0,IF(C2144&gt;(F2144*(1+'inputs and tables'!$K$14)),1,J2143)))</f>
        <v>1</v>
      </c>
      <c r="K2144">
        <f ca="1">IF(G2144="","",IF(C2144&lt;(G2144*(1-'inputs and tables'!$K$14)),0,IF(C2144&gt;(G2144*(1+'inputs and tables'!$K$14)),1,K2143)))</f>
        <v>1</v>
      </c>
      <c r="N2144" s="13">
        <f t="shared" si="99"/>
        <v>2612.0199739470113</v>
      </c>
      <c r="O2144" s="10">
        <f ca="1">(O2143+(IF(J2143&lt;&gt;J2142,(-O2143*'inputs and tables'!$K$22-'inputs and tables'!$K$21)-O2143*'inputs and tables'!$K$22,0)*('inputs and tables'!$K$15+'inputs and tables'!$K$16)))*(IF(AND(J2143=0,'inputs and tables'!$K$16=1),data!C2143/data!C2144,1)*IF(AND(J2143=1,'inputs and tables'!$K$15=1),data!C2144/data!C2143,1))</f>
        <v>82974.979206045769</v>
      </c>
      <c r="P2144" s="10">
        <f ca="1">(P2143+(IF(K2143&lt;&gt;K2142,(-P2143*'inputs and tables'!$K$22-'inputs and tables'!$K$21)-P2143*'inputs and tables'!$K$22,0)*('inputs and tables'!$K$15+'inputs and tables'!$K$16)))*(IF(AND(K2143=0,'inputs and tables'!$K$16=1),data!C2143/data!C2144,1)*IF(AND(K2143=1,'inputs and tables'!$K$15=1),data!C2144/data!C2143,1))</f>
        <v>19799.671807951559</v>
      </c>
    </row>
    <row r="2145" spans="1:16" x14ac:dyDescent="0.4">
      <c r="A2145" s="17">
        <f t="shared" si="100"/>
        <v>2143</v>
      </c>
      <c r="B2145">
        <v>1687996800</v>
      </c>
      <c r="C2145">
        <v>30447.31</v>
      </c>
      <c r="D2145" s="14">
        <f t="shared" si="101"/>
        <v>45106</v>
      </c>
      <c r="F2145">
        <f ca="1">IF(A2145&lt;$F$2,"",AVERAGE(INDIRECT("C"&amp;A2145-$F$2+3):C2145))</f>
        <v>27275.888250000011</v>
      </c>
      <c r="G2145" s="2">
        <f ca="1">IF(A2145&lt;$G$2,"",IF(A2145=$G$2,AVERAGE(INDIRECT("C"&amp;A2145-$G$2+3):C2145),G2144+(2/($G$2+3))*(C2145-G2144)))</f>
        <v>26916.880017625441</v>
      </c>
      <c r="J2145">
        <f ca="1">IF(F2145="","",IF(C2145&lt;(F2145*(1-'inputs and tables'!$K$14)),0,IF(C2145&gt;(F2145*(1+'inputs and tables'!$K$14)),1,J2144)))</f>
        <v>1</v>
      </c>
      <c r="K2145">
        <f ca="1">IF(G2145="","",IF(C2145&lt;(G2145*(1-'inputs and tables'!$K$14)),0,IF(C2145&gt;(G2145*(1+'inputs and tables'!$K$14)),1,K2144)))</f>
        <v>1</v>
      </c>
      <c r="N2145" s="13">
        <f t="shared" si="99"/>
        <v>2644.1432913590825</v>
      </c>
      <c r="O2145" s="10">
        <f ca="1">(O2144+(IF(J2144&lt;&gt;J2143,(-O2144*'inputs and tables'!$K$22-'inputs and tables'!$K$21)-O2144*'inputs and tables'!$K$22,0)*('inputs and tables'!$K$15+'inputs and tables'!$K$16)))*(IF(AND(J2144=0,'inputs and tables'!$K$16=1),data!C2144/data!C2145,1)*IF(AND(J2144=1,'inputs and tables'!$K$15=1),data!C2145/data!C2144,1))</f>
        <v>83995.427602643627</v>
      </c>
      <c r="P2145" s="10">
        <f ca="1">(P2144+(IF(K2144&lt;&gt;K2143,(-P2144*'inputs and tables'!$K$22-'inputs and tables'!$K$21)-P2144*'inputs and tables'!$K$22,0)*('inputs and tables'!$K$15+'inputs and tables'!$K$16)))*(IF(AND(K2144=0,'inputs and tables'!$K$16=1),data!C2144/data!C2145,1)*IF(AND(K2144=1,'inputs and tables'!$K$15=1),data!C2145/data!C2144,1))</f>
        <v>20043.173445950353</v>
      </c>
    </row>
    <row r="2146" spans="1:16" x14ac:dyDescent="0.4">
      <c r="A2146" s="17">
        <f t="shared" si="100"/>
        <v>2144</v>
      </c>
      <c r="B2146">
        <v>1688083200</v>
      </c>
      <c r="C2146">
        <v>30472</v>
      </c>
      <c r="D2146" s="14">
        <f t="shared" si="101"/>
        <v>45107</v>
      </c>
      <c r="F2146">
        <f ca="1">IF(A2146&lt;$F$2,"",AVERAGE(INDIRECT("C"&amp;A2146-$F$2+3):C2146))</f>
        <v>27334.277250000017</v>
      </c>
      <c r="G2146" s="2">
        <f ca="1">IF(A2146&lt;$G$2,"",IF(A2146=$G$2,AVERAGE(INDIRECT("C"&amp;A2146-$G$2+3):C2146),G2145+(2/($G$2+3))*(C2146-G2145)))</f>
        <v>26980.364303024988</v>
      </c>
      <c r="J2146">
        <f ca="1">IF(F2146="","",IF(C2146&lt;(F2146*(1-'inputs and tables'!$K$14)),0,IF(C2146&gt;(F2146*(1+'inputs and tables'!$K$14)),1,J2145)))</f>
        <v>1</v>
      </c>
      <c r="K2146">
        <f ca="1">IF(G2146="","",IF(C2146&lt;(G2146*(1-'inputs and tables'!$K$14)),0,IF(C2146&gt;(G2146*(1+'inputs and tables'!$K$14)),1,K2145)))</f>
        <v>1</v>
      </c>
      <c r="N2146" s="13">
        <f t="shared" si="99"/>
        <v>2646.2874511506584</v>
      </c>
      <c r="O2146" s="10">
        <f ca="1">(O2145+(IF(J2145&lt;&gt;J2144,(-O2145*'inputs and tables'!$K$22-'inputs and tables'!$K$21)-O2145*'inputs and tables'!$K$22,0)*('inputs and tables'!$K$15+'inputs and tables'!$K$16)))*(IF(AND(J2145=0,'inputs and tables'!$K$16=1),data!C2145/data!C2146,1)*IF(AND(J2145=1,'inputs and tables'!$K$15=1),data!C2146/data!C2145,1))</f>
        <v>84063.540257177287</v>
      </c>
      <c r="P2146" s="10">
        <f ca="1">(P2145+(IF(K2145&lt;&gt;K2144,(-P2145*'inputs and tables'!$K$22-'inputs and tables'!$K$21)-P2145*'inputs and tables'!$K$22,0)*('inputs and tables'!$K$15+'inputs and tables'!$K$16)))*(IF(AND(K2145=0,'inputs and tables'!$K$16=1),data!C2145/data!C2146,1)*IF(AND(K2145=1,'inputs and tables'!$K$15=1),data!C2146/data!C2145,1))</f>
        <v>20059.42663719715</v>
      </c>
    </row>
    <row r="2147" spans="1:16" x14ac:dyDescent="0.4">
      <c r="A2147" s="17">
        <f t="shared" si="100"/>
        <v>2145</v>
      </c>
      <c r="B2147">
        <v>1688169600</v>
      </c>
      <c r="C2147">
        <v>30585.9</v>
      </c>
      <c r="D2147" s="14">
        <f t="shared" si="101"/>
        <v>45108</v>
      </c>
      <c r="F2147">
        <f ca="1">IF(A2147&lt;$F$2,"",AVERAGE(INDIRECT("C"&amp;A2147-$F$2+3):C2147))</f>
        <v>27402.873583333345</v>
      </c>
      <c r="G2147" s="2">
        <f ca="1">IF(A2147&lt;$G$2,"",IF(A2147=$G$2,AVERAGE(INDIRECT("C"&amp;A2147-$G$2+3):C2147),G2146+(2/($G$2+3))*(C2147-G2146)))</f>
        <v>27044.7488690424</v>
      </c>
      <c r="J2147">
        <f ca="1">IF(F2147="","",IF(C2147&lt;(F2147*(1-'inputs and tables'!$K$14)),0,IF(C2147&gt;(F2147*(1+'inputs and tables'!$K$14)),1,J2146)))</f>
        <v>1</v>
      </c>
      <c r="K2147">
        <f ca="1">IF(G2147="","",IF(C2147&lt;(G2147*(1-'inputs and tables'!$K$14)),0,IF(C2147&gt;(G2147*(1+'inputs and tables'!$K$14)),1,K2146)))</f>
        <v>1</v>
      </c>
      <c r="N2147" s="13">
        <f t="shared" si="99"/>
        <v>2656.1788970907369</v>
      </c>
      <c r="O2147" s="10">
        <f ca="1">(O2146+(IF(J2146&lt;&gt;J2145,(-O2146*'inputs and tables'!$K$22-'inputs and tables'!$K$21)-O2146*'inputs and tables'!$K$22,0)*('inputs and tables'!$K$15+'inputs and tables'!$K$16)))*(IF(AND(J2146=0,'inputs and tables'!$K$16=1),data!C2146/data!C2147,1)*IF(AND(J2146=1,'inputs and tables'!$K$15=1),data!C2147/data!C2146,1))</f>
        <v>84377.757808873692</v>
      </c>
      <c r="P2147" s="10">
        <f ca="1">(P2146+(IF(K2146&lt;&gt;K2145,(-P2146*'inputs and tables'!$K$22-'inputs and tables'!$K$21)-P2146*'inputs and tables'!$K$22,0)*('inputs and tables'!$K$15+'inputs and tables'!$K$16)))*(IF(AND(K2146=0,'inputs and tables'!$K$16=1),data!C2146/data!C2147,1)*IF(AND(K2146=1,'inputs and tables'!$K$15=1),data!C2147/data!C2146,1))</f>
        <v>20134.405919619596</v>
      </c>
    </row>
    <row r="2148" spans="1:16" x14ac:dyDescent="0.4">
      <c r="A2148" s="17">
        <f t="shared" si="100"/>
        <v>2146</v>
      </c>
      <c r="B2148">
        <v>1688256000</v>
      </c>
      <c r="C2148">
        <v>30617.03</v>
      </c>
      <c r="D2148" s="14">
        <f t="shared" si="101"/>
        <v>45109</v>
      </c>
      <c r="F2148">
        <f ca="1">IF(A2148&lt;$F$2,"",AVERAGE(INDIRECT("C"&amp;A2148-$F$2+3):C2148))</f>
        <v>27471.794083333345</v>
      </c>
      <c r="G2148" s="2">
        <f ca="1">IF(A2148&lt;$G$2,"",IF(A2148=$G$2,AVERAGE(INDIRECT("C"&amp;A2148-$G$2+3):C2148),G2147+(2/($G$2+3))*(C2148-G2147)))</f>
        <v>27108.539603523786</v>
      </c>
      <c r="J2148">
        <f ca="1">IF(F2148="","",IF(C2148&lt;(F2148*(1-'inputs and tables'!$K$14)),0,IF(C2148&gt;(F2148*(1+'inputs and tables'!$K$14)),1,J2147)))</f>
        <v>1</v>
      </c>
      <c r="K2148">
        <f ca="1">IF(G2148="","",IF(C2148&lt;(G2148*(1-'inputs and tables'!$K$14)),0,IF(C2148&gt;(G2148*(1+'inputs and tables'!$K$14)),1,K2147)))</f>
        <v>1</v>
      </c>
      <c r="N2148" s="13">
        <f t="shared" si="99"/>
        <v>2658.8823273990306</v>
      </c>
      <c r="O2148" s="10">
        <f ca="1">(O2147+(IF(J2147&lt;&gt;J2146,(-O2147*'inputs and tables'!$K$22-'inputs and tables'!$K$21)-O2147*'inputs and tables'!$K$22,0)*('inputs and tables'!$K$15+'inputs and tables'!$K$16)))*(IF(AND(J2147=0,'inputs and tables'!$K$16=1),data!C2147/data!C2148,1)*IF(AND(J2147=1,'inputs and tables'!$K$15=1),data!C2148/data!C2147,1))</f>
        <v>84463.636583099404</v>
      </c>
      <c r="P2148" s="10">
        <f ca="1">(P2147+(IF(K2147&lt;&gt;K2146,(-P2147*'inputs and tables'!$K$22-'inputs and tables'!$K$21)-P2147*'inputs and tables'!$K$22,0)*('inputs and tables'!$K$15+'inputs and tables'!$K$16)))*(IF(AND(K2147=0,'inputs and tables'!$K$16=1),data!C2147/data!C2148,1)*IF(AND(K2147=1,'inputs and tables'!$K$15=1),data!C2148/data!C2147,1))</f>
        <v>20154.89850137386</v>
      </c>
    </row>
    <row r="2149" spans="1:16" x14ac:dyDescent="0.4">
      <c r="A2149" s="17">
        <f t="shared" si="100"/>
        <v>2147</v>
      </c>
      <c r="B2149">
        <v>1688342400</v>
      </c>
      <c r="C2149">
        <v>31156.2</v>
      </c>
      <c r="D2149" s="14">
        <f t="shared" si="101"/>
        <v>45110</v>
      </c>
      <c r="F2149">
        <f ca="1">IF(A2149&lt;$F$2,"",AVERAGE(INDIRECT("C"&amp;A2149-$F$2+3):C2149))</f>
        <v>27544.510416666679</v>
      </c>
      <c r="G2149" s="2">
        <f ca="1">IF(A2149&lt;$G$2,"",IF(A2149=$G$2,AVERAGE(INDIRECT("C"&amp;A2149-$G$2+3):C2149),G2148+(2/($G$2+3))*(C2149-G2148)))</f>
        <v>27180.819253460861</v>
      </c>
      <c r="J2149">
        <f ca="1">IF(F2149="","",IF(C2149&lt;(F2149*(1-'inputs and tables'!$K$14)),0,IF(C2149&gt;(F2149*(1+'inputs and tables'!$K$14)),1,J2148)))</f>
        <v>1</v>
      </c>
      <c r="K2149">
        <f ca="1">IF(G2149="","",IF(C2149&lt;(G2149*(1-'inputs and tables'!$K$14)),0,IF(C2149&gt;(G2149*(1+'inputs and tables'!$K$14)),1,K2148)))</f>
        <v>1</v>
      </c>
      <c r="N2149" s="13">
        <f t="shared" si="99"/>
        <v>2705.7056013894776</v>
      </c>
      <c r="O2149" s="10">
        <f ca="1">(O2148+(IF(J2148&lt;&gt;J2147,(-O2148*'inputs and tables'!$K$22-'inputs and tables'!$K$21)-O2148*'inputs and tables'!$K$22,0)*('inputs and tables'!$K$15+'inputs and tables'!$K$16)))*(IF(AND(J2148=0,'inputs and tables'!$K$16=1),data!C2148/data!C2149,1)*IF(AND(J2148=1,'inputs and tables'!$K$15=1),data!C2149/data!C2148,1))</f>
        <v>85951.052538745978</v>
      </c>
      <c r="P2149" s="10">
        <f ca="1">(P2148+(IF(K2148&lt;&gt;K2147,(-P2148*'inputs and tables'!$K$22-'inputs and tables'!$K$21)-P2148*'inputs and tables'!$K$22,0)*('inputs and tables'!$K$15+'inputs and tables'!$K$16)))*(IF(AND(K2148=0,'inputs and tables'!$K$16=1),data!C2148/data!C2149,1)*IF(AND(K2148=1,'inputs and tables'!$K$15=1),data!C2149/data!C2148,1))</f>
        <v>20509.828964093002</v>
      </c>
    </row>
    <row r="2150" spans="1:16" x14ac:dyDescent="0.4">
      <c r="A2150" s="17">
        <f t="shared" si="100"/>
        <v>2148</v>
      </c>
      <c r="B2150">
        <v>1688428800</v>
      </c>
      <c r="C2150">
        <v>30766.51</v>
      </c>
      <c r="D2150" s="14">
        <f t="shared" si="101"/>
        <v>45111</v>
      </c>
      <c r="F2150">
        <f ca="1">IF(A2150&lt;$F$2,"",AVERAGE(INDIRECT("C"&amp;A2150-$F$2+3):C2150))</f>
        <v>27614.148000000008</v>
      </c>
      <c r="G2150" s="2">
        <f ca="1">IF(A2150&lt;$G$2,"",IF(A2150=$G$2,AVERAGE(INDIRECT("C"&amp;A2150-$G$2+3):C2150),G2149+(2/($G$2+3))*(C2150-G2149)))</f>
        <v>27244.849445363347</v>
      </c>
      <c r="J2150">
        <f ca="1">IF(F2150="","",IF(C2150&lt;(F2150*(1-'inputs and tables'!$K$14)),0,IF(C2150&gt;(F2150*(1+'inputs and tables'!$K$14)),1,J2149)))</f>
        <v>1</v>
      </c>
      <c r="K2150">
        <f ca="1">IF(G2150="","",IF(C2150&lt;(G2150*(1-'inputs and tables'!$K$14)),0,IF(C2150&gt;(G2150*(1+'inputs and tables'!$K$14)),1,K2149)))</f>
        <v>1</v>
      </c>
      <c r="N2150" s="13">
        <f t="shared" si="99"/>
        <v>2671.8636561007238</v>
      </c>
      <c r="O2150" s="10">
        <f ca="1">(O2149+(IF(J2149&lt;&gt;J2148,(-O2149*'inputs and tables'!$K$22-'inputs and tables'!$K$21)-O2149*'inputs and tables'!$K$22,0)*('inputs and tables'!$K$15+'inputs and tables'!$K$16)))*(IF(AND(J2149=0,'inputs and tables'!$K$16=1),data!C2149/data!C2150,1)*IF(AND(J2149=1,'inputs and tables'!$K$15=1),data!C2150/data!C2149,1))</f>
        <v>84876.009187380143</v>
      </c>
      <c r="P2150" s="10">
        <f ca="1">(P2149+(IF(K2149&lt;&gt;K2148,(-P2149*'inputs and tables'!$K$22-'inputs and tables'!$K$21)-P2149*'inputs and tables'!$K$22,0)*('inputs and tables'!$K$15+'inputs and tables'!$K$16)))*(IF(AND(K2149=0,'inputs and tables'!$K$16=1),data!C2149/data!C2150,1)*IF(AND(K2149=1,'inputs and tables'!$K$15=1),data!C2150/data!C2149,1))</f>
        <v>20253.299758059613</v>
      </c>
    </row>
    <row r="2151" spans="1:16" x14ac:dyDescent="0.4">
      <c r="A2151" s="17">
        <f t="shared" si="100"/>
        <v>2149</v>
      </c>
      <c r="B2151">
        <v>1688515200</v>
      </c>
      <c r="C2151">
        <v>30504.81</v>
      </c>
      <c r="D2151" s="14">
        <f t="shared" si="101"/>
        <v>45112</v>
      </c>
      <c r="F2151">
        <f ca="1">IF(A2151&lt;$F$2,"",AVERAGE(INDIRECT("C"&amp;A2151-$F$2+3):C2151))</f>
        <v>27683.371750000013</v>
      </c>
      <c r="G2151" s="2">
        <f ca="1">IF(A2151&lt;$G$2,"",IF(A2151=$G$2,AVERAGE(INDIRECT("C"&amp;A2151-$G$2+3):C2151),G2150+(2/($G$2+3))*(C2151-G2150)))</f>
        <v>27303.063026696145</v>
      </c>
      <c r="J2151">
        <f ca="1">IF(F2151="","",IF(C2151&lt;(F2151*(1-'inputs and tables'!$K$14)),0,IF(C2151&gt;(F2151*(1+'inputs and tables'!$K$14)),1,J2150)))</f>
        <v>1</v>
      </c>
      <c r="K2151">
        <f ca="1">IF(G2151="","",IF(C2151&lt;(G2151*(1-'inputs and tables'!$K$14)),0,IF(C2151&gt;(G2151*(1+'inputs and tables'!$K$14)),1,K2150)))</f>
        <v>1</v>
      </c>
      <c r="N2151" s="13">
        <f t="shared" si="99"/>
        <v>2649.1367781154877</v>
      </c>
      <c r="O2151" s="10">
        <f ca="1">(O2150+(IF(J2150&lt;&gt;J2149,(-O2150*'inputs and tables'!$K$22-'inputs and tables'!$K$21)-O2150*'inputs and tables'!$K$22,0)*('inputs and tables'!$K$15+'inputs and tables'!$K$16)))*(IF(AND(J2150=0,'inputs and tables'!$K$16=1),data!C2150/data!C2151,1)*IF(AND(J2150=1,'inputs and tables'!$K$15=1),data!C2151/data!C2150,1))</f>
        <v>84154.053671322676</v>
      </c>
      <c r="P2151" s="10">
        <f ca="1">(P2150+(IF(K2150&lt;&gt;K2149,(-P2150*'inputs and tables'!$K$22-'inputs and tables'!$K$21)-P2150*'inputs and tables'!$K$22,0)*('inputs and tables'!$K$15+'inputs and tables'!$K$16)))*(IF(AND(K2150=0,'inputs and tables'!$K$16=1),data!C2150/data!C2151,1)*IF(AND(K2150=1,'inputs and tables'!$K$15=1),data!C2151/data!C2150,1))</f>
        <v>20081.025146909888</v>
      </c>
    </row>
    <row r="2152" spans="1:16" x14ac:dyDescent="0.4">
      <c r="A2152" s="17">
        <f t="shared" si="100"/>
        <v>2150</v>
      </c>
      <c r="B2152">
        <v>1688601600</v>
      </c>
      <c r="C2152">
        <v>29895.43</v>
      </c>
      <c r="D2152" s="14">
        <f t="shared" si="101"/>
        <v>45113</v>
      </c>
      <c r="F2152">
        <f ca="1">IF(A2152&lt;$F$2,"",AVERAGE(INDIRECT("C"&amp;A2152-$F$2+3):C2152))</f>
        <v>27751.621666666684</v>
      </c>
      <c r="G2152" s="2">
        <f ca="1">IF(A2152&lt;$G$2,"",IF(A2152=$G$2,AVERAGE(INDIRECT("C"&amp;A2152-$G$2+3):C2152),G2151+(2/($G$2+3))*(C2152-G2151)))</f>
        <v>27349.355294076573</v>
      </c>
      <c r="J2152">
        <f ca="1">IF(F2152="","",IF(C2152&lt;(F2152*(1-'inputs and tables'!$K$14)),0,IF(C2152&gt;(F2152*(1+'inputs and tables'!$K$14)),1,J2151)))</f>
        <v>1</v>
      </c>
      <c r="K2152">
        <f ca="1">IF(G2152="","",IF(C2152&lt;(G2152*(1-'inputs and tables'!$K$14)),0,IF(C2152&gt;(G2152*(1+'inputs and tables'!$K$14)),1,K2151)))</f>
        <v>1</v>
      </c>
      <c r="N2152" s="13">
        <f t="shared" si="99"/>
        <v>2596.2162396873505</v>
      </c>
      <c r="O2152" s="10">
        <f ca="1">(O2151+(IF(J2151&lt;&gt;J2150,(-O2151*'inputs and tables'!$K$22-'inputs and tables'!$K$21)-O2151*'inputs and tables'!$K$22,0)*('inputs and tables'!$K$15+'inputs and tables'!$K$16)))*(IF(AND(J2151=0,'inputs and tables'!$K$16=1),data!C2151/data!C2152,1)*IF(AND(J2151=1,'inputs and tables'!$K$15=1),data!C2152/data!C2151,1))</f>
        <v>82472.948389033394</v>
      </c>
      <c r="P2152" s="10">
        <f ca="1">(P2151+(IF(K2151&lt;&gt;K2150,(-P2151*'inputs and tables'!$K$22-'inputs and tables'!$K$21)-P2151*'inputs and tables'!$K$22,0)*('inputs and tables'!$K$15+'inputs and tables'!$K$16)))*(IF(AND(K2151=0,'inputs and tables'!$K$16=1),data!C2151/data!C2152,1)*IF(AND(K2151=1,'inputs and tables'!$K$15=1),data!C2152/data!C2151,1))</f>
        <v>19679.876111593032</v>
      </c>
    </row>
    <row r="2153" spans="1:16" x14ac:dyDescent="0.4">
      <c r="A2153" s="17">
        <f t="shared" si="100"/>
        <v>2151</v>
      </c>
      <c r="B2153">
        <v>1688688000</v>
      </c>
      <c r="C2153">
        <v>30344.7</v>
      </c>
      <c r="D2153" s="14">
        <f t="shared" si="101"/>
        <v>45114</v>
      </c>
      <c r="F2153">
        <f ca="1">IF(A2153&lt;$F$2,"",AVERAGE(INDIRECT("C"&amp;A2153-$F$2+3):C2153))</f>
        <v>27834.809000000016</v>
      </c>
      <c r="G2153" s="2">
        <f ca="1">IF(A2153&lt;$G$2,"",IF(A2153=$G$2,AVERAGE(INDIRECT("C"&amp;A2153-$G$2+3):C2153),G2152+(2/($G$2+3))*(C2153-G2152)))</f>
        <v>27402.843592396635</v>
      </c>
      <c r="J2153">
        <f ca="1">IF(F2153="","",IF(C2153&lt;(F2153*(1-'inputs and tables'!$K$14)),0,IF(C2153&gt;(F2153*(1+'inputs and tables'!$K$14)),1,J2152)))</f>
        <v>1</v>
      </c>
      <c r="K2153">
        <f ca="1">IF(G2153="","",IF(C2153&lt;(G2153*(1-'inputs and tables'!$K$14)),0,IF(C2153&gt;(G2153*(1+'inputs and tables'!$K$14)),1,K2152)))</f>
        <v>1</v>
      </c>
      <c r="N2153" s="13">
        <f t="shared" si="99"/>
        <v>2635.2323056882187</v>
      </c>
      <c r="O2153" s="10">
        <f ca="1">(O2152+(IF(J2152&lt;&gt;J2151,(-O2152*'inputs and tables'!$K$22-'inputs and tables'!$K$21)-O2152*'inputs and tables'!$K$22,0)*('inputs and tables'!$K$15+'inputs and tables'!$K$16)))*(IF(AND(J2152=0,'inputs and tables'!$K$16=1),data!C2152/data!C2153,1)*IF(AND(J2152=1,'inputs and tables'!$K$15=1),data!C2153/data!C2152,1))</f>
        <v>83712.355934693071</v>
      </c>
      <c r="P2153" s="10">
        <f ca="1">(P2152+(IF(K2152&lt;&gt;K2151,(-P2152*'inputs and tables'!$K$22-'inputs and tables'!$K$21)-P2152*'inputs and tables'!$K$22,0)*('inputs and tables'!$K$15+'inputs and tables'!$K$16)))*(IF(AND(K2152=0,'inputs and tables'!$K$16=1),data!C2152/data!C2153,1)*IF(AND(K2152=1,'inputs and tables'!$K$15=1),data!C2153/data!C2152,1))</f>
        <v>19975.626262725007</v>
      </c>
    </row>
    <row r="2154" spans="1:16" x14ac:dyDescent="0.4">
      <c r="A2154" s="17">
        <f t="shared" si="100"/>
        <v>2152</v>
      </c>
      <c r="B2154">
        <v>1688774400</v>
      </c>
      <c r="C2154">
        <v>30284.63</v>
      </c>
      <c r="D2154" s="14">
        <f t="shared" si="101"/>
        <v>45115</v>
      </c>
      <c r="F2154">
        <f ca="1">IF(A2154&lt;$F$2,"",AVERAGE(INDIRECT("C"&amp;A2154-$F$2+3):C2154))</f>
        <v>27919.258500000014</v>
      </c>
      <c r="G2154" s="2">
        <f ca="1">IF(A2154&lt;$G$2,"",IF(A2154=$G$2,AVERAGE(INDIRECT("C"&amp;A2154-$G$2+3):C2154),G2153+(2/($G$2+3))*(C2154-G2153)))</f>
        <v>27454.304063960983</v>
      </c>
      <c r="J2154">
        <f ca="1">IF(F2154="","",IF(C2154&lt;(F2154*(1-'inputs and tables'!$K$14)),0,IF(C2154&gt;(F2154*(1+'inputs and tables'!$K$14)),1,J2153)))</f>
        <v>1</v>
      </c>
      <c r="K2154">
        <f ca="1">IF(G2154="","",IF(C2154&lt;(G2154*(1-'inputs and tables'!$K$14)),0,IF(C2154&gt;(G2154*(1+'inputs and tables'!$K$14)),1,K2153)))</f>
        <v>1</v>
      </c>
      <c r="N2154" s="13">
        <f t="shared" si="99"/>
        <v>2630.0156317846145</v>
      </c>
      <c r="O2154" s="10">
        <f ca="1">(O2153+(IF(J2153&lt;&gt;J2152,(-O2153*'inputs and tables'!$K$22-'inputs and tables'!$K$21)-O2153*'inputs and tables'!$K$22,0)*('inputs and tables'!$K$15+'inputs and tables'!$K$16)))*(IF(AND(J2153=0,'inputs and tables'!$K$16=1),data!C2153/data!C2154,1)*IF(AND(J2153=1,'inputs and tables'!$K$15=1),data!C2154/data!C2153,1))</f>
        <v>83546.639970422635</v>
      </c>
      <c r="P2154" s="10">
        <f ca="1">(P2153+(IF(K2153&lt;&gt;K2152,(-P2153*'inputs and tables'!$K$22-'inputs and tables'!$K$21)-P2153*'inputs and tables'!$K$22,0)*('inputs and tables'!$K$15+'inputs and tables'!$K$16)))*(IF(AND(K2153=0,'inputs and tables'!$K$16=1),data!C2153/data!C2154,1)*IF(AND(K2153=1,'inputs and tables'!$K$15=1),data!C2154/data!C2153,1))</f>
        <v>19936.082755305197</v>
      </c>
    </row>
    <row r="2155" spans="1:16" x14ac:dyDescent="0.4">
      <c r="A2155" s="17">
        <f t="shared" si="100"/>
        <v>2153</v>
      </c>
      <c r="B2155">
        <v>1688860800</v>
      </c>
      <c r="C2155">
        <v>30160.71</v>
      </c>
      <c r="D2155" s="14">
        <f t="shared" si="101"/>
        <v>45116</v>
      </c>
      <c r="F2155">
        <f ca="1">IF(A2155&lt;$F$2,"",AVERAGE(INDIRECT("C"&amp;A2155-$F$2+3):C2155))</f>
        <v>28000.133333333353</v>
      </c>
      <c r="G2155" s="2">
        <f ca="1">IF(A2155&lt;$G$2,"",IF(A2155=$G$2,AVERAGE(INDIRECT("C"&amp;A2155-$G$2+3):C2155),G2154+(2/($G$2+3))*(C2155-G2154)))</f>
        <v>27502.632741390251</v>
      </c>
      <c r="J2155">
        <f ca="1">IF(F2155="","",IF(C2155&lt;(F2155*(1-'inputs and tables'!$K$14)),0,IF(C2155&gt;(F2155*(1+'inputs and tables'!$K$14)),1,J2154)))</f>
        <v>1</v>
      </c>
      <c r="K2155">
        <f ca="1">IF(G2155="","",IF(C2155&lt;(G2155*(1-'inputs and tables'!$K$14)),0,IF(C2155&gt;(G2155*(1+'inputs and tables'!$K$14)),1,K2154)))</f>
        <v>1</v>
      </c>
      <c r="N2155" s="13">
        <f t="shared" si="99"/>
        <v>2619.2540165002029</v>
      </c>
      <c r="O2155" s="10">
        <f ca="1">(O2154+(IF(J2154&lt;&gt;J2153,(-O2154*'inputs and tables'!$K$22-'inputs and tables'!$K$21)-O2154*'inputs and tables'!$K$22,0)*('inputs and tables'!$K$15+'inputs and tables'!$K$16)))*(IF(AND(J2154=0,'inputs and tables'!$K$16=1),data!C2154/data!C2155,1)*IF(AND(J2154=1,'inputs and tables'!$K$15=1),data!C2155/data!C2154,1))</f>
        <v>83204.780102062519</v>
      </c>
      <c r="P2155" s="10">
        <f ca="1">(P2154+(IF(K2154&lt;&gt;K2153,(-P2154*'inputs and tables'!$K$22-'inputs and tables'!$K$21)-P2154*'inputs and tables'!$K$22,0)*('inputs and tables'!$K$15+'inputs and tables'!$K$16)))*(IF(AND(K2154=0,'inputs and tables'!$K$16=1),data!C2154/data!C2155,1)*IF(AND(K2154=1,'inputs and tables'!$K$15=1),data!C2155/data!C2154,1))</f>
        <v>19854.507402559018</v>
      </c>
    </row>
    <row r="2156" spans="1:16" x14ac:dyDescent="0.4">
      <c r="A2156" s="17">
        <f t="shared" si="100"/>
        <v>2154</v>
      </c>
      <c r="B2156">
        <v>1688947200</v>
      </c>
      <c r="C2156">
        <v>30411.57</v>
      </c>
      <c r="D2156" s="14">
        <f t="shared" si="101"/>
        <v>45117</v>
      </c>
      <c r="F2156">
        <f ca="1">IF(A2156&lt;$F$2,"",AVERAGE(INDIRECT("C"&amp;A2156-$F$2+3):C2156))</f>
        <v>28070.253833333347</v>
      </c>
      <c r="G2156" s="2">
        <f ca="1">IF(A2156&lt;$G$2,"",IF(A2156=$G$2,AVERAGE(INDIRECT("C"&amp;A2156-$G$2+3):C2156),G2155+(2/($G$2+3))*(C2156-G2155)))</f>
        <v>27554.578049579712</v>
      </c>
      <c r="J2156">
        <f ca="1">IF(F2156="","",IF(C2156&lt;(F2156*(1-'inputs and tables'!$K$14)),0,IF(C2156&gt;(F2156*(1+'inputs and tables'!$K$14)),1,J2155)))</f>
        <v>1</v>
      </c>
      <c r="K2156">
        <f ca="1">IF(G2156="","",IF(C2156&lt;(G2156*(1-'inputs and tables'!$K$14)),0,IF(C2156&gt;(G2156*(1+'inputs and tables'!$K$14)),1,K2155)))</f>
        <v>1</v>
      </c>
      <c r="N2156" s="13">
        <f t="shared" si="99"/>
        <v>2641.0395136777975</v>
      </c>
      <c r="O2156" s="10">
        <f ca="1">(O2155+(IF(J2155&lt;&gt;J2154,(-O2155*'inputs and tables'!$K$22-'inputs and tables'!$K$21)-O2155*'inputs and tables'!$K$22,0)*('inputs and tables'!$K$15+'inputs and tables'!$K$16)))*(IF(AND(J2155=0,'inputs and tables'!$K$16=1),data!C2155/data!C2156,1)*IF(AND(J2155=1,'inputs and tables'!$K$15=1),data!C2156/data!C2155,1))</f>
        <v>83896.831155781198</v>
      </c>
      <c r="P2156" s="10">
        <f ca="1">(P2155+(IF(K2155&lt;&gt;K2154,(-P2155*'inputs and tables'!$K$22-'inputs and tables'!$K$21)-P2155*'inputs and tables'!$K$22,0)*('inputs and tables'!$K$15+'inputs and tables'!$K$16)))*(IF(AND(K2155=0,'inputs and tables'!$K$16=1),data!C2155/data!C2156,1)*IF(AND(K2155=1,'inputs and tables'!$K$15=1),data!C2156/data!C2155,1))</f>
        <v>20019.646145214811</v>
      </c>
    </row>
    <row r="2157" spans="1:16" x14ac:dyDescent="0.4">
      <c r="A2157" s="17">
        <f t="shared" si="100"/>
        <v>2155</v>
      </c>
      <c r="B2157">
        <v>1689033600</v>
      </c>
      <c r="C2157">
        <v>30622.1</v>
      </c>
      <c r="D2157" s="14">
        <f t="shared" si="101"/>
        <v>45118</v>
      </c>
      <c r="F2157">
        <f ca="1">IF(A2157&lt;$F$2,"",AVERAGE(INDIRECT("C"&amp;A2157-$F$2+3):C2157))</f>
        <v>28124.492333333354</v>
      </c>
      <c r="G2157" s="2">
        <f ca="1">IF(A2157&lt;$G$2,"",IF(A2157=$G$2,AVERAGE(INDIRECT("C"&amp;A2157-$G$2+3):C2157),G2156+(2/($G$2+3))*(C2157-G2156)))</f>
        <v>27609.355227265787</v>
      </c>
      <c r="J2157">
        <f ca="1">IF(F2157="","",IF(C2157&lt;(F2157*(1-'inputs and tables'!$K$14)),0,IF(C2157&gt;(F2157*(1+'inputs and tables'!$K$14)),1,J2156)))</f>
        <v>1</v>
      </c>
      <c r="K2157">
        <f ca="1">IF(G2157="","",IF(C2157&lt;(G2157*(1-'inputs and tables'!$K$14)),0,IF(C2157&gt;(G2157*(1+'inputs and tables'!$K$14)),1,K2156)))</f>
        <v>1</v>
      </c>
      <c r="N2157" s="13">
        <f t="shared" si="99"/>
        <v>2659.3226226660736</v>
      </c>
      <c r="O2157" s="10">
        <f ca="1">(O2156+(IF(J2156&lt;&gt;J2155,(-O2156*'inputs and tables'!$K$22-'inputs and tables'!$K$21)-O2156*'inputs and tables'!$K$22,0)*('inputs and tables'!$K$15+'inputs and tables'!$K$16)))*(IF(AND(J2156=0,'inputs and tables'!$K$16=1),data!C2156/data!C2157,1)*IF(AND(J2156=1,'inputs and tables'!$K$15=1),data!C2157/data!C2156,1))</f>
        <v>84477.623264285518</v>
      </c>
      <c r="P2157" s="10">
        <f ca="1">(P2156+(IF(K2156&lt;&gt;K2155,(-P2156*'inputs and tables'!$K$22-'inputs and tables'!$K$21)-P2156*'inputs and tables'!$K$22,0)*('inputs and tables'!$K$15+'inputs and tables'!$K$16)))*(IF(AND(K2156=0,'inputs and tables'!$K$16=1),data!C2156/data!C2157,1)*IF(AND(K2156=1,'inputs and tables'!$K$15=1),data!C2157/data!C2156,1))</f>
        <v>20158.236033962814</v>
      </c>
    </row>
    <row r="2158" spans="1:16" x14ac:dyDescent="0.4">
      <c r="A2158" s="17">
        <f t="shared" si="100"/>
        <v>2156</v>
      </c>
      <c r="B2158">
        <v>1689120000</v>
      </c>
      <c r="C2158">
        <v>30380</v>
      </c>
      <c r="D2158" s="14">
        <f t="shared" si="101"/>
        <v>45119</v>
      </c>
      <c r="F2158">
        <f ca="1">IF(A2158&lt;$F$2,"",AVERAGE(INDIRECT("C"&amp;A2158-$F$2+3):C2158))</f>
        <v>28172.072250000019</v>
      </c>
      <c r="G2158" s="2">
        <f ca="1">IF(A2158&lt;$G$2,"",IF(A2158=$G$2,AVERAGE(INDIRECT("C"&amp;A2158-$G$2+3):C2158),G2157+(2/($G$2+3))*(C2158-G2157)))</f>
        <v>27658.831026778898</v>
      </c>
      <c r="J2158">
        <f ca="1">IF(F2158="","",IF(C2158&lt;(F2158*(1-'inputs and tables'!$K$14)),0,IF(C2158&gt;(F2158*(1+'inputs and tables'!$K$14)),1,J2157)))</f>
        <v>1</v>
      </c>
      <c r="K2158">
        <f ca="1">IF(G2158="","",IF(C2158&lt;(G2158*(1-'inputs and tables'!$K$14)),0,IF(C2158&gt;(G2158*(1+'inputs and tables'!$K$14)),1,K2157)))</f>
        <v>1</v>
      </c>
      <c r="N2158" s="13">
        <f t="shared" si="99"/>
        <v>2638.2978723404117</v>
      </c>
      <c r="O2158" s="10">
        <f ca="1">(O2157+(IF(J2157&lt;&gt;J2156,(-O2157*'inputs and tables'!$K$22-'inputs and tables'!$K$21)-O2157*'inputs and tables'!$K$22,0)*('inputs and tables'!$K$15+'inputs and tables'!$K$16)))*(IF(AND(J2157=0,'inputs and tables'!$K$16=1),data!C2157/data!C2158,1)*IF(AND(J2157=1,'inputs and tables'!$K$15=1),data!C2158/data!C2157,1))</f>
        <v>83809.738547290821</v>
      </c>
      <c r="P2158" s="10">
        <f ca="1">(P2157+(IF(K2157&lt;&gt;K2156,(-P2157*'inputs and tables'!$K$22-'inputs and tables'!$K$21)-P2157*'inputs and tables'!$K$22,0)*('inputs and tables'!$K$15+'inputs and tables'!$K$16)))*(IF(AND(K2157=0,'inputs and tables'!$K$16=1),data!C2157/data!C2158,1)*IF(AND(K2157=1,'inputs and tables'!$K$15=1),data!C2158/data!C2157,1))</f>
        <v>19998.863915661903</v>
      </c>
    </row>
    <row r="2159" spans="1:16" x14ac:dyDescent="0.4">
      <c r="A2159" s="17">
        <f t="shared" si="100"/>
        <v>2157</v>
      </c>
      <c r="B2159">
        <v>1689206400</v>
      </c>
      <c r="C2159">
        <v>31454.23</v>
      </c>
      <c r="D2159" s="14">
        <f t="shared" si="101"/>
        <v>45120</v>
      </c>
      <c r="F2159">
        <f ca="1">IF(A2159&lt;$F$2,"",AVERAGE(INDIRECT("C"&amp;A2159-$F$2+3):C2159))</f>
        <v>28231.810333333349</v>
      </c>
      <c r="G2159" s="2">
        <f ca="1">IF(A2159&lt;$G$2,"",IF(A2159=$G$2,AVERAGE(INDIRECT("C"&amp;A2159-$G$2+3):C2159),G2158+(2/($G$2+3))*(C2159-G2158)))</f>
        <v>27726.606008443559</v>
      </c>
      <c r="J2159">
        <f ca="1">IF(F2159="","",IF(C2159&lt;(F2159*(1-'inputs and tables'!$K$14)),0,IF(C2159&gt;(F2159*(1+'inputs and tables'!$K$14)),1,J2158)))</f>
        <v>1</v>
      </c>
      <c r="K2159">
        <f ca="1">IF(G2159="","",IF(C2159&lt;(G2159*(1-'inputs and tables'!$K$14)),0,IF(C2159&gt;(G2159*(1+'inputs and tables'!$K$14)),1,K2158)))</f>
        <v>1</v>
      </c>
      <c r="N2159" s="13">
        <f t="shared" si="99"/>
        <v>2731.5874945722821</v>
      </c>
      <c r="O2159" s="10">
        <f ca="1">(O2158+(IF(J2158&lt;&gt;J2157,(-O2158*'inputs and tables'!$K$22-'inputs and tables'!$K$21)-O2158*'inputs and tables'!$K$22,0)*('inputs and tables'!$K$15+'inputs and tables'!$K$16)))*(IF(AND(J2158=0,'inputs and tables'!$K$16=1),data!C2158/data!C2159,1)*IF(AND(J2158=1,'inputs and tables'!$K$15=1),data!C2159/data!C2158,1))</f>
        <v>86773.232143066198</v>
      </c>
      <c r="P2159" s="10">
        <f ca="1">(P2158+(IF(K2158&lt;&gt;K2157,(-P2158*'inputs and tables'!$K$22-'inputs and tables'!$K$21)-P2158*'inputs and tables'!$K$22,0)*('inputs and tables'!$K$15+'inputs and tables'!$K$16)))*(IF(AND(K2158=0,'inputs and tables'!$K$16=1),data!C2158/data!C2159,1)*IF(AND(K2158=1,'inputs and tables'!$K$15=1),data!C2159/data!C2158,1))</f>
        <v>20706.019267344636</v>
      </c>
    </row>
    <row r="2160" spans="1:16" x14ac:dyDescent="0.4">
      <c r="A2160" s="17">
        <f t="shared" si="100"/>
        <v>2158</v>
      </c>
      <c r="B2160">
        <v>1689292800</v>
      </c>
      <c r="C2160">
        <v>30312.01</v>
      </c>
      <c r="D2160" s="14">
        <f t="shared" si="101"/>
        <v>45121</v>
      </c>
      <c r="F2160">
        <f ca="1">IF(A2160&lt;$F$2,"",AVERAGE(INDIRECT("C"&amp;A2160-$F$2+3):C2160))</f>
        <v>28276.087250000015</v>
      </c>
      <c r="G2160" s="2">
        <f ca="1">IF(A2160&lt;$G$2,"",IF(A2160=$G$2,AVERAGE(INDIRECT("C"&amp;A2160-$G$2+3):C2160),G2159+(2/($G$2+3))*(C2160-G2159)))</f>
        <v>27772.773936864211</v>
      </c>
      <c r="J2160">
        <f ca="1">IF(F2160="","",IF(C2160&lt;(F2160*(1-'inputs and tables'!$K$14)),0,IF(C2160&gt;(F2160*(1+'inputs and tables'!$K$14)),1,J2159)))</f>
        <v>1</v>
      </c>
      <c r="K2160">
        <f ca="1">IF(G2160="","",IF(C2160&lt;(G2160*(1-'inputs and tables'!$K$14)),0,IF(C2160&gt;(G2160*(1+'inputs and tables'!$K$14)),1,K2159)))</f>
        <v>1</v>
      </c>
      <c r="N2160" s="13">
        <f t="shared" si="99"/>
        <v>2632.3933999131423</v>
      </c>
      <c r="O2160" s="10">
        <f ca="1">(O2159+(IF(J2159&lt;&gt;J2158,(-O2159*'inputs and tables'!$K$22-'inputs and tables'!$K$21)-O2159*'inputs and tables'!$K$22,0)*('inputs and tables'!$K$15+'inputs and tables'!$K$16)))*(IF(AND(J2159=0,'inputs and tables'!$K$16=1),data!C2159/data!C2160,1)*IF(AND(J2159=1,'inputs and tables'!$K$15=1),data!C2160/data!C2159,1))</f>
        <v>83622.173566256242</v>
      </c>
      <c r="P2160" s="10">
        <f ca="1">(P2159+(IF(K2159&lt;&gt;K2158,(-P2159*'inputs and tables'!$K$22-'inputs and tables'!$K$21)-P2159*'inputs and tables'!$K$22,0)*('inputs and tables'!$K$15+'inputs and tables'!$K$16)))*(IF(AND(K2159=0,'inputs and tables'!$K$16=1),data!C2159/data!C2160,1)*IF(AND(K2159=1,'inputs and tables'!$K$15=1),data!C2160/data!C2159,1))</f>
        <v>19954.106747866448</v>
      </c>
    </row>
    <row r="2161" spans="1:16" x14ac:dyDescent="0.4">
      <c r="A2161" s="17">
        <f t="shared" si="100"/>
        <v>2159</v>
      </c>
      <c r="B2161">
        <v>1689379200</v>
      </c>
      <c r="C2161">
        <v>30289.52</v>
      </c>
      <c r="D2161" s="14">
        <f t="shared" si="101"/>
        <v>45122</v>
      </c>
      <c r="F2161">
        <f ca="1">IF(A2161&lt;$F$2,"",AVERAGE(INDIRECT("C"&amp;A2161-$F$2+3):C2161))</f>
        <v>28300.207166666678</v>
      </c>
      <c r="G2161" s="2">
        <f ca="1">IF(A2161&lt;$G$2,"",IF(A2161=$G$2,AVERAGE(INDIRECT("C"&amp;A2161-$G$2+3):C2161),G2160+(2/($G$2+3))*(C2161-G2160)))</f>
        <v>27817.715830848778</v>
      </c>
      <c r="J2161">
        <f ca="1">IF(F2161="","",IF(C2161&lt;(F2161*(1-'inputs and tables'!$K$14)),0,IF(C2161&gt;(F2161*(1+'inputs and tables'!$K$14)),1,J2160)))</f>
        <v>1</v>
      </c>
      <c r="K2161">
        <f ca="1">IF(G2161="","",IF(C2161&lt;(G2161*(1-'inputs and tables'!$K$14)),0,IF(C2161&gt;(G2161*(1+'inputs and tables'!$K$14)),1,K2160)))</f>
        <v>1</v>
      </c>
      <c r="N2161" s="13">
        <f t="shared" si="99"/>
        <v>2630.4402952670289</v>
      </c>
      <c r="O2161" s="10">
        <f ca="1">(O2160+(IF(J2160&lt;&gt;J2159,(-O2160*'inputs and tables'!$K$22-'inputs and tables'!$K$21)-O2160*'inputs and tables'!$K$22,0)*('inputs and tables'!$K$15+'inputs and tables'!$K$16)))*(IF(AND(J2160=0,'inputs and tables'!$K$16=1),data!C2160/data!C2161,1)*IF(AND(J2160=1,'inputs and tables'!$K$15=1),data!C2161/data!C2160,1))</f>
        <v>83560.130083045966</v>
      </c>
      <c r="P2161" s="10">
        <f ca="1">(P2160+(IF(K2160&lt;&gt;K2159,(-P2160*'inputs and tables'!$K$22-'inputs and tables'!$K$21)-P2160*'inputs and tables'!$K$22,0)*('inputs and tables'!$K$15+'inputs and tables'!$K$16)))*(IF(AND(K2160=0,'inputs and tables'!$K$16=1),data!C2160/data!C2161,1)*IF(AND(K2160=1,'inputs and tables'!$K$15=1),data!C2161/data!C2160,1))</f>
        <v>19939.301795612886</v>
      </c>
    </row>
    <row r="2162" spans="1:16" x14ac:dyDescent="0.4">
      <c r="A2162" s="17">
        <f t="shared" si="100"/>
        <v>2160</v>
      </c>
      <c r="B2162">
        <v>1689465600</v>
      </c>
      <c r="C2162">
        <v>30231.99</v>
      </c>
      <c r="D2162" s="14">
        <f t="shared" si="101"/>
        <v>45123</v>
      </c>
      <c r="F2162">
        <f ca="1">IF(A2162&lt;$F$2,"",AVERAGE(INDIRECT("C"&amp;A2162-$F$2+3):C2162))</f>
        <v>28327.911333333348</v>
      </c>
      <c r="G2162" s="2">
        <f ca="1">IF(A2162&lt;$G$2,"",IF(A2162=$G$2,AVERAGE(INDIRECT("C"&amp;A2162-$G$2+3):C2162),G2161+(2/($G$2+3))*(C2162-G2161)))</f>
        <v>27860.82786958362</v>
      </c>
      <c r="J2162">
        <f ca="1">IF(F2162="","",IF(C2162&lt;(F2162*(1-'inputs and tables'!$K$14)),0,IF(C2162&gt;(F2162*(1+'inputs and tables'!$K$14)),1,J2161)))</f>
        <v>1</v>
      </c>
      <c r="K2162">
        <f ca="1">IF(G2162="","",IF(C2162&lt;(G2162*(1-'inputs and tables'!$K$14)),0,IF(C2162&gt;(G2162*(1+'inputs and tables'!$K$14)),1,K2161)))</f>
        <v>1</v>
      </c>
      <c r="N2162" s="13">
        <f t="shared" si="99"/>
        <v>2625.444203213186</v>
      </c>
      <c r="O2162" s="10">
        <f ca="1">(O2161+(IF(J2161&lt;&gt;J2160,(-O2161*'inputs and tables'!$K$22-'inputs and tables'!$K$21)-O2161*'inputs and tables'!$K$22,0)*('inputs and tables'!$K$15+'inputs and tables'!$K$16)))*(IF(AND(J2161=0,'inputs and tables'!$K$16=1),data!C2161/data!C2162,1)*IF(AND(J2161=1,'inputs and tables'!$K$15=1),data!C2162/data!C2161,1))</f>
        <v>83401.421252939792</v>
      </c>
      <c r="P2162" s="10">
        <f ca="1">(P2161+(IF(K2161&lt;&gt;K2160,(-P2161*'inputs and tables'!$K$22-'inputs and tables'!$K$21)-P2161*'inputs and tables'!$K$22,0)*('inputs and tables'!$K$15+'inputs and tables'!$K$16)))*(IF(AND(K2161=0,'inputs and tables'!$K$16=1),data!C2161/data!C2162,1)*IF(AND(K2161=1,'inputs and tables'!$K$15=1),data!C2162/data!C2161,1))</f>
        <v>19901.430345939811</v>
      </c>
    </row>
    <row r="2163" spans="1:16" x14ac:dyDescent="0.4">
      <c r="A2163" s="17">
        <f t="shared" si="100"/>
        <v>2161</v>
      </c>
      <c r="B2163">
        <v>1689552000</v>
      </c>
      <c r="C2163">
        <v>30138</v>
      </c>
      <c r="D2163" s="14">
        <f t="shared" si="101"/>
        <v>45124</v>
      </c>
      <c r="F2163">
        <f ca="1">IF(A2163&lt;$F$2,"",AVERAGE(INDIRECT("C"&amp;A2163-$F$2+3):C2163))</f>
        <v>28345.954083333352</v>
      </c>
      <c r="G2163" s="2">
        <f ca="1">IF(A2163&lt;$G$2,"",IF(A2163=$G$2,AVERAGE(INDIRECT("C"&amp;A2163-$G$2+3):C2163),G2162+(2/($G$2+3))*(C2163-G2162)))</f>
        <v>27901.491657626768</v>
      </c>
      <c r="J2163">
        <f ca="1">IF(F2163="","",IF(C2163&lt;(F2163*(1-'inputs and tables'!$K$14)),0,IF(C2163&gt;(F2163*(1+'inputs and tables'!$K$14)),1,J2162)))</f>
        <v>1</v>
      </c>
      <c r="K2163">
        <f ca="1">IF(G2163="","",IF(C2163&lt;(G2163*(1-'inputs and tables'!$K$14)),0,IF(C2163&gt;(G2163*(1+'inputs and tables'!$K$14)),1,K2162)))</f>
        <v>1</v>
      </c>
      <c r="N2163" s="13">
        <f t="shared" si="99"/>
        <v>2617.281806339543</v>
      </c>
      <c r="O2163" s="10">
        <f ca="1">(O2162+(IF(J2162&lt;&gt;J2161,(-O2162*'inputs and tables'!$K$22-'inputs and tables'!$K$21)-O2162*'inputs and tables'!$K$22,0)*('inputs and tables'!$K$15+'inputs and tables'!$K$16)))*(IF(AND(J2162=0,'inputs and tables'!$K$16=1),data!C2162/data!C2163,1)*IF(AND(J2162=1,'inputs and tables'!$K$15=1),data!C2163/data!C2162,1))</f>
        <v>83142.12970171991</v>
      </c>
      <c r="P2163" s="10">
        <f ca="1">(P2162+(IF(K2162&lt;&gt;K2161,(-P2162*'inputs and tables'!$K$22-'inputs and tables'!$K$21)-P2162*'inputs and tables'!$K$22,0)*('inputs and tables'!$K$15+'inputs and tables'!$K$16)))*(IF(AND(K2162=0,'inputs and tables'!$K$16=1),data!C2162/data!C2163,1)*IF(AND(K2162=1,'inputs and tables'!$K$15=1),data!C2163/data!C2162,1))</f>
        <v>19839.557626406135</v>
      </c>
    </row>
    <row r="2164" spans="1:16" x14ac:dyDescent="0.4">
      <c r="A2164" s="17">
        <f t="shared" si="100"/>
        <v>2162</v>
      </c>
      <c r="B2164">
        <v>1689638400</v>
      </c>
      <c r="C2164">
        <v>29859.13</v>
      </c>
      <c r="D2164" s="14">
        <f t="shared" si="101"/>
        <v>45125</v>
      </c>
      <c r="F2164">
        <f ca="1">IF(A2164&lt;$F$2,"",AVERAGE(INDIRECT("C"&amp;A2164-$F$2+3):C2164))</f>
        <v>28363.805083333347</v>
      </c>
      <c r="G2164" s="2">
        <f ca="1">IF(A2164&lt;$G$2,"",IF(A2164=$G$2,AVERAGE(INDIRECT("C"&amp;A2164-$G$2+3):C2164),G2163+(2/($G$2+3))*(C2164-G2163)))</f>
        <v>27936.449485169149</v>
      </c>
      <c r="J2164">
        <f ca="1">IF(F2164="","",IF(C2164&lt;(F2164*(1-'inputs and tables'!$K$14)),0,IF(C2164&gt;(F2164*(1+'inputs and tables'!$K$14)),1,J2163)))</f>
        <v>1</v>
      </c>
      <c r="K2164">
        <f ca="1">IF(G2164="","",IF(C2164&lt;(G2164*(1-'inputs and tables'!$K$14)),0,IF(C2164&gt;(G2164*(1+'inputs and tables'!$K$14)),1,K2163)))</f>
        <v>1</v>
      </c>
      <c r="N2164" s="13">
        <f t="shared" si="99"/>
        <v>2593.0638297872201</v>
      </c>
      <c r="O2164" s="10">
        <f ca="1">(O2163+(IF(J2163&lt;&gt;J2162,(-O2163*'inputs and tables'!$K$22-'inputs and tables'!$K$21)-O2163*'inputs and tables'!$K$22,0)*('inputs and tables'!$K$15+'inputs and tables'!$K$16)))*(IF(AND(J2163=0,'inputs and tables'!$K$16=1),data!C2163/data!C2164,1)*IF(AND(J2163=1,'inputs and tables'!$K$15=1),data!C2164/data!C2163,1))</f>
        <v>82372.807062197753</v>
      </c>
      <c r="P2164" s="10">
        <f ca="1">(P2163+(IF(K2163&lt;&gt;K2162,(-P2163*'inputs and tables'!$K$22-'inputs and tables'!$K$21)-P2163*'inputs and tables'!$K$22,0)*('inputs and tables'!$K$15+'inputs and tables'!$K$16)))*(IF(AND(K2163=0,'inputs and tables'!$K$16=1),data!C2163/data!C2164,1)*IF(AND(K2163=1,'inputs and tables'!$K$15=1),data!C2164/data!C2163,1))</f>
        <v>19655.980168204664</v>
      </c>
    </row>
    <row r="2165" spans="1:16" x14ac:dyDescent="0.4">
      <c r="A2165" s="17">
        <f t="shared" si="100"/>
        <v>2163</v>
      </c>
      <c r="B2165">
        <v>1689724800</v>
      </c>
      <c r="C2165">
        <v>29909.21</v>
      </c>
      <c r="D2165" s="14">
        <f t="shared" si="101"/>
        <v>45126</v>
      </c>
      <c r="F2165">
        <f ca="1">IF(A2165&lt;$F$2,"",AVERAGE(INDIRECT("C"&amp;A2165-$F$2+3):C2165))</f>
        <v>28378.836250000015</v>
      </c>
      <c r="G2165" s="2">
        <f ca="1">IF(A2165&lt;$G$2,"",IF(A2165=$G$2,AVERAGE(INDIRECT("C"&amp;A2165-$G$2+3):C2165),G2164+(2/($G$2+3))*(C2165-G2164)))</f>
        <v>27971.677351505416</v>
      </c>
      <c r="J2165">
        <f ca="1">IF(F2165="","",IF(C2165&lt;(F2165*(1-'inputs and tables'!$K$14)),0,IF(C2165&gt;(F2165*(1+'inputs and tables'!$K$14)),1,J2164)))</f>
        <v>1</v>
      </c>
      <c r="K2165">
        <f ca="1">IF(G2165="","",IF(C2165&lt;(G2165*(1-'inputs and tables'!$K$14)),0,IF(C2165&gt;(G2165*(1+'inputs and tables'!$K$14)),1,K2164)))</f>
        <v>1</v>
      </c>
      <c r="N2165" s="13">
        <f t="shared" si="99"/>
        <v>2597.4129396439284</v>
      </c>
      <c r="O2165" s="10">
        <f ca="1">(O2164+(IF(J2164&lt;&gt;J2163,(-O2164*'inputs and tables'!$K$22-'inputs and tables'!$K$21)-O2164*'inputs and tables'!$K$22,0)*('inputs and tables'!$K$15+'inputs and tables'!$K$16)))*(IF(AND(J2164=0,'inputs and tables'!$K$16=1),data!C2164/data!C2165,1)*IF(AND(J2164=1,'inputs and tables'!$K$15=1),data!C2165/data!C2164,1))</f>
        <v>82510.963471231604</v>
      </c>
      <c r="P2165" s="10">
        <f ca="1">(P2164+(IF(K2164&lt;&gt;K2163,(-P2164*'inputs and tables'!$K$22-'inputs and tables'!$K$21)-P2164*'inputs and tables'!$K$22,0)*('inputs and tables'!$K$15+'inputs and tables'!$K$16)))*(IF(AND(K2164=0,'inputs and tables'!$K$16=1),data!C2164/data!C2165,1)*IF(AND(K2164=1,'inputs and tables'!$K$15=1),data!C2165/data!C2164,1))</f>
        <v>19688.947354014286</v>
      </c>
    </row>
    <row r="2166" spans="1:16" x14ac:dyDescent="0.4">
      <c r="A2166" s="17">
        <f t="shared" si="100"/>
        <v>2164</v>
      </c>
      <c r="B2166">
        <v>1689811200</v>
      </c>
      <c r="C2166">
        <v>29800</v>
      </c>
      <c r="D2166" s="14">
        <f t="shared" si="101"/>
        <v>45127</v>
      </c>
      <c r="F2166">
        <f ca="1">IF(A2166&lt;$F$2,"",AVERAGE(INDIRECT("C"&amp;A2166-$F$2+3):C2166))</f>
        <v>28400.078166666681</v>
      </c>
      <c r="G2166" s="2">
        <f ca="1">IF(A2166&lt;$G$2,"",IF(A2166=$G$2,AVERAGE(INDIRECT("C"&amp;A2166-$G$2+3):C2166),G2165+(2/($G$2+3))*(C2166-G2165)))</f>
        <v>28004.325970228532</v>
      </c>
      <c r="J2166">
        <f ca="1">IF(F2166="","",IF(C2166&lt;(F2166*(1-'inputs and tables'!$K$14)),0,IF(C2166&gt;(F2166*(1+'inputs and tables'!$K$14)),1,J2165)))</f>
        <v>1</v>
      </c>
      <c r="K2166">
        <f ca="1">IF(G2166="","",IF(C2166&lt;(G2166*(1-'inputs and tables'!$K$14)),0,IF(C2166&gt;(G2166*(1+'inputs and tables'!$K$14)),1,K2165)))</f>
        <v>1</v>
      </c>
      <c r="N2166" s="13">
        <f t="shared" si="99"/>
        <v>2587.9287885366771</v>
      </c>
      <c r="O2166" s="10">
        <f ca="1">(O2165+(IF(J2165&lt;&gt;J2164,(-O2165*'inputs and tables'!$K$22-'inputs and tables'!$K$21)-O2165*'inputs and tables'!$K$22,0)*('inputs and tables'!$K$15+'inputs and tables'!$K$16)))*(IF(AND(J2165=0,'inputs and tables'!$K$16=1),data!C2165/data!C2166,1)*IF(AND(J2165=1,'inputs and tables'!$K$15=1),data!C2166/data!C2165,1))</f>
        <v>82209.684289310942</v>
      </c>
      <c r="P2166" s="10">
        <f ca="1">(P2165+(IF(K2165&lt;&gt;K2164,(-P2165*'inputs and tables'!$K$22-'inputs and tables'!$K$21)-P2165*'inputs and tables'!$K$22,0)*('inputs and tables'!$K$15+'inputs and tables'!$K$16)))*(IF(AND(K2165=0,'inputs and tables'!$K$16=1),data!C2165/data!C2166,1)*IF(AND(K2165=1,'inputs and tables'!$K$15=1),data!C2166/data!C2165,1))</f>
        <v>19617.055453809236</v>
      </c>
    </row>
    <row r="2167" spans="1:16" x14ac:dyDescent="0.4">
      <c r="A2167" s="17">
        <f t="shared" si="100"/>
        <v>2165</v>
      </c>
      <c r="B2167">
        <v>1689897600</v>
      </c>
      <c r="C2167">
        <v>29901.72</v>
      </c>
      <c r="D2167" s="14">
        <f t="shared" si="101"/>
        <v>45128</v>
      </c>
      <c r="F2167">
        <f ca="1">IF(A2167&lt;$F$2,"",AVERAGE(INDIRECT("C"&amp;A2167-$F$2+3):C2167))</f>
        <v>28413.464083333347</v>
      </c>
      <c r="G2167" s="2">
        <f ca="1">IF(A2167&lt;$G$2,"",IF(A2167=$G$2,AVERAGE(INDIRECT("C"&amp;A2167-$G$2+3):C2167),G2166+(2/($G$2+3))*(C2167-G2166)))</f>
        <v>28038.208006474451</v>
      </c>
      <c r="J2167">
        <f ca="1">IF(F2167="","",IF(C2167&lt;(F2167*(1-'inputs and tables'!$K$14)),0,IF(C2167&gt;(F2167*(1+'inputs and tables'!$K$14)),1,J2166)))</f>
        <v>1</v>
      </c>
      <c r="K2167">
        <f ca="1">IF(G2167="","",IF(C2167&lt;(G2167*(1-'inputs and tables'!$K$14)),0,IF(C2167&gt;(G2167*(1+'inputs and tables'!$K$14)),1,K2166)))</f>
        <v>1</v>
      </c>
      <c r="N2167" s="13">
        <f t="shared" si="99"/>
        <v>2596.7624837168773</v>
      </c>
      <c r="O2167" s="10">
        <f ca="1">(O2166+(IF(J2166&lt;&gt;J2165,(-O2166*'inputs and tables'!$K$22-'inputs and tables'!$K$21)-O2166*'inputs and tables'!$K$22,0)*('inputs and tables'!$K$15+'inputs and tables'!$K$16)))*(IF(AND(J2166=0,'inputs and tables'!$K$16=1),data!C2166/data!C2167,1)*IF(AND(J2166=1,'inputs and tables'!$K$15=1),data!C2167/data!C2166,1))</f>
        <v>82490.300701589775</v>
      </c>
      <c r="P2167" s="10">
        <f ca="1">(P2166+(IF(K2166&lt;&gt;K2165,(-P2166*'inputs and tables'!$K$22-'inputs and tables'!$K$21)-P2166*'inputs and tables'!$K$22,0)*('inputs and tables'!$K$15+'inputs and tables'!$K$16)))*(IF(AND(K2166=0,'inputs and tables'!$K$16=1),data!C2166/data!C2167,1)*IF(AND(K2166=1,'inputs and tables'!$K$15=1),data!C2167/data!C2166,1))</f>
        <v>19684.01675853278</v>
      </c>
    </row>
    <row r="2168" spans="1:16" x14ac:dyDescent="0.4">
      <c r="A2168" s="17">
        <f t="shared" si="100"/>
        <v>2166</v>
      </c>
      <c r="B2168">
        <v>1689984000</v>
      </c>
      <c r="C2168">
        <v>29794</v>
      </c>
      <c r="D2168" s="14">
        <f t="shared" si="101"/>
        <v>45129</v>
      </c>
      <c r="F2168">
        <f ca="1">IF(A2168&lt;$F$2,"",AVERAGE(INDIRECT("C"&amp;A2168-$F$2+3):C2168))</f>
        <v>28432.960166666682</v>
      </c>
      <c r="G2168" s="2">
        <f ca="1">IF(A2168&lt;$G$2,"",IF(A2168=$G$2,AVERAGE(INDIRECT("C"&amp;A2168-$G$2+3):C2168),G2167+(2/($G$2+3))*(C2168-G2167)))</f>
        <v>28069.561434930263</v>
      </c>
      <c r="J2168">
        <f ca="1">IF(F2168="","",IF(C2168&lt;(F2168*(1-'inputs and tables'!$K$14)),0,IF(C2168&gt;(F2168*(1+'inputs and tables'!$K$14)),1,J2167)))</f>
        <v>1</v>
      </c>
      <c r="K2168">
        <f ca="1">IF(G2168="","",IF(C2168&lt;(G2168*(1-'inputs and tables'!$K$14)),0,IF(C2168&gt;(G2168*(1+'inputs and tables'!$K$14)),1,K2167)))</f>
        <v>1</v>
      </c>
      <c r="N2168" s="13">
        <f t="shared" si="99"/>
        <v>2587.4077290490527</v>
      </c>
      <c r="O2168" s="10">
        <f ca="1">(O2167+(IF(J2167&lt;&gt;J2166,(-O2167*'inputs and tables'!$K$22-'inputs and tables'!$K$21)-O2167*'inputs and tables'!$K$22,0)*('inputs and tables'!$K$15+'inputs and tables'!$K$16)))*(IF(AND(J2167=0,'inputs and tables'!$K$16=1),data!C2167/data!C2168,1)*IF(AND(J2167=1,'inputs and tables'!$K$15=1),data!C2168/data!C2167,1))</f>
        <v>82193.132003883584</v>
      </c>
      <c r="P2168" s="10">
        <f ca="1">(P2167+(IF(K2167&lt;&gt;K2166,(-P2167*'inputs and tables'!$K$22-'inputs and tables'!$K$21)-P2167*'inputs and tables'!$K$22,0)*('inputs and tables'!$K$15+'inputs and tables'!$K$16)))*(IF(AND(K2167=0,'inputs and tables'!$K$16=1),data!C2167/data!C2168,1)*IF(AND(K2167=1,'inputs and tables'!$K$15=1),data!C2168/data!C2167,1))</f>
        <v>19613.105711100419</v>
      </c>
    </row>
    <row r="2169" spans="1:16" x14ac:dyDescent="0.4">
      <c r="A2169" s="17">
        <f t="shared" si="100"/>
        <v>2167</v>
      </c>
      <c r="B2169">
        <v>1690070400</v>
      </c>
      <c r="C2169">
        <v>30083.75</v>
      </c>
      <c r="D2169" s="14">
        <f t="shared" si="101"/>
        <v>45130</v>
      </c>
      <c r="F2169">
        <f ca="1">IF(A2169&lt;$F$2,"",AVERAGE(INDIRECT("C"&amp;A2169-$F$2+3):C2169))</f>
        <v>28454.800166666682</v>
      </c>
      <c r="G2169" s="2">
        <f ca="1">IF(A2169&lt;$G$2,"",IF(A2169=$G$2,AVERAGE(INDIRECT("C"&amp;A2169-$G$2+3):C2169),G2168+(2/($G$2+3))*(C2169-G2168)))</f>
        <v>28105.529087877938</v>
      </c>
      <c r="J2169">
        <f ca="1">IF(F2169="","",IF(C2169&lt;(F2169*(1-'inputs and tables'!$K$14)),0,IF(C2169&gt;(F2169*(1+'inputs and tables'!$K$14)),1,J2168)))</f>
        <v>1</v>
      </c>
      <c r="K2169">
        <f ca="1">IF(G2169="","",IF(C2169&lt;(G2169*(1-'inputs and tables'!$K$14)),0,IF(C2169&gt;(G2169*(1+'inputs and tables'!$K$14)),1,K2168)))</f>
        <v>1</v>
      </c>
      <c r="N2169" s="13">
        <f t="shared" si="99"/>
        <v>2612.5705601389354</v>
      </c>
      <c r="O2169" s="10">
        <f ca="1">(O2168+(IF(J2168&lt;&gt;J2167,(-O2168*'inputs and tables'!$K$22-'inputs and tables'!$K$21)-O2168*'inputs and tables'!$K$22,0)*('inputs and tables'!$K$15+'inputs and tables'!$K$16)))*(IF(AND(J2168=0,'inputs and tables'!$K$16=1),data!C2168/data!C2169,1)*IF(AND(J2168=1,'inputs and tables'!$K$15=1),data!C2169/data!C2168,1))</f>
        <v>82992.46945431405</v>
      </c>
      <c r="P2169" s="10">
        <f ca="1">(P2168+(IF(K2168&lt;&gt;K2167,(-P2168*'inputs and tables'!$K$22-'inputs and tables'!$K$21)-P2168*'inputs and tables'!$K$22,0)*('inputs and tables'!$K$15+'inputs and tables'!$K$16)))*(IF(AND(K2168=0,'inputs and tables'!$K$16=1),data!C2168/data!C2169,1)*IF(AND(K2168=1,'inputs and tables'!$K$15=1),data!C2169/data!C2168,1))</f>
        <v>19803.845369413884</v>
      </c>
    </row>
    <row r="2170" spans="1:16" x14ac:dyDescent="0.4">
      <c r="A2170" s="17">
        <f t="shared" si="100"/>
        <v>2168</v>
      </c>
      <c r="B2170">
        <v>1690156800</v>
      </c>
      <c r="C2170">
        <v>29176.5</v>
      </c>
      <c r="D2170" s="14">
        <f t="shared" si="101"/>
        <v>45131</v>
      </c>
      <c r="F2170">
        <f ca="1">IF(A2170&lt;$F$2,"",AVERAGE(INDIRECT("C"&amp;A2170-$F$2+3):C2170))</f>
        <v>28464.870583333352</v>
      </c>
      <c r="G2170" s="2">
        <f ca="1">IF(A2170&lt;$G$2,"",IF(A2170=$G$2,AVERAGE(INDIRECT("C"&amp;A2170-$G$2+3):C2170),G2169+(2/($G$2+3))*(C2170-G2169)))</f>
        <v>28124.653568451547</v>
      </c>
      <c r="J2170">
        <f ca="1">IF(F2170="","",IF(C2170&lt;(F2170*(1-'inputs and tables'!$K$14)),0,IF(C2170&gt;(F2170*(1+'inputs and tables'!$K$14)),1,J2169)))</f>
        <v>1</v>
      </c>
      <c r="K2170">
        <f ca="1">IF(G2170="","",IF(C2170&lt;(G2170*(1-'inputs and tables'!$K$14)),0,IF(C2170&gt;(G2170*(1+'inputs and tables'!$K$14)),1,K2169)))</f>
        <v>1</v>
      </c>
      <c r="N2170" s="13">
        <f t="shared" si="99"/>
        <v>2533.7820234476635</v>
      </c>
      <c r="O2170" s="10">
        <f ca="1">(O2169+(IF(J2169&lt;&gt;J2168,(-O2169*'inputs and tables'!$K$22-'inputs and tables'!$K$21)-O2169*'inputs and tables'!$K$22,0)*('inputs and tables'!$K$15+'inputs and tables'!$K$16)))*(IF(AND(J2169=0,'inputs and tables'!$K$16=1),data!C2169/data!C2170,1)*IF(AND(J2169=1,'inputs and tables'!$K$15=1),data!C2170/data!C2169,1))</f>
        <v>80489.625961982601</v>
      </c>
      <c r="P2170" s="10">
        <f ca="1">(P2169+(IF(K2169&lt;&gt;K2168,(-P2169*'inputs and tables'!$K$22-'inputs and tables'!$K$21)-P2169*'inputs and tables'!$K$22,0)*('inputs and tables'!$K$15+'inputs and tables'!$K$16)))*(IF(AND(K2169=0,'inputs and tables'!$K$16=1),data!C2169/data!C2170,1)*IF(AND(K2169=1,'inputs and tables'!$K$15=1),data!C2170/data!C2169,1))</f>
        <v>19206.61135731763</v>
      </c>
    </row>
    <row r="2171" spans="1:16" x14ac:dyDescent="0.4">
      <c r="A2171" s="17">
        <f t="shared" si="100"/>
        <v>2169</v>
      </c>
      <c r="B2171">
        <v>1690243200</v>
      </c>
      <c r="C2171">
        <v>29228.91</v>
      </c>
      <c r="D2171" s="14">
        <f t="shared" si="101"/>
        <v>45132</v>
      </c>
      <c r="F2171">
        <f ca="1">IF(A2171&lt;$F$2,"",AVERAGE(INDIRECT("C"&amp;A2171-$F$2+3):C2171))</f>
        <v>28482.403916666688</v>
      </c>
      <c r="G2171" s="2">
        <f ca="1">IF(A2171&lt;$G$2,"",IF(A2171=$G$2,AVERAGE(INDIRECT("C"&amp;A2171-$G$2+3):C2171),G2170+(2/($G$2+3))*(C2171-G2170)))</f>
        <v>28144.372433300628</v>
      </c>
      <c r="J2171">
        <f ca="1">IF(F2171="","",IF(C2171&lt;(F2171*(1-'inputs and tables'!$K$14)),0,IF(C2171&gt;(F2171*(1+'inputs and tables'!$K$14)),1,J2170)))</f>
        <v>1</v>
      </c>
      <c r="K2171">
        <f ca="1">IF(G2171="","",IF(C2171&lt;(G2171*(1-'inputs and tables'!$K$14)),0,IF(C2171&gt;(G2171*(1+'inputs and tables'!$K$14)),1,K2170)))</f>
        <v>1</v>
      </c>
      <c r="N2171" s="13">
        <f t="shared" ref="N2171:N2234" si="102">(C2171/C2170)*N2170</f>
        <v>2538.3334780720666</v>
      </c>
      <c r="O2171" s="10">
        <f ca="1">(O2170+(IF(J2170&lt;&gt;J2169,(-O2170*'inputs and tables'!$K$22-'inputs and tables'!$K$21)-O2170*'inputs and tables'!$K$22,0)*('inputs and tables'!$K$15+'inputs and tables'!$K$16)))*(IF(AND(J2170=0,'inputs and tables'!$K$16=1),data!C2170/data!C2171,1)*IF(AND(J2170=1,'inputs and tables'!$K$15=1),data!C2171/data!C2170,1))</f>
        <v>80634.210175190747</v>
      </c>
      <c r="P2171" s="10">
        <f ca="1">(P2170+(IF(K2170&lt;&gt;K2169,(-P2170*'inputs and tables'!$K$22-'inputs and tables'!$K$21)-P2170*'inputs and tables'!$K$22,0)*('inputs and tables'!$K$15+'inputs and tables'!$K$16)))*(IF(AND(K2170=0,'inputs and tables'!$K$16=1),data!C2170/data!C2171,1)*IF(AND(K2170=1,'inputs and tables'!$K$15=1),data!C2171/data!C2170,1))</f>
        <v>19241.112359879178</v>
      </c>
    </row>
    <row r="2172" spans="1:16" x14ac:dyDescent="0.4">
      <c r="A2172" s="17">
        <f t="shared" si="100"/>
        <v>2170</v>
      </c>
      <c r="B2172">
        <v>1690329600</v>
      </c>
      <c r="C2172">
        <v>29351.96</v>
      </c>
      <c r="D2172" s="14">
        <f t="shared" si="101"/>
        <v>45133</v>
      </c>
      <c r="F2172">
        <f ca="1">IF(A2172&lt;$F$2,"",AVERAGE(INDIRECT("C"&amp;A2172-$F$2+3):C2172))</f>
        <v>28499.828000000023</v>
      </c>
      <c r="G2172" s="2">
        <f ca="1">IF(A2172&lt;$G$2,"",IF(A2172=$G$2,AVERAGE(INDIRECT("C"&amp;A2172-$G$2+3):C2172),G2171+(2/($G$2+3))*(C2172-G2171)))</f>
        <v>28165.93649699169</v>
      </c>
      <c r="J2172">
        <f ca="1">IF(F2172="","",IF(C2172&lt;(F2172*(1-'inputs and tables'!$K$14)),0,IF(C2172&gt;(F2172*(1+'inputs and tables'!$K$14)),1,J2171)))</f>
        <v>1</v>
      </c>
      <c r="K2172">
        <f ca="1">IF(G2172="","",IF(C2172&lt;(G2172*(1-'inputs and tables'!$K$14)),0,IF(C2172&gt;(G2172*(1+'inputs and tables'!$K$14)),1,K2171)))</f>
        <v>1</v>
      </c>
      <c r="N2172" s="13">
        <f t="shared" si="102"/>
        <v>2549.0195397307725</v>
      </c>
      <c r="O2172" s="10">
        <f ca="1">(O2171+(IF(J2171&lt;&gt;J2170,(-O2171*'inputs and tables'!$K$22-'inputs and tables'!$K$21)-O2171*'inputs and tables'!$K$22,0)*('inputs and tables'!$K$15+'inputs and tables'!$K$16)))*(IF(AND(J2171=0,'inputs and tables'!$K$16=1),data!C2171/data!C2172,1)*IF(AND(J2171=1,'inputs and tables'!$K$15=1),data!C2172/data!C2171,1))</f>
        <v>80973.669962163898</v>
      </c>
      <c r="P2172" s="10">
        <f ca="1">(P2171+(IF(K2171&lt;&gt;K2170,(-P2171*'inputs and tables'!$K$22-'inputs and tables'!$K$21)-P2171*'inputs and tables'!$K$22,0)*('inputs and tables'!$K$15+'inputs and tables'!$K$16)))*(IF(AND(K2171=0,'inputs and tables'!$K$16=1),data!C2171/data!C2172,1)*IF(AND(K2171=1,'inputs and tables'!$K$15=1),data!C2172/data!C2171,1))</f>
        <v>19322.114999932575</v>
      </c>
    </row>
    <row r="2173" spans="1:16" x14ac:dyDescent="0.4">
      <c r="A2173" s="17">
        <f t="shared" si="100"/>
        <v>2171</v>
      </c>
      <c r="B2173">
        <v>1690416000</v>
      </c>
      <c r="C2173">
        <v>29222.78</v>
      </c>
      <c r="D2173" s="14">
        <f t="shared" si="101"/>
        <v>45134</v>
      </c>
      <c r="F2173">
        <f ca="1">IF(A2173&lt;$F$2,"",AVERAGE(INDIRECT("C"&amp;A2173-$F$2+3):C2173))</f>
        <v>28507.112833333355</v>
      </c>
      <c r="G2173" s="2">
        <f ca="1">IF(A2173&lt;$G$2,"",IF(A2173=$G$2,AVERAGE(INDIRECT("C"&amp;A2173-$G$2+3):C2173),G2172+(2/($G$2+3))*(C2173-G2172)))</f>
        <v>28184.808702402552</v>
      </c>
      <c r="J2173">
        <f ca="1">IF(F2173="","",IF(C2173&lt;(F2173*(1-'inputs and tables'!$K$14)),0,IF(C2173&gt;(F2173*(1+'inputs and tables'!$K$14)),1,J2172)))</f>
        <v>1</v>
      </c>
      <c r="K2173">
        <f ca="1">IF(G2173="","",IF(C2173&lt;(G2173*(1-'inputs and tables'!$K$14)),0,IF(C2173&gt;(G2173*(1+'inputs and tables'!$K$14)),1,K2172)))</f>
        <v>1</v>
      </c>
      <c r="N2173" s="13">
        <f t="shared" si="102"/>
        <v>2537.8011289622095</v>
      </c>
      <c r="O2173" s="10">
        <f ca="1">(O2172+(IF(J2172&lt;&gt;J2171,(-O2172*'inputs and tables'!$K$22-'inputs and tables'!$K$21)-O2172*'inputs and tables'!$K$22,0)*('inputs and tables'!$K$15+'inputs and tables'!$K$16)))*(IF(AND(J2172=0,'inputs and tables'!$K$16=1),data!C2172/data!C2173,1)*IF(AND(J2172=1,'inputs and tables'!$K$15=1),data!C2173/data!C2172,1))</f>
        <v>80617.299256912447</v>
      </c>
      <c r="P2173" s="10">
        <f ca="1">(P2172+(IF(K2172&lt;&gt;K2171,(-P2172*'inputs and tables'!$K$22-'inputs and tables'!$K$21)-P2172*'inputs and tables'!$K$22,0)*('inputs and tables'!$K$15+'inputs and tables'!$K$16)))*(IF(AND(K2172=0,'inputs and tables'!$K$16=1),data!C2172/data!C2173,1)*IF(AND(K2172=1,'inputs and tables'!$K$15=1),data!C2173/data!C2172,1))</f>
        <v>19237.077039411666</v>
      </c>
    </row>
    <row r="2174" spans="1:16" x14ac:dyDescent="0.4">
      <c r="A2174" s="17">
        <f t="shared" si="100"/>
        <v>2172</v>
      </c>
      <c r="B2174">
        <v>1690502400</v>
      </c>
      <c r="C2174">
        <v>29314.14</v>
      </c>
      <c r="D2174" s="14">
        <f t="shared" si="101"/>
        <v>45135</v>
      </c>
      <c r="F2174">
        <f ca="1">IF(A2174&lt;$F$2,"",AVERAGE(INDIRECT("C"&amp;A2174-$F$2+3):C2174))</f>
        <v>28517.82625000002</v>
      </c>
      <c r="G2174" s="2">
        <f ca="1">IF(A2174&lt;$G$2,"",IF(A2174=$G$2,AVERAGE(INDIRECT("C"&amp;A2174-$G$2+3):C2174),G2173+(2/($G$2+3))*(C2174-G2173)))</f>
        <v>28204.975332716793</v>
      </c>
      <c r="J2174">
        <f ca="1">IF(F2174="","",IF(C2174&lt;(F2174*(1-'inputs and tables'!$K$14)),0,IF(C2174&gt;(F2174*(1+'inputs and tables'!$K$14)),1,J2173)))</f>
        <v>1</v>
      </c>
      <c r="K2174">
        <f ca="1">IF(G2174="","",IF(C2174&lt;(G2174*(1-'inputs and tables'!$K$14)),0,IF(C2174&gt;(G2174*(1+'inputs and tables'!$K$14)),1,K2173)))</f>
        <v>1</v>
      </c>
      <c r="N2174" s="13">
        <f t="shared" si="102"/>
        <v>2545.7351280937769</v>
      </c>
      <c r="O2174" s="10">
        <f ca="1">(O2173+(IF(J2173&lt;&gt;J2172,(-O2173*'inputs and tables'!$K$22-'inputs and tables'!$K$21)-O2173*'inputs and tables'!$K$22,0)*('inputs and tables'!$K$15+'inputs and tables'!$K$16)))*(IF(AND(J2173=0,'inputs and tables'!$K$16=1),data!C2173/data!C2174,1)*IF(AND(J2173=1,'inputs and tables'!$K$15=1),data!C2174/data!C2173,1))</f>
        <v>80869.335389686661</v>
      </c>
      <c r="P2174" s="10">
        <f ca="1">(P2173+(IF(K2173&lt;&gt;K2172,(-P2173*'inputs and tables'!$K$22-'inputs and tables'!$K$21)-P2173*'inputs and tables'!$K$22,0)*('inputs and tables'!$K$15+'inputs and tables'!$K$16)))*(IF(AND(K2173=0,'inputs and tables'!$K$16=1),data!C2173/data!C2174,1)*IF(AND(K2173=1,'inputs and tables'!$K$15=1),data!C2174/data!C2173,1))</f>
        <v>19297.218455057973</v>
      </c>
    </row>
    <row r="2175" spans="1:16" x14ac:dyDescent="0.4">
      <c r="A2175" s="17">
        <f t="shared" si="100"/>
        <v>2173</v>
      </c>
      <c r="B2175">
        <v>1690588800</v>
      </c>
      <c r="C2175">
        <v>29352.9</v>
      </c>
      <c r="D2175" s="14">
        <f t="shared" si="101"/>
        <v>45136</v>
      </c>
      <c r="F2175">
        <f ca="1">IF(A2175&lt;$F$2,"",AVERAGE(INDIRECT("C"&amp;A2175-$F$2+3):C2175))</f>
        <v>28525.222416666686</v>
      </c>
      <c r="G2175" s="2">
        <f ca="1">IF(A2175&lt;$G$2,"",IF(A2175=$G$2,AVERAGE(INDIRECT("C"&amp;A2175-$G$2+3):C2175),G2174+(2/($G$2+3))*(C2175-G2174)))</f>
        <v>28225.473987489706</v>
      </c>
      <c r="J2175">
        <f ca="1">IF(F2175="","",IF(C2175&lt;(F2175*(1-'inputs and tables'!$K$14)),0,IF(C2175&gt;(F2175*(1+'inputs and tables'!$K$14)),1,J2174)))</f>
        <v>1</v>
      </c>
      <c r="K2175">
        <f ca="1">IF(G2175="","",IF(C2175&lt;(G2175*(1-'inputs and tables'!$K$14)),0,IF(C2175&gt;(G2175*(1+'inputs and tables'!$K$14)),1,K2174)))</f>
        <v>1</v>
      </c>
      <c r="N2175" s="13">
        <f t="shared" si="102"/>
        <v>2549.1011723838333</v>
      </c>
      <c r="O2175" s="10">
        <f ca="1">(O2174+(IF(J2174&lt;&gt;J2173,(-O2174*'inputs and tables'!$K$22-'inputs and tables'!$K$21)-O2174*'inputs and tables'!$K$22,0)*('inputs and tables'!$K$15+'inputs and tables'!$K$16)))*(IF(AND(J2174=0,'inputs and tables'!$K$16=1),data!C2174/data!C2175,1)*IF(AND(J2174=1,'inputs and tables'!$K$15=1),data!C2175/data!C2174,1))</f>
        <v>80976.263153547523</v>
      </c>
      <c r="P2175" s="10">
        <f ca="1">(P2174+(IF(K2174&lt;&gt;K2173,(-P2174*'inputs and tables'!$K$22-'inputs and tables'!$K$21)-P2174*'inputs and tables'!$K$22,0)*('inputs and tables'!$K$15+'inputs and tables'!$K$16)))*(IF(AND(K2174=0,'inputs and tables'!$K$16=1),data!C2174/data!C2175,1)*IF(AND(K2174=1,'inputs and tables'!$K$15=1),data!C2175/data!C2174,1))</f>
        <v>19322.733792956955</v>
      </c>
    </row>
    <row r="2176" spans="1:16" x14ac:dyDescent="0.4">
      <c r="A2176" s="17">
        <f t="shared" si="100"/>
        <v>2174</v>
      </c>
      <c r="B2176">
        <v>1690675200</v>
      </c>
      <c r="C2176">
        <v>29281.09</v>
      </c>
      <c r="D2176" s="14">
        <f t="shared" si="101"/>
        <v>45137</v>
      </c>
      <c r="F2176">
        <f ca="1">IF(A2176&lt;$F$2,"",AVERAGE(INDIRECT("C"&amp;A2176-$F$2+3):C2176))</f>
        <v>28532.12541666668</v>
      </c>
      <c r="G2176" s="2">
        <f ca="1">IF(A2176&lt;$G$2,"",IF(A2176=$G$2,AVERAGE(INDIRECT("C"&amp;A2176-$G$2+3):C2176),G2175+(2/($G$2+3))*(C2176-G2175)))</f>
        <v>28244.324273427388</v>
      </c>
      <c r="J2176">
        <f ca="1">IF(F2176="","",IF(C2176&lt;(F2176*(1-'inputs and tables'!$K$14)),0,IF(C2176&gt;(F2176*(1+'inputs and tables'!$K$14)),1,J2175)))</f>
        <v>1</v>
      </c>
      <c r="K2176">
        <f ca="1">IF(G2176="","",IF(C2176&lt;(G2176*(1-'inputs and tables'!$K$14)),0,IF(C2176&gt;(G2176*(1+'inputs and tables'!$K$14)),1,K2175)))</f>
        <v>1</v>
      </c>
      <c r="N2176" s="13">
        <f t="shared" si="102"/>
        <v>2542.8649587494433</v>
      </c>
      <c r="O2176" s="10">
        <f ca="1">(O2175+(IF(J2175&lt;&gt;J2174,(-O2175*'inputs and tables'!$K$22-'inputs and tables'!$K$21)-O2175*'inputs and tables'!$K$22,0)*('inputs and tables'!$K$15+'inputs and tables'!$K$16)))*(IF(AND(J2175=0,'inputs and tables'!$K$16=1),data!C2175/data!C2176,1)*IF(AND(J2175=1,'inputs and tables'!$K$15=1),data!C2176/data!C2175,1))</f>
        <v>80778.159884124179</v>
      </c>
      <c r="P2176" s="10">
        <f ca="1">(P2175+(IF(K2175&lt;&gt;K2174,(-P2175*'inputs and tables'!$K$22-'inputs and tables'!$K$21)-P2175*'inputs and tables'!$K$22,0)*('inputs and tables'!$K$15+'inputs and tables'!$K$16)))*(IF(AND(K2175=0,'inputs and tables'!$K$16=1),data!C2175/data!C2176,1)*IF(AND(K2175=1,'inputs and tables'!$K$15=1),data!C2176/data!C2175,1))</f>
        <v>19275.461955636885</v>
      </c>
    </row>
    <row r="2177" spans="1:16" x14ac:dyDescent="0.4">
      <c r="A2177" s="17">
        <f t="shared" si="100"/>
        <v>2175</v>
      </c>
      <c r="B2177">
        <v>1690761600</v>
      </c>
      <c r="C2177">
        <v>29232.25</v>
      </c>
      <c r="D2177" s="14">
        <f t="shared" si="101"/>
        <v>45138</v>
      </c>
      <c r="F2177">
        <f ca="1">IF(A2177&lt;$F$2,"",AVERAGE(INDIRECT("C"&amp;A2177-$F$2+3):C2177))</f>
        <v>28540.961916666678</v>
      </c>
      <c r="G2177" s="2">
        <f ca="1">IF(A2177&lt;$G$2,"",IF(A2177=$G$2,AVERAGE(INDIRECT("C"&amp;A2177-$G$2+3):C2177),G2176+(2/($G$2+3))*(C2177-G2176)))</f>
        <v>28261.965804259042</v>
      </c>
      <c r="J2177">
        <f ca="1">IF(F2177="","",IF(C2177&lt;(F2177*(1-'inputs and tables'!$K$14)),0,IF(C2177&gt;(F2177*(1+'inputs and tables'!$K$14)),1,J2176)))</f>
        <v>1</v>
      </c>
      <c r="K2177">
        <f ca="1">IF(G2177="","",IF(C2177&lt;(G2177*(1-'inputs and tables'!$K$14)),0,IF(C2177&gt;(G2177*(1+'inputs and tables'!$K$14)),1,K2176)))</f>
        <v>1</v>
      </c>
      <c r="N2177" s="13">
        <f t="shared" si="102"/>
        <v>2538.6235345201771</v>
      </c>
      <c r="O2177" s="10">
        <f ca="1">(O2176+(IF(J2176&lt;&gt;J2175,(-O2176*'inputs and tables'!$K$22-'inputs and tables'!$K$21)-O2176*'inputs and tables'!$K$22,0)*('inputs and tables'!$K$15+'inputs and tables'!$K$16)))*(IF(AND(J2176=0,'inputs and tables'!$K$16=1),data!C2176/data!C2177,1)*IF(AND(J2176=1,'inputs and tables'!$K$15=1),data!C2177/data!C2176,1))</f>
        <v>80643.424280745327</v>
      </c>
      <c r="P2177" s="10">
        <f ca="1">(P2176+(IF(K2176&lt;&gt;K2175,(-P2176*'inputs and tables'!$K$22-'inputs and tables'!$K$21)-P2176*'inputs and tables'!$K$22,0)*('inputs and tables'!$K$15+'inputs and tables'!$K$16)))*(IF(AND(K2176=0,'inputs and tables'!$K$16=1),data!C2176/data!C2177,1)*IF(AND(K2176=1,'inputs and tables'!$K$15=1),data!C2177/data!C2176,1))</f>
        <v>19243.311049987085</v>
      </c>
    </row>
    <row r="2178" spans="1:16" x14ac:dyDescent="0.4">
      <c r="A2178" s="17">
        <f t="shared" si="100"/>
        <v>2176</v>
      </c>
      <c r="B2178">
        <v>1690848000</v>
      </c>
      <c r="C2178">
        <v>29705.99</v>
      </c>
      <c r="D2178" s="14">
        <f t="shared" si="101"/>
        <v>45139</v>
      </c>
      <c r="F2178">
        <f ca="1">IF(A2178&lt;$F$2,"",AVERAGE(INDIRECT("C"&amp;A2178-$F$2+3):C2178))</f>
        <v>28556.845166666681</v>
      </c>
      <c r="G2178" s="2">
        <f ca="1">IF(A2178&lt;$G$2,"",IF(A2178=$G$2,AVERAGE(INDIRECT("C"&amp;A2178-$G$2+3):C2178),G2177+(2/($G$2+3))*(C2178-G2177)))</f>
        <v>28287.75195061156</v>
      </c>
      <c r="J2178">
        <f ca="1">IF(F2178="","",IF(C2178&lt;(F2178*(1-'inputs and tables'!$K$14)),0,IF(C2178&gt;(F2178*(1+'inputs and tables'!$K$14)),1,J2177)))</f>
        <v>1</v>
      </c>
      <c r="K2178">
        <f ca="1">IF(G2178="","",IF(C2178&lt;(G2178*(1-'inputs and tables'!$K$14)),0,IF(C2178&gt;(G2178*(1+'inputs and tables'!$K$14)),1,K2177)))</f>
        <v>1</v>
      </c>
      <c r="N2178" s="13">
        <f t="shared" si="102"/>
        <v>2579.7646547980758</v>
      </c>
      <c r="O2178" s="10">
        <f ca="1">(O2177+(IF(J2177&lt;&gt;J2176,(-O2177*'inputs and tables'!$K$22-'inputs and tables'!$K$21)-O2177*'inputs and tables'!$K$22,0)*('inputs and tables'!$K$15+'inputs and tables'!$K$16)))*(IF(AND(J2177=0,'inputs and tables'!$K$16=1),data!C2177/data!C2178,1)*IF(AND(J2177=1,'inputs and tables'!$K$15=1),data!C2178/data!C2177,1))</f>
        <v>81950.337563806344</v>
      </c>
      <c r="P2178" s="10">
        <f ca="1">(P2177+(IF(K2177&lt;&gt;K2176,(-P2177*'inputs and tables'!$K$22-'inputs and tables'!$K$21)-P2177*'inputs and tables'!$K$22,0)*('inputs and tables'!$K$15+'inputs and tables'!$K$16)))*(IF(AND(K2177=0,'inputs and tables'!$K$16=1),data!C2177/data!C2178,1)*IF(AND(K2177=1,'inputs and tables'!$K$15=1),data!C2178/data!C2177,1))</f>
        <v>19555.169568466536</v>
      </c>
    </row>
    <row r="2179" spans="1:16" x14ac:dyDescent="0.4">
      <c r="A2179" s="17">
        <f t="shared" si="100"/>
        <v>2177</v>
      </c>
      <c r="B2179">
        <v>1690934400</v>
      </c>
      <c r="C2179">
        <v>29186.01</v>
      </c>
      <c r="D2179" s="14">
        <f t="shared" si="101"/>
        <v>45140</v>
      </c>
      <c r="F2179">
        <f ca="1">IF(A2179&lt;$F$2,"",AVERAGE(INDIRECT("C"&amp;A2179-$F$2+3):C2179))</f>
        <v>28565.34966666668</v>
      </c>
      <c r="G2179" s="2">
        <f ca="1">IF(A2179&lt;$G$2,"",IF(A2179=$G$2,AVERAGE(INDIRECT("C"&amp;A2179-$G$2+3):C2179),G2178+(2/($G$2+3))*(C2179-G2178)))</f>
        <v>28303.79227292207</v>
      </c>
      <c r="J2179">
        <f ca="1">IF(F2179="","",IF(C2179&lt;(F2179*(1-'inputs and tables'!$K$14)),0,IF(C2179&gt;(F2179*(1+'inputs and tables'!$K$14)),1,J2178)))</f>
        <v>1</v>
      </c>
      <c r="K2179">
        <f ca="1">IF(G2179="","",IF(C2179&lt;(G2179*(1-'inputs and tables'!$K$14)),0,IF(C2179&gt;(G2179*(1+'inputs and tables'!$K$14)),1,K2178)))</f>
        <v>1</v>
      </c>
      <c r="N2179" s="13">
        <f t="shared" si="102"/>
        <v>2534.6079027355486</v>
      </c>
      <c r="O2179" s="10">
        <f ca="1">(O2178+(IF(J2178&lt;&gt;J2177,(-O2178*'inputs and tables'!$K$22-'inputs and tables'!$K$21)-O2178*'inputs and tables'!$K$22,0)*('inputs and tables'!$K$15+'inputs and tables'!$K$16)))*(IF(AND(J2178=0,'inputs and tables'!$K$16=1),data!C2178/data!C2179,1)*IF(AND(J2178=1,'inputs and tables'!$K$15=1),data!C2179/data!C2178,1))</f>
        <v>80515.861334385001</v>
      </c>
      <c r="P2179" s="10">
        <f ca="1">(P2178+(IF(K2178&lt;&gt;K2177,(-P2178*'inputs and tables'!$K$22-'inputs and tables'!$K$21)-P2178*'inputs and tables'!$K$22,0)*('inputs and tables'!$K$15+'inputs and tables'!$K$16)))*(IF(AND(K2178=0,'inputs and tables'!$K$16=1),data!C2178/data!C2179,1)*IF(AND(K2178=1,'inputs and tables'!$K$15=1),data!C2179/data!C2178,1))</f>
        <v>19212.871699511106</v>
      </c>
    </row>
    <row r="2180" spans="1:16" x14ac:dyDescent="0.4">
      <c r="A2180" s="17">
        <f t="shared" si="100"/>
        <v>2178</v>
      </c>
      <c r="B2180">
        <v>1691020800</v>
      </c>
      <c r="C2180">
        <v>29193.64</v>
      </c>
      <c r="D2180" s="14">
        <f t="shared" si="101"/>
        <v>45141</v>
      </c>
      <c r="F2180">
        <f ca="1">IF(A2180&lt;$F$2,"",AVERAGE(INDIRECT("C"&amp;A2180-$F$2+3):C2180))</f>
        <v>28573.879916666676</v>
      </c>
      <c r="G2180" s="2">
        <f ca="1">IF(A2180&lt;$G$2,"",IF(A2180=$G$2,AVERAGE(INDIRECT("C"&amp;A2180-$G$2+3):C2180),G2179+(2/($G$2+3))*(C2180-G2179)))</f>
        <v>28319.682410905603</v>
      </c>
      <c r="J2180">
        <f ca="1">IF(F2180="","",IF(C2180&lt;(F2180*(1-'inputs and tables'!$K$14)),0,IF(C2180&gt;(F2180*(1+'inputs and tables'!$K$14)),1,J2179)))</f>
        <v>1</v>
      </c>
      <c r="K2180">
        <f ca="1">IF(G2180="","",IF(C2180&lt;(G2180*(1-'inputs and tables'!$K$14)),0,IF(C2180&gt;(G2180*(1+'inputs and tables'!$K$14)),1,K2179)))</f>
        <v>1</v>
      </c>
      <c r="N2180" s="13">
        <f t="shared" si="102"/>
        <v>2535.2705167173112</v>
      </c>
      <c r="O2180" s="10">
        <f ca="1">(O2179+(IF(J2179&lt;&gt;J2178,(-O2179*'inputs and tables'!$K$22-'inputs and tables'!$K$21)-O2179*'inputs and tables'!$K$22,0)*('inputs and tables'!$K$15+'inputs and tables'!$K$16)))*(IF(AND(J2179=0,'inputs and tables'!$K$16=1),data!C2179/data!C2180,1)*IF(AND(J2179=1,'inputs and tables'!$K$15=1),data!C2180/data!C2179,1))</f>
        <v>80536.910324020151</v>
      </c>
      <c r="P2180" s="10">
        <f ca="1">(P2179+(IF(K2179&lt;&gt;K2178,(-P2179*'inputs and tables'!$K$22-'inputs and tables'!$K$21)-P2179*'inputs and tables'!$K$22,0)*('inputs and tables'!$K$15+'inputs and tables'!$K$16)))*(IF(AND(K2179=0,'inputs and tables'!$K$16=1),data!C2179/data!C2180,1)*IF(AND(K2179=1,'inputs and tables'!$K$15=1),data!C2180/data!C2179,1))</f>
        <v>19217.894455655824</v>
      </c>
    </row>
    <row r="2181" spans="1:16" x14ac:dyDescent="0.4">
      <c r="A2181" s="17">
        <f t="shared" ref="A2181:A2244" si="103">A2180+1</f>
        <v>2179</v>
      </c>
      <c r="B2181">
        <v>1691107200</v>
      </c>
      <c r="C2181">
        <v>29113.99</v>
      </c>
      <c r="D2181" s="14">
        <f t="shared" si="101"/>
        <v>45142</v>
      </c>
      <c r="F2181">
        <f ca="1">IF(A2181&lt;$F$2,"",AVERAGE(INDIRECT("C"&amp;A2181-$F$2+3):C2181))</f>
        <v>28582.881333333342</v>
      </c>
      <c r="G2181" s="2">
        <f ca="1">IF(A2181&lt;$G$2,"",IF(A2181=$G$2,AVERAGE(INDIRECT("C"&amp;A2181-$G$2+3):C2181),G2180+(2/($G$2+3))*(C2181-G2180)))</f>
        <v>28333.866474996576</v>
      </c>
      <c r="J2181">
        <f ca="1">IF(F2181="","",IF(C2181&lt;(F2181*(1-'inputs and tables'!$K$14)),0,IF(C2181&gt;(F2181*(1+'inputs and tables'!$K$14)),1,J2180)))</f>
        <v>1</v>
      </c>
      <c r="K2181">
        <f ca="1">IF(G2181="","",IF(C2181&lt;(G2181*(1-'inputs and tables'!$K$14)),0,IF(C2181&gt;(G2181*(1+'inputs and tables'!$K$14)),1,K2180)))</f>
        <v>1</v>
      </c>
      <c r="N2181" s="13">
        <f t="shared" si="102"/>
        <v>2528.3534520190919</v>
      </c>
      <c r="O2181" s="10">
        <f ca="1">(O2180+(IF(J2180&lt;&gt;J2179,(-O2180*'inputs and tables'!$K$22-'inputs and tables'!$K$21)-O2180*'inputs and tables'!$K$22,0)*('inputs and tables'!$K$15+'inputs and tables'!$K$16)))*(IF(AND(J2180=0,'inputs and tables'!$K$16=1),data!C2180/data!C2181,1)*IF(AND(J2180=1,'inputs and tables'!$K$15=1),data!C2181/data!C2180,1))</f>
        <v>80317.17873497172</v>
      </c>
      <c r="P2181" s="10">
        <f ca="1">(P2180+(IF(K2180&lt;&gt;K2179,(-P2180*'inputs and tables'!$K$22-'inputs and tables'!$K$21)-P2180*'inputs and tables'!$K$22,0)*('inputs and tables'!$K$15+'inputs and tables'!$K$16)))*(IF(AND(K2180=0,'inputs and tables'!$K$16=1),data!C2180/data!C2181,1)*IF(AND(K2180=1,'inputs and tables'!$K$15=1),data!C2181/data!C2180,1))</f>
        <v>19165.461621196231</v>
      </c>
    </row>
    <row r="2182" spans="1:16" x14ac:dyDescent="0.4">
      <c r="A2182" s="17">
        <f t="shared" si="103"/>
        <v>2180</v>
      </c>
      <c r="B2182">
        <v>1691193600</v>
      </c>
      <c r="C2182">
        <v>29072.13</v>
      </c>
      <c r="D2182" s="14">
        <f t="shared" si="101"/>
        <v>45143</v>
      </c>
      <c r="F2182">
        <f ca="1">IF(A2182&lt;$F$2,"",AVERAGE(INDIRECT("C"&amp;A2182-$F$2+3):C2182))</f>
        <v>28592.596333333342</v>
      </c>
      <c r="G2182" s="2">
        <f ca="1">IF(A2182&lt;$G$2,"",IF(A2182=$G$2,AVERAGE(INDIRECT("C"&amp;A2182-$G$2+3):C2182),G2181+(2/($G$2+3))*(C2182-G2181)))</f>
        <v>28347.049752228781</v>
      </c>
      <c r="J2182">
        <f ca="1">IF(F2182="","",IF(C2182&lt;(F2182*(1-'inputs and tables'!$K$14)),0,IF(C2182&gt;(F2182*(1+'inputs and tables'!$K$14)),1,J2181)))</f>
        <v>1</v>
      </c>
      <c r="K2182">
        <f ca="1">IF(G2182="","",IF(C2182&lt;(G2182*(1-'inputs and tables'!$K$14)),0,IF(C2182&gt;(G2182*(1+'inputs and tables'!$K$14)),1,K2181)))</f>
        <v>1</v>
      </c>
      <c r="N2182" s="13">
        <f t="shared" si="102"/>
        <v>2524.7181936604293</v>
      </c>
      <c r="O2182" s="10">
        <f ca="1">(O2181+(IF(J2181&lt;&gt;J2180,(-O2181*'inputs and tables'!$K$22-'inputs and tables'!$K$21)-O2181*'inputs and tables'!$K$22,0)*('inputs and tables'!$K$15+'inputs and tables'!$K$16)))*(IF(AND(J2181=0,'inputs and tables'!$K$16=1),data!C2181/data!C2182,1)*IF(AND(J2181=1,'inputs and tables'!$K$15=1),data!C2182/data!C2181,1))</f>
        <v>80201.698956973371</v>
      </c>
      <c r="P2182" s="10">
        <f ca="1">(P2181+(IF(K2181&lt;&gt;K2180,(-P2181*'inputs and tables'!$K$22-'inputs and tables'!$K$21)-P2181*'inputs and tables'!$K$22,0)*('inputs and tables'!$K$15+'inputs and tables'!$K$16)))*(IF(AND(K2181=0,'inputs and tables'!$K$16=1),data!C2181/data!C2182,1)*IF(AND(K2181=1,'inputs and tables'!$K$15=1),data!C2182/data!C2181,1))</f>
        <v>19137.905582897693</v>
      </c>
    </row>
    <row r="2183" spans="1:16" x14ac:dyDescent="0.4">
      <c r="A2183" s="17">
        <f t="shared" si="103"/>
        <v>2181</v>
      </c>
      <c r="B2183">
        <v>1691280000</v>
      </c>
      <c r="C2183">
        <v>29088.42</v>
      </c>
      <c r="D2183" s="14">
        <f t="shared" si="101"/>
        <v>45144</v>
      </c>
      <c r="F2183">
        <f ca="1">IF(A2183&lt;$F$2,"",AVERAGE(INDIRECT("C"&amp;A2183-$F$2+3):C2183))</f>
        <v>28602.180000000004</v>
      </c>
      <c r="G2183" s="2">
        <f ca="1">IF(A2183&lt;$G$2,"",IF(A2183=$G$2,AVERAGE(INDIRECT("C"&amp;A2183-$G$2+3):C2183),G2182+(2/($G$2+3))*(C2183-G2182)))</f>
        <v>28360.288506653265</v>
      </c>
      <c r="J2183">
        <f ca="1">IF(F2183="","",IF(C2183&lt;(F2183*(1-'inputs and tables'!$K$14)),0,IF(C2183&gt;(F2183*(1+'inputs and tables'!$K$14)),1,J2182)))</f>
        <v>1</v>
      </c>
      <c r="K2183">
        <f ca="1">IF(G2183="","",IF(C2183&lt;(G2183*(1-'inputs and tables'!$K$14)),0,IF(C2183&gt;(G2183*(1+'inputs and tables'!$K$14)),1,K2182)))</f>
        <v>1</v>
      </c>
      <c r="N2183" s="13">
        <f t="shared" si="102"/>
        <v>2526.1328701693301</v>
      </c>
      <c r="O2183" s="10">
        <f ca="1">(O2182+(IF(J2182&lt;&gt;J2181,(-O2182*'inputs and tables'!$K$22-'inputs and tables'!$K$21)-O2182*'inputs and tables'!$K$22,0)*('inputs and tables'!$K$15+'inputs and tables'!$K$16)))*(IF(AND(J2182=0,'inputs and tables'!$K$16=1),data!C2182/data!C2183,1)*IF(AND(J2182=1,'inputs and tables'!$K$15=1),data!C2183/data!C2182,1))</f>
        <v>80246.638411908687</v>
      </c>
      <c r="P2183" s="10">
        <f ca="1">(P2182+(IF(K2182&lt;&gt;K2181,(-P2182*'inputs and tables'!$K$22-'inputs and tables'!$K$21)-P2182*'inputs and tables'!$K$22,0)*('inputs and tables'!$K$15+'inputs and tables'!$K$16)))*(IF(AND(K2182=0,'inputs and tables'!$K$16=1),data!C2182/data!C2183,1)*IF(AND(K2182=1,'inputs and tables'!$K$15=1),data!C2183/data!C2182,1))</f>
        <v>19148.629134352137</v>
      </c>
    </row>
    <row r="2184" spans="1:16" x14ac:dyDescent="0.4">
      <c r="A2184" s="17">
        <f t="shared" si="103"/>
        <v>2182</v>
      </c>
      <c r="B2184">
        <v>1691366400</v>
      </c>
      <c r="C2184">
        <v>29211.06</v>
      </c>
      <c r="D2184" s="14">
        <f t="shared" si="101"/>
        <v>45145</v>
      </c>
      <c r="F2184">
        <f ca="1">IF(A2184&lt;$F$2,"",AVERAGE(INDIRECT("C"&amp;A2184-$F$2+3):C2184))</f>
        <v>28609.574166666669</v>
      </c>
      <c r="G2184" s="2">
        <f ca="1">IF(A2184&lt;$G$2,"",IF(A2184=$G$2,AVERAGE(INDIRECT("C"&amp;A2184-$G$2+3):C2184),G2183+(2/($G$2+3))*(C2184-G2183)))</f>
        <v>28375.480854748741</v>
      </c>
      <c r="J2184">
        <f ca="1">IF(F2184="","",IF(C2184&lt;(F2184*(1-'inputs and tables'!$K$14)),0,IF(C2184&gt;(F2184*(1+'inputs and tables'!$K$14)),1,J2183)))</f>
        <v>1</v>
      </c>
      <c r="K2184">
        <f ca="1">IF(G2184="","",IF(C2184&lt;(G2184*(1-'inputs and tables'!$K$14)),0,IF(C2184&gt;(G2184*(1+'inputs and tables'!$K$14)),1,K2183)))</f>
        <v>1</v>
      </c>
      <c r="N2184" s="13">
        <f t="shared" si="102"/>
        <v>2536.7833260963816</v>
      </c>
      <c r="O2184" s="10">
        <f ca="1">(O2183+(IF(J2183&lt;&gt;J2182,(-O2183*'inputs and tables'!$K$22-'inputs and tables'!$K$21)-O2183*'inputs and tables'!$K$22,0)*('inputs and tables'!$K$15+'inputs and tables'!$K$16)))*(IF(AND(J2183=0,'inputs and tables'!$K$16=1),data!C2183/data!C2184,1)*IF(AND(J2183=1,'inputs and tables'!$K$15=1),data!C2184/data!C2183,1))</f>
        <v>80584.967126044299</v>
      </c>
      <c r="P2184" s="10">
        <f ca="1">(P2183+(IF(K2183&lt;&gt;K2182,(-P2183*'inputs and tables'!$K$22-'inputs and tables'!$K$21)-P2183*'inputs and tables'!$K$22,0)*('inputs and tables'!$K$15+'inputs and tables'!$K$16)))*(IF(AND(K2183=0,'inputs and tables'!$K$16=1),data!C2183/data!C2184,1)*IF(AND(K2183=1,'inputs and tables'!$K$15=1),data!C2184/data!C2183,1))</f>
        <v>19229.361875320432</v>
      </c>
    </row>
    <row r="2185" spans="1:16" x14ac:dyDescent="0.4">
      <c r="A2185" s="17">
        <f t="shared" si="103"/>
        <v>2183</v>
      </c>
      <c r="B2185">
        <v>1691452800</v>
      </c>
      <c r="C2185">
        <v>29770.42</v>
      </c>
      <c r="D2185" s="14">
        <f t="shared" si="101"/>
        <v>45146</v>
      </c>
      <c r="F2185">
        <f ca="1">IF(A2185&lt;$F$2,"",AVERAGE(INDIRECT("C"&amp;A2185-$F$2+3):C2185))</f>
        <v>28610.683166666669</v>
      </c>
      <c r="G2185" s="2">
        <f ca="1">IF(A2185&lt;$G$2,"",IF(A2185=$G$2,AVERAGE(INDIRECT("C"&amp;A2185-$G$2+3):C2185),G2184+(2/($G$2+3))*(C2185-G2184)))</f>
        <v>28400.390482342515</v>
      </c>
      <c r="J2185">
        <f ca="1">IF(F2185="","",IF(C2185&lt;(F2185*(1-'inputs and tables'!$K$14)),0,IF(C2185&gt;(F2185*(1+'inputs and tables'!$K$14)),1,J2184)))</f>
        <v>1</v>
      </c>
      <c r="K2185">
        <f ca="1">IF(G2185="","",IF(C2185&lt;(G2185*(1-'inputs and tables'!$K$14)),0,IF(C2185&gt;(G2185*(1+'inputs and tables'!$K$14)),1,K2184)))</f>
        <v>1</v>
      </c>
      <c r="N2185" s="13">
        <f t="shared" si="102"/>
        <v>2585.3599652626858</v>
      </c>
      <c r="O2185" s="10">
        <f ca="1">(O2184+(IF(J2184&lt;&gt;J2183,(-O2184*'inputs and tables'!$K$22-'inputs and tables'!$K$21)-O2184*'inputs and tables'!$K$22,0)*('inputs and tables'!$K$15+'inputs and tables'!$K$16)))*(IF(AND(J2184=0,'inputs and tables'!$K$16=1),data!C2184/data!C2185,1)*IF(AND(J2184=1,'inputs and tables'!$K$15=1),data!C2185/data!C2184,1))</f>
        <v>82128.081522153981</v>
      </c>
      <c r="P2185" s="10">
        <f ca="1">(P2184+(IF(K2184&lt;&gt;K2183,(-P2184*'inputs and tables'!$K$22-'inputs and tables'!$K$21)-P2184*'inputs and tables'!$K$22,0)*('inputs and tables'!$K$15+'inputs and tables'!$K$16)))*(IF(AND(K2184=0,'inputs and tables'!$K$16=1),data!C2184/data!C2185,1)*IF(AND(K2184=1,'inputs and tables'!$K$15=1),data!C2185/data!C2184,1))</f>
        <v>19597.583222254751</v>
      </c>
    </row>
    <row r="2186" spans="1:16" x14ac:dyDescent="0.4">
      <c r="A2186" s="17">
        <f t="shared" si="103"/>
        <v>2184</v>
      </c>
      <c r="B2186">
        <v>1691539200</v>
      </c>
      <c r="C2186">
        <v>29581.99</v>
      </c>
      <c r="D2186" s="14">
        <f t="shared" si="101"/>
        <v>45147</v>
      </c>
      <c r="F2186">
        <f ca="1">IF(A2186&lt;$F$2,"",AVERAGE(INDIRECT("C"&amp;A2186-$F$2+3):C2186))</f>
        <v>28605.529583333337</v>
      </c>
      <c r="G2186" s="2">
        <f ca="1">IF(A2186&lt;$G$2,"",IF(A2186=$G$2,AVERAGE(INDIRECT("C"&amp;A2186-$G$2+3):C2186),G2185+(2/($G$2+3))*(C2186-G2185)))</f>
        <v>28421.490473729256</v>
      </c>
      <c r="J2186">
        <f ca="1">IF(F2186="","",IF(C2186&lt;(F2186*(1-'inputs and tables'!$K$14)),0,IF(C2186&gt;(F2186*(1+'inputs and tables'!$K$14)),1,J2185)))</f>
        <v>1</v>
      </c>
      <c r="K2186">
        <f ca="1">IF(G2186="","",IF(C2186&lt;(G2186*(1-'inputs and tables'!$K$14)),0,IF(C2186&gt;(G2186*(1+'inputs and tables'!$K$14)),1,K2185)))</f>
        <v>1</v>
      </c>
      <c r="N2186" s="13">
        <f t="shared" si="102"/>
        <v>2568.9960920538283</v>
      </c>
      <c r="O2186" s="10">
        <f ca="1">(O2185+(IF(J2185&lt;&gt;J2184,(-O2185*'inputs and tables'!$K$22-'inputs and tables'!$K$21)-O2185*'inputs and tables'!$K$22,0)*('inputs and tables'!$K$15+'inputs and tables'!$K$16)))*(IF(AND(J2185=0,'inputs and tables'!$K$16=1),data!C2185/data!C2186,1)*IF(AND(J2185=1,'inputs and tables'!$K$15=1),data!C2186/data!C2185,1))</f>
        <v>81608.256998307188</v>
      </c>
      <c r="P2186" s="10">
        <f ca="1">(P2185+(IF(K2185&lt;&gt;K2184,(-P2185*'inputs and tables'!$K$22-'inputs and tables'!$K$21)-P2185*'inputs and tables'!$K$22,0)*('inputs and tables'!$K$15+'inputs and tables'!$K$16)))*(IF(AND(K2185=0,'inputs and tables'!$K$16=1),data!C2185/data!C2186,1)*IF(AND(K2185=1,'inputs and tables'!$K$15=1),data!C2186/data!C2185,1))</f>
        <v>19473.541552484239</v>
      </c>
    </row>
    <row r="2187" spans="1:16" x14ac:dyDescent="0.4">
      <c r="A2187" s="17">
        <f t="shared" si="103"/>
        <v>2185</v>
      </c>
      <c r="B2187">
        <v>1691625600</v>
      </c>
      <c r="C2187">
        <v>29455.75</v>
      </c>
      <c r="D2187" s="14">
        <f t="shared" si="101"/>
        <v>45148</v>
      </c>
      <c r="F2187">
        <f ca="1">IF(A2187&lt;$F$2,"",AVERAGE(INDIRECT("C"&amp;A2187-$F$2+3):C2187))</f>
        <v>28601.926916666671</v>
      </c>
      <c r="G2187" s="2">
        <f ca="1">IF(A2187&lt;$G$2,"",IF(A2187=$G$2,AVERAGE(INDIRECT("C"&amp;A2187-$G$2+3):C2187),G2186+(2/($G$2+3))*(C2187-G2186)))</f>
        <v>28439.959393841233</v>
      </c>
      <c r="J2187">
        <f ca="1">IF(F2187="","",IF(C2187&lt;(F2187*(1-'inputs and tables'!$K$14)),0,IF(C2187&gt;(F2187*(1+'inputs and tables'!$K$14)),1,J2186)))</f>
        <v>1</v>
      </c>
      <c r="K2187">
        <f ca="1">IF(G2187="","",IF(C2187&lt;(G2187*(1-'inputs and tables'!$K$14)),0,IF(C2187&gt;(G2187*(1+'inputs and tables'!$K$14)),1,K2186)))</f>
        <v>1</v>
      </c>
      <c r="N2187" s="13">
        <f t="shared" si="102"/>
        <v>2558.0330004342018</v>
      </c>
      <c r="O2187" s="10">
        <f ca="1">(O2186+(IF(J2186&lt;&gt;J2185,(-O2186*'inputs and tables'!$K$22-'inputs and tables'!$K$21)-O2186*'inputs and tables'!$K$22,0)*('inputs and tables'!$K$15+'inputs and tables'!$K$16)))*(IF(AND(J2186=0,'inputs and tables'!$K$16=1),data!C2186/data!C2187,1)*IF(AND(J2186=1,'inputs and tables'!$K$15=1),data!C2187/data!C2186,1))</f>
        <v>81259.996912915143</v>
      </c>
      <c r="P2187" s="10">
        <f ca="1">(P2186+(IF(K2186&lt;&gt;K2185,(-P2186*'inputs and tables'!$K$22-'inputs and tables'!$K$21)-P2186*'inputs and tables'!$K$22,0)*('inputs and tables'!$K$15+'inputs and tables'!$K$16)))*(IF(AND(K2186=0,'inputs and tables'!$K$16=1),data!C2186/data!C2187,1)*IF(AND(K2186=1,'inputs and tables'!$K$15=1),data!C2187/data!C2186,1))</f>
        <v>19390.438965890651</v>
      </c>
    </row>
    <row r="2188" spans="1:16" x14ac:dyDescent="0.4">
      <c r="A2188" s="17">
        <f t="shared" si="103"/>
        <v>2186</v>
      </c>
      <c r="B2188">
        <v>1691712000</v>
      </c>
      <c r="C2188">
        <v>29426.03</v>
      </c>
      <c r="D2188" s="14">
        <f t="shared" si="101"/>
        <v>45149</v>
      </c>
      <c r="F2188">
        <f ca="1">IF(A2188&lt;$F$2,"",AVERAGE(INDIRECT("C"&amp;A2188-$F$2+3):C2188))</f>
        <v>28594.0285</v>
      </c>
      <c r="G2188" s="2">
        <f ca="1">IF(A2188&lt;$G$2,"",IF(A2188=$G$2,AVERAGE(INDIRECT("C"&amp;A2188-$G$2+3):C2188),G2187+(2/($G$2+3))*(C2188-G2187)))</f>
        <v>28457.567797522639</v>
      </c>
      <c r="J2188">
        <f ca="1">IF(F2188="","",IF(C2188&lt;(F2188*(1-'inputs and tables'!$K$14)),0,IF(C2188&gt;(F2188*(1+'inputs and tables'!$K$14)),1,J2187)))</f>
        <v>1</v>
      </c>
      <c r="K2188">
        <f ca="1">IF(G2188="","",IF(C2188&lt;(G2188*(1-'inputs and tables'!$K$14)),0,IF(C2188&gt;(G2188*(1+'inputs and tables'!$K$14)),1,K2187)))</f>
        <v>1</v>
      </c>
      <c r="N2188" s="13">
        <f t="shared" si="102"/>
        <v>2555.4520191054999</v>
      </c>
      <c r="O2188" s="10">
        <f ca="1">(O2187+(IF(J2187&lt;&gt;J2186,(-O2187*'inputs and tables'!$K$22-'inputs and tables'!$K$21)-O2187*'inputs and tables'!$K$22,0)*('inputs and tables'!$K$15+'inputs and tables'!$K$16)))*(IF(AND(J2187=0,'inputs and tables'!$K$16=1),data!C2187/data!C2188,1)*IF(AND(J2187=1,'inputs and tables'!$K$15=1),data!C2188/data!C2187,1))</f>
        <v>81178.007925764861</v>
      </c>
      <c r="P2188" s="10">
        <f ca="1">(P2187+(IF(K2187&lt;&gt;K2186,(-P2187*'inputs and tables'!$K$22-'inputs and tables'!$K$21)-P2187*'inputs and tables'!$K$22,0)*('inputs and tables'!$K$15+'inputs and tables'!$K$16)))*(IF(AND(K2187=0,'inputs and tables'!$K$16=1),data!C2187/data!C2188,1)*IF(AND(K2187=1,'inputs and tables'!$K$15=1),data!C2188/data!C2187,1))</f>
        <v>19370.874573672958</v>
      </c>
    </row>
    <row r="2189" spans="1:16" x14ac:dyDescent="0.4">
      <c r="A2189" s="17">
        <f t="shared" si="103"/>
        <v>2187</v>
      </c>
      <c r="B2189">
        <v>1691798400</v>
      </c>
      <c r="C2189">
        <v>29430.17</v>
      </c>
      <c r="D2189" s="14">
        <f t="shared" si="101"/>
        <v>45150</v>
      </c>
      <c r="F2189">
        <f ca="1">IF(A2189&lt;$F$2,"",AVERAGE(INDIRECT("C"&amp;A2189-$F$2+3):C2189))</f>
        <v>28585.388833333331</v>
      </c>
      <c r="G2189" s="2">
        <f ca="1">IF(A2189&lt;$G$2,"",IF(A2189=$G$2,AVERAGE(INDIRECT("C"&amp;A2189-$G$2+3):C2189),G2188+(2/($G$2+3))*(C2189-G2188)))</f>
        <v>28474.935693995449</v>
      </c>
      <c r="J2189">
        <f ca="1">IF(F2189="","",IF(C2189&lt;(F2189*(1-'inputs and tables'!$K$14)),0,IF(C2189&gt;(F2189*(1+'inputs and tables'!$K$14)),1,J2188)))</f>
        <v>1</v>
      </c>
      <c r="K2189">
        <f ca="1">IF(G2189="","",IF(C2189&lt;(G2189*(1-'inputs and tables'!$K$14)),0,IF(C2189&gt;(G2189*(1+'inputs and tables'!$K$14)),1,K2188)))</f>
        <v>1</v>
      </c>
      <c r="N2189" s="13">
        <f t="shared" si="102"/>
        <v>2555.811550151961</v>
      </c>
      <c r="O2189" s="10">
        <f ca="1">(O2188+(IF(J2188&lt;&gt;J2187,(-O2188*'inputs and tables'!$K$22-'inputs and tables'!$K$21)-O2188*'inputs and tables'!$K$22,0)*('inputs and tables'!$K$15+'inputs and tables'!$K$16)))*(IF(AND(J2188=0,'inputs and tables'!$K$16=1),data!C2188/data!C2189,1)*IF(AND(J2188=1,'inputs and tables'!$K$15=1),data!C2189/data!C2188,1))</f>
        <v>81189.429002709745</v>
      </c>
      <c r="P2189" s="10">
        <f ca="1">(P2188+(IF(K2188&lt;&gt;K2187,(-P2188*'inputs and tables'!$K$22-'inputs and tables'!$K$21)-P2188*'inputs and tables'!$K$22,0)*('inputs and tables'!$K$15+'inputs and tables'!$K$16)))*(IF(AND(K2188=0,'inputs and tables'!$K$16=1),data!C2188/data!C2189,1)*IF(AND(K2188=1,'inputs and tables'!$K$15=1),data!C2189/data!C2188,1))</f>
        <v>19373.599896142045</v>
      </c>
    </row>
    <row r="2190" spans="1:16" x14ac:dyDescent="0.4">
      <c r="A2190" s="17">
        <f t="shared" si="103"/>
        <v>2188</v>
      </c>
      <c r="B2190">
        <v>1691884800</v>
      </c>
      <c r="C2190">
        <v>29303.84</v>
      </c>
      <c r="D2190" s="14">
        <f t="shared" si="101"/>
        <v>45151</v>
      </c>
      <c r="F2190">
        <f ca="1">IF(A2190&lt;$F$2,"",AVERAGE(INDIRECT("C"&amp;A2190-$F$2+3):C2190))</f>
        <v>28577.128416666663</v>
      </c>
      <c r="G2190" s="2">
        <f ca="1">IF(A2190&lt;$G$2,"",IF(A2190=$G$2,AVERAGE(INDIRECT("C"&amp;A2190-$G$2+3):C2190),G2189+(2/($G$2+3))*(C2190-G2189)))</f>
        <v>28489.737556602671</v>
      </c>
      <c r="J2190">
        <f ca="1">IF(F2190="","",IF(C2190&lt;(F2190*(1-'inputs and tables'!$K$14)),0,IF(C2190&gt;(F2190*(1+'inputs and tables'!$K$14)),1,J2189)))</f>
        <v>1</v>
      </c>
      <c r="K2190">
        <f ca="1">IF(G2190="","",IF(C2190&lt;(G2190*(1-'inputs and tables'!$K$14)),0,IF(C2190&gt;(G2190*(1+'inputs and tables'!$K$14)),1,K2189)))</f>
        <v>1</v>
      </c>
      <c r="N2190" s="13">
        <f t="shared" si="102"/>
        <v>2544.8406426400202</v>
      </c>
      <c r="O2190" s="10">
        <f ca="1">(O2189+(IF(J2189&lt;&gt;J2188,(-O2189*'inputs and tables'!$K$22-'inputs and tables'!$K$21)-O2189*'inputs and tables'!$K$22,0)*('inputs and tables'!$K$15+'inputs and tables'!$K$16)))*(IF(AND(J2189=0,'inputs and tables'!$K$16=1),data!C2189/data!C2190,1)*IF(AND(J2189=1,'inputs and tables'!$K$15=1),data!C2190/data!C2189,1))</f>
        <v>80840.920633036309</v>
      </c>
      <c r="P2190" s="10">
        <f ca="1">(P2189+(IF(K2189&lt;&gt;K2188,(-P2189*'inputs and tables'!$K$22-'inputs and tables'!$K$21)-P2189*'inputs and tables'!$K$22,0)*('inputs and tables'!$K$15+'inputs and tables'!$K$16)))*(IF(AND(K2189=0,'inputs and tables'!$K$16=1),data!C2189/data!C2190,1)*IF(AND(K2189=1,'inputs and tables'!$K$15=1),data!C2190/data!C2189,1))</f>
        <v>19290.438063407826</v>
      </c>
    </row>
    <row r="2191" spans="1:16" x14ac:dyDescent="0.4">
      <c r="A2191" s="17">
        <f t="shared" si="103"/>
        <v>2189</v>
      </c>
      <c r="B2191">
        <v>1691971200</v>
      </c>
      <c r="C2191">
        <v>29430.93</v>
      </c>
      <c r="D2191" s="14">
        <f t="shared" si="101"/>
        <v>45152</v>
      </c>
      <c r="F2191">
        <f ca="1">IF(A2191&lt;$F$2,"",AVERAGE(INDIRECT("C"&amp;A2191-$F$2+3):C2191))</f>
        <v>28569.847416666667</v>
      </c>
      <c r="G2191" s="2">
        <f ca="1">IF(A2191&lt;$G$2,"",IF(A2191=$G$2,AVERAGE(INDIRECT("C"&amp;A2191-$G$2+3):C2191),G2190+(2/($G$2+3))*(C2191-G2190)))</f>
        <v>28506.544564520482</v>
      </c>
      <c r="J2191">
        <f ca="1">IF(F2191="","",IF(C2191&lt;(F2191*(1-'inputs and tables'!$K$14)),0,IF(C2191&gt;(F2191*(1+'inputs and tables'!$K$14)),1,J2190)))</f>
        <v>1</v>
      </c>
      <c r="K2191">
        <f ca="1">IF(G2191="","",IF(C2191&lt;(G2191*(1-'inputs and tables'!$K$14)),0,IF(C2191&gt;(G2191*(1+'inputs and tables'!$K$14)),1,K2190)))</f>
        <v>1</v>
      </c>
      <c r="N2191" s="13">
        <f t="shared" si="102"/>
        <v>2555.8775510203936</v>
      </c>
      <c r="O2191" s="10">
        <f ca="1">(O2190+(IF(J2190&lt;&gt;J2189,(-O2190*'inputs and tables'!$K$22-'inputs and tables'!$K$21)-O2190*'inputs and tables'!$K$22,0)*('inputs and tables'!$K$15+'inputs and tables'!$K$16)))*(IF(AND(J2190=0,'inputs and tables'!$K$16=1),data!C2190/data!C2191,1)*IF(AND(J2190=1,'inputs and tables'!$K$15=1),data!C2191/data!C2190,1))</f>
        <v>81191.525625530558</v>
      </c>
      <c r="P2191" s="10">
        <f ca="1">(P2190+(IF(K2190&lt;&gt;K2189,(-P2190*'inputs and tables'!$K$22-'inputs and tables'!$K$21)-P2190*'inputs and tables'!$K$22,0)*('inputs and tables'!$K$15+'inputs and tables'!$K$16)))*(IF(AND(K2190=0,'inputs and tables'!$K$16=1),data!C2190/data!C2191,1)*IF(AND(K2190=1,'inputs and tables'!$K$15=1),data!C2191/data!C2190,1))</f>
        <v>19374.100196885163</v>
      </c>
    </row>
    <row r="2192" spans="1:16" x14ac:dyDescent="0.4">
      <c r="A2192" s="17">
        <f t="shared" si="103"/>
        <v>2190</v>
      </c>
      <c r="B2192">
        <v>1692057600</v>
      </c>
      <c r="C2192">
        <v>29200</v>
      </c>
      <c r="D2192" s="14">
        <f t="shared" si="101"/>
        <v>45153</v>
      </c>
      <c r="F2192">
        <f ca="1">IF(A2192&lt;$F$2,"",AVERAGE(INDIRECT("C"&amp;A2192-$F$2+3):C2192))</f>
        <v>28567.928499999998</v>
      </c>
      <c r="G2192" s="2">
        <f ca="1">IF(A2192&lt;$G$2,"",IF(A2192=$G$2,AVERAGE(INDIRECT("C"&amp;A2192-$G$2+3):C2192),G2191+(2/($G$2+3))*(C2192-G2191)))</f>
        <v>28518.927697296902</v>
      </c>
      <c r="J2192">
        <f ca="1">IF(F2192="","",IF(C2192&lt;(F2192*(1-'inputs and tables'!$K$14)),0,IF(C2192&gt;(F2192*(1+'inputs and tables'!$K$14)),1,J2191)))</f>
        <v>1</v>
      </c>
      <c r="K2192">
        <f ca="1">IF(G2192="","",IF(C2192&lt;(G2192*(1-'inputs and tables'!$K$14)),0,IF(C2192&gt;(G2192*(1+'inputs and tables'!$K$14)),1,K2191)))</f>
        <v>1</v>
      </c>
      <c r="N2192" s="13">
        <f t="shared" si="102"/>
        <v>2535.8228397741932</v>
      </c>
      <c r="O2192" s="10">
        <f ca="1">(O2191+(IF(J2191&lt;&gt;J2190,(-O2191*'inputs and tables'!$K$22-'inputs and tables'!$K$21)-O2191*'inputs and tables'!$K$22,0)*('inputs and tables'!$K$15+'inputs and tables'!$K$16)))*(IF(AND(J2191=0,'inputs and tables'!$K$16=1),data!C2191/data!C2192,1)*IF(AND(J2191=1,'inputs and tables'!$K$15=1),data!C2192/data!C2191,1))</f>
        <v>80554.455746573149</v>
      </c>
      <c r="P2192" s="10">
        <f ca="1">(P2191+(IF(K2191&lt;&gt;K2190,(-P2191*'inputs and tables'!$K$22-'inputs and tables'!$K$21)-P2191*'inputs and tables'!$K$22,0)*('inputs and tables'!$K$15+'inputs and tables'!$K$16)))*(IF(AND(K2191=0,'inputs and tables'!$K$16=1),data!C2191/data!C2192,1)*IF(AND(K2191=1,'inputs and tables'!$K$15=1),data!C2192/data!C2191,1))</f>
        <v>19222.08118292717</v>
      </c>
    </row>
    <row r="2193" spans="1:16" x14ac:dyDescent="0.4">
      <c r="A2193" s="17">
        <f t="shared" si="103"/>
        <v>2191</v>
      </c>
      <c r="B2193">
        <v>1692144000</v>
      </c>
      <c r="C2193">
        <v>28730.51</v>
      </c>
      <c r="D2193" s="14">
        <f t="shared" si="101"/>
        <v>45154</v>
      </c>
      <c r="F2193">
        <f ca="1">IF(A2193&lt;$F$2,"",AVERAGE(INDIRECT("C"&amp;A2193-$F$2+3):C2193))</f>
        <v>28554.182666666668</v>
      </c>
      <c r="G2193" s="2">
        <f ca="1">IF(A2193&lt;$G$2,"",IF(A2193=$G$2,AVERAGE(INDIRECT("C"&amp;A2193-$G$2+3):C2193),G2192+(2/($G$2+3))*(C2193-G2192)))</f>
        <v>28522.705952702316</v>
      </c>
      <c r="J2193">
        <f ca="1">IF(F2193="","",IF(C2193&lt;(F2193*(1-'inputs and tables'!$K$14)),0,IF(C2193&gt;(F2193*(1+'inputs and tables'!$K$14)),1,J2192)))</f>
        <v>1</v>
      </c>
      <c r="K2193">
        <f ca="1">IF(G2193="","",IF(C2193&lt;(G2193*(1-'inputs and tables'!$K$14)),0,IF(C2193&gt;(G2193*(1+'inputs and tables'!$K$14)),1,K2192)))</f>
        <v>1</v>
      </c>
      <c r="N2193" s="13">
        <f t="shared" si="102"/>
        <v>2495.0508033000292</v>
      </c>
      <c r="O2193" s="10">
        <f ca="1">(O2192+(IF(J2192&lt;&gt;J2191,(-O2192*'inputs and tables'!$K$22-'inputs and tables'!$K$21)-O2192*'inputs and tables'!$K$22,0)*('inputs and tables'!$K$15+'inputs and tables'!$K$16)))*(IF(AND(J2192=0,'inputs and tables'!$K$16=1),data!C2192/data!C2193,1)*IF(AND(J2192=1,'inputs and tables'!$K$15=1),data!C2193/data!C2192,1))</f>
        <v>79259.266999023195</v>
      </c>
      <c r="P2193" s="10">
        <f ca="1">(P2192+(IF(K2192&lt;&gt;K2191,(-P2192*'inputs and tables'!$K$22-'inputs and tables'!$K$21)-P2192*'inputs and tables'!$K$22,0)*('inputs and tables'!$K$15+'inputs and tables'!$K$16)))*(IF(AND(K2192=0,'inputs and tables'!$K$16=1),data!C2192/data!C2193,1)*IF(AND(K2192=1,'inputs and tables'!$K$15=1),data!C2193/data!C2192,1))</f>
        <v>18913.020398866469</v>
      </c>
    </row>
    <row r="2194" spans="1:16" x14ac:dyDescent="0.4">
      <c r="A2194" s="17">
        <f t="shared" si="103"/>
        <v>2192</v>
      </c>
      <c r="B2194">
        <v>1692230400</v>
      </c>
      <c r="C2194">
        <v>26623.41</v>
      </c>
      <c r="D2194" s="14">
        <f t="shared" ref="D2194:D2257" si="104">(B2194/86400)+DATE(1970,1,1)</f>
        <v>45155</v>
      </c>
      <c r="F2194">
        <f ca="1">IF(A2194&lt;$F$2,"",AVERAGE(INDIRECT("C"&amp;A2194-$F$2+3):C2194))</f>
        <v>28536.068583333334</v>
      </c>
      <c r="G2194" s="2">
        <f ca="1">IF(A2194&lt;$G$2,"",IF(A2194=$G$2,AVERAGE(INDIRECT("C"&amp;A2194-$G$2+3):C2194),G2193+(2/($G$2+3))*(C2194-G2193)))</f>
        <v>28488.789953546919</v>
      </c>
      <c r="J2194">
        <f ca="1">IF(F2194="","",IF(C2194&lt;(F2194*(1-'inputs and tables'!$K$14)),0,IF(C2194&gt;(F2194*(1+'inputs and tables'!$K$14)),1,J2193)))</f>
        <v>0</v>
      </c>
      <c r="K2194">
        <f ca="1">IF(G2194="","",IF(C2194&lt;(G2194*(1-'inputs and tables'!$K$14)),0,IF(C2194&gt;(G2194*(1+'inputs and tables'!$K$14)),1,K2193)))</f>
        <v>0</v>
      </c>
      <c r="N2194" s="13">
        <f t="shared" si="102"/>
        <v>2312.0633955709814</v>
      </c>
      <c r="O2194" s="10">
        <f ca="1">(O2193+(IF(J2193&lt;&gt;J2192,(-O2193*'inputs and tables'!$K$22-'inputs and tables'!$K$21)-O2193*'inputs and tables'!$K$22,0)*('inputs and tables'!$K$15+'inputs and tables'!$K$16)))*(IF(AND(J2193=0,'inputs and tables'!$K$16=1),data!C2193/data!C2194,1)*IF(AND(J2193=1,'inputs and tables'!$K$15=1),data!C2194/data!C2193,1))</f>
        <v>73446.380228351816</v>
      </c>
      <c r="P2194" s="10">
        <f ca="1">(P2193+(IF(K2193&lt;&gt;K2192,(-P2193*'inputs and tables'!$K$22-'inputs and tables'!$K$21)-P2193*'inputs and tables'!$K$22,0)*('inputs and tables'!$K$15+'inputs and tables'!$K$16)))*(IF(AND(K2193=0,'inputs and tables'!$K$16=1),data!C2193/data!C2194,1)*IF(AND(K2193=1,'inputs and tables'!$K$15=1),data!C2194/data!C2193,1))</f>
        <v>17525.936588573804</v>
      </c>
    </row>
    <row r="2195" spans="1:16" x14ac:dyDescent="0.4">
      <c r="A2195" s="17">
        <f t="shared" si="103"/>
        <v>2193</v>
      </c>
      <c r="B2195">
        <v>1692316800</v>
      </c>
      <c r="C2195">
        <v>26054</v>
      </c>
      <c r="D2195" s="14">
        <f t="shared" si="104"/>
        <v>45156</v>
      </c>
      <c r="F2195">
        <f ca="1">IF(A2195&lt;$F$2,"",AVERAGE(INDIRECT("C"&amp;A2195-$F$2+3):C2195))</f>
        <v>28517.821499999998</v>
      </c>
      <c r="G2195" s="2">
        <f ca="1">IF(A2195&lt;$G$2,"",IF(A2195=$G$2,AVERAGE(INDIRECT("C"&amp;A2195-$G$2+3):C2195),G2194+(2/($G$2+3))*(C2195-G2194)))</f>
        <v>28445.311561519295</v>
      </c>
      <c r="J2195">
        <f ca="1">IF(F2195="","",IF(C2195&lt;(F2195*(1-'inputs and tables'!$K$14)),0,IF(C2195&gt;(F2195*(1+'inputs and tables'!$K$14)),1,J2194)))</f>
        <v>0</v>
      </c>
      <c r="K2195">
        <f ca="1">IF(G2195="","",IF(C2195&lt;(G2195*(1-'inputs and tables'!$K$14)),0,IF(C2195&gt;(G2195*(1+'inputs and tables'!$K$14)),1,K2194)))</f>
        <v>0</v>
      </c>
      <c r="N2195" s="13">
        <f t="shared" si="102"/>
        <v>2262.6139817629055</v>
      </c>
      <c r="O2195" s="10">
        <f ca="1">(O2194+(IF(J2194&lt;&gt;J2193,(-O2194*'inputs and tables'!$K$22-'inputs and tables'!$K$21)-O2194*'inputs and tables'!$K$22,0)*('inputs and tables'!$K$15+'inputs and tables'!$K$16)))*(IF(AND(J2194=0,'inputs and tables'!$K$16=1),data!C2194/data!C2195,1)*IF(AND(J2194=1,'inputs and tables'!$K$15=1),data!C2195/data!C2194,1))</f>
        <v>74451.137985899346</v>
      </c>
      <c r="P2195" s="10">
        <f ca="1">(P2194+(IF(K2194&lt;&gt;K2193,(-P2194*'inputs and tables'!$K$22-'inputs and tables'!$K$21)-P2194*'inputs and tables'!$K$22,0)*('inputs and tables'!$K$15+'inputs and tables'!$K$16)))*(IF(AND(K2194=0,'inputs and tables'!$K$16=1),data!C2194/data!C2195,1)*IF(AND(K2194=1,'inputs and tables'!$K$15=1),data!C2195/data!C2194,1))</f>
        <v>17765.694091815036</v>
      </c>
    </row>
    <row r="2196" spans="1:16" x14ac:dyDescent="0.4">
      <c r="A2196" s="17">
        <f t="shared" si="103"/>
        <v>2194</v>
      </c>
      <c r="B2196">
        <v>1692403200</v>
      </c>
      <c r="C2196">
        <v>26100.01</v>
      </c>
      <c r="D2196" s="14">
        <f t="shared" si="104"/>
        <v>45157</v>
      </c>
      <c r="F2196">
        <f ca="1">IF(A2196&lt;$F$2,"",AVERAGE(INDIRECT("C"&amp;A2196-$F$2+3):C2196))</f>
        <v>28508.131249999995</v>
      </c>
      <c r="G2196" s="2">
        <f ca="1">IF(A2196&lt;$G$2,"",IF(A2196=$G$2,AVERAGE(INDIRECT("C"&amp;A2196-$G$2+3):C2196),G2195+(2/($G$2+3))*(C2196-G2195)))</f>
        <v>28403.431176492166</v>
      </c>
      <c r="J2196">
        <f ca="1">IF(F2196="","",IF(C2196&lt;(F2196*(1-'inputs and tables'!$K$14)),0,IF(C2196&gt;(F2196*(1+'inputs and tables'!$K$14)),1,J2195)))</f>
        <v>0</v>
      </c>
      <c r="K2196">
        <f ca="1">IF(G2196="","",IF(C2196&lt;(G2196*(1-'inputs and tables'!$K$14)),0,IF(C2196&gt;(G2196*(1+'inputs and tables'!$K$14)),1,K2195)))</f>
        <v>0</v>
      </c>
      <c r="N2196" s="13">
        <f t="shared" si="102"/>
        <v>2266.6096396005087</v>
      </c>
      <c r="O2196" s="10">
        <f ca="1">(O2195+(IF(J2195&lt;&gt;J2194,(-O2195*'inputs and tables'!$K$22-'inputs and tables'!$K$21)-O2195*'inputs and tables'!$K$22,0)*('inputs and tables'!$K$15+'inputs and tables'!$K$16)))*(IF(AND(J2195=0,'inputs and tables'!$K$16=1),data!C2195/data!C2196,1)*IF(AND(J2195=1,'inputs and tables'!$K$15=1),data!C2196/data!C2195,1))</f>
        <v>74319.892945811953</v>
      </c>
      <c r="P2196" s="10">
        <f ca="1">(P2195+(IF(K2195&lt;&gt;K2194,(-P2195*'inputs and tables'!$K$22-'inputs and tables'!$K$21)-P2195*'inputs and tables'!$K$22,0)*('inputs and tables'!$K$15+'inputs and tables'!$K$16)))*(IF(AND(K2195=0,'inputs and tables'!$K$16=1),data!C2195/data!C2196,1)*IF(AND(K2195=1,'inputs and tables'!$K$15=1),data!C2196/data!C2195,1))</f>
        <v>17734.376112045509</v>
      </c>
    </row>
    <row r="2197" spans="1:16" x14ac:dyDescent="0.4">
      <c r="A2197" s="17">
        <f t="shared" si="103"/>
        <v>2195</v>
      </c>
      <c r="B2197">
        <v>1692489600</v>
      </c>
      <c r="C2197">
        <v>26189.99</v>
      </c>
      <c r="D2197" s="14">
        <f t="shared" si="104"/>
        <v>45158</v>
      </c>
      <c r="F2197">
        <f ca="1">IF(A2197&lt;$F$2,"",AVERAGE(INDIRECT("C"&amp;A2197-$F$2+3):C2197))</f>
        <v>28494.574083333333</v>
      </c>
      <c r="G2197" s="2">
        <f ca="1">IF(A2197&lt;$G$2,"",IF(A2197=$G$2,AVERAGE(INDIRECT("C"&amp;A2197-$G$2+3):C2197),G2196+(2/($G$2+3))*(C2197-G2196)))</f>
        <v>28363.905441197661</v>
      </c>
      <c r="J2197">
        <f ca="1">IF(F2197="","",IF(C2197&lt;(F2197*(1-'inputs and tables'!$K$14)),0,IF(C2197&gt;(F2197*(1+'inputs and tables'!$K$14)),1,J2196)))</f>
        <v>0</v>
      </c>
      <c r="K2197">
        <f ca="1">IF(G2197="","",IF(C2197&lt;(G2197*(1-'inputs and tables'!$K$14)),0,IF(C2197&gt;(G2197*(1+'inputs and tables'!$K$14)),1,K2196)))</f>
        <v>0</v>
      </c>
      <c r="N2197" s="13">
        <f t="shared" si="102"/>
        <v>2274.4237950499223</v>
      </c>
      <c r="O2197" s="10">
        <f ca="1">(O2196+(IF(J2196&lt;&gt;J2195,(-O2196*'inputs and tables'!$K$22-'inputs and tables'!$K$21)-O2196*'inputs and tables'!$K$22,0)*('inputs and tables'!$K$15+'inputs and tables'!$K$16)))*(IF(AND(J2196=0,'inputs and tables'!$K$16=1),data!C2196/data!C2197,1)*IF(AND(J2196=1,'inputs and tables'!$K$15=1),data!C2197/data!C2196,1))</f>
        <v>74064.554781602477</v>
      </c>
      <c r="P2197" s="10">
        <f ca="1">(P2196+(IF(K2196&lt;&gt;K2195,(-P2196*'inputs and tables'!$K$22-'inputs and tables'!$K$21)-P2196*'inputs and tables'!$K$22,0)*('inputs and tables'!$K$15+'inputs and tables'!$K$16)))*(IF(AND(K2196=0,'inputs and tables'!$K$16=1),data!C2196/data!C2197,1)*IF(AND(K2196=1,'inputs and tables'!$K$15=1),data!C2197/data!C2196,1))</f>
        <v>17673.4467584046</v>
      </c>
    </row>
    <row r="2198" spans="1:16" x14ac:dyDescent="0.4">
      <c r="A2198" s="17">
        <f t="shared" si="103"/>
        <v>2196</v>
      </c>
      <c r="B2198">
        <v>1692576000</v>
      </c>
      <c r="C2198">
        <v>26126.92</v>
      </c>
      <c r="D2198" s="14">
        <f t="shared" si="104"/>
        <v>45159</v>
      </c>
      <c r="F2198">
        <f ca="1">IF(A2198&lt;$F$2,"",AVERAGE(INDIRECT("C"&amp;A2198-$F$2+3):C2198))</f>
        <v>28482.376749999996</v>
      </c>
      <c r="G2198" s="2">
        <f ca="1">IF(A2198&lt;$G$2,"",IF(A2198=$G$2,AVERAGE(INDIRECT("C"&amp;A2198-$G$2+3):C2198),G2197+(2/($G$2+3))*(C2198-G2197)))</f>
        <v>28323.959272604847</v>
      </c>
      <c r="J2198">
        <f ca="1">IF(F2198="","",IF(C2198&lt;(F2198*(1-'inputs and tables'!$K$14)),0,IF(C2198&gt;(F2198*(1+'inputs and tables'!$K$14)),1,J2197)))</f>
        <v>0</v>
      </c>
      <c r="K2198">
        <f ca="1">IF(G2198="","",IF(C2198&lt;(G2198*(1-'inputs and tables'!$K$14)),0,IF(C2198&gt;(G2198*(1+'inputs and tables'!$K$14)),1,K2197)))</f>
        <v>0</v>
      </c>
      <c r="N2198" s="13">
        <f t="shared" si="102"/>
        <v>2268.9465914025059</v>
      </c>
      <c r="O2198" s="10">
        <f ca="1">(O2197+(IF(J2197&lt;&gt;J2196,(-O2197*'inputs and tables'!$K$22-'inputs and tables'!$K$21)-O2197*'inputs and tables'!$K$22,0)*('inputs and tables'!$K$15+'inputs and tables'!$K$16)))*(IF(AND(J2197=0,'inputs and tables'!$K$16=1),data!C2197/data!C2198,1)*IF(AND(J2197=1,'inputs and tables'!$K$15=1),data!C2198/data!C2197,1))</f>
        <v>74243.345525787998</v>
      </c>
      <c r="P2198" s="10">
        <f ca="1">(P2197+(IF(K2197&lt;&gt;K2196,(-P2197*'inputs and tables'!$K$22-'inputs and tables'!$K$21)-P2197*'inputs and tables'!$K$22,0)*('inputs and tables'!$K$15+'inputs and tables'!$K$16)))*(IF(AND(K2197=0,'inputs and tables'!$K$16=1),data!C2197/data!C2198,1)*IF(AND(K2197=1,'inputs and tables'!$K$15=1),data!C2198/data!C2197,1))</f>
        <v>17716.110198528906</v>
      </c>
    </row>
    <row r="2199" spans="1:16" x14ac:dyDescent="0.4">
      <c r="A2199" s="17">
        <f t="shared" si="103"/>
        <v>2197</v>
      </c>
      <c r="B2199">
        <v>1692662400</v>
      </c>
      <c r="C2199">
        <v>26056</v>
      </c>
      <c r="D2199" s="14">
        <f t="shared" si="104"/>
        <v>45160</v>
      </c>
      <c r="F2199">
        <f ca="1">IF(A2199&lt;$F$2,"",AVERAGE(INDIRECT("C"&amp;A2199-$F$2+3):C2199))</f>
        <v>28470.25233333333</v>
      </c>
      <c r="G2199" s="2">
        <f ca="1">IF(A2199&lt;$G$2,"",IF(A2199=$G$2,AVERAGE(INDIRECT("C"&amp;A2199-$G$2+3):C2199),G2198+(2/($G$2+3))*(C2199-G2198)))</f>
        <v>28283.45999987976</v>
      </c>
      <c r="J2199">
        <f ca="1">IF(F2199="","",IF(C2199&lt;(F2199*(1-'inputs and tables'!$K$14)),0,IF(C2199&gt;(F2199*(1+'inputs and tables'!$K$14)),1,J2198)))</f>
        <v>0</v>
      </c>
      <c r="K2199">
        <f ca="1">IF(G2199="","",IF(C2199&lt;(G2199*(1-'inputs and tables'!$K$14)),0,IF(C2199&gt;(G2199*(1+'inputs and tables'!$K$14)),1,K2198)))</f>
        <v>0</v>
      </c>
      <c r="N2199" s="13">
        <f t="shared" si="102"/>
        <v>2262.7876682587807</v>
      </c>
      <c r="O2199" s="10">
        <f ca="1">(O2198+(IF(J2198&lt;&gt;J2197,(-O2198*'inputs and tables'!$K$22-'inputs and tables'!$K$21)-O2198*'inputs and tables'!$K$22,0)*('inputs and tables'!$K$15+'inputs and tables'!$K$16)))*(IF(AND(J2198=0,'inputs and tables'!$K$16=1),data!C2198/data!C2199,1)*IF(AND(J2198=1,'inputs and tables'!$K$15=1),data!C2199/data!C2198,1))</f>
        <v>74445.423283873999</v>
      </c>
      <c r="P2199" s="10">
        <f ca="1">(P2198+(IF(K2198&lt;&gt;K2197,(-P2198*'inputs and tables'!$K$22-'inputs and tables'!$K$21)-P2198*'inputs and tables'!$K$22,0)*('inputs and tables'!$K$15+'inputs and tables'!$K$16)))*(IF(AND(K2198=0,'inputs and tables'!$K$16=1),data!C2198/data!C2199,1)*IF(AND(K2198=1,'inputs and tables'!$K$15=1),data!C2199/data!C2198,1))</f>
        <v>17764.330437064356</v>
      </c>
    </row>
    <row r="2200" spans="1:16" x14ac:dyDescent="0.4">
      <c r="A2200" s="17">
        <f t="shared" si="103"/>
        <v>2198</v>
      </c>
      <c r="B2200">
        <v>1692748800</v>
      </c>
      <c r="C2200">
        <v>26432.720000000001</v>
      </c>
      <c r="D2200" s="14">
        <f t="shared" si="104"/>
        <v>45161</v>
      </c>
      <c r="F2200">
        <f ca="1">IF(A2200&lt;$F$2,"",AVERAGE(INDIRECT("C"&amp;A2200-$F$2+3):C2200))</f>
        <v>28454.685083333334</v>
      </c>
      <c r="G2200" s="2">
        <f ca="1">IF(A2200&lt;$G$2,"",IF(A2200=$G$2,AVERAGE(INDIRECT("C"&amp;A2200-$G$2+3):C2200),G2199+(2/($G$2+3))*(C2200-G2199)))</f>
        <v>28250.411071310478</v>
      </c>
      <c r="J2200">
        <f ca="1">IF(F2200="","",IF(C2200&lt;(F2200*(1-'inputs and tables'!$K$14)),0,IF(C2200&gt;(F2200*(1+'inputs and tables'!$K$14)),1,J2199)))</f>
        <v>0</v>
      </c>
      <c r="K2200">
        <f ca="1">IF(G2200="","",IF(C2200&lt;(G2200*(1-'inputs and tables'!$K$14)),0,IF(C2200&gt;(G2200*(1+'inputs and tables'!$K$14)),1,K2199)))</f>
        <v>0</v>
      </c>
      <c r="N2200" s="13">
        <f t="shared" si="102"/>
        <v>2295.5032566217851</v>
      </c>
      <c r="O2200" s="10">
        <f ca="1">(O2199+(IF(J2199&lt;&gt;J2198,(-O2199*'inputs and tables'!$K$22-'inputs and tables'!$K$21)-O2199*'inputs and tables'!$K$22,0)*('inputs and tables'!$K$15+'inputs and tables'!$K$16)))*(IF(AND(J2199=0,'inputs and tables'!$K$16=1),data!C2199/data!C2200,1)*IF(AND(J2199=1,'inputs and tables'!$K$15=1),data!C2200/data!C2199,1))</f>
        <v>73384.424648111162</v>
      </c>
      <c r="P2200" s="10">
        <f ca="1">(P2199+(IF(K2199&lt;&gt;K2198,(-P2199*'inputs and tables'!$K$22-'inputs and tables'!$K$21)-P2199*'inputs and tables'!$K$22,0)*('inputs and tables'!$K$15+'inputs and tables'!$K$16)))*(IF(AND(K2199=0,'inputs and tables'!$K$16=1),data!C2199/data!C2200,1)*IF(AND(K2199=1,'inputs and tables'!$K$15=1),data!C2200/data!C2199,1))</f>
        <v>17511.152611919955</v>
      </c>
    </row>
    <row r="2201" spans="1:16" x14ac:dyDescent="0.4">
      <c r="A2201" s="17">
        <f t="shared" si="103"/>
        <v>2199</v>
      </c>
      <c r="B2201">
        <v>1692835200</v>
      </c>
      <c r="C2201">
        <v>26180.05</v>
      </c>
      <c r="D2201" s="14">
        <f t="shared" si="104"/>
        <v>45162</v>
      </c>
      <c r="F2201">
        <f ca="1">IF(A2201&lt;$F$2,"",AVERAGE(INDIRECT("C"&amp;A2201-$F$2+3):C2201))</f>
        <v>28436.05808333333</v>
      </c>
      <c r="G2201" s="2">
        <f ca="1">IF(A2201&lt;$G$2,"",IF(A2201=$G$2,AVERAGE(INDIRECT("C"&amp;A2201-$G$2+3):C2201),G2200+(2/($G$2+3))*(C2201-G2200)))</f>
        <v>28213.440337894219</v>
      </c>
      <c r="J2201">
        <f ca="1">IF(F2201="","",IF(C2201&lt;(F2201*(1-'inputs and tables'!$K$14)),0,IF(C2201&gt;(F2201*(1+'inputs and tables'!$K$14)),1,J2200)))</f>
        <v>0</v>
      </c>
      <c r="K2201">
        <f ca="1">IF(G2201="","",IF(C2201&lt;(G2201*(1-'inputs and tables'!$K$14)),0,IF(C2201&gt;(G2201*(1+'inputs and tables'!$K$14)),1,K2200)))</f>
        <v>0</v>
      </c>
      <c r="N2201" s="13">
        <f t="shared" si="102"/>
        <v>2273.5605731654236</v>
      </c>
      <c r="O2201" s="10">
        <f ca="1">(O2200+(IF(J2200&lt;&gt;J2199,(-O2200*'inputs and tables'!$K$22-'inputs and tables'!$K$21)-O2200*'inputs and tables'!$K$22,0)*('inputs and tables'!$K$15+'inputs and tables'!$K$16)))*(IF(AND(J2200=0,'inputs and tables'!$K$16=1),data!C2200/data!C2201,1)*IF(AND(J2200=1,'inputs and tables'!$K$15=1),data!C2201/data!C2200,1))</f>
        <v>74092.675494684736</v>
      </c>
      <c r="P2201" s="10">
        <f ca="1">(P2200+(IF(K2200&lt;&gt;K2199,(-P2200*'inputs and tables'!$K$22-'inputs and tables'!$K$21)-P2200*'inputs and tables'!$K$22,0)*('inputs and tables'!$K$15+'inputs and tables'!$K$16)))*(IF(AND(K2200=0,'inputs and tables'!$K$16=1),data!C2200/data!C2201,1)*IF(AND(K2200=1,'inputs and tables'!$K$15=1),data!C2201/data!C2200,1))</f>
        <v>17680.156984732606</v>
      </c>
    </row>
    <row r="2202" spans="1:16" x14ac:dyDescent="0.4">
      <c r="A2202" s="17">
        <f t="shared" si="103"/>
        <v>2200</v>
      </c>
      <c r="B2202">
        <v>1692921600</v>
      </c>
      <c r="C2202">
        <v>26060.01</v>
      </c>
      <c r="D2202" s="14">
        <f t="shared" si="104"/>
        <v>45163</v>
      </c>
      <c r="F2202">
        <f ca="1">IF(A2202&lt;$F$2,"",AVERAGE(INDIRECT("C"&amp;A2202-$F$2+3):C2202))</f>
        <v>28407.618416666661</v>
      </c>
      <c r="G2202" s="2">
        <f ca="1">IF(A2202&lt;$G$2,"",IF(A2202=$G$2,AVERAGE(INDIRECT("C"&amp;A2202-$G$2+3):C2202),G2201+(2/($G$2+3))*(C2202-G2201)))</f>
        <v>28174.986224717537</v>
      </c>
      <c r="J2202">
        <f ca="1">IF(F2202="","",IF(C2202&lt;(F2202*(1-'inputs and tables'!$K$14)),0,IF(C2202&gt;(F2202*(1+'inputs and tables'!$K$14)),1,J2201)))</f>
        <v>0</v>
      </c>
      <c r="K2202">
        <f ca="1">IF(G2202="","",IF(C2202&lt;(G2202*(1-'inputs and tables'!$K$14)),0,IF(C2202&gt;(G2202*(1+'inputs and tables'!$K$14)),1,K2201)))</f>
        <v>0</v>
      </c>
      <c r="N2202" s="13">
        <f t="shared" si="102"/>
        <v>2263.1359096830092</v>
      </c>
      <c r="O2202" s="10">
        <f ca="1">(O2201+(IF(J2201&lt;&gt;J2200,(-O2201*'inputs and tables'!$K$22-'inputs and tables'!$K$21)-O2201*'inputs and tables'!$K$22,0)*('inputs and tables'!$K$15+'inputs and tables'!$K$16)))*(IF(AND(J2201=0,'inputs and tables'!$K$16=1),data!C2201/data!C2202,1)*IF(AND(J2201=1,'inputs and tables'!$K$15=1),data!C2202/data!C2201,1))</f>
        <v>74433.96794876983</v>
      </c>
      <c r="P2202" s="10">
        <f ca="1">(P2201+(IF(K2201&lt;&gt;K2200,(-P2201*'inputs and tables'!$K$22-'inputs and tables'!$K$21)-P2201*'inputs and tables'!$K$22,0)*('inputs and tables'!$K$15+'inputs and tables'!$K$16)))*(IF(AND(K2201=0,'inputs and tables'!$K$16=1),data!C2201/data!C2202,1)*IF(AND(K2201=1,'inputs and tables'!$K$15=1),data!C2202/data!C2201,1))</f>
        <v>17761.596939838044</v>
      </c>
    </row>
    <row r="2203" spans="1:16" x14ac:dyDescent="0.4">
      <c r="A2203" s="17">
        <f t="shared" si="103"/>
        <v>2201</v>
      </c>
      <c r="B2203">
        <v>1693008000</v>
      </c>
      <c r="C2203">
        <v>26017.37</v>
      </c>
      <c r="D2203" s="14">
        <f t="shared" si="104"/>
        <v>45164</v>
      </c>
      <c r="F2203">
        <f ca="1">IF(A2203&lt;$F$2,"",AVERAGE(INDIRECT("C"&amp;A2203-$F$2+3):C2203))</f>
        <v>28380.165666666664</v>
      </c>
      <c r="G2203" s="2">
        <f ca="1">IF(A2203&lt;$G$2,"",IF(A2203=$G$2,AVERAGE(INDIRECT("C"&amp;A2203-$G$2+3):C2203),G2202+(2/($G$2+3))*(C2203-G2202)))</f>
        <v>28136.457363561865</v>
      </c>
      <c r="J2203">
        <f ca="1">IF(F2203="","",IF(C2203&lt;(F2203*(1-'inputs and tables'!$K$14)),0,IF(C2203&gt;(F2203*(1+'inputs and tables'!$K$14)),1,J2202)))</f>
        <v>0</v>
      </c>
      <c r="K2203">
        <f ca="1">IF(G2203="","",IF(C2203&lt;(G2203*(1-'inputs and tables'!$K$14)),0,IF(C2203&gt;(G2203*(1+'inputs and tables'!$K$14)),1,K2202)))</f>
        <v>0</v>
      </c>
      <c r="N2203" s="13">
        <f t="shared" si="102"/>
        <v>2259.4329135909552</v>
      </c>
      <c r="O2203" s="10">
        <f ca="1">(O2202+(IF(J2202&lt;&gt;J2201,(-O2202*'inputs and tables'!$K$22-'inputs and tables'!$K$21)-O2202*'inputs and tables'!$K$22,0)*('inputs and tables'!$K$15+'inputs and tables'!$K$16)))*(IF(AND(J2202=0,'inputs and tables'!$K$16=1),data!C2202/data!C2203,1)*IF(AND(J2202=1,'inputs and tables'!$K$15=1),data!C2203/data!C2202,1))</f>
        <v>74555.958157362606</v>
      </c>
      <c r="P2203" s="10">
        <f ca="1">(P2202+(IF(K2202&lt;&gt;K2201,(-P2202*'inputs and tables'!$K$22-'inputs and tables'!$K$21)-P2202*'inputs and tables'!$K$22,0)*('inputs and tables'!$K$15+'inputs and tables'!$K$16)))*(IF(AND(K2202=0,'inputs and tables'!$K$16=1),data!C2202/data!C2203,1)*IF(AND(K2202=1,'inputs and tables'!$K$15=1),data!C2203/data!C2202,1))</f>
        <v>17790.706511386386</v>
      </c>
    </row>
    <row r="2204" spans="1:16" x14ac:dyDescent="0.4">
      <c r="A2204" s="17">
        <f t="shared" si="103"/>
        <v>2202</v>
      </c>
      <c r="B2204">
        <v>1693094400</v>
      </c>
      <c r="C2204">
        <v>26101.77</v>
      </c>
      <c r="D2204" s="14">
        <f t="shared" si="104"/>
        <v>45165</v>
      </c>
      <c r="F2204">
        <f ca="1">IF(A2204&lt;$F$2,"",AVERAGE(INDIRECT("C"&amp;A2204-$F$2+3):C2204))</f>
        <v>28354.093333333331</v>
      </c>
      <c r="G2204" s="2">
        <f ca="1">IF(A2204&lt;$G$2,"",IF(A2204=$G$2,AVERAGE(INDIRECT("C"&amp;A2204-$G$2+3):C2204),G2203+(2/($G$2+3))*(C2204-G2203)))</f>
        <v>28100.123660641118</v>
      </c>
      <c r="J2204">
        <f ca="1">IF(F2204="","",IF(C2204&lt;(F2204*(1-'inputs and tables'!$K$14)),0,IF(C2204&gt;(F2204*(1+'inputs and tables'!$K$14)),1,J2203)))</f>
        <v>0</v>
      </c>
      <c r="K2204">
        <f ca="1">IF(G2204="","",IF(C2204&lt;(G2204*(1-'inputs and tables'!$K$14)),0,IF(C2204&gt;(G2204*(1+'inputs and tables'!$K$14)),1,K2203)))</f>
        <v>0</v>
      </c>
      <c r="N2204" s="13">
        <f t="shared" si="102"/>
        <v>2266.7624837168778</v>
      </c>
      <c r="O2204" s="10">
        <f ca="1">(O2203+(IF(J2203&lt;&gt;J2202,(-O2203*'inputs and tables'!$K$22-'inputs and tables'!$K$21)-O2203*'inputs and tables'!$K$22,0)*('inputs and tables'!$K$15+'inputs and tables'!$K$16)))*(IF(AND(J2203=0,'inputs and tables'!$K$16=1),data!C2203/data!C2204,1)*IF(AND(J2203=1,'inputs and tables'!$K$15=1),data!C2204/data!C2203,1))</f>
        <v>74314.881676017409</v>
      </c>
      <c r="P2204" s="10">
        <f ca="1">(P2203+(IF(K2203&lt;&gt;K2202,(-P2203*'inputs and tables'!$K$22-'inputs and tables'!$K$21)-P2203*'inputs and tables'!$K$22,0)*('inputs and tables'!$K$15+'inputs and tables'!$K$16)))*(IF(AND(K2203=0,'inputs and tables'!$K$16=1),data!C2203/data!C2204,1)*IF(AND(K2203=1,'inputs and tables'!$K$15=1),data!C2204/data!C2203,1))</f>
        <v>17733.180311838958</v>
      </c>
    </row>
    <row r="2205" spans="1:16" x14ac:dyDescent="0.4">
      <c r="A2205" s="17">
        <f t="shared" si="103"/>
        <v>2203</v>
      </c>
      <c r="B2205">
        <v>1693180800</v>
      </c>
      <c r="C2205">
        <v>26120</v>
      </c>
      <c r="D2205" s="14">
        <f t="shared" si="104"/>
        <v>45166</v>
      </c>
      <c r="F2205">
        <f ca="1">IF(A2205&lt;$F$2,"",AVERAGE(INDIRECT("C"&amp;A2205-$F$2+3):C2205))</f>
        <v>28328.149916666665</v>
      </c>
      <c r="G2205" s="2">
        <f ca="1">IF(A2205&lt;$G$2,"",IF(A2205=$G$2,AVERAGE(INDIRECT("C"&amp;A2205-$G$2+3):C2205),G2204+(2/($G$2+3))*(C2205-G2204)))</f>
        <v>28064.764309558243</v>
      </c>
      <c r="J2205">
        <f ca="1">IF(F2205="","",IF(C2205&lt;(F2205*(1-'inputs and tables'!$K$14)),0,IF(C2205&gt;(F2205*(1+'inputs and tables'!$K$14)),1,J2204)))</f>
        <v>0</v>
      </c>
      <c r="K2205">
        <f ca="1">IF(G2205="","",IF(C2205&lt;(G2205*(1-'inputs and tables'!$K$14)),0,IF(C2205&gt;(G2205*(1+'inputs and tables'!$K$14)),1,K2204)))</f>
        <v>0</v>
      </c>
      <c r="N2205" s="13">
        <f t="shared" si="102"/>
        <v>2268.3456361267777</v>
      </c>
      <c r="O2205" s="10">
        <f ca="1">(O2204+(IF(J2204&lt;&gt;J2203,(-O2204*'inputs and tables'!$K$22-'inputs and tables'!$K$21)-O2204*'inputs and tables'!$K$22,0)*('inputs and tables'!$K$15+'inputs and tables'!$K$16)))*(IF(AND(J2204=0,'inputs and tables'!$K$16=1),data!C2204/data!C2205,1)*IF(AND(J2204=1,'inputs and tables'!$K$15=1),data!C2205/data!C2204,1))</f>
        <v>74263.01489604215</v>
      </c>
      <c r="P2205" s="10">
        <f ca="1">(P2204+(IF(K2204&lt;&gt;K2203,(-P2204*'inputs and tables'!$K$22-'inputs and tables'!$K$21)-P2204*'inputs and tables'!$K$22,0)*('inputs and tables'!$K$15+'inputs and tables'!$K$16)))*(IF(AND(K2204=0,'inputs and tables'!$K$16=1),data!C2204/data!C2205,1)*IF(AND(K2204=1,'inputs and tables'!$K$15=1),data!C2205/data!C2204,1))</f>
        <v>17720.803746866339</v>
      </c>
    </row>
    <row r="2206" spans="1:16" x14ac:dyDescent="0.4">
      <c r="A2206" s="17">
        <f t="shared" si="103"/>
        <v>2204</v>
      </c>
      <c r="B2206">
        <v>1693267200</v>
      </c>
      <c r="C2206">
        <v>27716.34</v>
      </c>
      <c r="D2206" s="14">
        <f t="shared" si="104"/>
        <v>45167</v>
      </c>
      <c r="F2206">
        <f ca="1">IF(A2206&lt;$F$2,"",AVERAGE(INDIRECT("C"&amp;A2206-$F$2+3):C2206))</f>
        <v>28325.217249999994</v>
      </c>
      <c r="G2206" s="2">
        <f ca="1">IF(A2206&lt;$G$2,"",IF(A2206=$G$2,AVERAGE(INDIRECT("C"&amp;A2206-$G$2+3):C2206),G2205+(2/($G$2+3))*(C2206-G2205)))</f>
        <v>28058.542446887561</v>
      </c>
      <c r="J2206">
        <f ca="1">IF(F2206="","",IF(C2206&lt;(F2206*(1-'inputs and tables'!$K$14)),0,IF(C2206&gt;(F2206*(1+'inputs and tables'!$K$14)),1,J2205)))</f>
        <v>0</v>
      </c>
      <c r="K2206">
        <f ca="1">IF(G2206="","",IF(C2206&lt;(G2206*(1-'inputs and tables'!$K$14)),0,IF(C2206&gt;(G2206*(1+'inputs and tables'!$K$14)),1,K2205)))</f>
        <v>0</v>
      </c>
      <c r="N2206" s="13">
        <f t="shared" si="102"/>
        <v>2406.9769865392827</v>
      </c>
      <c r="O2206" s="10">
        <f ca="1">(O2205+(IF(J2205&lt;&gt;J2204,(-O2205*'inputs and tables'!$K$22-'inputs and tables'!$K$21)-O2205*'inputs and tables'!$K$22,0)*('inputs and tables'!$K$15+'inputs and tables'!$K$16)))*(IF(AND(J2205=0,'inputs and tables'!$K$16=1),data!C2205/data!C2206,1)*IF(AND(J2205=1,'inputs and tables'!$K$15=1),data!C2206/data!C2205,1))</f>
        <v>69985.789937799185</v>
      </c>
      <c r="P2206" s="10">
        <f ca="1">(P2205+(IF(K2205&lt;&gt;K2204,(-P2205*'inputs and tables'!$K$22-'inputs and tables'!$K$21)-P2205*'inputs and tables'!$K$22,0)*('inputs and tables'!$K$15+'inputs and tables'!$K$16)))*(IF(AND(K2205=0,'inputs and tables'!$K$16=1),data!C2205/data!C2206,1)*IF(AND(K2205=1,'inputs and tables'!$K$15=1),data!C2206/data!C2205,1))</f>
        <v>16700.162931618994</v>
      </c>
    </row>
    <row r="2207" spans="1:16" x14ac:dyDescent="0.4">
      <c r="A2207" s="17">
        <f t="shared" si="103"/>
        <v>2205</v>
      </c>
      <c r="B2207">
        <v>1693353600</v>
      </c>
      <c r="C2207">
        <v>27299.99</v>
      </c>
      <c r="D2207" s="14">
        <f t="shared" si="104"/>
        <v>45168</v>
      </c>
      <c r="F2207">
        <f ca="1">IF(A2207&lt;$F$2,"",AVERAGE(INDIRECT("C"&amp;A2207-$F$2+3):C2207))</f>
        <v>28313.801666666659</v>
      </c>
      <c r="G2207" s="2">
        <f ca="1">IF(A2207&lt;$G$2,"",IF(A2207=$G$2,AVERAGE(INDIRECT("C"&amp;A2207-$G$2+3):C2207),G2206+(2/($G$2+3))*(C2207-G2206)))</f>
        <v>28044.996867478854</v>
      </c>
      <c r="J2207">
        <f ca="1">IF(F2207="","",IF(C2207&lt;(F2207*(1-'inputs and tables'!$K$14)),0,IF(C2207&gt;(F2207*(1+'inputs and tables'!$K$14)),1,J2206)))</f>
        <v>0</v>
      </c>
      <c r="K2207">
        <f ca="1">IF(G2207="","",IF(C2207&lt;(G2207*(1-'inputs and tables'!$K$14)),0,IF(C2207&gt;(G2207*(1+'inputs and tables'!$K$14)),1,K2206)))</f>
        <v>0</v>
      </c>
      <c r="N2207" s="13">
        <f t="shared" si="102"/>
        <v>2370.8198002605163</v>
      </c>
      <c r="O2207" s="10">
        <f ca="1">(O2206+(IF(J2206&lt;&gt;J2205,(-O2206*'inputs and tables'!$K$22-'inputs and tables'!$K$21)-O2206*'inputs and tables'!$K$22,0)*('inputs and tables'!$K$15+'inputs and tables'!$K$16)))*(IF(AND(J2206=0,'inputs and tables'!$K$16=1),data!C2206/data!C2207,1)*IF(AND(J2206=1,'inputs and tables'!$K$15=1),data!C2207/data!C2206,1))</f>
        <v>71053.137714871729</v>
      </c>
      <c r="P2207" s="10">
        <f ca="1">(P2206+(IF(K2206&lt;&gt;K2205,(-P2206*'inputs and tables'!$K$22-'inputs and tables'!$K$21)-P2206*'inputs and tables'!$K$22,0)*('inputs and tables'!$K$15+'inputs and tables'!$K$16)))*(IF(AND(K2206=0,'inputs and tables'!$K$16=1),data!C2206/data!C2207,1)*IF(AND(K2206=1,'inputs and tables'!$K$15=1),data!C2207/data!C2206,1))</f>
        <v>16954.855802809772</v>
      </c>
    </row>
    <row r="2208" spans="1:16" x14ac:dyDescent="0.4">
      <c r="A2208" s="17">
        <f t="shared" si="103"/>
        <v>2206</v>
      </c>
      <c r="B2208">
        <v>1693440000</v>
      </c>
      <c r="C2208">
        <v>25940.78</v>
      </c>
      <c r="D2208" s="14">
        <f t="shared" si="104"/>
        <v>45169</v>
      </c>
      <c r="F2208">
        <f ca="1">IF(A2208&lt;$F$2,"",AVERAGE(INDIRECT("C"&amp;A2208-$F$2+3):C2208))</f>
        <v>28288.090166666658</v>
      </c>
      <c r="G2208" s="2">
        <f ca="1">IF(A2208&lt;$G$2,"",IF(A2208=$G$2,AVERAGE(INDIRECT("C"&amp;A2208-$G$2+3):C2208),G2207+(2/($G$2+3))*(C2208-G2207)))</f>
        <v>28007.421566273875</v>
      </c>
      <c r="J2208">
        <f ca="1">IF(F2208="","",IF(C2208&lt;(F2208*(1-'inputs and tables'!$K$14)),0,IF(C2208&gt;(F2208*(1+'inputs and tables'!$K$14)),1,J2207)))</f>
        <v>0</v>
      </c>
      <c r="K2208">
        <f ca="1">IF(G2208="","",IF(C2208&lt;(G2208*(1-'inputs and tables'!$K$14)),0,IF(C2208&gt;(G2208*(1+'inputs and tables'!$K$14)),1,K2207)))</f>
        <v>0</v>
      </c>
      <c r="N2208" s="13">
        <f t="shared" si="102"/>
        <v>2252.7815892314243</v>
      </c>
      <c r="O2208" s="10">
        <f ca="1">(O2207+(IF(J2207&lt;&gt;J2206,(-O2207*'inputs and tables'!$K$22-'inputs and tables'!$K$21)-O2207*'inputs and tables'!$K$22,0)*('inputs and tables'!$K$15+'inputs and tables'!$K$16)))*(IF(AND(J2207=0,'inputs and tables'!$K$16=1),data!C2207/data!C2208,1)*IF(AND(J2207=1,'inputs and tables'!$K$15=1),data!C2208/data!C2207,1))</f>
        <v>74776.084184231207</v>
      </c>
      <c r="P2208" s="10">
        <f ca="1">(P2207+(IF(K2207&lt;&gt;K2206,(-P2207*'inputs and tables'!$K$22-'inputs and tables'!$K$21)-P2207*'inputs and tables'!$K$22,0)*('inputs and tables'!$K$15+'inputs and tables'!$K$16)))*(IF(AND(K2207=0,'inputs and tables'!$K$16=1),data!C2207/data!C2208,1)*IF(AND(K2207=1,'inputs and tables'!$K$15=1),data!C2208/data!C2207,1))</f>
        <v>17843.233467465077</v>
      </c>
    </row>
    <row r="2209" spans="1:16" x14ac:dyDescent="0.4">
      <c r="A2209" s="17">
        <f t="shared" si="103"/>
        <v>2207</v>
      </c>
      <c r="B2209">
        <v>1693526400</v>
      </c>
      <c r="C2209">
        <v>25805.05</v>
      </c>
      <c r="D2209" s="14">
        <f t="shared" si="104"/>
        <v>45170</v>
      </c>
      <c r="F2209">
        <f ca="1">IF(A2209&lt;$F$2,"",AVERAGE(INDIRECT("C"&amp;A2209-$F$2+3):C2209))</f>
        <v>28262.814249999992</v>
      </c>
      <c r="G2209" s="2">
        <f ca="1">IF(A2209&lt;$G$2,"",IF(A2209=$G$2,AVERAGE(INDIRECT("C"&amp;A2209-$G$2+3):C2209),G2208+(2/($G$2+3))*(C2209-G2208)))</f>
        <v>27968.093502590415</v>
      </c>
      <c r="J2209">
        <f ca="1">IF(F2209="","",IF(C2209&lt;(F2209*(1-'inputs and tables'!$K$14)),0,IF(C2209&gt;(F2209*(1+'inputs and tables'!$K$14)),1,J2208)))</f>
        <v>0</v>
      </c>
      <c r="K2209">
        <f ca="1">IF(G2209="","",IF(C2209&lt;(G2209*(1-'inputs and tables'!$K$14)),0,IF(C2209&gt;(G2209*(1+'inputs and tables'!$K$14)),1,K2208)))</f>
        <v>0</v>
      </c>
      <c r="N2209" s="13">
        <f t="shared" si="102"/>
        <v>2240.9943551888709</v>
      </c>
      <c r="O2209" s="10">
        <f ca="1">(O2208+(IF(J2208&lt;&gt;J2207,(-O2208*'inputs and tables'!$K$22-'inputs and tables'!$K$21)-O2208*'inputs and tables'!$K$22,0)*('inputs and tables'!$K$15+'inputs and tables'!$K$16)))*(IF(AND(J2208=0,'inputs and tables'!$K$16=1),data!C2208/data!C2209,1)*IF(AND(J2208=1,'inputs and tables'!$K$15=1),data!C2209/data!C2208,1))</f>
        <v>75169.393164695328</v>
      </c>
      <c r="P2209" s="10">
        <f ca="1">(P2208+(IF(K2208&lt;&gt;K2207,(-P2208*'inputs and tables'!$K$22-'inputs and tables'!$K$21)-P2208*'inputs and tables'!$K$22,0)*('inputs and tables'!$K$15+'inputs and tables'!$K$16)))*(IF(AND(K2208=0,'inputs and tables'!$K$16=1),data!C2208/data!C2209,1)*IF(AND(K2208=1,'inputs and tables'!$K$15=1),data!C2209/data!C2208,1))</f>
        <v>17937.085720358948</v>
      </c>
    </row>
    <row r="2210" spans="1:16" x14ac:dyDescent="0.4">
      <c r="A2210" s="17">
        <f t="shared" si="103"/>
        <v>2208</v>
      </c>
      <c r="B2210">
        <v>1693612800</v>
      </c>
      <c r="C2210">
        <v>25869.51</v>
      </c>
      <c r="D2210" s="14">
        <f t="shared" si="104"/>
        <v>45171</v>
      </c>
      <c r="F2210">
        <f ca="1">IF(A2210&lt;$F$2,"",AVERAGE(INDIRECT("C"&amp;A2210-$F$2+3):C2210))</f>
        <v>28232.513416666658</v>
      </c>
      <c r="G2210" s="2">
        <f ca="1">IF(A2210&lt;$G$2,"",IF(A2210=$G$2,AVERAGE(INDIRECT("C"&amp;A2210-$G$2+3):C2210),G2209+(2/($G$2+3))*(C2210-G2209)))</f>
        <v>27930.618797187013</v>
      </c>
      <c r="J2210">
        <f ca="1">IF(F2210="","",IF(C2210&lt;(F2210*(1-'inputs and tables'!$K$14)),0,IF(C2210&gt;(F2210*(1+'inputs and tables'!$K$14)),1,J2209)))</f>
        <v>0</v>
      </c>
      <c r="K2210">
        <f ca="1">IF(G2210="","",IF(C2210&lt;(G2210*(1-'inputs and tables'!$K$14)),0,IF(C2210&gt;(G2210*(1+'inputs and tables'!$K$14)),1,K2209)))</f>
        <v>0</v>
      </c>
      <c r="N2210" s="13">
        <f t="shared" si="102"/>
        <v>2246.5922709509205</v>
      </c>
      <c r="O2210" s="10">
        <f ca="1">(O2209+(IF(J2209&lt;&gt;J2208,(-O2209*'inputs and tables'!$K$22-'inputs and tables'!$K$21)-O2209*'inputs and tables'!$K$22,0)*('inputs and tables'!$K$15+'inputs and tables'!$K$16)))*(IF(AND(J2209=0,'inputs and tables'!$K$16=1),data!C2209/data!C2210,1)*IF(AND(J2209=1,'inputs and tables'!$K$15=1),data!C2210/data!C2209,1))</f>
        <v>74982.090850759108</v>
      </c>
      <c r="P2210" s="10">
        <f ca="1">(P2209+(IF(K2209&lt;&gt;K2208,(-P2209*'inputs and tables'!$K$22-'inputs and tables'!$K$21)-P2209*'inputs and tables'!$K$22,0)*('inputs and tables'!$K$15+'inputs and tables'!$K$16)))*(IF(AND(K2209=0,'inputs and tables'!$K$16=1),data!C2209/data!C2210,1)*IF(AND(K2209=1,'inputs and tables'!$K$15=1),data!C2210/data!C2209,1))</f>
        <v>17892.3912307635</v>
      </c>
    </row>
    <row r="2211" spans="1:16" x14ac:dyDescent="0.4">
      <c r="A2211" s="17">
        <f t="shared" si="103"/>
        <v>2209</v>
      </c>
      <c r="B2211">
        <v>1693699200</v>
      </c>
      <c r="C2211">
        <v>25971.21</v>
      </c>
      <c r="D2211" s="14">
        <f t="shared" si="104"/>
        <v>45172</v>
      </c>
      <c r="F2211">
        <f ca="1">IF(A2211&lt;$F$2,"",AVERAGE(INDIRECT("C"&amp;A2211-$F$2+3):C2211))</f>
        <v>28208.538499999988</v>
      </c>
      <c r="G2211" s="2">
        <f ca="1">IF(A2211&lt;$G$2,"",IF(A2211=$G$2,AVERAGE(INDIRECT("C"&amp;A2211-$G$2+3):C2211),G2210+(2/($G$2+3))*(C2211-G2210)))</f>
        <v>27895.629354380104</v>
      </c>
      <c r="J2211">
        <f ca="1">IF(F2211="","",IF(C2211&lt;(F2211*(1-'inputs and tables'!$K$14)),0,IF(C2211&gt;(F2211*(1+'inputs and tables'!$K$14)),1,J2210)))</f>
        <v>0</v>
      </c>
      <c r="K2211">
        <f ca="1">IF(G2211="","",IF(C2211&lt;(G2211*(1-'inputs and tables'!$K$14)),0,IF(C2211&gt;(G2211*(1+'inputs and tables'!$K$14)),1,K2210)))</f>
        <v>0</v>
      </c>
      <c r="N2211" s="13">
        <f t="shared" si="102"/>
        <v>2255.4242292661615</v>
      </c>
      <c r="O2211" s="10">
        <f ca="1">(O2210+(IF(J2210&lt;&gt;J2209,(-O2210*'inputs and tables'!$K$22-'inputs and tables'!$K$21)-O2210*'inputs and tables'!$K$22,0)*('inputs and tables'!$K$15+'inputs and tables'!$K$16)))*(IF(AND(J2210=0,'inputs and tables'!$K$16=1),data!C2210/data!C2211,1)*IF(AND(J2210=1,'inputs and tables'!$K$15=1),data!C2211/data!C2210,1))</f>
        <v>74688.470390275281</v>
      </c>
      <c r="P2211" s="10">
        <f ca="1">(P2210+(IF(K2210&lt;&gt;K2209,(-P2210*'inputs and tables'!$K$22-'inputs and tables'!$K$21)-P2210*'inputs and tables'!$K$22,0)*('inputs and tables'!$K$15+'inputs and tables'!$K$16)))*(IF(AND(K2210=0,'inputs and tables'!$K$16=1),data!C2210/data!C2211,1)*IF(AND(K2210=1,'inputs and tables'!$K$15=1),data!C2211/data!C2210,1))</f>
        <v>17822.326871491496</v>
      </c>
    </row>
    <row r="2212" spans="1:16" x14ac:dyDescent="0.4">
      <c r="A2212" s="17">
        <f t="shared" si="103"/>
        <v>2210</v>
      </c>
      <c r="B2212">
        <v>1693785600</v>
      </c>
      <c r="C2212">
        <v>25826.02</v>
      </c>
      <c r="D2212" s="14">
        <f t="shared" si="104"/>
        <v>45173</v>
      </c>
      <c r="F2212">
        <f ca="1">IF(A2212&lt;$F$2,"",AVERAGE(INDIRECT("C"&amp;A2212-$F$2+3):C2212))</f>
        <v>28186.837833333317</v>
      </c>
      <c r="G2212" s="2">
        <f ca="1">IF(A2212&lt;$G$2,"",IF(A2212=$G$2,AVERAGE(INDIRECT("C"&amp;A2212-$G$2+3):C2212),G2211+(2/($G$2+3))*(C2212-G2211)))</f>
        <v>27858.67204448046</v>
      </c>
      <c r="J2212">
        <f ca="1">IF(F2212="","",IF(C2212&lt;(F2212*(1-'inputs and tables'!$K$14)),0,IF(C2212&gt;(F2212*(1+'inputs and tables'!$K$14)),1,J2211)))</f>
        <v>0</v>
      </c>
      <c r="K2212">
        <f ca="1">IF(G2212="","",IF(C2212&lt;(G2212*(1-'inputs and tables'!$K$14)),0,IF(C2212&gt;(G2212*(1+'inputs and tables'!$K$14)),1,K2211)))</f>
        <v>0</v>
      </c>
      <c r="N2212" s="13">
        <f t="shared" si="102"/>
        <v>2242.81545809812</v>
      </c>
      <c r="O2212" s="10">
        <f ca="1">(O2211+(IF(J2211&lt;&gt;J2210,(-O2211*'inputs and tables'!$K$22-'inputs and tables'!$K$21)-O2211*'inputs and tables'!$K$22,0)*('inputs and tables'!$K$15+'inputs and tables'!$K$16)))*(IF(AND(J2211=0,'inputs and tables'!$K$16=1),data!C2211/data!C2212,1)*IF(AND(J2211=1,'inputs and tables'!$K$15=1),data!C2212/data!C2211,1))</f>
        <v>75108.357737066006</v>
      </c>
      <c r="P2212" s="10">
        <f ca="1">(P2211+(IF(K2211&lt;&gt;K2210,(-P2211*'inputs and tables'!$K$22-'inputs and tables'!$K$21)-P2211*'inputs and tables'!$K$22,0)*('inputs and tables'!$K$15+'inputs and tables'!$K$16)))*(IF(AND(K2211=0,'inputs and tables'!$K$16=1),data!C2211/data!C2212,1)*IF(AND(K2211=1,'inputs and tables'!$K$15=1),data!C2212/data!C2211,1))</f>
        <v>17922.521312542493</v>
      </c>
    </row>
    <row r="2213" spans="1:16" x14ac:dyDescent="0.4">
      <c r="A2213" s="17">
        <f t="shared" si="103"/>
        <v>2211</v>
      </c>
      <c r="B2213">
        <v>1693872000</v>
      </c>
      <c r="C2213">
        <v>25792.1</v>
      </c>
      <c r="D2213" s="14">
        <f t="shared" si="104"/>
        <v>45174</v>
      </c>
      <c r="F2213">
        <f ca="1">IF(A2213&lt;$F$2,"",AVERAGE(INDIRECT("C"&amp;A2213-$F$2+3):C2213))</f>
        <v>28171.198749999989</v>
      </c>
      <c r="G2213" s="2">
        <f ca="1">IF(A2213&lt;$G$2,"",IF(A2213=$G$2,AVERAGE(INDIRECT("C"&amp;A2213-$G$2+3):C2213),G2212+(2/($G$2+3))*(C2213-G2212)))</f>
        <v>27821.768972257596</v>
      </c>
      <c r="J2213">
        <f ca="1">IF(F2213="","",IF(C2213&lt;(F2213*(1-'inputs and tables'!$K$14)),0,IF(C2213&gt;(F2213*(1+'inputs and tables'!$K$14)),1,J2212)))</f>
        <v>0</v>
      </c>
      <c r="K2213">
        <f ca="1">IF(G2213="","",IF(C2213&lt;(G2213*(1-'inputs and tables'!$K$14)),0,IF(C2213&gt;(G2213*(1+'inputs and tables'!$K$14)),1,K2212)))</f>
        <v>0</v>
      </c>
      <c r="N2213" s="13">
        <f t="shared" si="102"/>
        <v>2239.8697351280807</v>
      </c>
      <c r="O2213" s="10">
        <f ca="1">(O2212+(IF(J2212&lt;&gt;J2211,(-O2212*'inputs and tables'!$K$22-'inputs and tables'!$K$21)-O2212*'inputs and tables'!$K$22,0)*('inputs and tables'!$K$15+'inputs and tables'!$K$16)))*(IF(AND(J2212=0,'inputs and tables'!$K$16=1),data!C2212/data!C2213,1)*IF(AND(J2212=1,'inputs and tables'!$K$15=1),data!C2213/data!C2212,1))</f>
        <v>75207.135095033809</v>
      </c>
      <c r="P2213" s="10">
        <f ca="1">(P2212+(IF(K2212&lt;&gt;K2211,(-P2212*'inputs and tables'!$K$22-'inputs and tables'!$K$21)-P2212*'inputs and tables'!$K$22,0)*('inputs and tables'!$K$15+'inputs and tables'!$K$16)))*(IF(AND(K2212=0,'inputs and tables'!$K$16=1),data!C2212/data!C2213,1)*IF(AND(K2212=1,'inputs and tables'!$K$15=1),data!C2213/data!C2212,1))</f>
        <v>17946.091782683405</v>
      </c>
    </row>
    <row r="2214" spans="1:16" x14ac:dyDescent="0.4">
      <c r="A2214" s="17">
        <f t="shared" si="103"/>
        <v>2212</v>
      </c>
      <c r="B2214">
        <v>1693958400</v>
      </c>
      <c r="C2214">
        <v>25759.95</v>
      </c>
      <c r="D2214" s="14">
        <f t="shared" si="104"/>
        <v>45175</v>
      </c>
      <c r="F2214">
        <f ca="1">IF(A2214&lt;$F$2,"",AVERAGE(INDIRECT("C"&amp;A2214-$F$2+3):C2214))</f>
        <v>28155.629416666652</v>
      </c>
      <c r="G2214" s="2">
        <f ca="1">IF(A2214&lt;$G$2,"",IF(A2214=$G$2,AVERAGE(INDIRECT("C"&amp;A2214-$G$2+3):C2214),G2213+(2/($G$2+3))*(C2214-G2213)))</f>
        <v>27784.950776324426</v>
      </c>
      <c r="J2214">
        <f ca="1">IF(F2214="","",IF(C2214&lt;(F2214*(1-'inputs and tables'!$K$14)),0,IF(C2214&gt;(F2214*(1+'inputs and tables'!$K$14)),1,J2213)))</f>
        <v>0</v>
      </c>
      <c r="K2214">
        <f ca="1">IF(G2214="","",IF(C2214&lt;(G2214*(1-'inputs and tables'!$K$14)),0,IF(C2214&gt;(G2214*(1+'inputs and tables'!$K$14)),1,K2213)))</f>
        <v>0</v>
      </c>
      <c r="N2214" s="13">
        <f t="shared" si="102"/>
        <v>2237.0777247068913</v>
      </c>
      <c r="O2214" s="10">
        <f ca="1">(O2213+(IF(J2213&lt;&gt;J2212,(-O2213*'inputs and tables'!$K$22-'inputs and tables'!$K$21)-O2213*'inputs and tables'!$K$22,0)*('inputs and tables'!$K$15+'inputs and tables'!$K$16)))*(IF(AND(J2213=0,'inputs and tables'!$K$16=1),data!C2213/data!C2214,1)*IF(AND(J2213=1,'inputs and tables'!$K$15=1),data!C2214/data!C2213,1))</f>
        <v>75300.998219508241</v>
      </c>
      <c r="P2214" s="10">
        <f ca="1">(P2213+(IF(K2213&lt;&gt;K2212,(-P2213*'inputs and tables'!$K$22-'inputs and tables'!$K$21)-P2213*'inputs and tables'!$K$22,0)*('inputs and tables'!$K$15+'inputs and tables'!$K$16)))*(IF(AND(K2213=0,'inputs and tables'!$K$16=1),data!C2213/data!C2214,1)*IF(AND(K2213=1,'inputs and tables'!$K$15=1),data!C2214/data!C2213,1))</f>
        <v>17968.48960763311</v>
      </c>
    </row>
    <row r="2215" spans="1:16" x14ac:dyDescent="0.4">
      <c r="A2215" s="17">
        <f t="shared" si="103"/>
        <v>2213</v>
      </c>
      <c r="B2215">
        <v>1694044800</v>
      </c>
      <c r="C2215">
        <v>26255</v>
      </c>
      <c r="D2215" s="14">
        <f t="shared" si="104"/>
        <v>45176</v>
      </c>
      <c r="F2215">
        <f ca="1">IF(A2215&lt;$F$2,"",AVERAGE(INDIRECT("C"&amp;A2215-$F$2+3):C2215))</f>
        <v>28144.431499999988</v>
      </c>
      <c r="G2215" s="2">
        <f ca="1">IF(A2215&lt;$G$2,"",IF(A2215=$G$2,AVERAGE(INDIRECT("C"&amp;A2215-$G$2+3):C2215),G2214+(2/($G$2+3))*(C2215-G2214)))</f>
        <v>27757.630226747202</v>
      </c>
      <c r="J2215">
        <f ca="1">IF(F2215="","",IF(C2215&lt;(F2215*(1-'inputs and tables'!$K$14)),0,IF(C2215&gt;(F2215*(1+'inputs and tables'!$K$14)),1,J2214)))</f>
        <v>0</v>
      </c>
      <c r="K2215">
        <f ca="1">IF(G2215="","",IF(C2215&lt;(G2215*(1-'inputs and tables'!$K$14)),0,IF(C2215&gt;(G2215*(1+'inputs and tables'!$K$14)),1,K2214)))</f>
        <v>0</v>
      </c>
      <c r="N2215" s="13">
        <f t="shared" si="102"/>
        <v>2280.0694745983369</v>
      </c>
      <c r="O2215" s="10">
        <f ca="1">(O2214+(IF(J2214&lt;&gt;J2213,(-O2214*'inputs and tables'!$K$22-'inputs and tables'!$K$21)-O2214*'inputs and tables'!$K$22,0)*('inputs and tables'!$K$15+'inputs and tables'!$K$16)))*(IF(AND(J2214=0,'inputs and tables'!$K$16=1),data!C2214/data!C2215,1)*IF(AND(J2214=1,'inputs and tables'!$K$15=1),data!C2215/data!C2214,1))</f>
        <v>73881.1635530231</v>
      </c>
      <c r="P2215" s="10">
        <f ca="1">(P2214+(IF(K2214&lt;&gt;K2213,(-P2214*'inputs and tables'!$K$22-'inputs and tables'!$K$21)-P2214*'inputs and tables'!$K$22,0)*('inputs and tables'!$K$15+'inputs and tables'!$K$16)))*(IF(AND(K2214=0,'inputs and tables'!$K$16=1),data!C2214/data!C2215,1)*IF(AND(K2214=1,'inputs and tables'!$K$15=1),data!C2215/data!C2214,1))</f>
        <v>17629.685540588405</v>
      </c>
    </row>
    <row r="2216" spans="1:16" x14ac:dyDescent="0.4">
      <c r="A2216" s="17">
        <f t="shared" si="103"/>
        <v>2214</v>
      </c>
      <c r="B2216">
        <v>1694131200</v>
      </c>
      <c r="C2216">
        <v>25910.5</v>
      </c>
      <c r="D2216" s="14">
        <f t="shared" si="104"/>
        <v>45177</v>
      </c>
      <c r="F2216">
        <f ca="1">IF(A2216&lt;$F$2,"",AVERAGE(INDIRECT("C"&amp;A2216-$F$2+3):C2216))</f>
        <v>28135.613833333318</v>
      </c>
      <c r="G2216" s="2">
        <f ca="1">IF(A2216&lt;$G$2,"",IF(A2216=$G$2,AVERAGE(INDIRECT("C"&amp;A2216-$G$2+3):C2216),G2215+(2/($G$2+3))*(C2216-G2215)))</f>
        <v>27724.645758412429</v>
      </c>
      <c r="J2216">
        <f ca="1">IF(F2216="","",IF(C2216&lt;(F2216*(1-'inputs and tables'!$K$14)),0,IF(C2216&gt;(F2216*(1+'inputs and tables'!$K$14)),1,J2215)))</f>
        <v>0</v>
      </c>
      <c r="K2216">
        <f ca="1">IF(G2216="","",IF(C2216&lt;(G2216*(1-'inputs and tables'!$K$14)),0,IF(C2216&gt;(G2216*(1+'inputs and tables'!$K$14)),1,K2215)))</f>
        <v>0</v>
      </c>
      <c r="N2216" s="13">
        <f t="shared" si="102"/>
        <v>2250.1519756838775</v>
      </c>
      <c r="O2216" s="10">
        <f ca="1">(O2215+(IF(J2215&lt;&gt;J2214,(-O2215*'inputs and tables'!$K$22-'inputs and tables'!$K$21)-O2215*'inputs and tables'!$K$22,0)*('inputs and tables'!$K$15+'inputs and tables'!$K$16)))*(IF(AND(J2215=0,'inputs and tables'!$K$16=1),data!C2215/data!C2216,1)*IF(AND(J2215=1,'inputs and tables'!$K$15=1),data!C2216/data!C2215,1))</f>
        <v>74863.470372421289</v>
      </c>
      <c r="P2216" s="10">
        <f ca="1">(P2215+(IF(K2215&lt;&gt;K2214,(-P2215*'inputs and tables'!$K$22-'inputs and tables'!$K$21)-P2215*'inputs and tables'!$K$22,0)*('inputs and tables'!$K$15+'inputs and tables'!$K$16)))*(IF(AND(K2215=0,'inputs and tables'!$K$16=1),data!C2215/data!C2216,1)*IF(AND(K2215=1,'inputs and tables'!$K$15=1),data!C2216/data!C2215,1))</f>
        <v>17864.085751650822</v>
      </c>
    </row>
    <row r="2217" spans="1:16" x14ac:dyDescent="0.4">
      <c r="A2217" s="17">
        <f t="shared" si="103"/>
        <v>2215</v>
      </c>
      <c r="B2217">
        <v>1694217600</v>
      </c>
      <c r="C2217">
        <v>25901.61</v>
      </c>
      <c r="D2217" s="14">
        <f t="shared" si="104"/>
        <v>45178</v>
      </c>
      <c r="F2217">
        <f ca="1">IF(A2217&lt;$F$2,"",AVERAGE(INDIRECT("C"&amp;A2217-$F$2+3):C2217))</f>
        <v>28128.168833333319</v>
      </c>
      <c r="G2217" s="2">
        <f ca="1">IF(A2217&lt;$G$2,"",IF(A2217=$G$2,AVERAGE(INDIRECT("C"&amp;A2217-$G$2+3):C2217),G2216+(2/($G$2+3))*(C2217-G2216)))</f>
        <v>27692.091548440778</v>
      </c>
      <c r="J2217">
        <f ca="1">IF(F2217="","",IF(C2217&lt;(F2217*(1-'inputs and tables'!$K$14)),0,IF(C2217&gt;(F2217*(1+'inputs and tables'!$K$14)),1,J2216)))</f>
        <v>0</v>
      </c>
      <c r="K2217">
        <f ca="1">IF(G2217="","",IF(C2217&lt;(G2217*(1-'inputs and tables'!$K$14)),0,IF(C2217&gt;(G2217*(1+'inputs and tables'!$K$14)),1,K2216)))</f>
        <v>0</v>
      </c>
      <c r="N2217" s="13">
        <f t="shared" si="102"/>
        <v>2249.3799392097135</v>
      </c>
      <c r="O2217" s="10">
        <f ca="1">(O2216+(IF(J2216&lt;&gt;J2215,(-O2216*'inputs and tables'!$K$22-'inputs and tables'!$K$21)-O2216*'inputs and tables'!$K$22,0)*('inputs and tables'!$K$15+'inputs and tables'!$K$16)))*(IF(AND(J2216=0,'inputs and tables'!$K$16=1),data!C2216/data!C2217,1)*IF(AND(J2216=1,'inputs and tables'!$K$15=1),data!C2217/data!C2216,1))</f>
        <v>74889.165155549097</v>
      </c>
      <c r="P2217" s="10">
        <f ca="1">(P2216+(IF(K2216&lt;&gt;K2215,(-P2216*'inputs and tables'!$K$22-'inputs and tables'!$K$21)-P2216*'inputs and tables'!$K$22,0)*('inputs and tables'!$K$15+'inputs and tables'!$K$16)))*(IF(AND(K2216=0,'inputs and tables'!$K$16=1),data!C2216/data!C2217,1)*IF(AND(K2216=1,'inputs and tables'!$K$15=1),data!C2217/data!C2216,1))</f>
        <v>17870.217097244098</v>
      </c>
    </row>
    <row r="2218" spans="1:16" x14ac:dyDescent="0.4">
      <c r="A2218" s="17">
        <f t="shared" si="103"/>
        <v>2216</v>
      </c>
      <c r="B2218">
        <v>1694304000</v>
      </c>
      <c r="C2218">
        <v>25841.61</v>
      </c>
      <c r="D2218" s="14">
        <f t="shared" si="104"/>
        <v>45179</v>
      </c>
      <c r="F2218">
        <f ca="1">IF(A2218&lt;$F$2,"",AVERAGE(INDIRECT("C"&amp;A2218-$F$2+3):C2218))</f>
        <v>28120.388249999982</v>
      </c>
      <c r="G2218" s="2">
        <f ca="1">IF(A2218&lt;$G$2,"",IF(A2218=$G$2,AVERAGE(INDIRECT("C"&amp;A2218-$G$2+3):C2218),G2217+(2/($G$2+3))*(C2218-G2217)))</f>
        <v>27659.047235075763</v>
      </c>
      <c r="J2218">
        <f ca="1">IF(F2218="","",IF(C2218&lt;(F2218*(1-'inputs and tables'!$K$14)),0,IF(C2218&gt;(F2218*(1+'inputs and tables'!$K$14)),1,J2217)))</f>
        <v>0</v>
      </c>
      <c r="K2218">
        <f ca="1">IF(G2218="","",IF(C2218&lt;(G2218*(1-'inputs and tables'!$K$14)),0,IF(C2218&gt;(G2218*(1+'inputs and tables'!$K$14)),1,K2217)))</f>
        <v>0</v>
      </c>
      <c r="N2218" s="13">
        <f t="shared" si="102"/>
        <v>2244.1693443334652</v>
      </c>
      <c r="O2218" s="10">
        <f ca="1">(O2217+(IF(J2217&lt;&gt;J2216,(-O2217*'inputs and tables'!$K$22-'inputs and tables'!$K$21)-O2217*'inputs and tables'!$K$22,0)*('inputs and tables'!$K$15+'inputs and tables'!$K$16)))*(IF(AND(J2217=0,'inputs and tables'!$K$16=1),data!C2217/data!C2218,1)*IF(AND(J2217=1,'inputs and tables'!$K$15=1),data!C2218/data!C2217,1))</f>
        <v>75063.045572029849</v>
      </c>
      <c r="P2218" s="10">
        <f ca="1">(P2217+(IF(K2217&lt;&gt;K2216,(-P2217*'inputs and tables'!$K$22-'inputs and tables'!$K$21)-P2217*'inputs and tables'!$K$22,0)*('inputs and tables'!$K$15+'inputs and tables'!$K$16)))*(IF(AND(K2217=0,'inputs and tables'!$K$16=1),data!C2217/data!C2218,1)*IF(AND(K2217=1,'inputs and tables'!$K$15=1),data!C2218/data!C2217,1))</f>
        <v>17911.708824185054</v>
      </c>
    </row>
    <row r="2219" spans="1:16" x14ac:dyDescent="0.4">
      <c r="A2219" s="17">
        <f t="shared" si="103"/>
        <v>2217</v>
      </c>
      <c r="B2219">
        <v>1694390400</v>
      </c>
      <c r="C2219">
        <v>25162.52</v>
      </c>
      <c r="D2219" s="14">
        <f t="shared" si="104"/>
        <v>45180</v>
      </c>
      <c r="F2219">
        <f ca="1">IF(A2219&lt;$F$2,"",AVERAGE(INDIRECT("C"&amp;A2219-$F$2+3):C2219))</f>
        <v>28105.762416666654</v>
      </c>
      <c r="G2219" s="2">
        <f ca="1">IF(A2219&lt;$G$2,"",IF(A2219=$G$2,AVERAGE(INDIRECT("C"&amp;A2219-$G$2+3):C2219),G2218+(2/($G$2+3))*(C2219-G2218)))</f>
        <v>27614.466391592268</v>
      </c>
      <c r="J2219">
        <f ca="1">IF(F2219="","",IF(C2219&lt;(F2219*(1-'inputs and tables'!$K$14)),0,IF(C2219&gt;(F2219*(1+'inputs and tables'!$K$14)),1,J2218)))</f>
        <v>0</v>
      </c>
      <c r="K2219">
        <f ca="1">IF(G2219="","",IF(C2219&lt;(G2219*(1-'inputs and tables'!$K$14)),0,IF(C2219&gt;(G2219*(1+'inputs and tables'!$K$14)),1,K2218)))</f>
        <v>0</v>
      </c>
      <c r="N2219" s="13">
        <f t="shared" si="102"/>
        <v>2185.1949630916074</v>
      </c>
      <c r="O2219" s="10">
        <f ca="1">(O2218+(IF(J2218&lt;&gt;J2217,(-O2218*'inputs and tables'!$K$22-'inputs and tables'!$K$21)-O2218*'inputs and tables'!$K$22,0)*('inputs and tables'!$K$15+'inputs and tables'!$K$16)))*(IF(AND(J2218=0,'inputs and tables'!$K$16=1),data!C2218/data!C2219,1)*IF(AND(J2218=1,'inputs and tables'!$K$15=1),data!C2219/data!C2218,1))</f>
        <v>77088.858710678513</v>
      </c>
      <c r="P2219" s="10">
        <f ca="1">(P2218+(IF(K2218&lt;&gt;K2217,(-P2218*'inputs and tables'!$K$22-'inputs and tables'!$K$21)-P2218*'inputs and tables'!$K$22,0)*('inputs and tables'!$K$15+'inputs and tables'!$K$16)))*(IF(AND(K2218=0,'inputs and tables'!$K$16=1),data!C2218/data!C2219,1)*IF(AND(K2218=1,'inputs and tables'!$K$15=1),data!C2219/data!C2218,1))</f>
        <v>18395.112805400604</v>
      </c>
    </row>
    <row r="2220" spans="1:16" x14ac:dyDescent="0.4">
      <c r="A2220" s="17">
        <f t="shared" si="103"/>
        <v>2218</v>
      </c>
      <c r="B2220">
        <v>1694476800</v>
      </c>
      <c r="C2220">
        <v>25840.1</v>
      </c>
      <c r="D2220" s="14">
        <f t="shared" si="104"/>
        <v>45181</v>
      </c>
      <c r="F2220">
        <f ca="1">IF(A2220&lt;$F$2,"",AVERAGE(INDIRECT("C"&amp;A2220-$F$2+3):C2220))</f>
        <v>28094.745416666654</v>
      </c>
      <c r="G2220" s="2">
        <f ca="1">IF(A2220&lt;$G$2,"",IF(A2220=$G$2,AVERAGE(INDIRECT("C"&amp;A2220-$G$2+3):C2220),G2219+(2/($G$2+3))*(C2220-G2219)))</f>
        <v>27582.781277456692</v>
      </c>
      <c r="J2220">
        <f ca="1">IF(F2220="","",IF(C2220&lt;(F2220*(1-'inputs and tables'!$K$14)),0,IF(C2220&gt;(F2220*(1+'inputs and tables'!$K$14)),1,J2219)))</f>
        <v>0</v>
      </c>
      <c r="K2220">
        <f ca="1">IF(G2220="","",IF(C2220&lt;(G2220*(1-'inputs and tables'!$K$14)),0,IF(C2220&gt;(G2220*(1+'inputs and tables'!$K$14)),1,K2219)))</f>
        <v>0</v>
      </c>
      <c r="N2220" s="13">
        <f t="shared" si="102"/>
        <v>2244.0382110290798</v>
      </c>
      <c r="O2220" s="10">
        <f ca="1">(O2219+(IF(J2219&lt;&gt;J2218,(-O2219*'inputs and tables'!$K$22-'inputs and tables'!$K$21)-O2219*'inputs and tables'!$K$22,0)*('inputs and tables'!$K$15+'inputs and tables'!$K$16)))*(IF(AND(J2219=0,'inputs and tables'!$K$16=1),data!C2219/data!C2220,1)*IF(AND(J2219=1,'inputs and tables'!$K$15=1),data!C2220/data!C2219,1))</f>
        <v>75067.431979157293</v>
      </c>
      <c r="P2220" s="10">
        <f ca="1">(P2219+(IF(K2219&lt;&gt;K2218,(-P2219*'inputs and tables'!$K$22-'inputs and tables'!$K$21)-P2219*'inputs and tables'!$K$22,0)*('inputs and tables'!$K$15+'inputs and tables'!$K$16)))*(IF(AND(K2219=0,'inputs and tables'!$K$16=1),data!C2219/data!C2220,1)*IF(AND(K2219=1,'inputs and tables'!$K$15=1),data!C2220/data!C2219,1))</f>
        <v>17912.755518289359</v>
      </c>
    </row>
    <row r="2221" spans="1:16" x14ac:dyDescent="0.4">
      <c r="A2221" s="17">
        <f t="shared" si="103"/>
        <v>2219</v>
      </c>
      <c r="B2221">
        <v>1694563200</v>
      </c>
      <c r="C2221">
        <v>26222</v>
      </c>
      <c r="D2221" s="14">
        <f t="shared" si="104"/>
        <v>45182</v>
      </c>
      <c r="F2221">
        <f ca="1">IF(A2221&lt;$F$2,"",AVERAGE(INDIRECT("C"&amp;A2221-$F$2+3):C2221))</f>
        <v>28087.980083333321</v>
      </c>
      <c r="G2221" s="2">
        <f ca="1">IF(A2221&lt;$G$2,"",IF(A2221=$G$2,AVERAGE(INDIRECT("C"&amp;A2221-$G$2+3):C2221),G2220+(2/($G$2+3))*(C2221-G2220)))</f>
        <v>27558.481611787822</v>
      </c>
      <c r="J2221">
        <f ca="1">IF(F2221="","",IF(C2221&lt;(F2221*(1-'inputs and tables'!$K$14)),0,IF(C2221&gt;(F2221*(1+'inputs and tables'!$K$14)),1,J2220)))</f>
        <v>0</v>
      </c>
      <c r="K2221">
        <f ca="1">IF(G2221="","",IF(C2221&lt;(G2221*(1-'inputs and tables'!$K$14)),0,IF(C2221&gt;(G2221*(1+'inputs and tables'!$K$14)),1,K2220)))</f>
        <v>0</v>
      </c>
      <c r="N2221" s="13">
        <f t="shared" si="102"/>
        <v>2277.2036474164006</v>
      </c>
      <c r="O2221" s="10">
        <f ca="1">(O2220+(IF(J2220&lt;&gt;J2219,(-O2220*'inputs and tables'!$K$22-'inputs and tables'!$K$21)-O2220*'inputs and tables'!$K$22,0)*('inputs and tables'!$K$15+'inputs and tables'!$K$16)))*(IF(AND(J2220=0,'inputs and tables'!$K$16=1),data!C2220/data!C2221,1)*IF(AND(J2220=1,'inputs and tables'!$K$15=1),data!C2221/data!C2220,1))</f>
        <v>73974.141906972087</v>
      </c>
      <c r="P2221" s="10">
        <f ca="1">(P2220+(IF(K2220&lt;&gt;K2219,(-P2220*'inputs and tables'!$K$22-'inputs and tables'!$K$21)-P2220*'inputs and tables'!$K$22,0)*('inputs and tables'!$K$15+'inputs and tables'!$K$16)))*(IF(AND(K2220=0,'inputs and tables'!$K$16=1),data!C2220/data!C2221,1)*IF(AND(K2220=1,'inputs and tables'!$K$15=1),data!C2221/data!C2220,1))</f>
        <v>17651.872239651773</v>
      </c>
    </row>
    <row r="2222" spans="1:16" x14ac:dyDescent="0.4">
      <c r="A2222" s="17">
        <f t="shared" si="103"/>
        <v>2220</v>
      </c>
      <c r="B2222">
        <v>1694649600</v>
      </c>
      <c r="C2222">
        <v>26522.73</v>
      </c>
      <c r="D2222" s="14">
        <f t="shared" si="104"/>
        <v>45183</v>
      </c>
      <c r="F2222">
        <f ca="1">IF(A2222&lt;$F$2,"",AVERAGE(INDIRECT("C"&amp;A2222-$F$2+3):C2222))</f>
        <v>28080.622749999988</v>
      </c>
      <c r="G2222" s="2">
        <f ca="1">IF(A2222&lt;$G$2,"",IF(A2222=$G$2,AVERAGE(INDIRECT("C"&amp;A2222-$G$2+3):C2222),G2221+(2/($G$2+3))*(C2222-G2221)))</f>
        <v>27539.986047291612</v>
      </c>
      <c r="J2222">
        <f ca="1">IF(F2222="","",IF(C2222&lt;(F2222*(1-'inputs and tables'!$K$14)),0,IF(C2222&gt;(F2222*(1+'inputs and tables'!$K$14)),1,J2221)))</f>
        <v>0</v>
      </c>
      <c r="K2222">
        <f ca="1">IF(G2222="","",IF(C2222&lt;(G2222*(1-'inputs and tables'!$K$14)),0,IF(C2222&gt;(G2222*(1+'inputs and tables'!$K$14)),1,K2221)))</f>
        <v>0</v>
      </c>
      <c r="N2222" s="13">
        <f t="shared" si="102"/>
        <v>2303.3200173686369</v>
      </c>
      <c r="O2222" s="10">
        <f ca="1">(O2221+(IF(J2221&lt;&gt;J2220,(-O2221*'inputs and tables'!$K$22-'inputs and tables'!$K$21)-O2221*'inputs and tables'!$K$22,0)*('inputs and tables'!$K$15+'inputs and tables'!$K$16)))*(IF(AND(J2221=0,'inputs and tables'!$K$16=1),data!C2221/data!C2222,1)*IF(AND(J2221=1,'inputs and tables'!$K$15=1),data!C2222/data!C2221,1))</f>
        <v>73135.380448567026</v>
      </c>
      <c r="P2222" s="10">
        <f ca="1">(P2221+(IF(K2221&lt;&gt;K2220,(-P2221*'inputs and tables'!$K$22-'inputs and tables'!$K$21)-P2221*'inputs and tables'!$K$22,0)*('inputs and tables'!$K$15+'inputs and tables'!$K$16)))*(IF(AND(K2221=0,'inputs and tables'!$K$16=1),data!C2221/data!C2222,1)*IF(AND(K2221=1,'inputs and tables'!$K$15=1),data!C2222/data!C2221,1))</f>
        <v>17451.725137953326</v>
      </c>
    </row>
    <row r="2223" spans="1:16" x14ac:dyDescent="0.4">
      <c r="A2223" s="17">
        <f t="shared" si="103"/>
        <v>2221</v>
      </c>
      <c r="B2223">
        <v>1694736000</v>
      </c>
      <c r="C2223">
        <v>26600</v>
      </c>
      <c r="D2223" s="14">
        <f t="shared" si="104"/>
        <v>45184</v>
      </c>
      <c r="F2223">
        <f ca="1">IF(A2223&lt;$F$2,"",AVERAGE(INDIRECT("C"&amp;A2223-$F$2+3):C2223))</f>
        <v>28078.778749999994</v>
      </c>
      <c r="G2223" s="2">
        <f ca="1">IF(A2223&lt;$G$2,"",IF(A2223=$G$2,AVERAGE(INDIRECT("C"&amp;A2223-$G$2+3):C2223),G2222+(2/($G$2+3))*(C2223-G2222)))</f>
        <v>27523.200582161404</v>
      </c>
      <c r="J2223">
        <f ca="1">IF(F2223="","",IF(C2223&lt;(F2223*(1-'inputs and tables'!$K$14)),0,IF(C2223&gt;(F2223*(1+'inputs and tables'!$K$14)),1,J2222)))</f>
        <v>0</v>
      </c>
      <c r="K2223">
        <f ca="1">IF(G2223="","",IF(C2223&lt;(G2223*(1-'inputs and tables'!$K$14)),0,IF(C2223&gt;(G2223*(1+'inputs and tables'!$K$14)),1,K2222)))</f>
        <v>0</v>
      </c>
      <c r="N2223" s="13">
        <f t="shared" si="102"/>
        <v>2310.0303951367655</v>
      </c>
      <c r="O2223" s="10">
        <f ca="1">(O2222+(IF(J2222&lt;&gt;J2221,(-O2222*'inputs and tables'!$K$22-'inputs and tables'!$K$21)-O2222*'inputs and tables'!$K$22,0)*('inputs and tables'!$K$15+'inputs and tables'!$K$16)))*(IF(AND(J2222=0,'inputs and tables'!$K$16=1),data!C2222/data!C2223,1)*IF(AND(J2222=1,'inputs and tables'!$K$15=1),data!C2223/data!C2222,1))</f>
        <v>72922.930416715113</v>
      </c>
      <c r="P2223" s="10">
        <f ca="1">(P2222+(IF(K2222&lt;&gt;K2221,(-P2222*'inputs and tables'!$K$22-'inputs and tables'!$K$21)-P2222*'inputs and tables'!$K$22,0)*('inputs and tables'!$K$15+'inputs and tables'!$K$16)))*(IF(AND(K2222=0,'inputs and tables'!$K$16=1),data!C2222/data!C2223,1)*IF(AND(K2222=1,'inputs and tables'!$K$15=1),data!C2223/data!C2222,1))</f>
        <v>17401.02984466725</v>
      </c>
    </row>
    <row r="2224" spans="1:16" x14ac:dyDescent="0.4">
      <c r="A2224" s="17">
        <f t="shared" si="103"/>
        <v>2222</v>
      </c>
      <c r="B2224">
        <v>1694822400</v>
      </c>
      <c r="C2224">
        <v>26559.67</v>
      </c>
      <c r="D2224" s="14">
        <f t="shared" si="104"/>
        <v>45185</v>
      </c>
      <c r="F2224">
        <f ca="1">IF(A2224&lt;$F$2,"",AVERAGE(INDIRECT("C"&amp;A2224-$F$2+3):C2224))</f>
        <v>28076.107166666658</v>
      </c>
      <c r="G2224" s="2">
        <f ca="1">IF(A2224&lt;$G$2,"",IF(A2224=$G$2,AVERAGE(INDIRECT("C"&amp;A2224-$G$2+3):C2224),G2223+(2/($G$2+3))*(C2224-G2223)))</f>
        <v>27505.994678908522</v>
      </c>
      <c r="J2224">
        <f ca="1">IF(F2224="","",IF(C2224&lt;(F2224*(1-'inputs and tables'!$K$14)),0,IF(C2224&gt;(F2224*(1+'inputs and tables'!$K$14)),1,J2223)))</f>
        <v>0</v>
      </c>
      <c r="K2224">
        <f ca="1">IF(G2224="","",IF(C2224&lt;(G2224*(1-'inputs and tables'!$K$14)),0,IF(C2224&gt;(G2224*(1+'inputs and tables'!$K$14)),1,K2223)))</f>
        <v>0</v>
      </c>
      <c r="N2224" s="13">
        <f t="shared" si="102"/>
        <v>2306.528006947447</v>
      </c>
      <c r="O2224" s="10">
        <f ca="1">(O2223+(IF(J2223&lt;&gt;J2222,(-O2223*'inputs and tables'!$K$22-'inputs and tables'!$K$21)-O2223*'inputs and tables'!$K$22,0)*('inputs and tables'!$K$15+'inputs and tables'!$K$16)))*(IF(AND(J2223=0,'inputs and tables'!$K$16=1),data!C2223/data!C2224,1)*IF(AND(J2223=1,'inputs and tables'!$K$15=1),data!C2224/data!C2223,1))</f>
        <v>73033.661528348137</v>
      </c>
      <c r="P2224" s="10">
        <f ca="1">(P2223+(IF(K2223&lt;&gt;K2222,(-P2223*'inputs and tables'!$K$22-'inputs and tables'!$K$21)-P2223*'inputs and tables'!$K$22,0)*('inputs and tables'!$K$15+'inputs and tables'!$K$16)))*(IF(AND(K2223=0,'inputs and tables'!$K$16=1),data!C2223/data!C2224,1)*IF(AND(K2223=1,'inputs and tables'!$K$15=1),data!C2224/data!C2223,1))</f>
        <v>17427.452745766379</v>
      </c>
    </row>
    <row r="2225" spans="1:16" x14ac:dyDescent="0.4">
      <c r="A2225" s="17">
        <f t="shared" si="103"/>
        <v>2223</v>
      </c>
      <c r="B2225">
        <v>1694908800</v>
      </c>
      <c r="C2225">
        <v>26527.51</v>
      </c>
      <c r="D2225" s="14">
        <f t="shared" si="104"/>
        <v>45186</v>
      </c>
      <c r="F2225">
        <f ca="1">IF(A2225&lt;$F$2,"",AVERAGE(INDIRECT("C"&amp;A2225-$F$2+3):C2225))</f>
        <v>28071.316166666653</v>
      </c>
      <c r="G2225" s="2">
        <f ca="1">IF(A2225&lt;$G$2,"",IF(A2225=$G$2,AVERAGE(INDIRECT("C"&amp;A2225-$G$2+3):C2225),G2224+(2/($G$2+3))*(C2225-G2224)))</f>
        <v>27488.521738213727</v>
      </c>
      <c r="J2225">
        <f ca="1">IF(F2225="","",IF(C2225&lt;(F2225*(1-'inputs and tables'!$K$14)),0,IF(C2225&gt;(F2225*(1+'inputs and tables'!$K$14)),1,J2224)))</f>
        <v>0</v>
      </c>
      <c r="K2225">
        <f ca="1">IF(G2225="","",IF(C2225&lt;(G2225*(1-'inputs and tables'!$K$14)),0,IF(C2225&gt;(G2225*(1+'inputs and tables'!$K$14)),1,K2224)))</f>
        <v>0</v>
      </c>
      <c r="N2225" s="13">
        <f t="shared" si="102"/>
        <v>2303.7351280937778</v>
      </c>
      <c r="O2225" s="10">
        <f ca="1">(O2224+(IF(J2224&lt;&gt;J2223,(-O2224*'inputs and tables'!$K$22-'inputs and tables'!$K$21)-O2224*'inputs and tables'!$K$22,0)*('inputs and tables'!$K$15+'inputs and tables'!$K$16)))*(IF(AND(J2224=0,'inputs and tables'!$K$16=1),data!C2224/data!C2225,1)*IF(AND(J2224=1,'inputs and tables'!$K$15=1),data!C2225/data!C2224,1))</f>
        <v>73122.202162382455</v>
      </c>
      <c r="P2225" s="10">
        <f ca="1">(P2224+(IF(K2224&lt;&gt;K2223,(-P2224*'inputs and tables'!$K$22-'inputs and tables'!$K$21)-P2224*'inputs and tables'!$K$22,0)*('inputs and tables'!$K$15+'inputs and tables'!$K$16)))*(IF(AND(K2224=0,'inputs and tables'!$K$16=1),data!C2224/data!C2225,1)*IF(AND(K2224=1,'inputs and tables'!$K$15=1),data!C2225/data!C2224,1))</f>
        <v>17448.58050635544</v>
      </c>
    </row>
    <row r="2226" spans="1:16" x14ac:dyDescent="0.4">
      <c r="A2226" s="17">
        <f t="shared" si="103"/>
        <v>2224</v>
      </c>
      <c r="B2226">
        <v>1694995200</v>
      </c>
      <c r="C2226">
        <v>26762.51</v>
      </c>
      <c r="D2226" s="14">
        <f t="shared" si="104"/>
        <v>45187</v>
      </c>
      <c r="F2226">
        <f ca="1">IF(A2226&lt;$F$2,"",AVERAGE(INDIRECT("C"&amp;A2226-$F$2+3):C2226))</f>
        <v>28071.438916666655</v>
      </c>
      <c r="G2226" s="2">
        <f ca="1">IF(A2226&lt;$G$2,"",IF(A2226=$G$2,AVERAGE(INDIRECT("C"&amp;A2226-$G$2+3):C2226),G2225+(2/($G$2+3))*(C2226-G2225)))</f>
        <v>27475.557242888481</v>
      </c>
      <c r="J2226">
        <f ca="1">IF(F2226="","",IF(C2226&lt;(F2226*(1-'inputs and tables'!$K$14)),0,IF(C2226&gt;(F2226*(1+'inputs and tables'!$K$14)),1,J2225)))</f>
        <v>0</v>
      </c>
      <c r="K2226">
        <f ca="1">IF(G2226="","",IF(C2226&lt;(G2226*(1-'inputs and tables'!$K$14)),0,IF(C2226&gt;(G2226*(1+'inputs and tables'!$K$14)),1,K2225)))</f>
        <v>0</v>
      </c>
      <c r="N2226" s="13">
        <f t="shared" si="102"/>
        <v>2324.1432913590838</v>
      </c>
      <c r="O2226" s="10">
        <f ca="1">(O2225+(IF(J2225&lt;&gt;J2224,(-O2225*'inputs and tables'!$K$22-'inputs and tables'!$K$21)-O2225*'inputs and tables'!$K$22,0)*('inputs and tables'!$K$15+'inputs and tables'!$K$16)))*(IF(AND(J2225=0,'inputs and tables'!$K$16=1),data!C2225/data!C2226,1)*IF(AND(J2225=1,'inputs and tables'!$K$15=1),data!C2226/data!C2225,1))</f>
        <v>72480.120477661549</v>
      </c>
      <c r="P2226" s="10">
        <f ca="1">(P2225+(IF(K2225&lt;&gt;K2224,(-P2225*'inputs and tables'!$K$22-'inputs and tables'!$K$21)-P2225*'inputs and tables'!$K$22,0)*('inputs and tables'!$K$15+'inputs and tables'!$K$16)))*(IF(AND(K2225=0,'inputs and tables'!$K$16=1),data!C2225/data!C2226,1)*IF(AND(K2225=1,'inputs and tables'!$K$15=1),data!C2226/data!C2225,1))</f>
        <v>17295.365564296808</v>
      </c>
    </row>
    <row r="2227" spans="1:16" x14ac:dyDescent="0.4">
      <c r="A2227" s="17">
        <f t="shared" si="103"/>
        <v>2225</v>
      </c>
      <c r="B2227">
        <v>1695081600</v>
      </c>
      <c r="C2227">
        <v>27210.26</v>
      </c>
      <c r="D2227" s="14">
        <f t="shared" si="104"/>
        <v>45188</v>
      </c>
      <c r="F2227">
        <f ca="1">IF(A2227&lt;$F$2,"",AVERAGE(INDIRECT("C"&amp;A2227-$F$2+3):C2227))</f>
        <v>28074.447166666647</v>
      </c>
      <c r="G2227" s="2">
        <f ca="1">IF(A2227&lt;$G$2,"",IF(A2227=$G$2,AVERAGE(INDIRECT("C"&amp;A2227-$G$2+3):C2227),G2226+(2/($G$2+3))*(C2227-G2226)))</f>
        <v>27470.819792122616</v>
      </c>
      <c r="J2227">
        <f ca="1">IF(F2227="","",IF(C2227&lt;(F2227*(1-'inputs and tables'!$K$14)),0,IF(C2227&gt;(F2227*(1+'inputs and tables'!$K$14)),1,J2226)))</f>
        <v>0</v>
      </c>
      <c r="K2227">
        <f ca="1">IF(G2227="","",IF(C2227&lt;(G2227*(1-'inputs and tables'!$K$14)),0,IF(C2227&gt;(G2227*(1+'inputs and tables'!$K$14)),1,K2226)))</f>
        <v>0</v>
      </c>
      <c r="N2227" s="13">
        <f t="shared" si="102"/>
        <v>2363.0273556230873</v>
      </c>
      <c r="O2227" s="10">
        <f ca="1">(O2226+(IF(J2226&lt;&gt;J2225,(-O2226*'inputs and tables'!$K$22-'inputs and tables'!$K$21)-O2226*'inputs and tables'!$K$22,0)*('inputs and tables'!$K$15+'inputs and tables'!$K$16)))*(IF(AND(J2226=0,'inputs and tables'!$K$16=1),data!C2226/data!C2227,1)*IF(AND(J2226=1,'inputs and tables'!$K$15=1),data!C2227/data!C2226,1))</f>
        <v>71287.446319315655</v>
      </c>
      <c r="P2227" s="10">
        <f ca="1">(P2226+(IF(K2226&lt;&gt;K2225,(-P2226*'inputs and tables'!$K$22-'inputs and tables'!$K$21)-P2226*'inputs and tables'!$K$22,0)*('inputs and tables'!$K$15+'inputs and tables'!$K$16)))*(IF(AND(K2226=0,'inputs and tables'!$K$16=1),data!C2226/data!C2227,1)*IF(AND(K2226=1,'inputs and tables'!$K$15=1),data!C2227/data!C2226,1))</f>
        <v>17010.767036704132</v>
      </c>
    </row>
    <row r="2228" spans="1:16" x14ac:dyDescent="0.4">
      <c r="A2228" s="17">
        <f t="shared" si="103"/>
        <v>2226</v>
      </c>
      <c r="B2228">
        <v>1695168000</v>
      </c>
      <c r="C2228">
        <v>27125</v>
      </c>
      <c r="D2228" s="14">
        <f t="shared" si="104"/>
        <v>45189</v>
      </c>
      <c r="F2228">
        <f ca="1">IF(A2228&lt;$F$2,"",AVERAGE(INDIRECT("C"&amp;A2228-$F$2+3):C2228))</f>
        <v>28073.658749999984</v>
      </c>
      <c r="G2228" s="2">
        <f ca="1">IF(A2228&lt;$G$2,"",IF(A2228=$G$2,AVERAGE(INDIRECT("C"&amp;A2228-$G$2+3):C2228),G2227+(2/($G$2+3))*(C2228-G2227)))</f>
        <v>27464.644438691856</v>
      </c>
      <c r="J2228">
        <f ca="1">IF(F2228="","",IF(C2228&lt;(F2228*(1-'inputs and tables'!$K$14)),0,IF(C2228&gt;(F2228*(1+'inputs and tables'!$K$14)),1,J2227)))</f>
        <v>0</v>
      </c>
      <c r="K2228">
        <f ca="1">IF(G2228="","",IF(C2228&lt;(G2228*(1-'inputs and tables'!$K$14)),0,IF(C2228&gt;(G2228*(1+'inputs and tables'!$K$14)),1,K2227)))</f>
        <v>0</v>
      </c>
      <c r="N2228" s="13">
        <f t="shared" si="102"/>
        <v>2355.6231003039384</v>
      </c>
      <c r="O2228" s="10">
        <f ca="1">(O2227+(IF(J2227&lt;&gt;J2226,(-O2227*'inputs and tables'!$K$22-'inputs and tables'!$K$21)-O2227*'inputs and tables'!$K$22,0)*('inputs and tables'!$K$15+'inputs and tables'!$K$16)))*(IF(AND(J2227=0,'inputs and tables'!$K$16=1),data!C2227/data!C2228,1)*IF(AND(J2227=1,'inputs and tables'!$K$15=1),data!C2228/data!C2227,1))</f>
        <v>71511.518860262571</v>
      </c>
      <c r="P2228" s="10">
        <f ca="1">(P2227+(IF(K2227&lt;&gt;K2226,(-P2227*'inputs and tables'!$K$22-'inputs and tables'!$K$21)-P2227*'inputs and tables'!$K$22,0)*('inputs and tables'!$K$15+'inputs and tables'!$K$16)))*(IF(AND(K2227=0,'inputs and tables'!$K$16=1),data!C2227/data!C2228,1)*IF(AND(K2227=1,'inputs and tables'!$K$15=1),data!C2228/data!C2227,1))</f>
        <v>17064.235718641437</v>
      </c>
    </row>
    <row r="2229" spans="1:16" x14ac:dyDescent="0.4">
      <c r="A2229" s="17">
        <f t="shared" si="103"/>
        <v>2227</v>
      </c>
      <c r="B2229">
        <v>1695254400</v>
      </c>
      <c r="C2229">
        <v>26568.080000000002</v>
      </c>
      <c r="D2229" s="14">
        <f t="shared" si="104"/>
        <v>45190</v>
      </c>
      <c r="F2229">
        <f ca="1">IF(A2229&lt;$F$2,"",AVERAGE(INDIRECT("C"&amp;A2229-$F$2+3):C2229))</f>
        <v>28075.650999999987</v>
      </c>
      <c r="G2229" s="2">
        <f ca="1">IF(A2229&lt;$G$2,"",IF(A2229=$G$2,AVERAGE(INDIRECT("C"&amp;A2229-$G$2+3):C2229),G2228+(2/($G$2+3))*(C2229-G2228)))</f>
        <v>27448.634359429499</v>
      </c>
      <c r="J2229">
        <f ca="1">IF(F2229="","",IF(C2229&lt;(F2229*(1-'inputs and tables'!$K$14)),0,IF(C2229&gt;(F2229*(1+'inputs and tables'!$K$14)),1,J2228)))</f>
        <v>0</v>
      </c>
      <c r="K2229">
        <f ca="1">IF(G2229="","",IF(C2229&lt;(G2229*(1-'inputs and tables'!$K$14)),0,IF(C2229&gt;(G2229*(1+'inputs and tables'!$K$14)),1,K2228)))</f>
        <v>0</v>
      </c>
      <c r="N2229" s="13">
        <f t="shared" si="102"/>
        <v>2307.2583586626015</v>
      </c>
      <c r="O2229" s="10">
        <f ca="1">(O2228+(IF(J2228&lt;&gt;J2227,(-O2228*'inputs and tables'!$K$22-'inputs and tables'!$K$21)-O2228*'inputs and tables'!$K$22,0)*('inputs and tables'!$K$15+'inputs and tables'!$K$16)))*(IF(AND(J2228=0,'inputs and tables'!$K$16=1),data!C2228/data!C2229,1)*IF(AND(J2228=1,'inputs and tables'!$K$15=1),data!C2229/data!C2228,1))</f>
        <v>73010.543068397194</v>
      </c>
      <c r="P2229" s="10">
        <f ca="1">(P2228+(IF(K2228&lt;&gt;K2227,(-P2228*'inputs and tables'!$K$22-'inputs and tables'!$K$21)-P2228*'inputs and tables'!$K$22,0)*('inputs and tables'!$K$15+'inputs and tables'!$K$16)))*(IF(AND(K2228=0,'inputs and tables'!$K$16=1),data!C2228/data!C2229,1)*IF(AND(K2228=1,'inputs and tables'!$K$15=1),data!C2229/data!C2228,1))</f>
        <v>17421.936168068936</v>
      </c>
    </row>
    <row r="2230" spans="1:16" x14ac:dyDescent="0.4">
      <c r="A2230" s="17">
        <f t="shared" si="103"/>
        <v>2228</v>
      </c>
      <c r="B2230">
        <v>1695340800</v>
      </c>
      <c r="C2230">
        <v>26580.14</v>
      </c>
      <c r="D2230" s="14">
        <f t="shared" si="104"/>
        <v>45191</v>
      </c>
      <c r="F2230">
        <f ca="1">IF(A2230&lt;$F$2,"",AVERAGE(INDIRECT("C"&amp;A2230-$F$2+3):C2230))</f>
        <v>28076.537249999987</v>
      </c>
      <c r="G2230" s="2">
        <f ca="1">IF(A2230&lt;$G$2,"",IF(A2230=$G$2,AVERAGE(INDIRECT("C"&amp;A2230-$G$2+3):C2230),G2229+(2/($G$2+3))*(C2230-G2229)))</f>
        <v>27433.125531582544</v>
      </c>
      <c r="J2230">
        <f ca="1">IF(F2230="","",IF(C2230&lt;(F2230*(1-'inputs and tables'!$K$14)),0,IF(C2230&gt;(F2230*(1+'inputs and tables'!$K$14)),1,J2229)))</f>
        <v>0</v>
      </c>
      <c r="K2230">
        <f ca="1">IF(G2230="","",IF(C2230&lt;(G2230*(1-'inputs and tables'!$K$14)),0,IF(C2230&gt;(G2230*(1+'inputs and tables'!$K$14)),1,K2229)))</f>
        <v>0</v>
      </c>
      <c r="N2230" s="13">
        <f t="shared" si="102"/>
        <v>2308.3056882327269</v>
      </c>
      <c r="O2230" s="10">
        <f ca="1">(O2229+(IF(J2229&lt;&gt;J2228,(-O2229*'inputs and tables'!$K$22-'inputs and tables'!$K$21)-O2229*'inputs and tables'!$K$22,0)*('inputs and tables'!$K$15+'inputs and tables'!$K$16)))*(IF(AND(J2229=0,'inputs and tables'!$K$16=1),data!C2229/data!C2230,1)*IF(AND(J2229=1,'inputs and tables'!$K$15=1),data!C2230/data!C2229,1))</f>
        <v>72977.416563066348</v>
      </c>
      <c r="P2230" s="10">
        <f ca="1">(P2229+(IF(K2229&lt;&gt;K2228,(-P2229*'inputs and tables'!$K$22-'inputs and tables'!$K$21)-P2229*'inputs and tables'!$K$22,0)*('inputs and tables'!$K$15+'inputs and tables'!$K$16)))*(IF(AND(K2229=0,'inputs and tables'!$K$16=1),data!C2229/data!C2230,1)*IF(AND(K2229=1,'inputs and tables'!$K$15=1),data!C2230/data!C2229,1))</f>
        <v>17414.031448598427</v>
      </c>
    </row>
    <row r="2231" spans="1:16" x14ac:dyDescent="0.4">
      <c r="A2231" s="17">
        <f t="shared" si="103"/>
        <v>2229</v>
      </c>
      <c r="B2231">
        <v>1695427200</v>
      </c>
      <c r="C2231">
        <v>26575.96</v>
      </c>
      <c r="D2231" s="14">
        <f t="shared" si="104"/>
        <v>45192</v>
      </c>
      <c r="F2231">
        <f ca="1">IF(A2231&lt;$F$2,"",AVERAGE(INDIRECT("C"&amp;A2231-$F$2+3):C2231))</f>
        <v>28075.454249999984</v>
      </c>
      <c r="G2231" s="2">
        <f ca="1">IF(A2231&lt;$G$2,"",IF(A2231=$G$2,AVERAGE(INDIRECT("C"&amp;A2231-$G$2+3):C2231),G2230+(2/($G$2+3))*(C2231-G2230)))</f>
        <v>27417.819004232857</v>
      </c>
      <c r="J2231">
        <f ca="1">IF(F2231="","",IF(C2231&lt;(F2231*(1-'inputs and tables'!$K$14)),0,IF(C2231&gt;(F2231*(1+'inputs and tables'!$K$14)),1,J2230)))</f>
        <v>0</v>
      </c>
      <c r="K2231">
        <f ca="1">IF(G2231="","",IF(C2231&lt;(G2231*(1-'inputs and tables'!$K$14)),0,IF(C2231&gt;(G2231*(1+'inputs and tables'!$K$14)),1,K2230)))</f>
        <v>0</v>
      </c>
      <c r="N2231" s="13">
        <f t="shared" si="102"/>
        <v>2307.9426834563483</v>
      </c>
      <c r="O2231" s="10">
        <f ca="1">(O2230+(IF(J2230&lt;&gt;J2229,(-O2230*'inputs and tables'!$K$22-'inputs and tables'!$K$21)-O2230*'inputs and tables'!$K$22,0)*('inputs and tables'!$K$15+'inputs and tables'!$K$16)))*(IF(AND(J2230=0,'inputs and tables'!$K$16=1),data!C2230/data!C2231,1)*IF(AND(J2230=1,'inputs and tables'!$K$15=1),data!C2231/data!C2230,1))</f>
        <v>72988.894816391286</v>
      </c>
      <c r="P2231" s="10">
        <f ca="1">(P2230+(IF(K2230&lt;&gt;K2229,(-P2230*'inputs and tables'!$K$22-'inputs and tables'!$K$21)-P2230*'inputs and tables'!$K$22,0)*('inputs and tables'!$K$15+'inputs and tables'!$K$16)))*(IF(AND(K2230=0,'inputs and tables'!$K$16=1),data!C2230/data!C2231,1)*IF(AND(K2230=1,'inputs and tables'!$K$15=1),data!C2231/data!C2230,1))</f>
        <v>17416.770414620918</v>
      </c>
    </row>
    <row r="2232" spans="1:16" x14ac:dyDescent="0.4">
      <c r="A2232" s="17">
        <f t="shared" si="103"/>
        <v>2230</v>
      </c>
      <c r="B2232">
        <v>1695513600</v>
      </c>
      <c r="C2232">
        <v>26248.38</v>
      </c>
      <c r="D2232" s="14">
        <f t="shared" si="104"/>
        <v>45193</v>
      </c>
      <c r="F2232">
        <f ca="1">IF(A2232&lt;$F$2,"",AVERAGE(INDIRECT("C"&amp;A2232-$F$2+3):C2232))</f>
        <v>28070.405166666649</v>
      </c>
      <c r="G2232" s="2">
        <f ca="1">IF(A2232&lt;$G$2,"",IF(A2232=$G$2,AVERAGE(INDIRECT("C"&amp;A2232-$G$2+3):C2232),G2231+(2/($G$2+3))*(C2232-G2231)))</f>
        <v>27396.936164871557</v>
      </c>
      <c r="J2232">
        <f ca="1">IF(F2232="","",IF(C2232&lt;(F2232*(1-'inputs and tables'!$K$14)),0,IF(C2232&gt;(F2232*(1+'inputs and tables'!$K$14)),1,J2231)))</f>
        <v>0</v>
      </c>
      <c r="K2232">
        <f ca="1">IF(G2232="","",IF(C2232&lt;(G2232*(1-'inputs and tables'!$K$14)),0,IF(C2232&gt;(G2232*(1+'inputs and tables'!$K$14)),1,K2231)))</f>
        <v>0</v>
      </c>
      <c r="N2232" s="13">
        <f t="shared" si="102"/>
        <v>2279.4945722969915</v>
      </c>
      <c r="O2232" s="10">
        <f ca="1">(O2231+(IF(J2231&lt;&gt;J2230,(-O2231*'inputs and tables'!$K$22-'inputs and tables'!$K$21)-O2231*'inputs and tables'!$K$22,0)*('inputs and tables'!$K$15+'inputs and tables'!$K$16)))*(IF(AND(J2231=0,'inputs and tables'!$K$16=1),data!C2231/data!C2232,1)*IF(AND(J2231=1,'inputs and tables'!$K$15=1),data!C2232/data!C2231,1))</f>
        <v>73899.796828780367</v>
      </c>
      <c r="P2232" s="10">
        <f ca="1">(P2231+(IF(K2231&lt;&gt;K2230,(-P2231*'inputs and tables'!$K$22-'inputs and tables'!$K$21)-P2231*'inputs and tables'!$K$22,0)*('inputs and tables'!$K$15+'inputs and tables'!$K$16)))*(IF(AND(K2231=0,'inputs and tables'!$K$16=1),data!C2231/data!C2232,1)*IF(AND(K2231=1,'inputs and tables'!$K$15=1),data!C2232/data!C2231,1))</f>
        <v>17634.131853781029</v>
      </c>
    </row>
    <row r="2233" spans="1:16" x14ac:dyDescent="0.4">
      <c r="A2233" s="17">
        <f t="shared" si="103"/>
        <v>2231</v>
      </c>
      <c r="B2233">
        <v>1695600000</v>
      </c>
      <c r="C2233">
        <v>26304.81</v>
      </c>
      <c r="D2233" s="14">
        <f t="shared" si="104"/>
        <v>45194</v>
      </c>
      <c r="F2233">
        <f ca="1">IF(A2233&lt;$F$2,"",AVERAGE(INDIRECT("C"&amp;A2233-$F$2+3):C2233))</f>
        <v>28055.73691666665</v>
      </c>
      <c r="G2233" s="2">
        <f ca="1">IF(A2233&lt;$G$2,"",IF(A2233=$G$2,AVERAGE(INDIRECT("C"&amp;A2233-$G$2+3):C2233),G2232+(2/($G$2+3))*(C2233-G2232)))</f>
        <v>27377.433911927423</v>
      </c>
      <c r="J2233">
        <f ca="1">IF(F2233="","",IF(C2233&lt;(F2233*(1-'inputs and tables'!$K$14)),0,IF(C2233&gt;(F2233*(1+'inputs and tables'!$K$14)),1,J2232)))</f>
        <v>0</v>
      </c>
      <c r="K2233">
        <f ca="1">IF(G2233="","",IF(C2233&lt;(G2233*(1-'inputs and tables'!$K$14)),0,IF(C2233&gt;(G2233*(1+'inputs and tables'!$K$14)),1,K2232)))</f>
        <v>0</v>
      </c>
      <c r="N2233" s="13">
        <f t="shared" si="102"/>
        <v>2284.3951367781033</v>
      </c>
      <c r="O2233" s="10">
        <f ca="1">(O2232+(IF(J2232&lt;&gt;J2231,(-O2232*'inputs and tables'!$K$22-'inputs and tables'!$K$21)-O2232*'inputs and tables'!$K$22,0)*('inputs and tables'!$K$15+'inputs and tables'!$K$16)))*(IF(AND(J2232=0,'inputs and tables'!$K$16=1),data!C2232/data!C2233,1)*IF(AND(J2232=1,'inputs and tables'!$K$15=1),data!C2233/data!C2232,1))</f>
        <v>73741.264395546736</v>
      </c>
      <c r="P2233" s="10">
        <f ca="1">(P2232+(IF(K2232&lt;&gt;K2231,(-P2232*'inputs and tables'!$K$22-'inputs and tables'!$K$21)-P2232*'inputs and tables'!$K$22,0)*('inputs and tables'!$K$15+'inputs and tables'!$K$16)))*(IF(AND(K2232=0,'inputs and tables'!$K$16=1),data!C2232/data!C2233,1)*IF(AND(K2232=1,'inputs and tables'!$K$15=1),data!C2233/data!C2232,1))</f>
        <v>17596.30249631717</v>
      </c>
    </row>
    <row r="2234" spans="1:16" x14ac:dyDescent="0.4">
      <c r="A2234" s="17">
        <f t="shared" si="103"/>
        <v>2232</v>
      </c>
      <c r="B2234">
        <v>1695686400</v>
      </c>
      <c r="C2234">
        <v>26221.67</v>
      </c>
      <c r="D2234" s="14">
        <f t="shared" si="104"/>
        <v>45195</v>
      </c>
      <c r="F2234">
        <f ca="1">IF(A2234&lt;$F$2,"",AVERAGE(INDIRECT("C"&amp;A2234-$F$2+3):C2234))</f>
        <v>28043.114166666648</v>
      </c>
      <c r="G2234" s="2">
        <f ca="1">IF(A2234&lt;$G$2,"",IF(A2234=$G$2,AVERAGE(INDIRECT("C"&amp;A2234-$G$2+3):C2234),G2233+(2/($G$2+3))*(C2234-G2233)))</f>
        <v>27356.795270643004</v>
      </c>
      <c r="J2234">
        <f ca="1">IF(F2234="","",IF(C2234&lt;(F2234*(1-'inputs and tables'!$K$14)),0,IF(C2234&gt;(F2234*(1+'inputs and tables'!$K$14)),1,J2233)))</f>
        <v>0</v>
      </c>
      <c r="K2234">
        <f ca="1">IF(G2234="","",IF(C2234&lt;(G2234*(1-'inputs and tables'!$K$14)),0,IF(C2234&gt;(G2234*(1+'inputs and tables'!$K$14)),1,K2233)))</f>
        <v>0</v>
      </c>
      <c r="N2234" s="13">
        <f t="shared" si="102"/>
        <v>2277.1749891445816</v>
      </c>
      <c r="O2234" s="10">
        <f ca="1">(O2233+(IF(J2233&lt;&gt;J2232,(-O2233*'inputs and tables'!$K$22-'inputs and tables'!$K$21)-O2233*'inputs and tables'!$K$22,0)*('inputs and tables'!$K$15+'inputs and tables'!$K$16)))*(IF(AND(J2233=0,'inputs and tables'!$K$16=1),data!C2233/data!C2234,1)*IF(AND(J2233=1,'inputs and tables'!$K$15=1),data!C2234/data!C2233,1))</f>
        <v>73975.0728723465</v>
      </c>
      <c r="P2234" s="10">
        <f ca="1">(P2233+(IF(K2233&lt;&gt;K2232,(-P2233*'inputs and tables'!$K$22-'inputs and tables'!$K$21)-P2233*'inputs and tables'!$K$22,0)*('inputs and tables'!$K$15+'inputs and tables'!$K$16)))*(IF(AND(K2233=0,'inputs and tables'!$K$16=1),data!C2233/data!C2234,1)*IF(AND(K2233=1,'inputs and tables'!$K$15=1),data!C2234/data!C2233,1))</f>
        <v>17652.094388654456</v>
      </c>
    </row>
    <row r="2235" spans="1:16" x14ac:dyDescent="0.4">
      <c r="A2235" s="17">
        <f t="shared" si="103"/>
        <v>2233</v>
      </c>
      <c r="B2235">
        <v>1695772800</v>
      </c>
      <c r="C2235">
        <v>26372.99</v>
      </c>
      <c r="D2235" s="14">
        <f t="shared" si="104"/>
        <v>45196</v>
      </c>
      <c r="F2235">
        <f ca="1">IF(A2235&lt;$F$2,"",AVERAGE(INDIRECT("C"&amp;A2235-$F$2+3):C2235))</f>
        <v>28032.10241666665</v>
      </c>
      <c r="G2235" s="2">
        <f ca="1">IF(A2235&lt;$G$2,"",IF(A2235=$G$2,AVERAGE(INDIRECT("C"&amp;A2235-$G$2+3):C2235),G2234+(2/($G$2+3))*(C2235-G2234)))</f>
        <v>27339.227319381524</v>
      </c>
      <c r="J2235">
        <f ca="1">IF(F2235="","",IF(C2235&lt;(F2235*(1-'inputs and tables'!$K$14)),0,IF(C2235&gt;(F2235*(1+'inputs and tables'!$K$14)),1,J2234)))</f>
        <v>0</v>
      </c>
      <c r="K2235">
        <f ca="1">IF(G2235="","",IF(C2235&lt;(G2235*(1-'inputs and tables'!$K$14)),0,IF(C2235&gt;(G2235*(1+'inputs and tables'!$K$14)),1,K2234)))</f>
        <v>0</v>
      </c>
      <c r="N2235" s="13">
        <f t="shared" ref="N2235:N2298" si="105">(C2235/C2234)*N2234</f>
        <v>2290.3161094224802</v>
      </c>
      <c r="O2235" s="10">
        <f ca="1">(O2234+(IF(J2234&lt;&gt;J2233,(-O2234*'inputs and tables'!$K$22-'inputs and tables'!$K$21)-O2234*'inputs and tables'!$K$22,0)*('inputs and tables'!$K$15+'inputs and tables'!$K$16)))*(IF(AND(J2234=0,'inputs and tables'!$K$16=1),data!C2234/data!C2235,1)*IF(AND(J2234=1,'inputs and tables'!$K$15=1),data!C2235/data!C2234,1))</f>
        <v>73550.626951461396</v>
      </c>
      <c r="P2235" s="10">
        <f ca="1">(P2234+(IF(K2234&lt;&gt;K2233,(-P2234*'inputs and tables'!$K$22-'inputs and tables'!$K$21)-P2234*'inputs and tables'!$K$22,0)*('inputs and tables'!$K$15+'inputs and tables'!$K$16)))*(IF(AND(K2234=0,'inputs and tables'!$K$16=1),data!C2234/data!C2235,1)*IF(AND(K2234=1,'inputs and tables'!$K$15=1),data!C2235/data!C2234,1))</f>
        <v>17550.81217063931</v>
      </c>
    </row>
    <row r="2236" spans="1:16" x14ac:dyDescent="0.4">
      <c r="A2236" s="17">
        <f t="shared" si="103"/>
        <v>2234</v>
      </c>
      <c r="B2236">
        <v>1695859200</v>
      </c>
      <c r="C2236">
        <v>27021.39</v>
      </c>
      <c r="D2236" s="14">
        <f t="shared" si="104"/>
        <v>45197</v>
      </c>
      <c r="F2236">
        <f ca="1">IF(A2236&lt;$F$2,"",AVERAGE(INDIRECT("C"&amp;A2236-$F$2+3):C2236))</f>
        <v>28030.52774999999</v>
      </c>
      <c r="G2236" s="2">
        <f ca="1">IF(A2236&lt;$G$2,"",IF(A2236=$G$2,AVERAGE(INDIRECT("C"&amp;A2236-$G$2+3):C2236),G2235+(2/($G$2+3))*(C2236-G2235)))</f>
        <v>27333.551652963997</v>
      </c>
      <c r="J2236">
        <f ca="1">IF(F2236="","",IF(C2236&lt;(F2236*(1-'inputs and tables'!$K$14)),0,IF(C2236&gt;(F2236*(1+'inputs and tables'!$K$14)),1,J2235)))</f>
        <v>0</v>
      </c>
      <c r="K2236">
        <f ca="1">IF(G2236="","",IF(C2236&lt;(G2236*(1-'inputs and tables'!$K$14)),0,IF(C2236&gt;(G2236*(1+'inputs and tables'!$K$14)),1,K2235)))</f>
        <v>0</v>
      </c>
      <c r="N2236" s="13">
        <f t="shared" si="105"/>
        <v>2346.6252713851368</v>
      </c>
      <c r="O2236" s="10">
        <f ca="1">(O2235+(IF(J2235&lt;&gt;J2234,(-O2235*'inputs and tables'!$K$22-'inputs and tables'!$K$21)-O2235*'inputs and tables'!$K$22,0)*('inputs and tables'!$K$15+'inputs and tables'!$K$16)))*(IF(AND(J2235=0,'inputs and tables'!$K$16=1),data!C2235/data!C2236,1)*IF(AND(J2235=1,'inputs and tables'!$K$15=1),data!C2236/data!C2235,1))</f>
        <v>71785.720463848163</v>
      </c>
      <c r="P2236" s="10">
        <f ca="1">(P2235+(IF(K2235&lt;&gt;K2234,(-P2235*'inputs and tables'!$K$22-'inputs and tables'!$K$21)-P2235*'inputs and tables'!$K$22,0)*('inputs and tables'!$K$15+'inputs and tables'!$K$16)))*(IF(AND(K2235=0,'inputs and tables'!$K$16=1),data!C2235/data!C2236,1)*IF(AND(K2235=1,'inputs and tables'!$K$15=1),data!C2236/data!C2235,1))</f>
        <v>17129.666307623291</v>
      </c>
    </row>
    <row r="2237" spans="1:16" x14ac:dyDescent="0.4">
      <c r="A2237" s="17">
        <f t="shared" si="103"/>
        <v>2235</v>
      </c>
      <c r="B2237">
        <v>1695945600</v>
      </c>
      <c r="C2237">
        <v>26906.959999999999</v>
      </c>
      <c r="D2237" s="14">
        <f t="shared" si="104"/>
        <v>45198</v>
      </c>
      <c r="F2237">
        <f ca="1">IF(A2237&lt;$F$2,"",AVERAGE(INDIRECT("C"&amp;A2237-$F$2+3):C2237))</f>
        <v>28031.269666666652</v>
      </c>
      <c r="G2237" s="2">
        <f ca="1">IF(A2237&lt;$G$2,"",IF(A2237=$G$2,AVERAGE(INDIRECT("C"&amp;A2237-$G$2+3):C2237),G2236+(2/($G$2+3))*(C2237-G2236)))</f>
        <v>27325.933944875353</v>
      </c>
      <c r="J2237">
        <f ca="1">IF(F2237="","",IF(C2237&lt;(F2237*(1-'inputs and tables'!$K$14)),0,IF(C2237&gt;(F2237*(1+'inputs and tables'!$K$14)),1,J2236)))</f>
        <v>0</v>
      </c>
      <c r="K2237">
        <f ca="1">IF(G2237="","",IF(C2237&lt;(G2237*(1-'inputs and tables'!$K$14)),0,IF(C2237&gt;(G2237*(1+'inputs and tables'!$K$14)),1,K2236)))</f>
        <v>0</v>
      </c>
      <c r="N2237" s="13">
        <f t="shared" si="105"/>
        <v>2336.687798523652</v>
      </c>
      <c r="O2237" s="10">
        <f ca="1">(O2236+(IF(J2236&lt;&gt;J2235,(-O2236*'inputs and tables'!$K$22-'inputs and tables'!$K$21)-O2236*'inputs and tables'!$K$22,0)*('inputs and tables'!$K$15+'inputs and tables'!$K$16)))*(IF(AND(J2236=0,'inputs and tables'!$K$16=1),data!C2236/data!C2237,1)*IF(AND(J2236=1,'inputs and tables'!$K$15=1),data!C2237/data!C2236,1))</f>
        <v>72091.010990636714</v>
      </c>
      <c r="P2237" s="10">
        <f ca="1">(P2236+(IF(K2236&lt;&gt;K2235,(-P2236*'inputs and tables'!$K$22-'inputs and tables'!$K$21)-P2236*'inputs and tables'!$K$22,0)*('inputs and tables'!$K$15+'inputs and tables'!$K$16)))*(IF(AND(K2236=0,'inputs and tables'!$K$16=1),data!C2236/data!C2237,1)*IF(AND(K2236=1,'inputs and tables'!$K$15=1),data!C2237/data!C2236,1))</f>
        <v>17202.515403752375</v>
      </c>
    </row>
    <row r="2238" spans="1:16" x14ac:dyDescent="0.4">
      <c r="A2238" s="17">
        <f t="shared" si="103"/>
        <v>2236</v>
      </c>
      <c r="B2238">
        <v>1696032000</v>
      </c>
      <c r="C2238">
        <v>26962.560000000001</v>
      </c>
      <c r="D2238" s="14">
        <f t="shared" si="104"/>
        <v>45199</v>
      </c>
      <c r="F2238">
        <f ca="1">IF(A2238&lt;$F$2,"",AVERAGE(INDIRECT("C"&amp;A2238-$F$2+3):C2238))</f>
        <v>28028.936083333323</v>
      </c>
      <c r="G2238" s="2">
        <f ca="1">IF(A2238&lt;$G$2,"",IF(A2238=$G$2,AVERAGE(INDIRECT("C"&amp;A2238-$G$2+3):C2238),G2237+(2/($G$2+3))*(C2238-G2237)))</f>
        <v>27319.445124431149</v>
      </c>
      <c r="J2238">
        <f ca="1">IF(F2238="","",IF(C2238&lt;(F2238*(1-'inputs and tables'!$K$14)),0,IF(C2238&gt;(F2238*(1+'inputs and tables'!$K$14)),1,J2237)))</f>
        <v>0</v>
      </c>
      <c r="K2238">
        <f ca="1">IF(G2238="","",IF(C2238&lt;(G2238*(1-'inputs and tables'!$K$14)),0,IF(C2238&gt;(G2238*(1+'inputs and tables'!$K$14)),1,K2237)))</f>
        <v>0</v>
      </c>
      <c r="N2238" s="13">
        <f t="shared" si="105"/>
        <v>2341.5162831089756</v>
      </c>
      <c r="O2238" s="10">
        <f ca="1">(O2237+(IF(J2237&lt;&gt;J2236,(-O2237*'inputs and tables'!$K$22-'inputs and tables'!$K$21)-O2237*'inputs and tables'!$K$22,0)*('inputs and tables'!$K$15+'inputs and tables'!$K$16)))*(IF(AND(J2237=0,'inputs and tables'!$K$16=1),data!C2237/data!C2238,1)*IF(AND(J2237=1,'inputs and tables'!$K$15=1),data!C2238/data!C2237,1))</f>
        <v>71942.350766567499</v>
      </c>
      <c r="P2238" s="10">
        <f ca="1">(P2237+(IF(K2237&lt;&gt;K2236,(-P2237*'inputs and tables'!$K$22-'inputs and tables'!$K$21)-P2237*'inputs and tables'!$K$22,0)*('inputs and tables'!$K$15+'inputs and tables'!$K$16)))*(IF(AND(K2237=0,'inputs and tables'!$K$16=1),data!C2237/data!C2238,1)*IF(AND(K2237=1,'inputs and tables'!$K$15=1),data!C2238/data!C2237,1))</f>
        <v>17167.041774525453</v>
      </c>
    </row>
    <row r="2239" spans="1:16" x14ac:dyDescent="0.4">
      <c r="A2239" s="17">
        <f t="shared" si="103"/>
        <v>2237</v>
      </c>
      <c r="B2239">
        <v>1696118400</v>
      </c>
      <c r="C2239">
        <v>27992.57</v>
      </c>
      <c r="D2239" s="14">
        <f t="shared" si="104"/>
        <v>45200</v>
      </c>
      <c r="F2239">
        <f ca="1">IF(A2239&lt;$F$2,"",AVERAGE(INDIRECT("C"&amp;A2239-$F$2+3):C2239))</f>
        <v>28036.630666666653</v>
      </c>
      <c r="G2239" s="2">
        <f ca="1">IF(A2239&lt;$G$2,"",IF(A2239=$G$2,AVERAGE(INDIRECT("C"&amp;A2239-$G$2+3):C2239),G2238+(2/($G$2+3))*(C2239-G2238)))</f>
        <v>27331.46521149488</v>
      </c>
      <c r="J2239">
        <f ca="1">IF(F2239="","",IF(C2239&lt;(F2239*(1-'inputs and tables'!$K$14)),0,IF(C2239&gt;(F2239*(1+'inputs and tables'!$K$14)),1,J2238)))</f>
        <v>0</v>
      </c>
      <c r="K2239">
        <f ca="1">IF(G2239="","",IF(C2239&lt;(G2239*(1-'inputs and tables'!$K$14)),0,IF(C2239&gt;(G2239*(1+'inputs and tables'!$K$14)),1,K2238)))</f>
        <v>1</v>
      </c>
      <c r="N2239" s="13">
        <f t="shared" si="105"/>
        <v>2430.965696917051</v>
      </c>
      <c r="O2239" s="10">
        <f ca="1">(O2238+(IF(J2238&lt;&gt;J2237,(-O2238*'inputs and tables'!$K$22-'inputs and tables'!$K$21)-O2238*'inputs and tables'!$K$22,0)*('inputs and tables'!$K$15+'inputs and tables'!$K$16)))*(IF(AND(J2238=0,'inputs and tables'!$K$16=1),data!C2238/data!C2239,1)*IF(AND(J2238=1,'inputs and tables'!$K$15=1),data!C2239/data!C2238,1))</f>
        <v>69295.171864699179</v>
      </c>
      <c r="P2239" s="10">
        <f ca="1">(P2238+(IF(K2238&lt;&gt;K2237,(-P2238*'inputs and tables'!$K$22-'inputs and tables'!$K$21)-P2238*'inputs and tables'!$K$22,0)*('inputs and tables'!$K$15+'inputs and tables'!$K$16)))*(IF(AND(K2238=0,'inputs and tables'!$K$16=1),data!C2238/data!C2239,1)*IF(AND(K2238=1,'inputs and tables'!$K$15=1),data!C2239/data!C2238,1))</f>
        <v>16535.366129946233</v>
      </c>
    </row>
    <row r="2240" spans="1:16" x14ac:dyDescent="0.4">
      <c r="A2240" s="17">
        <f t="shared" si="103"/>
        <v>2238</v>
      </c>
      <c r="B2240">
        <v>1696204800</v>
      </c>
      <c r="C2240">
        <v>27494.51</v>
      </c>
      <c r="D2240" s="14">
        <f t="shared" si="104"/>
        <v>45201</v>
      </c>
      <c r="F2240">
        <f ca="1">IF(A2240&lt;$F$2,"",AVERAGE(INDIRECT("C"&amp;A2240-$F$2+3):C2240))</f>
        <v>28039.791499999985</v>
      </c>
      <c r="G2240" s="2">
        <f ca="1">IF(A2240&lt;$G$2,"",IF(A2240=$G$2,AVERAGE(INDIRECT("C"&amp;A2240-$G$2+3):C2240),G2239+(2/($G$2+3))*(C2240-G2239)))</f>
        <v>27334.37672557533</v>
      </c>
      <c r="J2240">
        <f ca="1">IF(F2240="","",IF(C2240&lt;(F2240*(1-'inputs and tables'!$K$14)),0,IF(C2240&gt;(F2240*(1+'inputs and tables'!$K$14)),1,J2239)))</f>
        <v>0</v>
      </c>
      <c r="K2240">
        <f ca="1">IF(G2240="","",IF(C2240&lt;(G2240*(1-'inputs and tables'!$K$14)),0,IF(C2240&gt;(G2240*(1+'inputs and tables'!$K$14)),1,K2239)))</f>
        <v>1</v>
      </c>
      <c r="N2240" s="13">
        <f t="shared" si="105"/>
        <v>2387.7125488493134</v>
      </c>
      <c r="O2240" s="10">
        <f ca="1">(O2239+(IF(J2239&lt;&gt;J2238,(-O2239*'inputs and tables'!$K$22-'inputs and tables'!$K$21)-O2239*'inputs and tables'!$K$22,0)*('inputs and tables'!$K$15+'inputs and tables'!$K$16)))*(IF(AND(J2239=0,'inputs and tables'!$K$16=1),data!C2239/data!C2240,1)*IF(AND(J2239=1,'inputs and tables'!$K$15=1),data!C2240/data!C2239,1))</f>
        <v>70550.446219431527</v>
      </c>
      <c r="P2240" s="10">
        <f ca="1">(P2239+(IF(K2239&lt;&gt;K2238,(-P2239*'inputs and tables'!$K$22-'inputs and tables'!$K$21)-P2239*'inputs and tables'!$K$22,0)*('inputs and tables'!$K$15+'inputs and tables'!$K$16)))*(IF(AND(K2239=0,'inputs and tables'!$K$16=1),data!C2239/data!C2240,1)*IF(AND(K2239=1,'inputs and tables'!$K$15=1),data!C2240/data!C2239,1))</f>
        <v>16111.230054909576</v>
      </c>
    </row>
    <row r="2241" spans="1:16" x14ac:dyDescent="0.4">
      <c r="A2241" s="17">
        <f t="shared" si="103"/>
        <v>2239</v>
      </c>
      <c r="B2241">
        <v>1696291200</v>
      </c>
      <c r="C2241">
        <v>27426.46</v>
      </c>
      <c r="D2241" s="14">
        <f t="shared" si="104"/>
        <v>45202</v>
      </c>
      <c r="F2241">
        <f ca="1">IF(A2241&lt;$F$2,"",AVERAGE(INDIRECT("C"&amp;A2241-$F$2+3):C2241))</f>
        <v>28053.943666666648</v>
      </c>
      <c r="G2241" s="2">
        <f ca="1">IF(A2241&lt;$G$2,"",IF(A2241=$G$2,AVERAGE(INDIRECT("C"&amp;A2241-$G$2+3):C2241),G2240+(2/($G$2+3))*(C2241-G2240)))</f>
        <v>27336.021069761486</v>
      </c>
      <c r="J2241">
        <f ca="1">IF(F2241="","",IF(C2241&lt;(F2241*(1-'inputs and tables'!$K$14)),0,IF(C2241&gt;(F2241*(1+'inputs and tables'!$K$14)),1,J2240)))</f>
        <v>0</v>
      </c>
      <c r="K2241">
        <f ca="1">IF(G2241="","",IF(C2241&lt;(G2241*(1-'inputs and tables'!$K$14)),0,IF(C2241&gt;(G2241*(1+'inputs and tables'!$K$14)),1,K2240)))</f>
        <v>1</v>
      </c>
      <c r="N2241" s="13">
        <f t="shared" si="105"/>
        <v>2381.8028658271683</v>
      </c>
      <c r="O2241" s="10">
        <f ca="1">(O2240+(IF(J2240&lt;&gt;J2239,(-O2240*'inputs and tables'!$K$22-'inputs and tables'!$K$21)-O2240*'inputs and tables'!$K$22,0)*('inputs and tables'!$K$15+'inputs and tables'!$K$16)))*(IF(AND(J2240=0,'inputs and tables'!$K$16=1),data!C2240/data!C2241,1)*IF(AND(J2240=1,'inputs and tables'!$K$15=1),data!C2241/data!C2240,1))</f>
        <v>70725.494616681201</v>
      </c>
      <c r="P2241" s="10">
        <f ca="1">(P2240+(IF(K2240&lt;&gt;K2239,(-P2240*'inputs and tables'!$K$22-'inputs and tables'!$K$21)-P2240*'inputs and tables'!$K$22,0)*('inputs and tables'!$K$15+'inputs and tables'!$K$16)))*(IF(AND(K2240=0,'inputs and tables'!$K$16=1),data!C2240/data!C2241,1)*IF(AND(K2240=1,'inputs and tables'!$K$15=1),data!C2241/data!C2240,1))</f>
        <v>16071.354123124045</v>
      </c>
    </row>
    <row r="2242" spans="1:16" x14ac:dyDescent="0.4">
      <c r="A2242" s="17">
        <f t="shared" si="103"/>
        <v>2240</v>
      </c>
      <c r="B2242">
        <v>1696377600</v>
      </c>
      <c r="C2242">
        <v>27778.57</v>
      </c>
      <c r="D2242" s="14">
        <f t="shared" si="104"/>
        <v>45203</v>
      </c>
      <c r="F2242">
        <f ca="1">IF(A2242&lt;$F$2,"",AVERAGE(INDIRECT("C"&amp;A2242-$F$2+3):C2242))</f>
        <v>28058.514416666647</v>
      </c>
      <c r="G2242" s="2">
        <f ca="1">IF(A2242&lt;$G$2,"",IF(A2242=$G$2,AVERAGE(INDIRECT("C"&amp;A2242-$G$2+3):C2242),G2241+(2/($G$2+3))*(C2242-G2241)))</f>
        <v>27343.923729230031</v>
      </c>
      <c r="J2242">
        <f ca="1">IF(F2242="","",IF(C2242&lt;(F2242*(1-'inputs and tables'!$K$14)),0,IF(C2242&gt;(F2242*(1+'inputs and tables'!$K$14)),1,J2241)))</f>
        <v>0</v>
      </c>
      <c r="K2242">
        <f ca="1">IF(G2242="","",IF(C2242&lt;(G2242*(1-'inputs and tables'!$K$14)),0,IF(C2242&gt;(G2242*(1+'inputs and tables'!$K$14)),1,K2241)))</f>
        <v>1</v>
      </c>
      <c r="N2242" s="13">
        <f t="shared" si="105"/>
        <v>2412.3812418584316</v>
      </c>
      <c r="O2242" s="10">
        <f ca="1">(O2241+(IF(J2241&lt;&gt;J2240,(-O2241*'inputs and tables'!$K$22-'inputs and tables'!$K$21)-O2241*'inputs and tables'!$K$22,0)*('inputs and tables'!$K$15+'inputs and tables'!$K$16)))*(IF(AND(J2241=0,'inputs and tables'!$K$16=1),data!C2241/data!C2242,1)*IF(AND(J2241=1,'inputs and tables'!$K$15=1),data!C2242/data!C2241,1))</f>
        <v>69829.006643776927</v>
      </c>
      <c r="P2242" s="10">
        <f ca="1">(P2241+(IF(K2241&lt;&gt;K2240,(-P2241*'inputs and tables'!$K$22-'inputs and tables'!$K$21)-P2241*'inputs and tables'!$K$22,0)*('inputs and tables'!$K$15+'inputs and tables'!$K$16)))*(IF(AND(K2241=0,'inputs and tables'!$K$16=1),data!C2241/data!C2242,1)*IF(AND(K2241=1,'inputs and tables'!$K$15=1),data!C2242/data!C2241,1))</f>
        <v>16277.683503594337</v>
      </c>
    </row>
    <row r="2243" spans="1:16" x14ac:dyDescent="0.4">
      <c r="A2243" s="17">
        <f t="shared" si="103"/>
        <v>2241</v>
      </c>
      <c r="B2243">
        <v>1696464000</v>
      </c>
      <c r="C2243">
        <v>27410.39</v>
      </c>
      <c r="D2243" s="14">
        <f t="shared" si="104"/>
        <v>45204</v>
      </c>
      <c r="F2243">
        <f ca="1">IF(A2243&lt;$F$2,"",AVERAGE(INDIRECT("C"&amp;A2243-$F$2+3):C2243))</f>
        <v>28067.439833333316</v>
      </c>
      <c r="G2243" s="2">
        <f ca="1">IF(A2243&lt;$G$2,"",IF(A2243=$G$2,AVERAGE(INDIRECT("C"&amp;A2243-$G$2+3):C2243),G2242+(2/($G$2+3))*(C2243-G2242)))</f>
        <v>27345.110626922353</v>
      </c>
      <c r="J2243">
        <f ca="1">IF(F2243="","",IF(C2243&lt;(F2243*(1-'inputs and tables'!$K$14)),0,IF(C2243&gt;(F2243*(1+'inputs and tables'!$K$14)),1,J2242)))</f>
        <v>0</v>
      </c>
      <c r="K2243">
        <f ca="1">IF(G2243="","",IF(C2243&lt;(G2243*(1-'inputs and tables'!$K$14)),0,IF(C2243&gt;(G2243*(1+'inputs and tables'!$K$14)),1,K2242)))</f>
        <v>1</v>
      </c>
      <c r="N2243" s="13">
        <f t="shared" si="105"/>
        <v>2380.407294832813</v>
      </c>
      <c r="O2243" s="10">
        <f ca="1">(O2242+(IF(J2242&lt;&gt;J2241,(-O2242*'inputs and tables'!$K$22-'inputs and tables'!$K$21)-O2242*'inputs and tables'!$K$22,0)*('inputs and tables'!$K$15+'inputs and tables'!$K$16)))*(IF(AND(J2242=0,'inputs and tables'!$K$16=1),data!C2242/data!C2243,1)*IF(AND(J2242=1,'inputs and tables'!$K$15=1),data!C2243/data!C2242,1))</f>
        <v>70766.959137926257</v>
      </c>
      <c r="P2243" s="10">
        <f ca="1">(P2242+(IF(K2242&lt;&gt;K2241,(-P2242*'inputs and tables'!$K$22-'inputs and tables'!$K$21)-P2242*'inputs and tables'!$K$22,0)*('inputs and tables'!$K$15+'inputs and tables'!$K$16)))*(IF(AND(K2242=0,'inputs and tables'!$K$16=1),data!C2242/data!C2243,1)*IF(AND(K2242=1,'inputs and tables'!$K$15=1),data!C2243/data!C2242,1))</f>
        <v>16061.937426227743</v>
      </c>
    </row>
    <row r="2244" spans="1:16" x14ac:dyDescent="0.4">
      <c r="A2244" s="17">
        <f t="shared" si="103"/>
        <v>2242</v>
      </c>
      <c r="B2244">
        <v>1696550400</v>
      </c>
      <c r="C2244">
        <v>27931.09</v>
      </c>
      <c r="D2244" s="14">
        <f t="shared" si="104"/>
        <v>45205</v>
      </c>
      <c r="F2244">
        <f ca="1">IF(A2244&lt;$F$2,"",AVERAGE(INDIRECT("C"&amp;A2244-$F$2+3):C2244))</f>
        <v>28079.377166666647</v>
      </c>
      <c r="G2244" s="2">
        <f ca="1">IF(A2244&lt;$G$2,"",IF(A2244=$G$2,AVERAGE(INDIRECT("C"&amp;A2244-$G$2+3):C2244),G2243+(2/($G$2+3))*(C2244-G2243)))</f>
        <v>27355.574544298739</v>
      </c>
      <c r="J2244">
        <f ca="1">IF(F2244="","",IF(C2244&lt;(F2244*(1-'inputs and tables'!$K$14)),0,IF(C2244&gt;(F2244*(1+'inputs and tables'!$K$14)),1,J2243)))</f>
        <v>0</v>
      </c>
      <c r="K2244">
        <f ca="1">IF(G2244="","",IF(C2244&lt;(G2244*(1-'inputs and tables'!$K$14)),0,IF(C2244&gt;(G2244*(1+'inputs and tables'!$K$14)),1,K2243)))</f>
        <v>1</v>
      </c>
      <c r="N2244" s="13">
        <f t="shared" si="105"/>
        <v>2425.6265740338549</v>
      </c>
      <c r="O2244" s="10">
        <f ca="1">(O2243+(IF(J2243&lt;&gt;J2242,(-O2243*'inputs and tables'!$K$22-'inputs and tables'!$K$21)-O2243*'inputs and tables'!$K$22,0)*('inputs and tables'!$K$15+'inputs and tables'!$K$16)))*(IF(AND(J2243=0,'inputs and tables'!$K$16=1),data!C2243/data!C2244,1)*IF(AND(J2243=1,'inputs and tables'!$K$15=1),data!C2244/data!C2243,1))</f>
        <v>69447.699645256318</v>
      </c>
      <c r="P2244" s="10">
        <f ca="1">(P2243+(IF(K2243&lt;&gt;K2242,(-P2243*'inputs and tables'!$K$22-'inputs and tables'!$K$21)-P2243*'inputs and tables'!$K$22,0)*('inputs and tables'!$K$15+'inputs and tables'!$K$16)))*(IF(AND(K2243=0,'inputs and tables'!$K$16=1),data!C2243/data!C2244,1)*IF(AND(K2243=1,'inputs and tables'!$K$15=1),data!C2244/data!C2243,1))</f>
        <v>16367.057157024599</v>
      </c>
    </row>
    <row r="2245" spans="1:16" x14ac:dyDescent="0.4">
      <c r="A2245" s="17">
        <f t="shared" ref="A2245:A2308" si="106">A2244+1</f>
        <v>2243</v>
      </c>
      <c r="B2245">
        <v>1696636800</v>
      </c>
      <c r="C2245">
        <v>27956.67</v>
      </c>
      <c r="D2245" s="14">
        <f t="shared" si="104"/>
        <v>45206</v>
      </c>
      <c r="F2245">
        <f ca="1">IF(A2245&lt;$F$2,"",AVERAGE(INDIRECT("C"&amp;A2245-$F$2+3):C2245))</f>
        <v>28091.700999999983</v>
      </c>
      <c r="G2245" s="2">
        <f ca="1">IF(A2245&lt;$G$2,"",IF(A2245=$G$2,AVERAGE(INDIRECT("C"&amp;A2245-$G$2+3):C2245),G2244+(2/($G$2+3))*(C2245-G2244)))</f>
        <v>27366.308391721977</v>
      </c>
      <c r="J2245">
        <f ca="1">IF(F2245="","",IF(C2245&lt;(F2245*(1-'inputs and tables'!$K$14)),0,IF(C2245&gt;(F2245*(1+'inputs and tables'!$K$14)),1,J2244)))</f>
        <v>0</v>
      </c>
      <c r="K2245">
        <f ca="1">IF(G2245="","",IF(C2245&lt;(G2245*(1-'inputs and tables'!$K$14)),0,IF(C2245&gt;(G2245*(1+'inputs and tables'!$K$14)),1,K2244)))</f>
        <v>1</v>
      </c>
      <c r="N2245" s="13">
        <f t="shared" si="105"/>
        <v>2427.8480243160952</v>
      </c>
      <c r="O2245" s="10">
        <f ca="1">(O2244+(IF(J2244&lt;&gt;J2243,(-O2244*'inputs and tables'!$K$22-'inputs and tables'!$K$21)-O2244*'inputs and tables'!$K$22,0)*('inputs and tables'!$K$15+'inputs and tables'!$K$16)))*(IF(AND(J2244=0,'inputs and tables'!$K$16=1),data!C2244/data!C2245,1)*IF(AND(J2244=1,'inputs and tables'!$K$15=1),data!C2245/data!C2244,1))</f>
        <v>69384.155877099183</v>
      </c>
      <c r="P2245" s="10">
        <f ca="1">(P2244+(IF(K2244&lt;&gt;K2243,(-P2244*'inputs and tables'!$K$22-'inputs and tables'!$K$21)-P2244*'inputs and tables'!$K$22,0)*('inputs and tables'!$K$15+'inputs and tables'!$K$16)))*(IF(AND(K2244=0,'inputs and tables'!$K$16=1),data!C2244/data!C2245,1)*IF(AND(K2244=1,'inputs and tables'!$K$15=1),data!C2245/data!C2244,1))</f>
        <v>16382.046522712679</v>
      </c>
    </row>
    <row r="2246" spans="1:16" x14ac:dyDescent="0.4">
      <c r="A2246" s="17">
        <f t="shared" si="106"/>
        <v>2244</v>
      </c>
      <c r="B2246">
        <v>1696723200</v>
      </c>
      <c r="C2246">
        <v>27917.05</v>
      </c>
      <c r="D2246" s="14">
        <f t="shared" si="104"/>
        <v>45207</v>
      </c>
      <c r="F2246">
        <f ca="1">IF(A2246&lt;$F$2,"",AVERAGE(INDIRECT("C"&amp;A2246-$F$2+3):C2246))</f>
        <v>28108.999666666648</v>
      </c>
      <c r="G2246" s="2">
        <f ca="1">IF(A2246&lt;$G$2,"",IF(A2246=$G$2,AVERAGE(INDIRECT("C"&amp;A2246-$G$2+3):C2246),G2245+(2/($G$2+3))*(C2246-G2245)))</f>
        <v>27376.143063298372</v>
      </c>
      <c r="J2246">
        <f ca="1">IF(F2246="","",IF(C2246&lt;(F2246*(1-'inputs and tables'!$K$14)),0,IF(C2246&gt;(F2246*(1+'inputs and tables'!$K$14)),1,J2245)))</f>
        <v>0</v>
      </c>
      <c r="K2246">
        <f ca="1">IF(G2246="","",IF(C2246&lt;(G2246*(1-'inputs and tables'!$K$14)),0,IF(C2246&gt;(G2246*(1+'inputs and tables'!$K$14)),1,K2245)))</f>
        <v>1</v>
      </c>
      <c r="N2246" s="13">
        <f t="shared" si="105"/>
        <v>2424.4072948328126</v>
      </c>
      <c r="O2246" s="10">
        <f ca="1">(O2245+(IF(J2245&lt;&gt;J2244,(-O2245*'inputs and tables'!$K$22-'inputs and tables'!$K$21)-O2245*'inputs and tables'!$K$22,0)*('inputs and tables'!$K$15+'inputs and tables'!$K$16)))*(IF(AND(J2245=0,'inputs and tables'!$K$16=1),data!C2245/data!C2246,1)*IF(AND(J2245=1,'inputs and tables'!$K$15=1),data!C2246/data!C2245,1))</f>
        <v>69482.626175925558</v>
      </c>
      <c r="P2246" s="10">
        <f ca="1">(P2245+(IF(K2245&lt;&gt;K2244,(-P2245*'inputs and tables'!$K$22-'inputs and tables'!$K$21)-P2245*'inputs and tables'!$K$22,0)*('inputs and tables'!$K$15+'inputs and tables'!$K$16)))*(IF(AND(K2245=0,'inputs and tables'!$K$16=1),data!C2245/data!C2246,1)*IF(AND(K2245=1,'inputs and tables'!$K$15=1),data!C2246/data!C2245,1))</f>
        <v>16358.82999931308</v>
      </c>
    </row>
    <row r="2247" spans="1:16" x14ac:dyDescent="0.4">
      <c r="A2247" s="17">
        <f t="shared" si="106"/>
        <v>2245</v>
      </c>
      <c r="B2247">
        <v>1696809600</v>
      </c>
      <c r="C2247">
        <v>27590.12</v>
      </c>
      <c r="D2247" s="14">
        <f t="shared" si="104"/>
        <v>45208</v>
      </c>
      <c r="F2247">
        <f ca="1">IF(A2247&lt;$F$2,"",AVERAGE(INDIRECT("C"&amp;A2247-$F$2+3):C2247))</f>
        <v>28122.87108333331</v>
      </c>
      <c r="G2247" s="2">
        <f ca="1">IF(A2247&lt;$G$2,"",IF(A2247=$G$2,AVERAGE(INDIRECT("C"&amp;A2247-$G$2+3):C2247),G2246+(2/($G$2+3))*(C2247-G2246)))</f>
        <v>27379.964080025187</v>
      </c>
      <c r="J2247">
        <f ca="1">IF(F2247="","",IF(C2247&lt;(F2247*(1-'inputs and tables'!$K$14)),0,IF(C2247&gt;(F2247*(1+'inputs and tables'!$K$14)),1,J2246)))</f>
        <v>0</v>
      </c>
      <c r="K2247">
        <f ca="1">IF(G2247="","",IF(C2247&lt;(G2247*(1-'inputs and tables'!$K$14)),0,IF(C2247&gt;(G2247*(1+'inputs and tables'!$K$14)),1,K2246)))</f>
        <v>1</v>
      </c>
      <c r="N2247" s="13">
        <f t="shared" si="105"/>
        <v>2396.0156317846145</v>
      </c>
      <c r="O2247" s="10">
        <f ca="1">(O2246+(IF(J2246&lt;&gt;J2245,(-O2246*'inputs and tables'!$K$22-'inputs and tables'!$K$21)-O2246*'inputs and tables'!$K$22,0)*('inputs and tables'!$K$15+'inputs and tables'!$K$16)))*(IF(AND(J2246=0,'inputs and tables'!$K$16=1),data!C2246/data!C2247,1)*IF(AND(J2246=1,'inputs and tables'!$K$15=1),data!C2247/data!C2246,1))</f>
        <v>70305.962753500993</v>
      </c>
      <c r="P2247" s="10">
        <f ca="1">(P2246+(IF(K2246&lt;&gt;K2245,(-P2246*'inputs and tables'!$K$22-'inputs and tables'!$K$21)-P2246*'inputs and tables'!$K$22,0)*('inputs and tables'!$K$15+'inputs and tables'!$K$16)))*(IF(AND(K2246=0,'inputs and tables'!$K$16=1),data!C2246/data!C2247,1)*IF(AND(K2246=1,'inputs and tables'!$K$15=1),data!C2247/data!C2246,1))</f>
        <v>16167.255592573276</v>
      </c>
    </row>
    <row r="2248" spans="1:16" x14ac:dyDescent="0.4">
      <c r="A2248" s="17">
        <f t="shared" si="106"/>
        <v>2246</v>
      </c>
      <c r="B2248">
        <v>1696896000</v>
      </c>
      <c r="C2248">
        <v>27390.12</v>
      </c>
      <c r="D2248" s="14">
        <f t="shared" si="104"/>
        <v>45209</v>
      </c>
      <c r="F2248">
        <f ca="1">IF(A2248&lt;$F$2,"",AVERAGE(INDIRECT("C"&amp;A2248-$F$2+3):C2248))</f>
        <v>28135.245499999975</v>
      </c>
      <c r="G2248" s="2">
        <f ca="1">IF(A2248&lt;$G$2,"",IF(A2248=$G$2,AVERAGE(INDIRECT("C"&amp;A2248-$G$2+3):C2248),G2247+(2/($G$2+3))*(C2248-G2247)))</f>
        <v>27380.145435739025</v>
      </c>
      <c r="J2248">
        <f ca="1">IF(F2248="","",IF(C2248&lt;(F2248*(1-'inputs and tables'!$K$14)),0,IF(C2248&gt;(F2248*(1+'inputs and tables'!$K$14)),1,J2247)))</f>
        <v>0</v>
      </c>
      <c r="K2248">
        <f ca="1">IF(G2248="","",IF(C2248&lt;(G2248*(1-'inputs and tables'!$K$14)),0,IF(C2248&gt;(G2248*(1+'inputs and tables'!$K$14)),1,K2247)))</f>
        <v>1</v>
      </c>
      <c r="N2248" s="13">
        <f t="shared" si="105"/>
        <v>2378.64698219712</v>
      </c>
      <c r="O2248" s="10">
        <f ca="1">(O2247+(IF(J2247&lt;&gt;J2246,(-O2247*'inputs and tables'!$K$22-'inputs and tables'!$K$21)-O2247*'inputs and tables'!$K$22,0)*('inputs and tables'!$K$15+'inputs and tables'!$K$16)))*(IF(AND(J2247=0,'inputs and tables'!$K$16=1),data!C2247/data!C2248,1)*IF(AND(J2247=1,'inputs and tables'!$K$15=1),data!C2248/data!C2247,1))</f>
        <v>70819.33007539298</v>
      </c>
      <c r="P2248" s="10">
        <f ca="1">(P2247+(IF(K2247&lt;&gt;K2246,(-P2247*'inputs and tables'!$K$22-'inputs and tables'!$K$21)-P2247*'inputs and tables'!$K$22,0)*('inputs and tables'!$K$15+'inputs and tables'!$K$16)))*(IF(AND(K2247=0,'inputs and tables'!$K$16=1),data!C2247/data!C2248,1)*IF(AND(K2247=1,'inputs and tables'!$K$15=1),data!C2248/data!C2247,1))</f>
        <v>16050.059613776712</v>
      </c>
    </row>
    <row r="2249" spans="1:16" x14ac:dyDescent="0.4">
      <c r="A2249" s="17">
        <f t="shared" si="106"/>
        <v>2247</v>
      </c>
      <c r="B2249">
        <v>1696982400</v>
      </c>
      <c r="C2249">
        <v>26875.52</v>
      </c>
      <c r="D2249" s="14">
        <f t="shared" si="104"/>
        <v>45210</v>
      </c>
      <c r="F2249">
        <f ca="1">IF(A2249&lt;$F$2,"",AVERAGE(INDIRECT("C"&amp;A2249-$F$2+3):C2249))</f>
        <v>28143.089416666648</v>
      </c>
      <c r="G2249" s="2">
        <f ca="1">IF(A2249&lt;$G$2,"",IF(A2249=$G$2,AVERAGE(INDIRECT("C"&amp;A2249-$G$2+3):C2249),G2248+(2/($G$2+3))*(C2249-G2248)))</f>
        <v>27371.134267243684</v>
      </c>
      <c r="J2249">
        <f ca="1">IF(F2249="","",IF(C2249&lt;(F2249*(1-'inputs and tables'!$K$14)),0,IF(C2249&gt;(F2249*(1+'inputs and tables'!$K$14)),1,J2248)))</f>
        <v>0</v>
      </c>
      <c r="K2249">
        <f ca="1">IF(G2249="","",IF(C2249&lt;(G2249*(1-'inputs and tables'!$K$14)),0,IF(C2249&gt;(G2249*(1+'inputs and tables'!$K$14)),1,K2248)))</f>
        <v>0</v>
      </c>
      <c r="N2249" s="13">
        <f t="shared" si="105"/>
        <v>2333.9574468084966</v>
      </c>
      <c r="O2249" s="10">
        <f ca="1">(O2248+(IF(J2248&lt;&gt;J2247,(-O2248*'inputs and tables'!$K$22-'inputs and tables'!$K$21)-O2248*'inputs and tables'!$K$22,0)*('inputs and tables'!$K$15+'inputs and tables'!$K$16)))*(IF(AND(J2248=0,'inputs and tables'!$K$16=1),data!C2248/data!C2249,1)*IF(AND(J2248=1,'inputs and tables'!$K$15=1),data!C2249/data!C2248,1))</f>
        <v>72175.345782504766</v>
      </c>
      <c r="P2249" s="10">
        <f ca="1">(P2248+(IF(K2248&lt;&gt;K2247,(-P2248*'inputs and tables'!$K$22-'inputs and tables'!$K$21)-P2248*'inputs and tables'!$K$22,0)*('inputs and tables'!$K$15+'inputs and tables'!$K$16)))*(IF(AND(K2248=0,'inputs and tables'!$K$16=1),data!C2248/data!C2249,1)*IF(AND(K2248=1,'inputs and tables'!$K$15=1),data!C2249/data!C2248,1))</f>
        <v>15748.514360333153</v>
      </c>
    </row>
    <row r="2250" spans="1:16" x14ac:dyDescent="0.4">
      <c r="A2250" s="17">
        <f t="shared" si="106"/>
        <v>2248</v>
      </c>
      <c r="B2250">
        <v>1697068800</v>
      </c>
      <c r="C2250">
        <v>26759.63</v>
      </c>
      <c r="D2250" s="14">
        <f t="shared" si="104"/>
        <v>45211</v>
      </c>
      <c r="F2250">
        <f ca="1">IF(A2250&lt;$F$2,"",AVERAGE(INDIRECT("C"&amp;A2250-$F$2+3):C2250))</f>
        <v>28156.681333333312</v>
      </c>
      <c r="G2250" s="2">
        <f ca="1">IF(A2250&lt;$G$2,"",IF(A2250=$G$2,AVERAGE(INDIRECT("C"&amp;A2250-$G$2+3):C2250),G2249+(2/($G$2+3))*(C2250-G2249)))</f>
        <v>27360.214548185762</v>
      </c>
      <c r="J2250">
        <f ca="1">IF(F2250="","",IF(C2250&lt;(F2250*(1-'inputs and tables'!$K$14)),0,IF(C2250&gt;(F2250*(1+'inputs and tables'!$K$14)),1,J2249)))</f>
        <v>0</v>
      </c>
      <c r="K2250">
        <f ca="1">IF(G2250="","",IF(C2250&lt;(G2250*(1-'inputs and tables'!$K$14)),0,IF(C2250&gt;(G2250*(1+'inputs and tables'!$K$14)),1,K2249)))</f>
        <v>0</v>
      </c>
      <c r="N2250" s="13">
        <f t="shared" si="105"/>
        <v>2323.8931828050227</v>
      </c>
      <c r="O2250" s="10">
        <f ca="1">(O2249+(IF(J2249&lt;&gt;J2248,(-O2249*'inputs and tables'!$K$22-'inputs and tables'!$K$21)-O2249*'inputs and tables'!$K$22,0)*('inputs and tables'!$K$15+'inputs and tables'!$K$16)))*(IF(AND(J2249=0,'inputs and tables'!$K$16=1),data!C2249/data!C2250,1)*IF(AND(J2249=1,'inputs and tables'!$K$15=1),data!C2250/data!C2249,1))</f>
        <v>72487.921136601013</v>
      </c>
      <c r="P2250" s="10">
        <f ca="1">(P2249+(IF(K2249&lt;&gt;K2248,(-P2249*'inputs and tables'!$K$22-'inputs and tables'!$K$21)-P2249*'inputs and tables'!$K$22,0)*('inputs and tables'!$K$15+'inputs and tables'!$K$16)))*(IF(AND(K2249=0,'inputs and tables'!$K$16=1),data!C2249/data!C2250,1)*IF(AND(K2249=1,'inputs and tables'!$K$15=1),data!C2250/data!C2249,1))</f>
        <v>15690.183928556915</v>
      </c>
    </row>
    <row r="2251" spans="1:16" x14ac:dyDescent="0.4">
      <c r="A2251" s="17">
        <f t="shared" si="106"/>
        <v>2249</v>
      </c>
      <c r="B2251">
        <v>1697155200</v>
      </c>
      <c r="C2251">
        <v>26862</v>
      </c>
      <c r="D2251" s="14">
        <f t="shared" si="104"/>
        <v>45212</v>
      </c>
      <c r="F2251">
        <f ca="1">IF(A2251&lt;$F$2,"",AVERAGE(INDIRECT("C"&amp;A2251-$F$2+3):C2251))</f>
        <v>28167.210583333315</v>
      </c>
      <c r="G2251" s="2">
        <f ca="1">IF(A2251&lt;$G$2,"",IF(A2251=$G$2,AVERAGE(INDIRECT("C"&amp;A2251-$G$2+3):C2251),G2250+(2/($G$2+3))*(C2251-G2250)))</f>
        <v>27351.317859825303</v>
      </c>
      <c r="J2251">
        <f ca="1">IF(F2251="","",IF(C2251&lt;(F2251*(1-'inputs and tables'!$K$14)),0,IF(C2251&gt;(F2251*(1+'inputs and tables'!$K$14)),1,J2250)))</f>
        <v>0</v>
      </c>
      <c r="K2251">
        <f ca="1">IF(G2251="","",IF(C2251&lt;(G2251*(1-'inputs and tables'!$K$14)),0,IF(C2251&gt;(G2251*(1+'inputs and tables'!$K$14)),1,K2250)))</f>
        <v>0</v>
      </c>
      <c r="N2251" s="13">
        <f t="shared" si="105"/>
        <v>2332.7833260963816</v>
      </c>
      <c r="O2251" s="10">
        <f ca="1">(O2250+(IF(J2250&lt;&gt;J2249,(-O2250*'inputs and tables'!$K$22-'inputs and tables'!$K$21)-O2250*'inputs and tables'!$K$22,0)*('inputs and tables'!$K$15+'inputs and tables'!$K$16)))*(IF(AND(J2250=0,'inputs and tables'!$K$16=1),data!C2250/data!C2251,1)*IF(AND(J2250=1,'inputs and tables'!$K$15=1),data!C2251/data!C2250,1))</f>
        <v>72211.67258895922</v>
      </c>
      <c r="P2251" s="10">
        <f ca="1">(P2250+(IF(K2250&lt;&gt;K2249,(-P2250*'inputs and tables'!$K$22-'inputs and tables'!$K$21)-P2250*'inputs and tables'!$K$22,0)*('inputs and tables'!$K$15+'inputs and tables'!$K$16)))*(IF(AND(K2250=0,'inputs and tables'!$K$16=1),data!C2250/data!C2251,1)*IF(AND(K2250=1,'inputs and tables'!$K$15=1),data!C2251/data!C2250,1))</f>
        <v>15630.389269604999</v>
      </c>
    </row>
    <row r="2252" spans="1:16" x14ac:dyDescent="0.4">
      <c r="A2252" s="17">
        <f t="shared" si="106"/>
        <v>2250</v>
      </c>
      <c r="B2252">
        <v>1697241600</v>
      </c>
      <c r="C2252">
        <v>26852.48</v>
      </c>
      <c r="D2252" s="14">
        <f t="shared" si="104"/>
        <v>45213</v>
      </c>
      <c r="F2252">
        <f ca="1">IF(A2252&lt;$F$2,"",AVERAGE(INDIRECT("C"&amp;A2252-$F$2+3):C2252))</f>
        <v>28171.439583333315</v>
      </c>
      <c r="G2252" s="2">
        <f ca="1">IF(A2252&lt;$G$2,"",IF(A2252=$G$2,AVERAGE(INDIRECT("C"&amp;A2252-$G$2+3):C2252),G2251+(2/($G$2+3))*(C2252-G2251)))</f>
        <v>27342.410040899853</v>
      </c>
      <c r="J2252">
        <f ca="1">IF(F2252="","",IF(C2252&lt;(F2252*(1-'inputs and tables'!$K$14)),0,IF(C2252&gt;(F2252*(1+'inputs and tables'!$K$14)),1,J2251)))</f>
        <v>0</v>
      </c>
      <c r="K2252">
        <f ca="1">IF(G2252="","",IF(C2252&lt;(G2252*(1-'inputs and tables'!$K$14)),0,IF(C2252&gt;(G2252*(1+'inputs and tables'!$K$14)),1,K2251)))</f>
        <v>0</v>
      </c>
      <c r="N2252" s="13">
        <f t="shared" si="105"/>
        <v>2331.9565783760168</v>
      </c>
      <c r="O2252" s="10">
        <f ca="1">(O2251+(IF(J2251&lt;&gt;J2250,(-O2251*'inputs and tables'!$K$22-'inputs and tables'!$K$21)-O2251*'inputs and tables'!$K$22,0)*('inputs and tables'!$K$15+'inputs and tables'!$K$16)))*(IF(AND(J2251=0,'inputs and tables'!$K$16=1),data!C2251/data!C2252,1)*IF(AND(J2251=1,'inputs and tables'!$K$15=1),data!C2252/data!C2251,1))</f>
        <v>72237.273767064442</v>
      </c>
      <c r="P2252" s="10">
        <f ca="1">(P2251+(IF(K2251&lt;&gt;K2250,(-P2251*'inputs and tables'!$K$22-'inputs and tables'!$K$21)-P2251*'inputs and tables'!$K$22,0)*('inputs and tables'!$K$15+'inputs and tables'!$K$16)))*(IF(AND(K2251=0,'inputs and tables'!$K$16=1),data!C2251/data!C2252,1)*IF(AND(K2251=1,'inputs and tables'!$K$15=1),data!C2252/data!C2251,1))</f>
        <v>15635.930705846518</v>
      </c>
    </row>
    <row r="2253" spans="1:16" x14ac:dyDescent="0.4">
      <c r="A2253" s="17">
        <f t="shared" si="106"/>
        <v>2251</v>
      </c>
      <c r="B2253">
        <v>1697328000</v>
      </c>
      <c r="C2253">
        <v>27154.15</v>
      </c>
      <c r="D2253" s="14">
        <f t="shared" si="104"/>
        <v>45214</v>
      </c>
      <c r="F2253">
        <f ca="1">IF(A2253&lt;$F$2,"",AVERAGE(INDIRECT("C"&amp;A2253-$F$2+3):C2253))</f>
        <v>28176.749249999979</v>
      </c>
      <c r="G2253" s="2">
        <f ca="1">IF(A2253&lt;$G$2,"",IF(A2253=$G$2,AVERAGE(INDIRECT("C"&amp;A2253-$G$2+3):C2253),G2252+(2/($G$2+3))*(C2253-G2252)))</f>
        <v>27339.048254455214</v>
      </c>
      <c r="J2253">
        <f ca="1">IF(F2253="","",IF(C2253&lt;(F2253*(1-'inputs and tables'!$K$14)),0,IF(C2253&gt;(F2253*(1+'inputs and tables'!$K$14)),1,J2252)))</f>
        <v>0</v>
      </c>
      <c r="K2253">
        <f ca="1">IF(G2253="","",IF(C2253&lt;(G2253*(1-'inputs and tables'!$K$14)),0,IF(C2253&gt;(G2253*(1+'inputs and tables'!$K$14)),1,K2252)))</f>
        <v>0</v>
      </c>
      <c r="N2253" s="13">
        <f t="shared" si="105"/>
        <v>2358.1545809813142</v>
      </c>
      <c r="O2253" s="10">
        <f ca="1">(O2252+(IF(J2252&lt;&gt;J2251,(-O2252*'inputs and tables'!$K$22-'inputs and tables'!$K$21)-O2252*'inputs and tables'!$K$22,0)*('inputs and tables'!$K$15+'inputs and tables'!$K$16)))*(IF(AND(J2252=0,'inputs and tables'!$K$16=1),data!C2252/data!C2253,1)*IF(AND(J2252=1,'inputs and tables'!$K$15=1),data!C2253/data!C2252,1))</f>
        <v>71434.751192161144</v>
      </c>
      <c r="P2253" s="10">
        <f ca="1">(P2252+(IF(K2252&lt;&gt;K2251,(-P2252*'inputs and tables'!$K$22-'inputs and tables'!$K$21)-P2252*'inputs and tables'!$K$22,0)*('inputs and tables'!$K$15+'inputs and tables'!$K$16)))*(IF(AND(K2252=0,'inputs and tables'!$K$16=1),data!C2252/data!C2253,1)*IF(AND(K2252=1,'inputs and tables'!$K$15=1),data!C2253/data!C2252,1))</f>
        <v>15462.222774792417</v>
      </c>
    </row>
    <row r="2254" spans="1:16" x14ac:dyDescent="0.4">
      <c r="A2254" s="17">
        <f t="shared" si="106"/>
        <v>2252</v>
      </c>
      <c r="B2254">
        <v>1697414400</v>
      </c>
      <c r="C2254">
        <v>28500.78</v>
      </c>
      <c r="D2254" s="14">
        <f t="shared" si="104"/>
        <v>45215</v>
      </c>
      <c r="F2254">
        <f ca="1">IF(A2254&lt;$F$2,"",AVERAGE(INDIRECT("C"&amp;A2254-$F$2+3):C2254))</f>
        <v>28194.755999999979</v>
      </c>
      <c r="G2254" s="2">
        <f ca="1">IF(A2254&lt;$G$2,"",IF(A2254=$G$2,AVERAGE(INDIRECT("C"&amp;A2254-$G$2+3):C2254),G2253+(2/($G$2+3))*(C2254-G2253)))</f>
        <v>27359.793464197086</v>
      </c>
      <c r="J2254">
        <f ca="1">IF(F2254="","",IF(C2254&lt;(F2254*(1-'inputs and tables'!$K$14)),0,IF(C2254&gt;(F2254*(1+'inputs and tables'!$K$14)),1,J2253)))</f>
        <v>1</v>
      </c>
      <c r="K2254">
        <f ca="1">IF(G2254="","",IF(C2254&lt;(G2254*(1-'inputs and tables'!$K$14)),0,IF(C2254&gt;(G2254*(1+'inputs and tables'!$K$14)),1,K2253)))</f>
        <v>1</v>
      </c>
      <c r="N2254" s="13">
        <f t="shared" si="105"/>
        <v>2475.1003039513521</v>
      </c>
      <c r="O2254" s="10">
        <f ca="1">(O2253+(IF(J2253&lt;&gt;J2252,(-O2253*'inputs and tables'!$K$22-'inputs and tables'!$K$21)-O2253*'inputs and tables'!$K$22,0)*('inputs and tables'!$K$15+'inputs and tables'!$K$16)))*(IF(AND(J2253=0,'inputs and tables'!$K$16=1),data!C2253/data!C2254,1)*IF(AND(J2253=1,'inputs and tables'!$K$15=1),data!C2254/data!C2253,1))</f>
        <v>68059.539040146366</v>
      </c>
      <c r="P2254" s="10">
        <f ca="1">(P2253+(IF(K2253&lt;&gt;K2252,(-P2253*'inputs and tables'!$K$22-'inputs and tables'!$K$21)-P2253*'inputs and tables'!$K$22,0)*('inputs and tables'!$K$15+'inputs and tables'!$K$16)))*(IF(AND(K2253=0,'inputs and tables'!$K$16=1),data!C2253/data!C2254,1)*IF(AND(K2253=1,'inputs and tables'!$K$15=1),data!C2254/data!C2253,1))</f>
        <v>14731.650030635286</v>
      </c>
    </row>
    <row r="2255" spans="1:16" x14ac:dyDescent="0.4">
      <c r="A2255" s="17">
        <f t="shared" si="106"/>
        <v>2253</v>
      </c>
      <c r="B2255">
        <v>1697500800</v>
      </c>
      <c r="C2255">
        <v>28395.91</v>
      </c>
      <c r="D2255" s="14">
        <f t="shared" si="104"/>
        <v>45216</v>
      </c>
      <c r="F2255">
        <f ca="1">IF(A2255&lt;$F$2,"",AVERAGE(INDIRECT("C"&amp;A2255-$F$2+3):C2255))</f>
        <v>28207.68566666665</v>
      </c>
      <c r="G2255" s="2">
        <f ca="1">IF(A2255&lt;$G$2,"",IF(A2255=$G$2,AVERAGE(INDIRECT("C"&amp;A2255-$G$2+3):C2255),G2254+(2/($G$2+3))*(C2255-G2254)))</f>
        <v>27378.295545193567</v>
      </c>
      <c r="J2255">
        <f ca="1">IF(F2255="","",IF(C2255&lt;(F2255*(1-'inputs and tables'!$K$14)),0,IF(C2255&gt;(F2255*(1+'inputs and tables'!$K$14)),1,J2254)))</f>
        <v>1</v>
      </c>
      <c r="K2255">
        <f ca="1">IF(G2255="","",IF(C2255&lt;(G2255*(1-'inputs and tables'!$K$14)),0,IF(C2255&gt;(G2255*(1+'inputs and tables'!$K$14)),1,K2254)))</f>
        <v>1</v>
      </c>
      <c r="N2255" s="13">
        <f t="shared" si="105"/>
        <v>2465.9930525401496</v>
      </c>
      <c r="O2255" s="10">
        <f ca="1">(O2254+(IF(J2254&lt;&gt;J2253,(-O2254*'inputs and tables'!$K$22-'inputs and tables'!$K$21)-O2254*'inputs and tables'!$K$22,0)*('inputs and tables'!$K$15+'inputs and tables'!$K$16)))*(IF(AND(J2254=0,'inputs and tables'!$K$16=1),data!C2254/data!C2255,1)*IF(AND(J2254=1,'inputs and tables'!$K$15=1),data!C2255/data!C2254,1))</f>
        <v>67266.637785480911</v>
      </c>
      <c r="P2255" s="10">
        <f ca="1">(P2254+(IF(K2254&lt;&gt;K2253,(-P2254*'inputs and tables'!$K$22-'inputs and tables'!$K$21)-P2254*'inputs and tables'!$K$22,0)*('inputs and tables'!$K$15+'inputs and tables'!$K$16)))*(IF(AND(K2254=0,'inputs and tables'!$K$16=1),data!C2254/data!C2255,1)*IF(AND(K2254=1,'inputs and tables'!$K$15=1),data!C2255/data!C2254,1))</f>
        <v>14560.024657361851</v>
      </c>
    </row>
    <row r="2256" spans="1:16" x14ac:dyDescent="0.4">
      <c r="A2256" s="17">
        <f t="shared" si="106"/>
        <v>2254</v>
      </c>
      <c r="B2256">
        <v>1697587200</v>
      </c>
      <c r="C2256">
        <v>28320</v>
      </c>
      <c r="D2256" s="14">
        <f t="shared" si="104"/>
        <v>45217</v>
      </c>
      <c r="F2256">
        <f ca="1">IF(A2256&lt;$F$2,"",AVERAGE(INDIRECT("C"&amp;A2256-$F$2+3):C2256))</f>
        <v>28207.785749999981</v>
      </c>
      <c r="G2256" s="2">
        <f ca="1">IF(A2256&lt;$G$2,"",IF(A2256=$G$2,AVERAGE(INDIRECT("C"&amp;A2256-$G$2+3):C2256),G2255+(2/($G$2+3))*(C2256-G2255)))</f>
        <v>27395.111696172255</v>
      </c>
      <c r="J2256">
        <f ca="1">IF(F2256="","",IF(C2256&lt;(F2256*(1-'inputs and tables'!$K$14)),0,IF(C2256&gt;(F2256*(1+'inputs and tables'!$K$14)),1,J2255)))</f>
        <v>1</v>
      </c>
      <c r="K2256">
        <f ca="1">IF(G2256="","",IF(C2256&lt;(G2256*(1-'inputs and tables'!$K$14)),0,IF(C2256&gt;(G2256*(1+'inputs and tables'!$K$14)),1,K2255)))</f>
        <v>1</v>
      </c>
      <c r="N2256" s="13">
        <f t="shared" si="105"/>
        <v>2459.400781589216</v>
      </c>
      <c r="O2256" s="10">
        <f ca="1">(O2255+(IF(J2255&lt;&gt;J2254,(-O2255*'inputs and tables'!$K$22-'inputs and tables'!$K$21)-O2255*'inputs and tables'!$K$22,0)*('inputs and tables'!$K$15+'inputs and tables'!$K$16)))*(IF(AND(J2255=0,'inputs and tables'!$K$16=1),data!C2255/data!C2256,1)*IF(AND(J2255=1,'inputs and tables'!$K$15=1),data!C2256/data!C2255,1))</f>
        <v>67086.815745113272</v>
      </c>
      <c r="P2256" s="10">
        <f ca="1">(P2255+(IF(K2255&lt;&gt;K2254,(-P2255*'inputs and tables'!$K$22-'inputs and tables'!$K$21)-P2255*'inputs and tables'!$K$22,0)*('inputs and tables'!$K$15+'inputs and tables'!$K$16)))*(IF(AND(K2255=0,'inputs and tables'!$K$16=1),data!C2255/data!C2256,1)*IF(AND(K2255=1,'inputs and tables'!$K$15=1),data!C2256/data!C2255,1))</f>
        <v>14521.101746571518</v>
      </c>
    </row>
    <row r="2257" spans="1:16" x14ac:dyDescent="0.4">
      <c r="A2257" s="17">
        <f t="shared" si="106"/>
        <v>2255</v>
      </c>
      <c r="B2257">
        <v>1697673600</v>
      </c>
      <c r="C2257">
        <v>28713.71</v>
      </c>
      <c r="D2257" s="14">
        <f t="shared" si="104"/>
        <v>45218</v>
      </c>
      <c r="F2257">
        <f ca="1">IF(A2257&lt;$F$2,"",AVERAGE(INDIRECT("C"&amp;A2257-$F$2+3):C2257))</f>
        <v>28197.117583333322</v>
      </c>
      <c r="G2257" s="2">
        <f ca="1">IF(A2257&lt;$G$2,"",IF(A2257=$G$2,AVERAGE(INDIRECT("C"&amp;A2257-$G$2+3):C2257),G2256+(2/($G$2+3))*(C2257-G2256)))</f>
        <v>27418.658094454891</v>
      </c>
      <c r="J2257">
        <f ca="1">IF(F2257="","",IF(C2257&lt;(F2257*(1-'inputs and tables'!$K$14)),0,IF(C2257&gt;(F2257*(1+'inputs and tables'!$K$14)),1,J2256)))</f>
        <v>1</v>
      </c>
      <c r="K2257">
        <f ca="1">IF(G2257="","",IF(C2257&lt;(G2257*(1-'inputs and tables'!$K$14)),0,IF(C2257&gt;(G2257*(1+'inputs and tables'!$K$14)),1,K2256)))</f>
        <v>1</v>
      </c>
      <c r="N2257" s="13">
        <f t="shared" si="105"/>
        <v>2493.5918367346781</v>
      </c>
      <c r="O2257" s="10">
        <f ca="1">(O2256+(IF(J2256&lt;&gt;J2255,(-O2256*'inputs and tables'!$K$22-'inputs and tables'!$K$21)-O2256*'inputs and tables'!$K$22,0)*('inputs and tables'!$K$15+'inputs and tables'!$K$16)))*(IF(AND(J2256=0,'inputs and tables'!$K$16=1),data!C2256/data!C2257,1)*IF(AND(J2256=1,'inputs and tables'!$K$15=1),data!C2257/data!C2256,1))</f>
        <v>68019.469354824018</v>
      </c>
      <c r="P2257" s="10">
        <f ca="1">(P2256+(IF(K2256&lt;&gt;K2255,(-P2256*'inputs and tables'!$K$22-'inputs and tables'!$K$21)-P2256*'inputs and tables'!$K$22,0)*('inputs and tables'!$K$15+'inputs and tables'!$K$16)))*(IF(AND(K2256=0,'inputs and tables'!$K$16=1),data!C2256/data!C2257,1)*IF(AND(K2256=1,'inputs and tables'!$K$15=1),data!C2257/data!C2256,1))</f>
        <v>14722.97685139647</v>
      </c>
    </row>
    <row r="2258" spans="1:16" x14ac:dyDescent="0.4">
      <c r="A2258" s="17">
        <f t="shared" si="106"/>
        <v>2256</v>
      </c>
      <c r="B2258">
        <v>1697760000</v>
      </c>
      <c r="C2258">
        <v>29669.040000000001</v>
      </c>
      <c r="D2258" s="14">
        <f t="shared" ref="D2258:D2321" si="107">(B2258/86400)+DATE(1970,1,1)</f>
        <v>45219</v>
      </c>
      <c r="F2258">
        <f ca="1">IF(A2258&lt;$F$2,"",AVERAGE(INDIRECT("C"&amp;A2258-$F$2+3):C2258))</f>
        <v>28195.318583333323</v>
      </c>
      <c r="G2258" s="2">
        <f ca="1">IF(A2258&lt;$G$2,"",IF(A2258=$G$2,AVERAGE(INDIRECT("C"&amp;A2258-$G$2+3):C2258),G2257+(2/($G$2+3))*(C2258-G2257)))</f>
        <v>27458.843485625341</v>
      </c>
      <c r="J2258">
        <f ca="1">IF(F2258="","",IF(C2258&lt;(F2258*(1-'inputs and tables'!$K$14)),0,IF(C2258&gt;(F2258*(1+'inputs and tables'!$K$14)),1,J2257)))</f>
        <v>1</v>
      </c>
      <c r="K2258">
        <f ca="1">IF(G2258="","",IF(C2258&lt;(G2258*(1-'inputs and tables'!$K$14)),0,IF(C2258&gt;(G2258*(1+'inputs and tables'!$K$14)),1,K2257)))</f>
        <v>1</v>
      </c>
      <c r="N2258" s="13">
        <f t="shared" si="105"/>
        <v>2576.555796786784</v>
      </c>
      <c r="O2258" s="10">
        <f ca="1">(O2257+(IF(J2257&lt;&gt;J2256,(-O2257*'inputs and tables'!$K$22-'inputs and tables'!$K$21)-O2257*'inputs and tables'!$K$22,0)*('inputs and tables'!$K$15+'inputs and tables'!$K$16)))*(IF(AND(J2257=0,'inputs and tables'!$K$16=1),data!C2257/data!C2258,1)*IF(AND(J2257=1,'inputs and tables'!$K$15=1),data!C2258/data!C2257,1))</f>
        <v>70282.536010395328</v>
      </c>
      <c r="P2258" s="10">
        <f ca="1">(P2257+(IF(K2257&lt;&gt;K2256,(-P2257*'inputs and tables'!$K$22-'inputs and tables'!$K$21)-P2257*'inputs and tables'!$K$22,0)*('inputs and tables'!$K$15+'inputs and tables'!$K$16)))*(IF(AND(K2257=0,'inputs and tables'!$K$16=1),data!C2257/data!C2258,1)*IF(AND(K2257=1,'inputs and tables'!$K$15=1),data!C2258/data!C2257,1))</f>
        <v>15212.823042482354</v>
      </c>
    </row>
    <row r="2259" spans="1:16" x14ac:dyDescent="0.4">
      <c r="A2259" s="17">
        <f t="shared" si="106"/>
        <v>2257</v>
      </c>
      <c r="B2259">
        <v>1697846400</v>
      </c>
      <c r="C2259">
        <v>29909.8</v>
      </c>
      <c r="D2259" s="14">
        <f t="shared" si="107"/>
        <v>45220</v>
      </c>
      <c r="F2259">
        <f ca="1">IF(A2259&lt;$F$2,"",AVERAGE(INDIRECT("C"&amp;A2259-$F$2+3):C2259))</f>
        <v>28188.829416666653</v>
      </c>
      <c r="G2259" s="2">
        <f ca="1">IF(A2259&lt;$G$2,"",IF(A2259=$G$2,AVERAGE(INDIRECT("C"&amp;A2259-$G$2+3):C2259),G2258+(2/($G$2+3))*(C2259-G2258)))</f>
        <v>27502.610566239175</v>
      </c>
      <c r="J2259">
        <f ca="1">IF(F2259="","",IF(C2259&lt;(F2259*(1-'inputs and tables'!$K$14)),0,IF(C2259&gt;(F2259*(1+'inputs and tables'!$K$14)),1,J2258)))</f>
        <v>1</v>
      </c>
      <c r="K2259">
        <f ca="1">IF(G2259="","",IF(C2259&lt;(G2259*(1-'inputs and tables'!$K$14)),0,IF(C2259&gt;(G2259*(1+'inputs and tables'!$K$14)),1,K2258)))</f>
        <v>1</v>
      </c>
      <c r="N2259" s="13">
        <f t="shared" si="105"/>
        <v>2597.4641771602096</v>
      </c>
      <c r="O2259" s="10">
        <f ca="1">(O2258+(IF(J2258&lt;&gt;J2257,(-O2258*'inputs and tables'!$K$22-'inputs and tables'!$K$21)-O2258*'inputs and tables'!$K$22,0)*('inputs and tables'!$K$15+'inputs and tables'!$K$16)))*(IF(AND(J2258=0,'inputs and tables'!$K$16=1),data!C2258/data!C2259,1)*IF(AND(J2258=1,'inputs and tables'!$K$15=1),data!C2259/data!C2258,1))</f>
        <v>70852.868699618251</v>
      </c>
      <c r="P2259" s="10">
        <f ca="1">(P2258+(IF(K2258&lt;&gt;K2257,(-P2258*'inputs and tables'!$K$22-'inputs and tables'!$K$21)-P2258*'inputs and tables'!$K$22,0)*('inputs and tables'!$K$15+'inputs and tables'!$K$16)))*(IF(AND(K2258=0,'inputs and tables'!$K$16=1),data!C2258/data!C2259,1)*IF(AND(K2258=1,'inputs and tables'!$K$15=1),data!C2259/data!C2258,1))</f>
        <v>15336.272917358927</v>
      </c>
    </row>
    <row r="2260" spans="1:16" x14ac:dyDescent="0.4">
      <c r="A2260" s="17">
        <f t="shared" si="106"/>
        <v>2258</v>
      </c>
      <c r="B2260">
        <v>1697932800</v>
      </c>
      <c r="C2260">
        <v>29992.46</v>
      </c>
      <c r="D2260" s="14">
        <f t="shared" si="107"/>
        <v>45221</v>
      </c>
      <c r="F2260">
        <f ca="1">IF(A2260&lt;$F$2,"",AVERAGE(INDIRECT("C"&amp;A2260-$F$2+3):C2260))</f>
        <v>28184.371333333318</v>
      </c>
      <c r="G2260" s="2">
        <f ca="1">IF(A2260&lt;$G$2,"",IF(A2260=$G$2,AVERAGE(INDIRECT("C"&amp;A2260-$G$2+3):C2260),G2259+(2/($G$2+3))*(C2260-G2259)))</f>
        <v>27547.072163270619</v>
      </c>
      <c r="J2260">
        <f ca="1">IF(F2260="","",IF(C2260&lt;(F2260*(1-'inputs and tables'!$K$14)),0,IF(C2260&gt;(F2260*(1+'inputs and tables'!$K$14)),1,J2259)))</f>
        <v>1</v>
      </c>
      <c r="K2260">
        <f ca="1">IF(G2260="","",IF(C2260&lt;(G2260*(1-'inputs and tables'!$K$14)),0,IF(C2260&gt;(G2260*(1+'inputs and tables'!$K$14)),1,K2259)))</f>
        <v>1</v>
      </c>
      <c r="N2260" s="13">
        <f t="shared" si="105"/>
        <v>2604.6426400347214</v>
      </c>
      <c r="O2260" s="10">
        <f ca="1">(O2259+(IF(J2259&lt;&gt;J2258,(-O2259*'inputs and tables'!$K$22-'inputs and tables'!$K$21)-O2259*'inputs and tables'!$K$22,0)*('inputs and tables'!$K$15+'inputs and tables'!$K$16)))*(IF(AND(J2259=0,'inputs and tables'!$K$16=1),data!C2259/data!C2260,1)*IF(AND(J2259=1,'inputs and tables'!$K$15=1),data!C2260/data!C2259,1))</f>
        <v>71048.680711959038</v>
      </c>
      <c r="P2260" s="10">
        <f ca="1">(P2259+(IF(K2259&lt;&gt;K2258,(-P2259*'inputs and tables'!$K$22-'inputs and tables'!$K$21)-P2259*'inputs and tables'!$K$22,0)*('inputs and tables'!$K$15+'inputs and tables'!$K$16)))*(IF(AND(K2259=0,'inputs and tables'!$K$16=1),data!C2259/data!C2260,1)*IF(AND(K2259=1,'inputs and tables'!$K$15=1),data!C2260/data!C2259,1))</f>
        <v>15378.656895832501</v>
      </c>
    </row>
    <row r="2261" spans="1:16" x14ac:dyDescent="0.4">
      <c r="A2261" s="17">
        <f t="shared" si="106"/>
        <v>2259</v>
      </c>
      <c r="B2261">
        <v>1698019200</v>
      </c>
      <c r="C2261">
        <v>33069.99</v>
      </c>
      <c r="D2261" s="14">
        <f t="shared" si="107"/>
        <v>45222</v>
      </c>
      <c r="F2261">
        <f ca="1">IF(A2261&lt;$F$2,"",AVERAGE(INDIRECT("C"&amp;A2261-$F$2+3):C2261))</f>
        <v>28206.099083333324</v>
      </c>
      <c r="G2261" s="2">
        <f ca="1">IF(A2261&lt;$G$2,"",IF(A2261=$G$2,AVERAGE(INDIRECT("C"&amp;A2261-$G$2+3):C2261),G2260+(2/($G$2+3))*(C2261-G2260)))</f>
        <v>27645.695696069357</v>
      </c>
      <c r="J2261">
        <f ca="1">IF(F2261="","",IF(C2261&lt;(F2261*(1-'inputs and tables'!$K$14)),0,IF(C2261&gt;(F2261*(1+'inputs and tables'!$K$14)),1,J2260)))</f>
        <v>1</v>
      </c>
      <c r="K2261">
        <f ca="1">IF(G2261="","",IF(C2261&lt;(G2261*(1-'inputs and tables'!$K$14)),0,IF(C2261&gt;(G2261*(1+'inputs and tables'!$K$14)),1,K2260)))</f>
        <v>1</v>
      </c>
      <c r="N2261" s="13">
        <f t="shared" si="105"/>
        <v>2871.9053408597306</v>
      </c>
      <c r="O2261" s="10">
        <f ca="1">(O2260+(IF(J2260&lt;&gt;J2259,(-O2260*'inputs and tables'!$K$22-'inputs and tables'!$K$21)-O2260*'inputs and tables'!$K$22,0)*('inputs and tables'!$K$15+'inputs and tables'!$K$16)))*(IF(AND(J2260=0,'inputs and tables'!$K$16=1),data!C2260/data!C2261,1)*IF(AND(J2260=1,'inputs and tables'!$K$15=1),data!C2261/data!C2260,1))</f>
        <v>78338.99455588765</v>
      </c>
      <c r="P2261" s="10">
        <f ca="1">(P2260+(IF(K2260&lt;&gt;K2259,(-P2260*'inputs and tables'!$K$22-'inputs and tables'!$K$21)-P2260*'inputs and tables'!$K$22,0)*('inputs and tables'!$K$15+'inputs and tables'!$K$16)))*(IF(AND(K2260=0,'inputs and tables'!$K$16=1),data!C2260/data!C2261,1)*IF(AND(K2260=1,'inputs and tables'!$K$15=1),data!C2261/data!C2260,1))</f>
        <v>16956.662766529047</v>
      </c>
    </row>
    <row r="2262" spans="1:16" x14ac:dyDescent="0.4">
      <c r="A2262" s="17">
        <f t="shared" si="106"/>
        <v>2260</v>
      </c>
      <c r="B2262">
        <v>1698105600</v>
      </c>
      <c r="C2262">
        <v>33922.730000000003</v>
      </c>
      <c r="D2262" s="14">
        <f t="shared" si="107"/>
        <v>45223</v>
      </c>
      <c r="F2262">
        <f ca="1">IF(A2262&lt;$F$2,"",AVERAGE(INDIRECT("C"&amp;A2262-$F$2+3):C2262))</f>
        <v>28236.555249999987</v>
      </c>
      <c r="G2262" s="2">
        <f ca="1">IF(A2262&lt;$G$2,"",IF(A2262=$G$2,AVERAGE(INDIRECT("C"&amp;A2262-$G$2+3):C2262),G2261+(2/($G$2+3))*(C2262-G2261)))</f>
        <v>27757.785594353834</v>
      </c>
      <c r="J2262">
        <f ca="1">IF(F2262="","",IF(C2262&lt;(F2262*(1-'inputs and tables'!$K$14)),0,IF(C2262&gt;(F2262*(1+'inputs and tables'!$K$14)),1,J2261)))</f>
        <v>1</v>
      </c>
      <c r="K2262">
        <f ca="1">IF(G2262="","",IF(C2262&lt;(G2262*(1-'inputs and tables'!$K$14)),0,IF(C2262&gt;(G2262*(1+'inputs and tables'!$K$14)),1,K2261)))</f>
        <v>1</v>
      </c>
      <c r="N2262" s="13">
        <f t="shared" si="105"/>
        <v>2945.9600521059315</v>
      </c>
      <c r="O2262" s="10">
        <f ca="1">(O2261+(IF(J2261&lt;&gt;J2260,(-O2261*'inputs and tables'!$K$22-'inputs and tables'!$K$21)-O2261*'inputs and tables'!$K$22,0)*('inputs and tables'!$K$15+'inputs and tables'!$K$16)))*(IF(AND(J2261=0,'inputs and tables'!$K$16=1),data!C2261/data!C2262,1)*IF(AND(J2261=1,'inputs and tables'!$K$15=1),data!C2262/data!C2261,1))</f>
        <v>80359.037326314501</v>
      </c>
      <c r="P2262" s="10">
        <f ca="1">(P2261+(IF(K2261&lt;&gt;K2260,(-P2261*'inputs and tables'!$K$22-'inputs and tables'!$K$21)-P2261*'inputs and tables'!$K$22,0)*('inputs and tables'!$K$15+'inputs and tables'!$K$16)))*(IF(AND(K2261=0,'inputs and tables'!$K$16=1),data!C2261/data!C2262,1)*IF(AND(K2261=1,'inputs and tables'!$K$15=1),data!C2262/data!C2261,1))</f>
        <v>17393.905856337362</v>
      </c>
    </row>
    <row r="2263" spans="1:16" x14ac:dyDescent="0.4">
      <c r="A2263" s="17">
        <f t="shared" si="106"/>
        <v>2261</v>
      </c>
      <c r="B2263">
        <v>1698192000</v>
      </c>
      <c r="C2263">
        <v>34496.050000000003</v>
      </c>
      <c r="D2263" s="14">
        <f t="shared" si="107"/>
        <v>45224</v>
      </c>
      <c r="F2263">
        <f ca="1">IF(A2263&lt;$F$2,"",AVERAGE(INDIRECT("C"&amp;A2263-$F$2+3):C2263))</f>
        <v>28268.251999999986</v>
      </c>
      <c r="G2263" s="2">
        <f ca="1">IF(A2263&lt;$G$2,"",IF(A2263=$G$2,AVERAGE(INDIRECT("C"&amp;A2263-$G$2+3):C2263),G2262+(2/($G$2+3))*(C2263-G2262)))</f>
        <v>27878.111744454658</v>
      </c>
      <c r="J2263">
        <f ca="1">IF(F2263="","",IF(C2263&lt;(F2263*(1-'inputs and tables'!$K$14)),0,IF(C2263&gt;(F2263*(1+'inputs and tables'!$K$14)),1,J2262)))</f>
        <v>1</v>
      </c>
      <c r="K2263">
        <f ca="1">IF(G2263="","",IF(C2263&lt;(G2263*(1-'inputs and tables'!$K$14)),0,IF(C2263&gt;(G2263*(1+'inputs and tables'!$K$14)),1,K2262)))</f>
        <v>1</v>
      </c>
      <c r="N2263" s="13">
        <f t="shared" si="105"/>
        <v>2995.7490230134431</v>
      </c>
      <c r="O2263" s="10">
        <f ca="1">(O2262+(IF(J2262&lt;&gt;J2261,(-O2262*'inputs and tables'!$K$22-'inputs and tables'!$K$21)-O2262*'inputs and tables'!$K$22,0)*('inputs and tables'!$K$15+'inputs and tables'!$K$16)))*(IF(AND(J2262=0,'inputs and tables'!$K$16=1),data!C2262/data!C2263,1)*IF(AND(J2262=1,'inputs and tables'!$K$15=1),data!C2263/data!C2262,1))</f>
        <v>81717.166323595156</v>
      </c>
      <c r="P2263" s="10">
        <f ca="1">(P2262+(IF(K2262&lt;&gt;K2261,(-P2262*'inputs and tables'!$K$22-'inputs and tables'!$K$21)-P2262*'inputs and tables'!$K$22,0)*('inputs and tables'!$K$15+'inputs and tables'!$K$16)))*(IF(AND(K2262=0,'inputs and tables'!$K$16=1),data!C2262/data!C2263,1)*IF(AND(K2262=1,'inputs and tables'!$K$15=1),data!C2263/data!C2262,1))</f>
        <v>17687.876126582574</v>
      </c>
    </row>
    <row r="2264" spans="1:16" x14ac:dyDescent="0.4">
      <c r="A2264" s="17">
        <f t="shared" si="106"/>
        <v>2262</v>
      </c>
      <c r="B2264">
        <v>1698278400</v>
      </c>
      <c r="C2264">
        <v>34151.660000000003</v>
      </c>
      <c r="D2264" s="14">
        <f t="shared" si="107"/>
        <v>45225</v>
      </c>
      <c r="F2264">
        <f ca="1">IF(A2264&lt;$F$2,"",AVERAGE(INDIRECT("C"&amp;A2264-$F$2+3):C2264))</f>
        <v>28302.204083333323</v>
      </c>
      <c r="G2264" s="2">
        <f ca="1">IF(A2264&lt;$G$2,"",IF(A2264=$G$2,AVERAGE(INDIRECT("C"&amp;A2264-$G$2+3):C2264),G2263+(2/($G$2+3))*(C2264-G2263)))</f>
        <v>27990.139391875109</v>
      </c>
      <c r="J2264">
        <f ca="1">IF(F2264="","",IF(C2264&lt;(F2264*(1-'inputs and tables'!$K$14)),0,IF(C2264&gt;(F2264*(1+'inputs and tables'!$K$14)),1,J2263)))</f>
        <v>1</v>
      </c>
      <c r="K2264">
        <f ca="1">IF(G2264="","",IF(C2264&lt;(G2264*(1-'inputs and tables'!$K$14)),0,IF(C2264&gt;(G2264*(1+'inputs and tables'!$K$14)),1,K2263)))</f>
        <v>1</v>
      </c>
      <c r="N2264" s="13">
        <f t="shared" si="105"/>
        <v>2965.8410768562571</v>
      </c>
      <c r="O2264" s="10">
        <f ca="1">(O2263+(IF(J2263&lt;&gt;J2262,(-O2263*'inputs and tables'!$K$22-'inputs and tables'!$K$21)-O2263*'inputs and tables'!$K$22,0)*('inputs and tables'!$K$15+'inputs and tables'!$K$16)))*(IF(AND(J2263=0,'inputs and tables'!$K$16=1),data!C2263/data!C2264,1)*IF(AND(J2263=1,'inputs and tables'!$K$15=1),data!C2264/data!C2263,1))</f>
        <v>80901.346109101534</v>
      </c>
      <c r="P2264" s="10">
        <f ca="1">(P2263+(IF(K2263&lt;&gt;K2262,(-P2263*'inputs and tables'!$K$22-'inputs and tables'!$K$21)-P2263*'inputs and tables'!$K$22,0)*('inputs and tables'!$K$15+'inputs and tables'!$K$16)))*(IF(AND(K2263=0,'inputs and tables'!$K$16=1),data!C2263/data!C2264,1)*IF(AND(K2263=1,'inputs and tables'!$K$15=1),data!C2264/data!C2263,1))</f>
        <v>17511.289889629828</v>
      </c>
    </row>
    <row r="2265" spans="1:16" x14ac:dyDescent="0.4">
      <c r="A2265" s="17">
        <f t="shared" si="106"/>
        <v>2263</v>
      </c>
      <c r="B2265">
        <v>1698364800</v>
      </c>
      <c r="C2265">
        <v>33892.019999999997</v>
      </c>
      <c r="D2265" s="14">
        <f t="shared" si="107"/>
        <v>45226</v>
      </c>
      <c r="F2265">
        <f ca="1">IF(A2265&lt;$F$2,"",AVERAGE(INDIRECT("C"&amp;A2265-$F$2+3):C2265))</f>
        <v>28330.909999999989</v>
      </c>
      <c r="G2265" s="2">
        <f ca="1">IF(A2265&lt;$G$2,"",IF(A2265=$G$2,AVERAGE(INDIRECT("C"&amp;A2265-$G$2+3):C2265),G2264+(2/($G$2+3))*(C2265-G2264)))</f>
        <v>28095.530117020196</v>
      </c>
      <c r="J2265">
        <f ca="1">IF(F2265="","",IF(C2265&lt;(F2265*(1-'inputs and tables'!$K$14)),0,IF(C2265&gt;(F2265*(1+'inputs and tables'!$K$14)),1,J2264)))</f>
        <v>1</v>
      </c>
      <c r="K2265">
        <f ca="1">IF(G2265="","",IF(C2265&lt;(G2265*(1-'inputs and tables'!$K$14)),0,IF(C2265&gt;(G2265*(1+'inputs and tables'!$K$14)),1,K2264)))</f>
        <v>1</v>
      </c>
      <c r="N2265" s="13">
        <f t="shared" si="105"/>
        <v>2943.2930959617711</v>
      </c>
      <c r="O2265" s="10">
        <f ca="1">(O2264+(IF(J2264&lt;&gt;J2263,(-O2264*'inputs and tables'!$K$22-'inputs and tables'!$K$21)-O2264*'inputs and tables'!$K$22,0)*('inputs and tables'!$K$15+'inputs and tables'!$K$16)))*(IF(AND(J2264=0,'inputs and tables'!$K$16=1),data!C2264/data!C2265,1)*IF(AND(J2264=1,'inputs and tables'!$K$15=1),data!C2265/data!C2264,1))</f>
        <v>80286.288876048508</v>
      </c>
      <c r="P2265" s="10">
        <f ca="1">(P2264+(IF(K2264&lt;&gt;K2263,(-P2264*'inputs and tables'!$K$22-'inputs and tables'!$K$21)-P2264*'inputs and tables'!$K$22,0)*('inputs and tables'!$K$15+'inputs and tables'!$K$16)))*(IF(AND(K2264=0,'inputs and tables'!$K$16=1),data!C2264/data!C2265,1)*IF(AND(K2264=1,'inputs and tables'!$K$15=1),data!C2265/data!C2264,1))</f>
        <v>17378.159280255535</v>
      </c>
    </row>
    <row r="2266" spans="1:16" x14ac:dyDescent="0.4">
      <c r="A2266" s="17">
        <f t="shared" si="106"/>
        <v>2264</v>
      </c>
      <c r="B2266">
        <v>1698451200</v>
      </c>
      <c r="C2266">
        <v>34081</v>
      </c>
      <c r="D2266" s="14">
        <f t="shared" si="107"/>
        <v>45227</v>
      </c>
      <c r="F2266">
        <f ca="1">IF(A2266&lt;$F$2,"",AVERAGE(INDIRECT("C"&amp;A2266-$F$2+3):C2266))</f>
        <v>28360.98499999999</v>
      </c>
      <c r="G2266" s="2">
        <f ca="1">IF(A2266&lt;$G$2,"",IF(A2266=$G$2,AVERAGE(INDIRECT("C"&amp;A2266-$G$2+3):C2266),G2265+(2/($G$2+3))*(C2266-G2265)))</f>
        <v>28202.413507787693</v>
      </c>
      <c r="J2266">
        <f ca="1">IF(F2266="","",IF(C2266&lt;(F2266*(1-'inputs and tables'!$K$14)),0,IF(C2266&gt;(F2266*(1+'inputs and tables'!$K$14)),1,J2265)))</f>
        <v>1</v>
      </c>
      <c r="K2266">
        <f ca="1">IF(G2266="","",IF(C2266&lt;(G2266*(1-'inputs and tables'!$K$14)),0,IF(C2266&gt;(G2266*(1+'inputs and tables'!$K$14)),1,K2265)))</f>
        <v>1</v>
      </c>
      <c r="N2266" s="13">
        <f t="shared" si="105"/>
        <v>2959.704732956995</v>
      </c>
      <c r="O2266" s="10">
        <f ca="1">(O2265+(IF(J2265&lt;&gt;J2264,(-O2265*'inputs and tables'!$K$22-'inputs and tables'!$K$21)-O2265*'inputs and tables'!$K$22,0)*('inputs and tables'!$K$15+'inputs and tables'!$K$16)))*(IF(AND(J2265=0,'inputs and tables'!$K$16=1),data!C2265/data!C2266,1)*IF(AND(J2265=1,'inputs and tables'!$K$15=1),data!C2266/data!C2265,1))</f>
        <v>80733.960713601889</v>
      </c>
      <c r="P2266" s="10">
        <f ca="1">(P2265+(IF(K2265&lt;&gt;K2264,(-P2265*'inputs and tables'!$K$22-'inputs and tables'!$K$21)-P2265*'inputs and tables'!$K$22,0)*('inputs and tables'!$K$15+'inputs and tables'!$K$16)))*(IF(AND(K2265=0,'inputs and tables'!$K$16=1),data!C2265/data!C2266,1)*IF(AND(K2265=1,'inputs and tables'!$K$15=1),data!C2266/data!C2265,1))</f>
        <v>17475.058920370902</v>
      </c>
    </row>
    <row r="2267" spans="1:16" x14ac:dyDescent="0.4">
      <c r="A2267" s="17">
        <f t="shared" si="106"/>
        <v>2265</v>
      </c>
      <c r="B2267">
        <v>1698537600</v>
      </c>
      <c r="C2267">
        <v>34525.89</v>
      </c>
      <c r="D2267" s="14">
        <f t="shared" si="107"/>
        <v>45228</v>
      </c>
      <c r="F2267">
        <f ca="1">IF(A2267&lt;$F$2,"",AVERAGE(INDIRECT("C"&amp;A2267-$F$2+3):C2267))</f>
        <v>28393.818249999993</v>
      </c>
      <c r="G2267" s="2">
        <f ca="1">IF(A2267&lt;$G$2,"",IF(A2267=$G$2,AVERAGE(INDIRECT("C"&amp;A2267-$G$2+3):C2267),G2266+(2/($G$2+3))*(C2267-G2266)))</f>
        <v>28315.332730862912</v>
      </c>
      <c r="J2267">
        <f ca="1">IF(F2267="","",IF(C2267&lt;(F2267*(1-'inputs and tables'!$K$14)),0,IF(C2267&gt;(F2267*(1+'inputs and tables'!$K$14)),1,J2266)))</f>
        <v>1</v>
      </c>
      <c r="K2267">
        <f ca="1">IF(G2267="","",IF(C2267&lt;(G2267*(1-'inputs and tables'!$K$14)),0,IF(C2267&gt;(G2267*(1+'inputs and tables'!$K$14)),1,K2266)))</f>
        <v>1</v>
      </c>
      <c r="N2267" s="13">
        <f t="shared" si="105"/>
        <v>2998.3404255318969</v>
      </c>
      <c r="O2267" s="10">
        <f ca="1">(O2266+(IF(J2266&lt;&gt;J2265,(-O2266*'inputs and tables'!$K$22-'inputs and tables'!$K$21)-O2266*'inputs and tables'!$K$22,0)*('inputs and tables'!$K$15+'inputs and tables'!$K$16)))*(IF(AND(J2266=0,'inputs and tables'!$K$16=1),data!C2266/data!C2267,1)*IF(AND(J2266=1,'inputs and tables'!$K$15=1),data!C2267/data!C2266,1))</f>
        <v>81787.853844140147</v>
      </c>
      <c r="P2267" s="10">
        <f ca="1">(P2266+(IF(K2266&lt;&gt;K2265,(-P2266*'inputs and tables'!$K$22-'inputs and tables'!$K$21)-P2266*'inputs and tables'!$K$22,0)*('inputs and tables'!$K$15+'inputs and tables'!$K$16)))*(IF(AND(K2266=0,'inputs and tables'!$K$16=1),data!C2266/data!C2267,1)*IF(AND(K2266=1,'inputs and tables'!$K$15=1),data!C2267/data!C2266,1))</f>
        <v>17703.176609496331</v>
      </c>
    </row>
    <row r="2268" spans="1:16" x14ac:dyDescent="0.4">
      <c r="A2268" s="17">
        <f t="shared" si="106"/>
        <v>2266</v>
      </c>
      <c r="B2268">
        <v>1698624000</v>
      </c>
      <c r="C2268">
        <v>34474.730000000003</v>
      </c>
      <c r="D2268" s="14">
        <f t="shared" si="107"/>
        <v>45229</v>
      </c>
      <c r="F2268">
        <f ca="1">IF(A2268&lt;$F$2,"",AVERAGE(INDIRECT("C"&amp;A2268-$F$2+3):C2268))</f>
        <v>28425.965749999992</v>
      </c>
      <c r="G2268" s="2">
        <f ca="1">IF(A2268&lt;$G$2,"",IF(A2268=$G$2,AVERAGE(INDIRECT("C"&amp;A2268-$G$2+3):C2268),G2267+(2/($G$2+3))*(C2268-G2267)))</f>
        <v>28425.321967811789</v>
      </c>
      <c r="J2268">
        <f ca="1">IF(F2268="","",IF(C2268&lt;(F2268*(1-'inputs and tables'!$K$14)),0,IF(C2268&gt;(F2268*(1+'inputs and tables'!$K$14)),1,J2267)))</f>
        <v>1</v>
      </c>
      <c r="K2268">
        <f ca="1">IF(G2268="","",IF(C2268&lt;(G2268*(1-'inputs and tables'!$K$14)),0,IF(C2268&gt;(G2268*(1+'inputs and tables'!$K$14)),1,K2267)))</f>
        <v>1</v>
      </c>
      <c r="N2268" s="13">
        <f t="shared" si="105"/>
        <v>2993.8975249674158</v>
      </c>
      <c r="O2268" s="10">
        <f ca="1">(O2267+(IF(J2267&lt;&gt;J2266,(-O2267*'inputs and tables'!$K$22-'inputs and tables'!$K$21)-O2267*'inputs and tables'!$K$22,0)*('inputs and tables'!$K$15+'inputs and tables'!$K$16)))*(IF(AND(J2267=0,'inputs and tables'!$K$16=1),data!C2267/data!C2268,1)*IF(AND(J2267=1,'inputs and tables'!$K$15=1),data!C2268/data!C2267,1))</f>
        <v>81666.661701007382</v>
      </c>
      <c r="P2268" s="10">
        <f ca="1">(P2267+(IF(K2267&lt;&gt;K2266,(-P2267*'inputs and tables'!$K$22-'inputs and tables'!$K$21)-P2267*'inputs and tables'!$K$22,0)*('inputs and tables'!$K$15+'inputs and tables'!$K$16)))*(IF(AND(K2267=0,'inputs and tables'!$K$16=1),data!C2267/data!C2268,1)*IF(AND(K2267=1,'inputs and tables'!$K$15=1),data!C2268/data!C2267,1))</f>
        <v>17676.944280211213</v>
      </c>
    </row>
    <row r="2269" spans="1:16" x14ac:dyDescent="0.4">
      <c r="A2269" s="17">
        <f t="shared" si="106"/>
        <v>2267</v>
      </c>
      <c r="B2269">
        <v>1698710400</v>
      </c>
      <c r="C2269">
        <v>34639.769999999997</v>
      </c>
      <c r="D2269" s="14">
        <f t="shared" si="107"/>
        <v>45230</v>
      </c>
      <c r="F2269">
        <f ca="1">IF(A2269&lt;$F$2,"",AVERAGE(INDIRECT("C"&amp;A2269-$F$2+3):C2269))</f>
        <v>28454.995499999997</v>
      </c>
      <c r="G2269" s="2">
        <f ca="1">IF(A2269&lt;$G$2,"",IF(A2269=$G$2,AVERAGE(INDIRECT("C"&amp;A2269-$G$2+3):C2269),G2268+(2/($G$2+3))*(C2269-G2268)))</f>
        <v>28536.294254100863</v>
      </c>
      <c r="J2269">
        <f ca="1">IF(F2269="","",IF(C2269&lt;(F2269*(1-'inputs and tables'!$K$14)),0,IF(C2269&gt;(F2269*(1+'inputs and tables'!$K$14)),1,J2268)))</f>
        <v>1</v>
      </c>
      <c r="K2269">
        <f ca="1">IF(G2269="","",IF(C2269&lt;(G2269*(1-'inputs and tables'!$K$14)),0,IF(C2269&gt;(G2269*(1+'inputs and tables'!$K$14)),1,K2268)))</f>
        <v>1</v>
      </c>
      <c r="N2269" s="13">
        <f t="shared" si="105"/>
        <v>3008.2301346070158</v>
      </c>
      <c r="O2269" s="10">
        <f ca="1">(O2268+(IF(J2268&lt;&gt;J2267,(-O2268*'inputs and tables'!$K$22-'inputs and tables'!$K$21)-O2268*'inputs and tables'!$K$22,0)*('inputs and tables'!$K$15+'inputs and tables'!$K$16)))*(IF(AND(J2268=0,'inputs and tables'!$K$16=1),data!C2268/data!C2269,1)*IF(AND(J2268=1,'inputs and tables'!$K$15=1),data!C2269/data!C2268,1))</f>
        <v>82057.622437962651</v>
      </c>
      <c r="P2269" s="10">
        <f ca="1">(P2268+(IF(K2268&lt;&gt;K2267,(-P2268*'inputs and tables'!$K$22-'inputs and tables'!$K$21)-P2268*'inputs and tables'!$K$22,0)*('inputs and tables'!$K$15+'inputs and tables'!$K$16)))*(IF(AND(K2268=0,'inputs and tables'!$K$16=1),data!C2268/data!C2269,1)*IF(AND(K2268=1,'inputs and tables'!$K$15=1),data!C2269/data!C2268,1))</f>
        <v>17761.568666943349</v>
      </c>
    </row>
    <row r="2270" spans="1:16" x14ac:dyDescent="0.4">
      <c r="A2270" s="17">
        <f t="shared" si="106"/>
        <v>2268</v>
      </c>
      <c r="B2270">
        <v>1698796800</v>
      </c>
      <c r="C2270">
        <v>35421.43</v>
      </c>
      <c r="D2270" s="14">
        <f t="shared" si="107"/>
        <v>45231</v>
      </c>
      <c r="F2270">
        <f ca="1">IF(A2270&lt;$F$2,"",AVERAGE(INDIRECT("C"&amp;A2270-$F$2+3):C2270))</f>
        <v>28493.786499999998</v>
      </c>
      <c r="G2270" s="2">
        <f ca="1">IF(A2270&lt;$G$2,"",IF(A2270=$G$2,AVERAGE(INDIRECT("C"&amp;A2270-$G$2+3):C2270),G2269+(2/($G$2+3))*(C2270-G2269)))</f>
        <v>28659.243106706206</v>
      </c>
      <c r="J2270">
        <f ca="1">IF(F2270="","",IF(C2270&lt;(F2270*(1-'inputs and tables'!$K$14)),0,IF(C2270&gt;(F2270*(1+'inputs and tables'!$K$14)),1,J2269)))</f>
        <v>1</v>
      </c>
      <c r="K2270">
        <f ca="1">IF(G2270="","",IF(C2270&lt;(G2270*(1-'inputs and tables'!$K$14)),0,IF(C2270&gt;(G2270*(1+'inputs and tables'!$K$14)),1,K2269)))</f>
        <v>1</v>
      </c>
      <c r="N2270" s="13">
        <f t="shared" si="105"/>
        <v>3076.1120277898208</v>
      </c>
      <c r="O2270" s="10">
        <f ca="1">(O2269+(IF(J2269&lt;&gt;J2268,(-O2269*'inputs and tables'!$K$22-'inputs and tables'!$K$21)-O2269*'inputs and tables'!$K$22,0)*('inputs and tables'!$K$15+'inputs and tables'!$K$16)))*(IF(AND(J2269=0,'inputs and tables'!$K$16=1),data!C2269/data!C2270,1)*IF(AND(J2269=1,'inputs and tables'!$K$15=1),data!C2270/data!C2269,1))</f>
        <v>83909.284881300424</v>
      </c>
      <c r="P2270" s="10">
        <f ca="1">(P2269+(IF(K2269&lt;&gt;K2268,(-P2269*'inputs and tables'!$K$22-'inputs and tables'!$K$21)-P2269*'inputs and tables'!$K$22,0)*('inputs and tables'!$K$15+'inputs and tables'!$K$16)))*(IF(AND(K2269=0,'inputs and tables'!$K$16=1),data!C2269/data!C2270,1)*IF(AND(K2269=1,'inputs and tables'!$K$15=1),data!C2270/data!C2269,1))</f>
        <v>18162.365432170227</v>
      </c>
    </row>
    <row r="2271" spans="1:16" x14ac:dyDescent="0.4">
      <c r="A2271" s="17">
        <f t="shared" si="106"/>
        <v>2269</v>
      </c>
      <c r="B2271">
        <v>1698883200</v>
      </c>
      <c r="C2271">
        <v>34941.589999999997</v>
      </c>
      <c r="D2271" s="14">
        <f t="shared" si="107"/>
        <v>45232</v>
      </c>
      <c r="F2271">
        <f ca="1">IF(A2271&lt;$F$2,"",AVERAGE(INDIRECT("C"&amp;A2271-$F$2+3):C2271))</f>
        <v>28530.759666666669</v>
      </c>
      <c r="G2271" s="2">
        <f ca="1">IF(A2271&lt;$G$2,"",IF(A2271=$G$2,AVERAGE(INDIRECT("C"&amp;A2271-$G$2+3):C2271),G2270+(2/($G$2+3))*(C2271-G2270)))</f>
        <v>28771.427872657881</v>
      </c>
      <c r="J2271">
        <f ca="1">IF(F2271="","",IF(C2271&lt;(F2271*(1-'inputs and tables'!$K$14)),0,IF(C2271&gt;(F2271*(1+'inputs and tables'!$K$14)),1,J2270)))</f>
        <v>1</v>
      </c>
      <c r="K2271">
        <f ca="1">IF(G2271="","",IF(C2271&lt;(G2271*(1-'inputs and tables'!$K$14)),0,IF(C2271&gt;(G2271*(1+'inputs and tables'!$K$14)),1,K2270)))</f>
        <v>1</v>
      </c>
      <c r="N2271" s="13">
        <f t="shared" si="105"/>
        <v>3034.4411636995037</v>
      </c>
      <c r="O2271" s="10">
        <f ca="1">(O2270+(IF(J2270&lt;&gt;J2269,(-O2270*'inputs and tables'!$K$22-'inputs and tables'!$K$21)-O2270*'inputs and tables'!$K$22,0)*('inputs and tables'!$K$15+'inputs and tables'!$K$16)))*(IF(AND(J2270=0,'inputs and tables'!$K$16=1),data!C2270/data!C2271,1)*IF(AND(J2270=1,'inputs and tables'!$K$15=1),data!C2271/data!C2270,1))</f>
        <v>82772.599229212312</v>
      </c>
      <c r="P2271" s="10">
        <f ca="1">(P2270+(IF(K2270&lt;&gt;K2269,(-P2270*'inputs and tables'!$K$22-'inputs and tables'!$K$21)-P2270*'inputs and tables'!$K$22,0)*('inputs and tables'!$K$15+'inputs and tables'!$K$16)))*(IF(AND(K2270=0,'inputs and tables'!$K$16=1),data!C2270/data!C2271,1)*IF(AND(K2270=1,'inputs and tables'!$K$15=1),data!C2271/data!C2270,1))</f>
        <v>17916.327103707128</v>
      </c>
    </row>
    <row r="2272" spans="1:16" x14ac:dyDescent="0.4">
      <c r="A2272" s="17">
        <f t="shared" si="106"/>
        <v>2270</v>
      </c>
      <c r="B2272">
        <v>1698969600</v>
      </c>
      <c r="C2272">
        <v>34716.78</v>
      </c>
      <c r="D2272" s="14">
        <f t="shared" si="107"/>
        <v>45233</v>
      </c>
      <c r="F2272">
        <f ca="1">IF(A2272&lt;$F$2,"",AVERAGE(INDIRECT("C"&amp;A2272-$F$2+3):C2272))</f>
        <v>28570.937583333332</v>
      </c>
      <c r="G2272" s="2">
        <f ca="1">IF(A2272&lt;$G$2,"",IF(A2272=$G$2,AVERAGE(INDIRECT("C"&amp;A2272-$G$2+3):C2272),G2271+(2/($G$2+3))*(C2272-G2271)))</f>
        <v>28877.594874931849</v>
      </c>
      <c r="J2272">
        <f ca="1">IF(F2272="","",IF(C2272&lt;(F2272*(1-'inputs and tables'!$K$14)),0,IF(C2272&gt;(F2272*(1+'inputs and tables'!$K$14)),1,J2271)))</f>
        <v>1</v>
      </c>
      <c r="K2272">
        <f ca="1">IF(G2272="","",IF(C2272&lt;(G2272*(1-'inputs and tables'!$K$14)),0,IF(C2272&gt;(G2272*(1+'inputs and tables'!$K$14)),1,K2271)))</f>
        <v>1</v>
      </c>
      <c r="N2272" s="13">
        <f t="shared" si="105"/>
        <v>3014.9179331306809</v>
      </c>
      <c r="O2272" s="10">
        <f ca="1">(O2271+(IF(J2271&lt;&gt;J2270,(-O2271*'inputs and tables'!$K$22-'inputs and tables'!$K$21)-O2271*'inputs and tables'!$K$22,0)*('inputs and tables'!$K$15+'inputs and tables'!$K$16)))*(IF(AND(J2271=0,'inputs and tables'!$K$16=1),data!C2271/data!C2272,1)*IF(AND(J2271=1,'inputs and tables'!$K$15=1),data!C2272/data!C2271,1))</f>
        <v>82240.050251540742</v>
      </c>
      <c r="P2272" s="10">
        <f ca="1">(P2271+(IF(K2271&lt;&gt;K2270,(-P2271*'inputs and tables'!$K$22-'inputs and tables'!$K$21)-P2271*'inputs and tables'!$K$22,0)*('inputs and tables'!$K$15+'inputs and tables'!$K$16)))*(IF(AND(K2271=0,'inputs and tables'!$K$16=1),data!C2271/data!C2272,1)*IF(AND(K2271=1,'inputs and tables'!$K$15=1),data!C2272/data!C2271,1))</f>
        <v>17801.055603578359</v>
      </c>
    </row>
    <row r="2273" spans="1:16" x14ac:dyDescent="0.4">
      <c r="A2273" s="17">
        <f t="shared" si="106"/>
        <v>2271</v>
      </c>
      <c r="B2273">
        <v>1699056000</v>
      </c>
      <c r="C2273">
        <v>35062.07</v>
      </c>
      <c r="D2273" s="14">
        <f t="shared" si="107"/>
        <v>45234</v>
      </c>
      <c r="F2273">
        <f ca="1">IF(A2273&lt;$F$2,"",AVERAGE(INDIRECT("C"&amp;A2273-$F$2+3):C2273))</f>
        <v>28610.249</v>
      </c>
      <c r="G2273" s="2">
        <f ca="1">IF(A2273&lt;$G$2,"",IF(A2273=$G$2,AVERAGE(INDIRECT("C"&amp;A2273-$G$2+3):C2273),G2272+(2/($G$2+3))*(C2273-G2272)))</f>
        <v>28988.031930736637</v>
      </c>
      <c r="J2273">
        <f ca="1">IF(F2273="","",IF(C2273&lt;(F2273*(1-'inputs and tables'!$K$14)),0,IF(C2273&gt;(F2273*(1+'inputs and tables'!$K$14)),1,J2272)))</f>
        <v>1</v>
      </c>
      <c r="K2273">
        <f ca="1">IF(G2273="","",IF(C2273&lt;(G2273*(1-'inputs and tables'!$K$14)),0,IF(C2273&gt;(G2273*(1+'inputs and tables'!$K$14)),1,K2272)))</f>
        <v>1</v>
      </c>
      <c r="N2273" s="13">
        <f t="shared" si="105"/>
        <v>3044.9040382110111</v>
      </c>
      <c r="O2273" s="10">
        <f ca="1">(O2272+(IF(J2272&lt;&gt;J2271,(-O2272*'inputs and tables'!$K$22-'inputs and tables'!$K$21)-O2272*'inputs and tables'!$K$22,0)*('inputs and tables'!$K$15+'inputs and tables'!$K$16)))*(IF(AND(J2272=0,'inputs and tables'!$K$16=1),data!C2272/data!C2273,1)*IF(AND(J2272=1,'inputs and tables'!$K$15=1),data!C2273/data!C2272,1))</f>
        <v>83058.00246229746</v>
      </c>
      <c r="P2273" s="10">
        <f ca="1">(P2272+(IF(K2272&lt;&gt;K2271,(-P2272*'inputs and tables'!$K$22-'inputs and tables'!$K$21)-P2272*'inputs and tables'!$K$22,0)*('inputs and tables'!$K$15+'inputs and tables'!$K$16)))*(IF(AND(K2272=0,'inputs and tables'!$K$16=1),data!C2272/data!C2273,1)*IF(AND(K2272=1,'inputs and tables'!$K$15=1),data!C2273/data!C2272,1))</f>
        <v>17978.103316222205</v>
      </c>
    </row>
    <row r="2274" spans="1:16" x14ac:dyDescent="0.4">
      <c r="A2274" s="17">
        <f t="shared" si="106"/>
        <v>2272</v>
      </c>
      <c r="B2274">
        <v>1699142400</v>
      </c>
      <c r="C2274">
        <v>35011.879999999997</v>
      </c>
      <c r="D2274" s="14">
        <f t="shared" si="107"/>
        <v>45235</v>
      </c>
      <c r="F2274">
        <f ca="1">IF(A2274&lt;$F$2,"",AVERAGE(INDIRECT("C"&amp;A2274-$F$2+3):C2274))</f>
        <v>28649.642749999999</v>
      </c>
      <c r="G2274" s="2">
        <f ca="1">IF(A2274&lt;$G$2,"",IF(A2274=$G$2,AVERAGE(INDIRECT("C"&amp;A2274-$G$2+3):C2274),G2273+(2/($G$2+3))*(C2274-G2273)))</f>
        <v>29095.600646259198</v>
      </c>
      <c r="J2274">
        <f ca="1">IF(F2274="","",IF(C2274&lt;(F2274*(1-'inputs and tables'!$K$14)),0,IF(C2274&gt;(F2274*(1+'inputs and tables'!$K$14)),1,J2273)))</f>
        <v>1</v>
      </c>
      <c r="K2274">
        <f ca="1">IF(G2274="","",IF(C2274&lt;(G2274*(1-'inputs and tables'!$K$14)),0,IF(C2274&gt;(G2274*(1+'inputs and tables'!$K$14)),1,K2273)))</f>
        <v>1</v>
      </c>
      <c r="N2274" s="13">
        <f t="shared" si="105"/>
        <v>3040.5453755970293</v>
      </c>
      <c r="O2274" s="10">
        <f ca="1">(O2273+(IF(J2273&lt;&gt;J2272,(-O2273*'inputs and tables'!$K$22-'inputs and tables'!$K$21)-O2273*'inputs and tables'!$K$22,0)*('inputs and tables'!$K$15+'inputs and tables'!$K$16)))*(IF(AND(J2273=0,'inputs and tables'!$K$16=1),data!C2273/data!C2274,1)*IF(AND(J2273=1,'inputs and tables'!$K$15=1),data!C2274/data!C2273,1))</f>
        <v>82939.108137359348</v>
      </c>
      <c r="P2274" s="10">
        <f ca="1">(P2273+(IF(K2273&lt;&gt;K2272,(-P2273*'inputs and tables'!$K$22-'inputs and tables'!$K$21)-P2273*'inputs and tables'!$K$22,0)*('inputs and tables'!$K$15+'inputs and tables'!$K$16)))*(IF(AND(K2273=0,'inputs and tables'!$K$16=1),data!C2273/data!C2274,1)*IF(AND(K2273=1,'inputs and tables'!$K$15=1),data!C2274/data!C2273,1))</f>
        <v>17952.368355181934</v>
      </c>
    </row>
    <row r="2275" spans="1:16" x14ac:dyDescent="0.4">
      <c r="A2275" s="17">
        <f t="shared" si="106"/>
        <v>2273</v>
      </c>
      <c r="B2275">
        <v>1699228800</v>
      </c>
      <c r="C2275">
        <v>35046.089999999997</v>
      </c>
      <c r="D2275" s="14">
        <f t="shared" si="107"/>
        <v>45236</v>
      </c>
      <c r="F2275">
        <f ca="1">IF(A2275&lt;$F$2,"",AVERAGE(INDIRECT("C"&amp;A2275-$F$2+3):C2275))</f>
        <v>28690.354249999993</v>
      </c>
      <c r="G2275" s="2">
        <f ca="1">IF(A2275&lt;$G$2,"",IF(A2275=$G$2,AVERAGE(INDIRECT("C"&amp;A2275-$G$2+3):C2275),G2274+(2/($G$2+3))*(C2275-G2274)))</f>
        <v>29201.859384718853</v>
      </c>
      <c r="J2275">
        <f ca="1">IF(F2275="","",IF(C2275&lt;(F2275*(1-'inputs and tables'!$K$14)),0,IF(C2275&gt;(F2275*(1+'inputs and tables'!$K$14)),1,J2274)))</f>
        <v>1</v>
      </c>
      <c r="K2275">
        <f ca="1">IF(G2275="","",IF(C2275&lt;(G2275*(1-'inputs and tables'!$K$14)),0,IF(C2275&gt;(G2275*(1+'inputs and tables'!$K$14)),1,K2274)))</f>
        <v>1</v>
      </c>
      <c r="N2275" s="13">
        <f t="shared" si="105"/>
        <v>3043.5162831089701</v>
      </c>
      <c r="O2275" s="10">
        <f ca="1">(O2274+(IF(J2274&lt;&gt;J2273,(-O2274*'inputs and tables'!$K$22-'inputs and tables'!$K$21)-O2274*'inputs and tables'!$K$22,0)*('inputs and tables'!$K$15+'inputs and tables'!$K$16)))*(IF(AND(J2274=0,'inputs and tables'!$K$16=1),data!C2274/data!C2275,1)*IF(AND(J2274=1,'inputs and tables'!$K$15=1),data!C2275/data!C2274,1))</f>
        <v>83020.147684203985</v>
      </c>
      <c r="P2275" s="10">
        <f ca="1">(P2274+(IF(K2274&lt;&gt;K2273,(-P2274*'inputs and tables'!$K$22-'inputs and tables'!$K$21)-P2274*'inputs and tables'!$K$22,0)*('inputs and tables'!$K$15+'inputs and tables'!$K$16)))*(IF(AND(K2274=0,'inputs and tables'!$K$16=1),data!C2274/data!C2275,1)*IF(AND(K2274=1,'inputs and tables'!$K$15=1),data!C2275/data!C2274,1))</f>
        <v>17969.90955895136</v>
      </c>
    </row>
    <row r="2276" spans="1:16" x14ac:dyDescent="0.4">
      <c r="A2276" s="17">
        <f t="shared" si="106"/>
        <v>2274</v>
      </c>
      <c r="B2276">
        <v>1699315200</v>
      </c>
      <c r="C2276">
        <v>35399.120000000003</v>
      </c>
      <c r="D2276" s="14">
        <f t="shared" si="107"/>
        <v>45237</v>
      </c>
      <c r="F2276">
        <f ca="1">IF(A2276&lt;$F$2,"",AVERAGE(INDIRECT("C"&amp;A2276-$F$2+3):C2276))</f>
        <v>28731.917166666663</v>
      </c>
      <c r="G2276" s="2">
        <f ca="1">IF(A2276&lt;$G$2,"",IF(A2276=$G$2,AVERAGE(INDIRECT("C"&amp;A2276-$G$2+3):C2276),G2275+(2/($G$2+3))*(C2276-G2275)))</f>
        <v>29312.524752848873</v>
      </c>
      <c r="J2276">
        <f ca="1">IF(F2276="","",IF(C2276&lt;(F2276*(1-'inputs and tables'!$K$14)),0,IF(C2276&gt;(F2276*(1+'inputs and tables'!$K$14)),1,J2275)))</f>
        <v>1</v>
      </c>
      <c r="K2276">
        <f ca="1">IF(G2276="","",IF(C2276&lt;(G2276*(1-'inputs and tables'!$K$14)),0,IF(C2276&gt;(G2276*(1+'inputs and tables'!$K$14)),1,K2275)))</f>
        <v>1</v>
      </c>
      <c r="N2276" s="13">
        <f t="shared" si="105"/>
        <v>3074.1745549283364</v>
      </c>
      <c r="O2276" s="10">
        <f ca="1">(O2275+(IF(J2275&lt;&gt;J2274,(-O2275*'inputs and tables'!$K$22-'inputs and tables'!$K$21)-O2275*'inputs and tables'!$K$22,0)*('inputs and tables'!$K$15+'inputs and tables'!$K$16)))*(IF(AND(J2275=0,'inputs and tables'!$K$16=1),data!C2275/data!C2276,1)*IF(AND(J2275=1,'inputs and tables'!$K$15=1),data!C2276/data!C2275,1))</f>
        <v>83856.43506282325</v>
      </c>
      <c r="P2276" s="10">
        <f ca="1">(P2275+(IF(K2275&lt;&gt;K2274,(-P2275*'inputs and tables'!$K$22-'inputs and tables'!$K$21)-P2275*'inputs and tables'!$K$22,0)*('inputs and tables'!$K$15+'inputs and tables'!$K$16)))*(IF(AND(K2275=0,'inputs and tables'!$K$16=1),data!C2275/data!C2276,1)*IF(AND(K2275=1,'inputs and tables'!$K$15=1),data!C2276/data!C2275,1))</f>
        <v>18150.925962538655</v>
      </c>
    </row>
    <row r="2277" spans="1:16" x14ac:dyDescent="0.4">
      <c r="A2277" s="17">
        <f t="shared" si="106"/>
        <v>2275</v>
      </c>
      <c r="B2277">
        <v>1699401600</v>
      </c>
      <c r="C2277">
        <v>35624.720000000001</v>
      </c>
      <c r="D2277" s="14">
        <f t="shared" si="107"/>
        <v>45238</v>
      </c>
      <c r="F2277">
        <f ca="1">IF(A2277&lt;$F$2,"",AVERAGE(INDIRECT("C"&amp;A2277-$F$2+3):C2277))</f>
        <v>28773.605666666663</v>
      </c>
      <c r="G2277" s="2">
        <f ca="1">IF(A2277&lt;$G$2,"",IF(A2277=$G$2,AVERAGE(INDIRECT("C"&amp;A2277-$G$2+3):C2277),G2276+(2/($G$2+3))*(C2277-G2276)))</f>
        <v>29425.242525119429</v>
      </c>
      <c r="J2277">
        <f ca="1">IF(F2277="","",IF(C2277&lt;(F2277*(1-'inputs and tables'!$K$14)),0,IF(C2277&gt;(F2277*(1+'inputs and tables'!$K$14)),1,J2276)))</f>
        <v>1</v>
      </c>
      <c r="K2277">
        <f ca="1">IF(G2277="","",IF(C2277&lt;(G2277*(1-'inputs and tables'!$K$14)),0,IF(C2277&gt;(G2277*(1+'inputs and tables'!$K$14)),1,K2276)))</f>
        <v>1</v>
      </c>
      <c r="N2277" s="13">
        <f t="shared" si="105"/>
        <v>3093.7663916630299</v>
      </c>
      <c r="O2277" s="10">
        <f ca="1">(O2276+(IF(J2276&lt;&gt;J2275,(-O2276*'inputs and tables'!$K$22-'inputs and tables'!$K$21)-O2276*'inputs and tables'!$K$22,0)*('inputs and tables'!$K$15+'inputs and tables'!$K$16)))*(IF(AND(J2276=0,'inputs and tables'!$K$16=1),data!C2276/data!C2277,1)*IF(AND(J2276=1,'inputs and tables'!$K$15=1),data!C2277/data!C2276,1))</f>
        <v>84390.855459436862</v>
      </c>
      <c r="P2277" s="10">
        <f ca="1">(P2276+(IF(K2276&lt;&gt;K2275,(-P2276*'inputs and tables'!$K$22-'inputs and tables'!$K$21)-P2276*'inputs and tables'!$K$22,0)*('inputs and tables'!$K$15+'inputs and tables'!$K$16)))*(IF(AND(K2276=0,'inputs and tables'!$K$16=1),data!C2276/data!C2277,1)*IF(AND(K2276=1,'inputs and tables'!$K$15=1),data!C2277/data!C2276,1))</f>
        <v>18266.602535774055</v>
      </c>
    </row>
    <row r="2278" spans="1:16" x14ac:dyDescent="0.4">
      <c r="A2278" s="17">
        <f t="shared" si="106"/>
        <v>2276</v>
      </c>
      <c r="B2278">
        <v>1699488000</v>
      </c>
      <c r="C2278">
        <v>36701.089999999997</v>
      </c>
      <c r="D2278" s="14">
        <f t="shared" si="107"/>
        <v>45239</v>
      </c>
      <c r="F2278">
        <f ca="1">IF(A2278&lt;$F$2,"",AVERAGE(INDIRECT("C"&amp;A2278-$F$2+3):C2278))</f>
        <v>28826.281416666661</v>
      </c>
      <c r="G2278" s="2">
        <f ca="1">IF(A2278&lt;$G$2,"",IF(A2278=$G$2,AVERAGE(INDIRECT("C"&amp;A2278-$G$2+3):C2278),G2277+(2/($G$2+3))*(C2278-G2277)))</f>
        <v>29555.168372885153</v>
      </c>
      <c r="J2278">
        <f ca="1">IF(F2278="","",IF(C2278&lt;(F2278*(1-'inputs and tables'!$K$14)),0,IF(C2278&gt;(F2278*(1+'inputs and tables'!$K$14)),1,J2277)))</f>
        <v>1</v>
      </c>
      <c r="K2278">
        <f ca="1">IF(G2278="","",IF(C2278&lt;(G2278*(1-'inputs and tables'!$K$14)),0,IF(C2278&gt;(G2278*(1+'inputs and tables'!$K$14)),1,K2277)))</f>
        <v>1</v>
      </c>
      <c r="N2278" s="13">
        <f t="shared" si="105"/>
        <v>3187.2418584454867</v>
      </c>
      <c r="O2278" s="10">
        <f ca="1">(O2277+(IF(J2277&lt;&gt;J2276,(-O2277*'inputs and tables'!$K$22-'inputs and tables'!$K$21)-O2277*'inputs and tables'!$K$22,0)*('inputs and tables'!$K$15+'inputs and tables'!$K$16)))*(IF(AND(J2277=0,'inputs and tables'!$K$16=1),data!C2277/data!C2278,1)*IF(AND(J2277=1,'inputs and tables'!$K$15=1),data!C2278/data!C2277,1))</f>
        <v>86940.651923545869</v>
      </c>
      <c r="P2278" s="10">
        <f ca="1">(P2277+(IF(K2277&lt;&gt;K2276,(-P2277*'inputs and tables'!$K$22-'inputs and tables'!$K$21)-P2277*'inputs and tables'!$K$22,0)*('inputs and tables'!$K$15+'inputs and tables'!$K$16)))*(IF(AND(K2277=0,'inputs and tables'!$K$16=1),data!C2277/data!C2278,1)*IF(AND(K2277=1,'inputs and tables'!$K$15=1),data!C2278/data!C2277,1))</f>
        <v>18818.512079805027</v>
      </c>
    </row>
    <row r="2279" spans="1:16" x14ac:dyDescent="0.4">
      <c r="A2279" s="17">
        <f t="shared" si="106"/>
        <v>2277</v>
      </c>
      <c r="B2279">
        <v>1699574400</v>
      </c>
      <c r="C2279">
        <v>37301.629999999997</v>
      </c>
      <c r="D2279" s="14">
        <f t="shared" si="107"/>
        <v>45240</v>
      </c>
      <c r="F2279">
        <f ca="1">IF(A2279&lt;$F$2,"",AVERAGE(INDIRECT("C"&amp;A2279-$F$2+3):C2279))</f>
        <v>28875.009749999994</v>
      </c>
      <c r="G2279" s="2">
        <f ca="1">IF(A2279&lt;$G$2,"",IF(A2279=$G$2,AVERAGE(INDIRECT("C"&amp;A2279-$G$2+3):C2279),G2278+(2/($G$2+3))*(C2279-G2278)))</f>
        <v>29693.498044797918</v>
      </c>
      <c r="J2279">
        <f ca="1">IF(F2279="","",IF(C2279&lt;(F2279*(1-'inputs and tables'!$K$14)),0,IF(C2279&gt;(F2279*(1+'inputs and tables'!$K$14)),1,J2278)))</f>
        <v>1</v>
      </c>
      <c r="K2279">
        <f ca="1">IF(G2279="","",IF(C2279&lt;(G2279*(1-'inputs and tables'!$K$14)),0,IF(C2279&gt;(G2279*(1+'inputs and tables'!$K$14)),1,K2278)))</f>
        <v>1</v>
      </c>
      <c r="N2279" s="13">
        <f t="shared" si="105"/>
        <v>3239.3947025618563</v>
      </c>
      <c r="O2279" s="10">
        <f ca="1">(O2278+(IF(J2278&lt;&gt;J2277,(-O2278*'inputs and tables'!$K$22-'inputs and tables'!$K$21)-O2278*'inputs and tables'!$K$22,0)*('inputs and tables'!$K$15+'inputs and tables'!$K$16)))*(IF(AND(J2278=0,'inputs and tables'!$K$16=1),data!C2278/data!C2279,1)*IF(AND(J2278=1,'inputs and tables'!$K$15=1),data!C2279/data!C2278,1))</f>
        <v>88363.261963361205</v>
      </c>
      <c r="P2279" s="10">
        <f ca="1">(P2278+(IF(K2278&lt;&gt;K2277,(-P2278*'inputs and tables'!$K$22-'inputs and tables'!$K$21)-P2278*'inputs and tables'!$K$22,0)*('inputs and tables'!$K$15+'inputs and tables'!$K$16)))*(IF(AND(K2278=0,'inputs and tables'!$K$16=1),data!C2278/data!C2279,1)*IF(AND(K2278=1,'inputs and tables'!$K$15=1),data!C2279/data!C2278,1))</f>
        <v>19126.439425952132</v>
      </c>
    </row>
    <row r="2280" spans="1:16" x14ac:dyDescent="0.4">
      <c r="A2280" s="17">
        <f t="shared" si="106"/>
        <v>2278</v>
      </c>
      <c r="B2280">
        <v>1699660800</v>
      </c>
      <c r="C2280">
        <v>37130</v>
      </c>
      <c r="D2280" s="14">
        <f t="shared" si="107"/>
        <v>45241</v>
      </c>
      <c r="F2280">
        <f ca="1">IF(A2280&lt;$F$2,"",AVERAGE(INDIRECT("C"&amp;A2280-$F$2+3):C2280))</f>
        <v>28931.826333333327</v>
      </c>
      <c r="G2280" s="2">
        <f ca="1">IF(A2280&lt;$G$2,"",IF(A2280=$G$2,AVERAGE(INDIRECT("C"&amp;A2280-$G$2+3):C2280),G2279+(2/($G$2+3))*(C2280-G2279)))</f>
        <v>29826.292722569382</v>
      </c>
      <c r="J2280">
        <f ca="1">IF(F2280="","",IF(C2280&lt;(F2280*(1-'inputs and tables'!$K$14)),0,IF(C2280&gt;(F2280*(1+'inputs and tables'!$K$14)),1,J2279)))</f>
        <v>1</v>
      </c>
      <c r="K2280">
        <f ca="1">IF(G2280="","",IF(C2280&lt;(G2280*(1-'inputs and tables'!$K$14)),0,IF(C2280&gt;(G2280*(1+'inputs and tables'!$K$14)),1,K2279)))</f>
        <v>1</v>
      </c>
      <c r="N2280" s="13">
        <f t="shared" si="105"/>
        <v>3224.4897959183481</v>
      </c>
      <c r="O2280" s="10">
        <f ca="1">(O2279+(IF(J2279&lt;&gt;J2278,(-O2279*'inputs and tables'!$K$22-'inputs and tables'!$K$21)-O2279*'inputs and tables'!$K$22,0)*('inputs and tables'!$K$15+'inputs and tables'!$K$16)))*(IF(AND(J2279=0,'inputs and tables'!$K$16=1),data!C2279/data!C2280,1)*IF(AND(J2279=1,'inputs and tables'!$K$15=1),data!C2280/data!C2279,1))</f>
        <v>87956.690275990666</v>
      </c>
      <c r="P2280" s="10">
        <f ca="1">(P2279+(IF(K2279&lt;&gt;K2278,(-P2279*'inputs and tables'!$K$22-'inputs and tables'!$K$21)-P2279*'inputs and tables'!$K$22,0)*('inputs and tables'!$K$15+'inputs and tables'!$K$16)))*(IF(AND(K2279=0,'inputs and tables'!$K$16=1),data!C2279/data!C2280,1)*IF(AND(K2279=1,'inputs and tables'!$K$15=1),data!C2280/data!C2279,1))</f>
        <v>19038.436011659618</v>
      </c>
    </row>
    <row r="2281" spans="1:16" x14ac:dyDescent="0.4">
      <c r="A2281" s="17">
        <f t="shared" si="106"/>
        <v>2279</v>
      </c>
      <c r="B2281">
        <v>1699747200</v>
      </c>
      <c r="C2281">
        <v>37064.129999999997</v>
      </c>
      <c r="D2281" s="14">
        <f t="shared" si="107"/>
        <v>45242</v>
      </c>
      <c r="F2281">
        <f ca="1">IF(A2281&lt;$F$2,"",AVERAGE(INDIRECT("C"&amp;A2281-$F$2+3):C2281))</f>
        <v>28988.281416666658</v>
      </c>
      <c r="G2281" s="2">
        <f ca="1">IF(A2281&lt;$G$2,"",IF(A2281=$G$2,AVERAGE(INDIRECT("C"&amp;A2281-$G$2+3):C2281),G2280+(2/($G$2+3))*(C2281-G2280)))</f>
        <v>29955.539816809214</v>
      </c>
      <c r="J2281">
        <f ca="1">IF(F2281="","",IF(C2281&lt;(F2281*(1-'inputs and tables'!$K$14)),0,IF(C2281&gt;(F2281*(1+'inputs and tables'!$K$14)),1,J2280)))</f>
        <v>1</v>
      </c>
      <c r="K2281">
        <f ca="1">IF(G2281="","",IF(C2281&lt;(G2281*(1-'inputs and tables'!$K$14)),0,IF(C2281&gt;(G2281*(1+'inputs and tables'!$K$14)),1,K2280)))</f>
        <v>1</v>
      </c>
      <c r="N2281" s="13">
        <f t="shared" si="105"/>
        <v>3218.7694311767063</v>
      </c>
      <c r="O2281" s="10">
        <f ca="1">(O2280+(IF(J2280&lt;&gt;J2279,(-O2280*'inputs and tables'!$K$22-'inputs and tables'!$K$21)-O2280*'inputs and tables'!$K$22,0)*('inputs and tables'!$K$15+'inputs and tables'!$K$16)))*(IF(AND(J2280=0,'inputs and tables'!$K$16=1),data!C2280/data!C2281,1)*IF(AND(J2280=1,'inputs and tables'!$K$15=1),data!C2281/data!C2280,1))</f>
        <v>87800.651838380116</v>
      </c>
      <c r="P2281" s="10">
        <f ca="1">(P2280+(IF(K2280&lt;&gt;K2279,(-P2280*'inputs and tables'!$K$22-'inputs and tables'!$K$21)-P2280*'inputs and tables'!$K$22,0)*('inputs and tables'!$K$15+'inputs and tables'!$K$16)))*(IF(AND(K2280=0,'inputs and tables'!$K$16=1),data!C2280/data!C2281,1)*IF(AND(K2280=1,'inputs and tables'!$K$15=1),data!C2281/data!C2280,1))</f>
        <v>19004.661118578872</v>
      </c>
    </row>
    <row r="2282" spans="1:16" x14ac:dyDescent="0.4">
      <c r="A2282" s="17">
        <f t="shared" si="106"/>
        <v>2280</v>
      </c>
      <c r="B2282">
        <v>1699833600</v>
      </c>
      <c r="C2282">
        <v>36462.93</v>
      </c>
      <c r="D2282" s="14">
        <f t="shared" si="107"/>
        <v>45243</v>
      </c>
      <c r="F2282">
        <f ca="1">IF(A2282&lt;$F$2,"",AVERAGE(INDIRECT("C"&amp;A2282-$F$2+3):C2282))</f>
        <v>29040.205916666662</v>
      </c>
      <c r="G2282" s="2">
        <f ca="1">IF(A2282&lt;$G$2,"",IF(A2282=$G$2,AVERAGE(INDIRECT("C"&amp;A2282-$G$2+3):C2282),G2281+(2/($G$2+3))*(C2282-G2281)))</f>
        <v>30071.743212937621</v>
      </c>
      <c r="J2282">
        <f ca="1">IF(F2282="","",IF(C2282&lt;(F2282*(1-'inputs and tables'!$K$14)),0,IF(C2282&gt;(F2282*(1+'inputs and tables'!$K$14)),1,J2281)))</f>
        <v>1</v>
      </c>
      <c r="K2282">
        <f ca="1">IF(G2282="","",IF(C2282&lt;(G2282*(1-'inputs and tables'!$K$14)),0,IF(C2282&gt;(G2282*(1+'inputs and tables'!$K$14)),1,K2281)))</f>
        <v>1</v>
      </c>
      <c r="N2282" s="13">
        <f t="shared" si="105"/>
        <v>3166.5592705166982</v>
      </c>
      <c r="O2282" s="10">
        <f ca="1">(O2281+(IF(J2281&lt;&gt;J2280,(-O2281*'inputs and tables'!$K$22-'inputs and tables'!$K$21)-O2281*'inputs and tables'!$K$22,0)*('inputs and tables'!$K$15+'inputs and tables'!$K$16)))*(IF(AND(J2281=0,'inputs and tables'!$K$16=1),data!C2281/data!C2282,1)*IF(AND(J2281=1,'inputs and tables'!$K$15=1),data!C2282/data!C2281,1))</f>
        <v>86376.478334638523</v>
      </c>
      <c r="P2282" s="10">
        <f ca="1">(P2281+(IF(K2281&lt;&gt;K2280,(-P2281*'inputs and tables'!$K$22-'inputs and tables'!$K$21)-P2281*'inputs and tables'!$K$22,0)*('inputs and tables'!$K$15+'inputs and tables'!$K$16)))*(IF(AND(K2281=0,'inputs and tables'!$K$16=1),data!C2281/data!C2282,1)*IF(AND(K2281=1,'inputs and tables'!$K$15=1),data!C2282/data!C2281,1))</f>
        <v>18696.395356924961</v>
      </c>
    </row>
    <row r="2283" spans="1:16" x14ac:dyDescent="0.4">
      <c r="A2283" s="17">
        <f t="shared" si="106"/>
        <v>2281</v>
      </c>
      <c r="B2283">
        <v>1699920000</v>
      </c>
      <c r="C2283">
        <v>35551.19</v>
      </c>
      <c r="D2283" s="14">
        <f t="shared" si="107"/>
        <v>45244</v>
      </c>
      <c r="F2283">
        <f ca="1">IF(A2283&lt;$F$2,"",AVERAGE(INDIRECT("C"&amp;A2283-$F$2+3):C2283))</f>
        <v>29085.315833333334</v>
      </c>
      <c r="G2283" s="2">
        <f ca="1">IF(A2283&lt;$G$2,"",IF(A2283=$G$2,AVERAGE(INDIRECT("C"&amp;A2283-$G$2+3):C2283),G2282+(2/($G$2+3))*(C2283-G2282)))</f>
        <v>30169.590476992307</v>
      </c>
      <c r="J2283">
        <f ca="1">IF(F2283="","",IF(C2283&lt;(F2283*(1-'inputs and tables'!$K$14)),0,IF(C2283&gt;(F2283*(1+'inputs and tables'!$K$14)),1,J2282)))</f>
        <v>1</v>
      </c>
      <c r="K2283">
        <f ca="1">IF(G2283="","",IF(C2283&lt;(G2283*(1-'inputs and tables'!$K$14)),0,IF(C2283&gt;(G2283*(1+'inputs and tables'!$K$14)),1,K2282)))</f>
        <v>1</v>
      </c>
      <c r="N2283" s="13">
        <f t="shared" si="105"/>
        <v>3087.3808076421874</v>
      </c>
      <c r="O2283" s="10">
        <f ca="1">(O2282+(IF(J2282&lt;&gt;J2281,(-O2282*'inputs and tables'!$K$22-'inputs and tables'!$K$21)-O2282*'inputs and tables'!$K$22,0)*('inputs and tables'!$K$15+'inputs and tables'!$K$16)))*(IF(AND(J2282=0,'inputs and tables'!$K$16=1),data!C2282/data!C2283,1)*IF(AND(J2282=1,'inputs and tables'!$K$15=1),data!C2283/data!C2282,1))</f>
        <v>84216.67136474271</v>
      </c>
      <c r="P2283" s="10">
        <f ca="1">(P2282+(IF(K2282&lt;&gt;K2281,(-P2282*'inputs and tables'!$K$22-'inputs and tables'!$K$21)-P2282*'inputs and tables'!$K$22,0)*('inputs and tables'!$K$15+'inputs and tables'!$K$16)))*(IF(AND(K2282=0,'inputs and tables'!$K$16=1),data!C2282/data!C2283,1)*IF(AND(K2282=1,'inputs and tables'!$K$15=1),data!C2283/data!C2282,1))</f>
        <v>18228.899971811294</v>
      </c>
    </row>
    <row r="2284" spans="1:16" x14ac:dyDescent="0.4">
      <c r="A2284" s="17">
        <f t="shared" si="106"/>
        <v>2282</v>
      </c>
      <c r="B2284">
        <v>1700006400</v>
      </c>
      <c r="C2284">
        <v>37858.199999999997</v>
      </c>
      <c r="D2284" s="14">
        <f t="shared" si="107"/>
        <v>45245</v>
      </c>
      <c r="F2284">
        <f ca="1">IF(A2284&lt;$F$2,"",AVERAGE(INDIRECT("C"&amp;A2284-$F$2+3):C2284))</f>
        <v>29151.974749999998</v>
      </c>
      <c r="G2284" s="2">
        <f ca="1">IF(A2284&lt;$G$2,"",IF(A2284=$G$2,AVERAGE(INDIRECT("C"&amp;A2284-$G$2+3):C2284),G2283+(2/($G$2+3))*(C2284-G2283)))</f>
        <v>30306.887075617444</v>
      </c>
      <c r="J2284">
        <f ca="1">IF(F2284="","",IF(C2284&lt;(F2284*(1-'inputs and tables'!$K$14)),0,IF(C2284&gt;(F2284*(1+'inputs and tables'!$K$14)),1,J2283)))</f>
        <v>1</v>
      </c>
      <c r="K2284">
        <f ca="1">IF(G2284="","",IF(C2284&lt;(G2284*(1-'inputs and tables'!$K$14)),0,IF(C2284&gt;(G2284*(1+'inputs and tables'!$K$14)),1,K2283)))</f>
        <v>1</v>
      </c>
      <c r="N2284" s="13">
        <f t="shared" si="105"/>
        <v>3287.729049066415</v>
      </c>
      <c r="O2284" s="10">
        <f ca="1">(O2283+(IF(J2283&lt;&gt;J2282,(-O2283*'inputs and tables'!$K$22-'inputs and tables'!$K$21)-O2283*'inputs and tables'!$K$22,0)*('inputs and tables'!$K$15+'inputs and tables'!$K$16)))*(IF(AND(J2283=0,'inputs and tables'!$K$16=1),data!C2283/data!C2284,1)*IF(AND(J2283=1,'inputs and tables'!$K$15=1),data!C2284/data!C2283,1))</f>
        <v>89681.71214130109</v>
      </c>
      <c r="P2284" s="10">
        <f ca="1">(P2283+(IF(K2283&lt;&gt;K2282,(-P2283*'inputs and tables'!$K$22-'inputs and tables'!$K$21)-P2283*'inputs and tables'!$K$22,0)*('inputs and tables'!$K$15+'inputs and tables'!$K$16)))*(IF(AND(K2283=0,'inputs and tables'!$K$16=1),data!C2283/data!C2284,1)*IF(AND(K2283=1,'inputs and tables'!$K$15=1),data!C2284/data!C2283,1))</f>
        <v>19411.82112083523</v>
      </c>
    </row>
    <row r="2285" spans="1:16" x14ac:dyDescent="0.4">
      <c r="A2285" s="17">
        <f t="shared" si="106"/>
        <v>2283</v>
      </c>
      <c r="B2285">
        <v>1700092800</v>
      </c>
      <c r="C2285">
        <v>36163.51</v>
      </c>
      <c r="D2285" s="14">
        <f t="shared" si="107"/>
        <v>45246</v>
      </c>
      <c r="F2285">
        <f ca="1">IF(A2285&lt;$F$2,"",AVERAGE(INDIRECT("C"&amp;A2285-$F$2+3):C2285))</f>
        <v>29204.093916666661</v>
      </c>
      <c r="G2285" s="2">
        <f ca="1">IF(A2285&lt;$G$2,"",IF(A2285=$G$2,AVERAGE(INDIRECT("C"&amp;A2285-$G$2+3):C2285),G2284+(2/($G$2+3))*(C2285-G2284)))</f>
        <v>30411.46962783856</v>
      </c>
      <c r="J2285">
        <f ca="1">IF(F2285="","",IF(C2285&lt;(F2285*(1-'inputs and tables'!$K$14)),0,IF(C2285&gt;(F2285*(1+'inputs and tables'!$K$14)),1,J2284)))</f>
        <v>1</v>
      </c>
      <c r="K2285">
        <f ca="1">IF(G2285="","",IF(C2285&lt;(G2285*(1-'inputs and tables'!$K$14)),0,IF(C2285&gt;(G2285*(1+'inputs and tables'!$K$14)),1,K2284)))</f>
        <v>1</v>
      </c>
      <c r="N2285" s="13">
        <f t="shared" si="105"/>
        <v>3140.5566652192606</v>
      </c>
      <c r="O2285" s="10">
        <f ca="1">(O2284+(IF(J2284&lt;&gt;J2283,(-O2284*'inputs and tables'!$K$22-'inputs and tables'!$K$21)-O2284*'inputs and tables'!$K$22,0)*('inputs and tables'!$K$15+'inputs and tables'!$K$16)))*(IF(AND(J2284=0,'inputs and tables'!$K$16=1),data!C2284/data!C2285,1)*IF(AND(J2284=1,'inputs and tables'!$K$15=1),data!C2285/data!C2284,1))</f>
        <v>85667.186866757111</v>
      </c>
      <c r="P2285" s="10">
        <f ca="1">(P2284+(IF(K2284&lt;&gt;K2283,(-P2284*'inputs and tables'!$K$22-'inputs and tables'!$K$21)-P2284*'inputs and tables'!$K$22,0)*('inputs and tables'!$K$15+'inputs and tables'!$K$16)))*(IF(AND(K2284=0,'inputs and tables'!$K$16=1),data!C2284/data!C2285,1)*IF(AND(K2284=1,'inputs and tables'!$K$15=1),data!C2285/data!C2284,1))</f>
        <v>18542.867522004115</v>
      </c>
    </row>
    <row r="2286" spans="1:16" x14ac:dyDescent="0.4">
      <c r="A2286" s="17">
        <f t="shared" si="106"/>
        <v>2284</v>
      </c>
      <c r="B2286">
        <v>1700179200</v>
      </c>
      <c r="C2286">
        <v>36613.919999999998</v>
      </c>
      <c r="D2286" s="14">
        <f t="shared" si="107"/>
        <v>45247</v>
      </c>
      <c r="F2286">
        <f ca="1">IF(A2286&lt;$F$2,"",AVERAGE(INDIRECT("C"&amp;A2286-$F$2+3):C2286))</f>
        <v>29260.876583333327</v>
      </c>
      <c r="G2286" s="2">
        <f ca="1">IF(A2286&lt;$G$2,"",IF(A2286=$G$2,AVERAGE(INDIRECT("C"&amp;A2286-$G$2+3):C2286),G2285+(2/($G$2+3))*(C2286-G2285)))</f>
        <v>30522.227670198587</v>
      </c>
      <c r="J2286">
        <f ca="1">IF(F2286="","",IF(C2286&lt;(F2286*(1-'inputs and tables'!$K$14)),0,IF(C2286&gt;(F2286*(1+'inputs and tables'!$K$14)),1,J2285)))</f>
        <v>1</v>
      </c>
      <c r="K2286">
        <f ca="1">IF(G2286="","",IF(C2286&lt;(G2286*(1-'inputs and tables'!$K$14)),0,IF(C2286&gt;(G2286*(1+'inputs and tables'!$K$14)),1,K2285)))</f>
        <v>1</v>
      </c>
      <c r="N2286" s="13">
        <f t="shared" si="105"/>
        <v>3179.6717325227769</v>
      </c>
      <c r="O2286" s="10">
        <f ca="1">(O2285+(IF(J2285&lt;&gt;J2284,(-O2285*'inputs and tables'!$K$22-'inputs and tables'!$K$21)-O2285*'inputs and tables'!$K$22,0)*('inputs and tables'!$K$15+'inputs and tables'!$K$16)))*(IF(AND(J2285=0,'inputs and tables'!$K$16=1),data!C2285/data!C2286,1)*IF(AND(J2285=1,'inputs and tables'!$K$15=1),data!C2286/data!C2285,1))</f>
        <v>86734.156241042278</v>
      </c>
      <c r="P2286" s="10">
        <f ca="1">(P2285+(IF(K2285&lt;&gt;K2284,(-P2285*'inputs and tables'!$K$22-'inputs and tables'!$K$21)-P2285*'inputs and tables'!$K$22,0)*('inputs and tables'!$K$15+'inputs and tables'!$K$16)))*(IF(AND(K2285=0,'inputs and tables'!$K$16=1),data!C2285/data!C2286,1)*IF(AND(K2285=1,'inputs and tables'!$K$15=1),data!C2286/data!C2285,1))</f>
        <v>18773.81559536828</v>
      </c>
    </row>
    <row r="2287" spans="1:16" x14ac:dyDescent="0.4">
      <c r="A2287" s="17">
        <f t="shared" si="106"/>
        <v>2285</v>
      </c>
      <c r="B2287">
        <v>1700265600</v>
      </c>
      <c r="C2287">
        <v>36568.1</v>
      </c>
      <c r="D2287" s="14">
        <f t="shared" si="107"/>
        <v>45248</v>
      </c>
      <c r="F2287">
        <f ca="1">IF(A2287&lt;$F$2,"",AVERAGE(INDIRECT("C"&amp;A2287-$F$2+3):C2287))</f>
        <v>29316.429749999996</v>
      </c>
      <c r="G2287" s="2">
        <f ca="1">IF(A2287&lt;$G$2,"",IF(A2287=$G$2,AVERAGE(INDIRECT("C"&amp;A2287-$G$2+3):C2287),G2286+(2/($G$2+3))*(C2287-G2286)))</f>
        <v>30630.189676087899</v>
      </c>
      <c r="J2287">
        <f ca="1">IF(F2287="","",IF(C2287&lt;(F2287*(1-'inputs and tables'!$K$14)),0,IF(C2287&gt;(F2287*(1+'inputs and tables'!$K$14)),1,J2286)))</f>
        <v>1</v>
      </c>
      <c r="K2287">
        <f ca="1">IF(G2287="","",IF(C2287&lt;(G2287*(1-'inputs and tables'!$K$14)),0,IF(C2287&gt;(G2287*(1+'inputs and tables'!$K$14)),1,K2286)))</f>
        <v>1</v>
      </c>
      <c r="N2287" s="13">
        <f t="shared" si="105"/>
        <v>3175.6925749022816</v>
      </c>
      <c r="O2287" s="10">
        <f ca="1">(O2286+(IF(J2286&lt;&gt;J2285,(-O2286*'inputs and tables'!$K$22-'inputs and tables'!$K$21)-O2286*'inputs and tables'!$K$22,0)*('inputs and tables'!$K$15+'inputs and tables'!$K$16)))*(IF(AND(J2286=0,'inputs and tables'!$K$16=1),data!C2286/data!C2287,1)*IF(AND(J2286=1,'inputs and tables'!$K$15=1),data!C2287/data!C2286,1))</f>
        <v>86625.613942403812</v>
      </c>
      <c r="P2287" s="10">
        <f ca="1">(P2286+(IF(K2286&lt;&gt;K2285,(-P2286*'inputs and tables'!$K$22-'inputs and tables'!$K$21)-P2286*'inputs and tables'!$K$22,0)*('inputs and tables'!$K$15+'inputs and tables'!$K$16)))*(IF(AND(K2286=0,'inputs and tables'!$K$16=1),data!C2286/data!C2287,1)*IF(AND(K2286=1,'inputs and tables'!$K$15=1),data!C2287/data!C2286,1))</f>
        <v>18750.321355183678</v>
      </c>
    </row>
    <row r="2288" spans="1:16" x14ac:dyDescent="0.4">
      <c r="A2288" s="17">
        <f t="shared" si="106"/>
        <v>2286</v>
      </c>
      <c r="B2288">
        <v>1700352000</v>
      </c>
      <c r="C2288">
        <v>37359.86</v>
      </c>
      <c r="D2288" s="14">
        <f t="shared" si="107"/>
        <v>45249</v>
      </c>
      <c r="F2288">
        <f ca="1">IF(A2288&lt;$F$2,"",AVERAGE(INDIRECT("C"&amp;A2288-$F$2+3):C2288))</f>
        <v>29379.47858333333</v>
      </c>
      <c r="G2288" s="2">
        <f ca="1">IF(A2288&lt;$G$2,"",IF(A2288=$G$2,AVERAGE(INDIRECT("C"&amp;A2288-$G$2+3):C2288),G2287+(2/($G$2+3))*(C2288-G2287)))</f>
        <v>30750.362360443472</v>
      </c>
      <c r="J2288">
        <f ca="1">IF(F2288="","",IF(C2288&lt;(F2288*(1-'inputs and tables'!$K$14)),0,IF(C2288&gt;(F2288*(1+'inputs and tables'!$K$14)),1,J2287)))</f>
        <v>1</v>
      </c>
      <c r="K2288">
        <f ca="1">IF(G2288="","",IF(C2288&lt;(G2288*(1-'inputs and tables'!$K$14)),0,IF(C2288&gt;(G2288*(1+'inputs and tables'!$K$14)),1,K2287)))</f>
        <v>1</v>
      </c>
      <c r="N2288" s="13">
        <f t="shared" si="105"/>
        <v>3244.4515848892552</v>
      </c>
      <c r="O2288" s="10">
        <f ca="1">(O2287+(IF(J2287&lt;&gt;J2286,(-O2287*'inputs and tables'!$K$22-'inputs and tables'!$K$21)-O2287*'inputs and tables'!$K$22,0)*('inputs and tables'!$K$15+'inputs and tables'!$K$16)))*(IF(AND(J2287=0,'inputs and tables'!$K$16=1),data!C2287/data!C2288,1)*IF(AND(J2287=1,'inputs and tables'!$K$15=1),data!C2288/data!C2287,1))</f>
        <v>88501.202121582872</v>
      </c>
      <c r="P2288" s="10">
        <f ca="1">(P2287+(IF(K2287&lt;&gt;K2286,(-P2287*'inputs and tables'!$K$22-'inputs and tables'!$K$21)-P2287*'inputs and tables'!$K$22,0)*('inputs and tables'!$K$15+'inputs and tables'!$K$16)))*(IF(AND(K2287=0,'inputs and tables'!$K$16=1),data!C2287/data!C2288,1)*IF(AND(K2287=1,'inputs and tables'!$K$15=1),data!C2288/data!C2287,1))</f>
        <v>19156.296903166218</v>
      </c>
    </row>
    <row r="2289" spans="1:16" x14ac:dyDescent="0.4">
      <c r="A2289" s="17">
        <f t="shared" si="106"/>
        <v>2287</v>
      </c>
      <c r="B2289">
        <v>1700438400</v>
      </c>
      <c r="C2289">
        <v>37448.78</v>
      </c>
      <c r="D2289" s="14">
        <f t="shared" si="107"/>
        <v>45250</v>
      </c>
      <c r="F2289">
        <f ca="1">IF(A2289&lt;$F$2,"",AVERAGE(INDIRECT("C"&amp;A2289-$F$2+3):C2289))</f>
        <v>29440.853833333331</v>
      </c>
      <c r="G2289" s="2">
        <f ca="1">IF(A2289&lt;$G$2,"",IF(A2289=$G$2,AVERAGE(INDIRECT("C"&amp;A2289-$G$2+3):C2289),G2288+(2/($G$2+3))*(C2289-G2288)))</f>
        <v>30869.976961149838</v>
      </c>
      <c r="J2289">
        <f ca="1">IF(F2289="","",IF(C2289&lt;(F2289*(1-'inputs and tables'!$K$14)),0,IF(C2289&gt;(F2289*(1+'inputs and tables'!$K$14)),1,J2288)))</f>
        <v>1</v>
      </c>
      <c r="K2289">
        <f ca="1">IF(G2289="","",IF(C2289&lt;(G2289*(1-'inputs and tables'!$K$14)),0,IF(C2289&gt;(G2289*(1+'inputs and tables'!$K$14)),1,K2288)))</f>
        <v>1</v>
      </c>
      <c r="N2289" s="13">
        <f t="shared" si="105"/>
        <v>3252.1736864958552</v>
      </c>
      <c r="O2289" s="10">
        <f ca="1">(O2288+(IF(J2288&lt;&gt;J2287,(-O2288*'inputs and tables'!$K$22-'inputs and tables'!$K$21)-O2288*'inputs and tables'!$K$22,0)*('inputs and tables'!$K$15+'inputs and tables'!$K$16)))*(IF(AND(J2288=0,'inputs and tables'!$K$16=1),data!C2288/data!C2289,1)*IF(AND(J2288=1,'inputs and tables'!$K$15=1),data!C2289/data!C2288,1))</f>
        <v>88711.843352375785</v>
      </c>
      <c r="P2289" s="10">
        <f ca="1">(P2288+(IF(K2288&lt;&gt;K2287,(-P2288*'inputs and tables'!$K$22-'inputs and tables'!$K$21)-P2288*'inputs and tables'!$K$22,0)*('inputs and tables'!$K$15+'inputs and tables'!$K$16)))*(IF(AND(K2288=0,'inputs and tables'!$K$16=1),data!C2288/data!C2289,1)*IF(AND(K2288=1,'inputs and tables'!$K$15=1),data!C2289/data!C2288,1))</f>
        <v>19201.890701446766</v>
      </c>
    </row>
    <row r="2290" spans="1:16" x14ac:dyDescent="0.4">
      <c r="A2290" s="17">
        <f t="shared" si="106"/>
        <v>2288</v>
      </c>
      <c r="B2290">
        <v>1700524800</v>
      </c>
      <c r="C2290">
        <v>35741.65</v>
      </c>
      <c r="D2290" s="14">
        <f t="shared" si="107"/>
        <v>45251</v>
      </c>
      <c r="F2290">
        <f ca="1">IF(A2290&lt;$F$2,"",AVERAGE(INDIRECT("C"&amp;A2290-$F$2+3):C2290))</f>
        <v>29495.563416666657</v>
      </c>
      <c r="G2290" s="2">
        <f ca="1">IF(A2290&lt;$G$2,"",IF(A2290=$G$2,AVERAGE(INDIRECT("C"&amp;A2290-$G$2+3):C2290),G2289+(2/($G$2+3))*(C2290-G2289)))</f>
        <v>30956.971122557876</v>
      </c>
      <c r="J2290">
        <f ca="1">IF(F2290="","",IF(C2290&lt;(F2290*(1-'inputs and tables'!$K$14)),0,IF(C2290&gt;(F2290*(1+'inputs and tables'!$K$14)),1,J2289)))</f>
        <v>1</v>
      </c>
      <c r="K2290">
        <f ca="1">IF(G2290="","",IF(C2290&lt;(G2290*(1-'inputs and tables'!$K$14)),0,IF(C2290&gt;(G2290*(1+'inputs and tables'!$K$14)),1,K2289)))</f>
        <v>1</v>
      </c>
      <c r="N2290" s="13">
        <f t="shared" si="105"/>
        <v>3103.9209726443582</v>
      </c>
      <c r="O2290" s="10">
        <f ca="1">(O2289+(IF(J2289&lt;&gt;J2288,(-O2289*'inputs and tables'!$K$22-'inputs and tables'!$K$21)-O2289*'inputs and tables'!$K$22,0)*('inputs and tables'!$K$15+'inputs and tables'!$K$16)))*(IF(AND(J2289=0,'inputs and tables'!$K$16=1),data!C2289/data!C2290,1)*IF(AND(J2289=1,'inputs and tables'!$K$15=1),data!C2290/data!C2289,1))</f>
        <v>84667.849151706469</v>
      </c>
      <c r="P2290" s="10">
        <f ca="1">(P2289+(IF(K2289&lt;&gt;K2288,(-P2289*'inputs and tables'!$K$22-'inputs and tables'!$K$21)-P2289*'inputs and tables'!$K$22,0)*('inputs and tables'!$K$15+'inputs and tables'!$K$16)))*(IF(AND(K2289=0,'inputs and tables'!$K$16=1),data!C2289/data!C2290,1)*IF(AND(K2289=1,'inputs and tables'!$K$15=1),data!C2290/data!C2289,1))</f>
        <v>18326.558483063127</v>
      </c>
    </row>
    <row r="2291" spans="1:16" x14ac:dyDescent="0.4">
      <c r="A2291" s="17">
        <f t="shared" si="106"/>
        <v>2289</v>
      </c>
      <c r="B2291">
        <v>1700611200</v>
      </c>
      <c r="C2291">
        <v>37408.339999999997</v>
      </c>
      <c r="D2291" s="14">
        <f t="shared" si="107"/>
        <v>45252</v>
      </c>
      <c r="F2291">
        <f ca="1">IF(A2291&lt;$F$2,"",AVERAGE(INDIRECT("C"&amp;A2291-$F$2+3):C2291))</f>
        <v>29563.725333333325</v>
      </c>
      <c r="G2291" s="2">
        <f ca="1">IF(A2291&lt;$G$2,"",IF(A2291=$G$2,AVERAGE(INDIRECT("C"&amp;A2291-$G$2+3):C2291),G2290+(2/($G$2+3))*(C2291-G2290)))</f>
        <v>31072.174138226485</v>
      </c>
      <c r="J2291">
        <f ca="1">IF(F2291="","",IF(C2291&lt;(F2291*(1-'inputs and tables'!$K$14)),0,IF(C2291&gt;(F2291*(1+'inputs and tables'!$K$14)),1,J2290)))</f>
        <v>1</v>
      </c>
      <c r="K2291">
        <f ca="1">IF(G2291="","",IF(C2291&lt;(G2291*(1-'inputs and tables'!$K$14)),0,IF(C2291&gt;(G2291*(1+'inputs and tables'!$K$14)),1,K2290)))</f>
        <v>1</v>
      </c>
      <c r="N2291" s="13">
        <f t="shared" si="105"/>
        <v>3248.6617455492637</v>
      </c>
      <c r="O2291" s="10">
        <f ca="1">(O2290+(IF(J2290&lt;&gt;J2289,(-O2290*'inputs and tables'!$K$22-'inputs and tables'!$K$21)-O2290*'inputs and tables'!$K$22,0)*('inputs and tables'!$K$15+'inputs and tables'!$K$16)))*(IF(AND(J2290=0,'inputs and tables'!$K$16=1),data!C2290/data!C2291,1)*IF(AND(J2290=1,'inputs and tables'!$K$15=1),data!C2291/data!C2290,1))</f>
        <v>88616.045653621113</v>
      </c>
      <c r="P2291" s="10">
        <f ca="1">(P2290+(IF(K2290&lt;&gt;K2289,(-P2290*'inputs and tables'!$K$22-'inputs and tables'!$K$21)-P2290*'inputs and tables'!$K$22,0)*('inputs and tables'!$K$15+'inputs and tables'!$K$16)))*(IF(AND(K2290=0,'inputs and tables'!$K$16=1),data!C2290/data!C2291,1)*IF(AND(K2290=1,'inputs and tables'!$K$15=1),data!C2291/data!C2290,1))</f>
        <v>19181.155060393397</v>
      </c>
    </row>
    <row r="2292" spans="1:16" x14ac:dyDescent="0.4">
      <c r="A2292" s="17">
        <f t="shared" si="106"/>
        <v>2290</v>
      </c>
      <c r="B2292">
        <v>1700697600</v>
      </c>
      <c r="C2292">
        <v>37294.28</v>
      </c>
      <c r="D2292" s="14">
        <f t="shared" si="107"/>
        <v>45253</v>
      </c>
      <c r="F2292">
        <f ca="1">IF(A2292&lt;$F$2,"",AVERAGE(INDIRECT("C"&amp;A2292-$F$2+3):C2292))</f>
        <v>29629.911333333326</v>
      </c>
      <c r="G2292" s="2">
        <f ca="1">IF(A2292&lt;$G$2,"",IF(A2292=$G$2,AVERAGE(INDIRECT("C"&amp;A2292-$G$2+3):C2292),G2291+(2/($G$2+3))*(C2292-G2291)))</f>
        <v>31183.283171472442</v>
      </c>
      <c r="J2292">
        <f ca="1">IF(F2292="","",IF(C2292&lt;(F2292*(1-'inputs and tables'!$K$14)),0,IF(C2292&gt;(F2292*(1+'inputs and tables'!$K$14)),1,J2291)))</f>
        <v>1</v>
      </c>
      <c r="K2292">
        <f ca="1">IF(G2292="","",IF(C2292&lt;(G2292*(1-'inputs and tables'!$K$14)),0,IF(C2292&gt;(G2292*(1+'inputs and tables'!$K$14)),1,K2291)))</f>
        <v>1</v>
      </c>
      <c r="N2292" s="13">
        <f t="shared" si="105"/>
        <v>3238.7564046895159</v>
      </c>
      <c r="O2292" s="10">
        <f ca="1">(O2291+(IF(J2291&lt;&gt;J2290,(-O2291*'inputs and tables'!$K$22-'inputs and tables'!$K$21)-O2291*'inputs and tables'!$K$22,0)*('inputs and tables'!$K$15+'inputs and tables'!$K$16)))*(IF(AND(J2291=0,'inputs and tables'!$K$16=1),data!C2291/data!C2292,1)*IF(AND(J2291=1,'inputs and tables'!$K$15=1),data!C2292/data!C2291,1))</f>
        <v>88345.850660545999</v>
      </c>
      <c r="P2292" s="10">
        <f ca="1">(P2291+(IF(K2291&lt;&gt;K2290,(-P2291*'inputs and tables'!$K$22-'inputs and tables'!$K$21)-P2291*'inputs and tables'!$K$22,0)*('inputs and tables'!$K$15+'inputs and tables'!$K$16)))*(IF(AND(K2291=0,'inputs and tables'!$K$16=1),data!C2291/data!C2292,1)*IF(AND(K2291=1,'inputs and tables'!$K$15=1),data!C2292/data!C2291,1))</f>
        <v>19122.67070780816</v>
      </c>
    </row>
    <row r="2293" spans="1:16" x14ac:dyDescent="0.4">
      <c r="A2293" s="17">
        <f t="shared" si="106"/>
        <v>2291</v>
      </c>
      <c r="B2293">
        <v>1700784000</v>
      </c>
      <c r="C2293">
        <v>37713.57</v>
      </c>
      <c r="D2293" s="14">
        <f t="shared" si="107"/>
        <v>45254</v>
      </c>
      <c r="F2293">
        <f ca="1">IF(A2293&lt;$F$2,"",AVERAGE(INDIRECT("C"&amp;A2293-$F$2+3):C2293))</f>
        <v>29700.667916666658</v>
      </c>
      <c r="G2293" s="2">
        <f ca="1">IF(A2293&lt;$G$2,"",IF(A2293=$G$2,AVERAGE(INDIRECT("C"&amp;A2293-$G$2+3):C2293),G2292+(2/($G$2+3))*(C2293-G2292)))</f>
        <v>31299.895436267576</v>
      </c>
      <c r="J2293">
        <f ca="1">IF(F2293="","",IF(C2293&lt;(F2293*(1-'inputs and tables'!$K$14)),0,IF(C2293&gt;(F2293*(1+'inputs and tables'!$K$14)),1,J2292)))</f>
        <v>1</v>
      </c>
      <c r="K2293">
        <f ca="1">IF(G2293="","",IF(C2293&lt;(G2293*(1-'inputs and tables'!$K$14)),0,IF(C2293&gt;(G2293*(1+'inputs and tables'!$K$14)),1,K2292)))</f>
        <v>1</v>
      </c>
      <c r="N2293" s="13">
        <f t="shared" si="105"/>
        <v>3275.1689101172187</v>
      </c>
      <c r="O2293" s="10">
        <f ca="1">(O2292+(IF(J2292&lt;&gt;J2291,(-O2292*'inputs and tables'!$K$22-'inputs and tables'!$K$21)-O2292*'inputs and tables'!$K$22,0)*('inputs and tables'!$K$15+'inputs and tables'!$K$16)))*(IF(AND(J2292=0,'inputs and tables'!$K$16=1),data!C2292/data!C2293,1)*IF(AND(J2292=1,'inputs and tables'!$K$15=1),data!C2293/data!C2292,1))</f>
        <v>89339.100341823127</v>
      </c>
      <c r="P2293" s="10">
        <f ca="1">(P2292+(IF(K2292&lt;&gt;K2291,(-P2292*'inputs and tables'!$K$22-'inputs and tables'!$K$21)-P2292*'inputs and tables'!$K$22,0)*('inputs and tables'!$K$15+'inputs and tables'!$K$16)))*(IF(AND(K2292=0,'inputs and tables'!$K$16=1),data!C2292/data!C2293,1)*IF(AND(K2292=1,'inputs and tables'!$K$15=1),data!C2293/data!C2292,1))</f>
        <v>19337.661977275671</v>
      </c>
    </row>
    <row r="2294" spans="1:16" x14ac:dyDescent="0.4">
      <c r="A2294" s="17">
        <f t="shared" si="106"/>
        <v>2292</v>
      </c>
      <c r="B2294">
        <v>1700870400</v>
      </c>
      <c r="C2294">
        <v>37780.67</v>
      </c>
      <c r="D2294" s="14">
        <f t="shared" si="107"/>
        <v>45255</v>
      </c>
      <c r="F2294">
        <f ca="1">IF(A2294&lt;$F$2,"",AVERAGE(INDIRECT("C"&amp;A2294-$F$2+3):C2294))</f>
        <v>29771.222333333324</v>
      </c>
      <c r="G2294" s="2">
        <f ca="1">IF(A2294&lt;$G$2,"",IF(A2294=$G$2,AVERAGE(INDIRECT("C"&amp;A2294-$G$2+3):C2294),G2293+(2/($G$2+3))*(C2294-G2293)))</f>
        <v>31415.623553477082</v>
      </c>
      <c r="J2294">
        <f ca="1">IF(F2294="","",IF(C2294&lt;(F2294*(1-'inputs and tables'!$K$14)),0,IF(C2294&gt;(F2294*(1+'inputs and tables'!$K$14)),1,J2293)))</f>
        <v>1</v>
      </c>
      <c r="K2294">
        <f ca="1">IF(G2294="","",IF(C2294&lt;(G2294*(1-'inputs and tables'!$K$14)),0,IF(C2294&gt;(G2294*(1+'inputs and tables'!$K$14)),1,K2293)))</f>
        <v>1</v>
      </c>
      <c r="N2294" s="13">
        <f t="shared" si="105"/>
        <v>3280.9960920538228</v>
      </c>
      <c r="O2294" s="10">
        <f ca="1">(O2293+(IF(J2293&lt;&gt;J2292,(-O2293*'inputs and tables'!$K$22-'inputs and tables'!$K$21)-O2293*'inputs and tables'!$K$22,0)*('inputs and tables'!$K$15+'inputs and tables'!$K$16)))*(IF(AND(J2293=0,'inputs and tables'!$K$16=1),data!C2293/data!C2294,1)*IF(AND(J2293=1,'inputs and tables'!$K$15=1),data!C2294/data!C2293,1))</f>
        <v>89498.052507659886</v>
      </c>
      <c r="P2294" s="10">
        <f ca="1">(P2293+(IF(K2293&lt;&gt;K2292,(-P2293*'inputs and tables'!$K$22-'inputs and tables'!$K$21)-P2293*'inputs and tables'!$K$22,0)*('inputs and tables'!$K$15+'inputs and tables'!$K$16)))*(IF(AND(K2293=0,'inputs and tables'!$K$16=1),data!C2293/data!C2294,1)*IF(AND(K2293=1,'inputs and tables'!$K$15=1),data!C2294/data!C2293,1))</f>
        <v>19372.067553800916</v>
      </c>
    </row>
    <row r="2295" spans="1:16" x14ac:dyDescent="0.4">
      <c r="A2295" s="17">
        <f t="shared" si="106"/>
        <v>2293</v>
      </c>
      <c r="B2295">
        <v>1700956800</v>
      </c>
      <c r="C2295">
        <v>37447.43</v>
      </c>
      <c r="D2295" s="14">
        <f t="shared" si="107"/>
        <v>45256</v>
      </c>
      <c r="F2295">
        <f ca="1">IF(A2295&lt;$F$2,"",AVERAGE(INDIRECT("C"&amp;A2295-$F$2+3):C2295))</f>
        <v>29838.676749999988</v>
      </c>
      <c r="G2295" s="2">
        <f ca="1">IF(A2295&lt;$G$2,"",IF(A2295=$G$2,AVERAGE(INDIRECT("C"&amp;A2295-$G$2+3):C2295),G2294+(2/($G$2+3))*(C2295-G2294)))</f>
        <v>31523.334382879279</v>
      </c>
      <c r="J2295">
        <f ca="1">IF(F2295="","",IF(C2295&lt;(F2295*(1-'inputs and tables'!$K$14)),0,IF(C2295&gt;(F2295*(1+'inputs and tables'!$K$14)),1,J2294)))</f>
        <v>1</v>
      </c>
      <c r="K2295">
        <f ca="1">IF(G2295="","",IF(C2295&lt;(G2295*(1-'inputs and tables'!$K$14)),0,IF(C2295&gt;(G2295*(1+'inputs and tables'!$K$14)),1,K2294)))</f>
        <v>1</v>
      </c>
      <c r="N2295" s="13">
        <f t="shared" si="105"/>
        <v>3252.0564481111396</v>
      </c>
      <c r="O2295" s="10">
        <f ca="1">(O2294+(IF(J2294&lt;&gt;J2293,(-O2294*'inputs and tables'!$K$22-'inputs and tables'!$K$21)-O2294*'inputs and tables'!$K$22,0)*('inputs and tables'!$K$15+'inputs and tables'!$K$16)))*(IF(AND(J2294=0,'inputs and tables'!$K$16=1),data!C2294/data!C2295,1)*IF(AND(J2294=1,'inputs and tables'!$K$15=1),data!C2295/data!C2294,1))</f>
        <v>88708.645357981164</v>
      </c>
      <c r="P2295" s="10">
        <f ca="1">(P2294+(IF(K2294&lt;&gt;K2293,(-P2294*'inputs and tables'!$K$22-'inputs and tables'!$K$21)-P2294*'inputs and tables'!$K$22,0)*('inputs and tables'!$K$15+'inputs and tables'!$K$16)))*(IF(AND(K2294=0,'inputs and tables'!$K$16=1),data!C2294/data!C2295,1)*IF(AND(K2294=1,'inputs and tables'!$K$15=1),data!C2295/data!C2294,1))</f>
        <v>19201.198487910115</v>
      </c>
    </row>
    <row r="2296" spans="1:16" x14ac:dyDescent="0.4">
      <c r="A2296" s="17">
        <f t="shared" si="106"/>
        <v>2294</v>
      </c>
      <c r="B2296">
        <v>1701043200</v>
      </c>
      <c r="C2296">
        <v>37242.699999999997</v>
      </c>
      <c r="D2296" s="14">
        <f t="shared" si="107"/>
        <v>45257</v>
      </c>
      <c r="F2296">
        <f ca="1">IF(A2296&lt;$F$2,"",AVERAGE(INDIRECT("C"&amp;A2296-$F$2+3):C2296))</f>
        <v>29905.023499999992</v>
      </c>
      <c r="G2296" s="2">
        <f ca="1">IF(A2296&lt;$G$2,"",IF(A2296=$G$2,AVERAGE(INDIRECT("C"&amp;A2296-$G$2+3):C2296),G2295+(2/($G$2+3))*(C2296-G2295)))</f>
        <v>31625.465911756433</v>
      </c>
      <c r="J2296">
        <f ca="1">IF(F2296="","",IF(C2296&lt;(F2296*(1-'inputs and tables'!$K$14)),0,IF(C2296&gt;(F2296*(1+'inputs and tables'!$K$14)),1,J2295)))</f>
        <v>1</v>
      </c>
      <c r="K2296">
        <f ca="1">IF(G2296="","",IF(C2296&lt;(G2296*(1-'inputs and tables'!$K$14)),0,IF(C2296&gt;(G2296*(1+'inputs and tables'!$K$14)),1,K2295)))</f>
        <v>1</v>
      </c>
      <c r="N2296" s="13">
        <f t="shared" si="105"/>
        <v>3234.2770299609006</v>
      </c>
      <c r="O2296" s="10">
        <f ca="1">(O2295+(IF(J2295&lt;&gt;J2294,(-O2295*'inputs and tables'!$K$22-'inputs and tables'!$K$21)-O2295*'inputs and tables'!$K$22,0)*('inputs and tables'!$K$15+'inputs and tables'!$K$16)))*(IF(AND(J2295=0,'inputs and tables'!$K$16=1),data!C2295/data!C2296,1)*IF(AND(J2295=1,'inputs and tables'!$K$15=1),data!C2296/data!C2295,1))</f>
        <v>88223.663585823771</v>
      </c>
      <c r="P2296" s="10">
        <f ca="1">(P2295+(IF(K2295&lt;&gt;K2294,(-P2295*'inputs and tables'!$K$22-'inputs and tables'!$K$21)-P2295*'inputs and tables'!$K$22,0)*('inputs and tables'!$K$15+'inputs and tables'!$K$16)))*(IF(AND(K2295=0,'inputs and tables'!$K$16=1),data!C2295/data!C2296,1)*IF(AND(K2295=1,'inputs and tables'!$K$15=1),data!C2296/data!C2295,1))</f>
        <v>19096.223023200524</v>
      </c>
    </row>
    <row r="2297" spans="1:16" x14ac:dyDescent="0.4">
      <c r="A2297" s="17">
        <f t="shared" si="106"/>
        <v>2295</v>
      </c>
      <c r="B2297">
        <v>1701129600</v>
      </c>
      <c r="C2297">
        <v>37818.870000000003</v>
      </c>
      <c r="D2297" s="14">
        <f t="shared" si="107"/>
        <v>45258</v>
      </c>
      <c r="F2297">
        <f ca="1">IF(A2297&lt;$F$2,"",AVERAGE(INDIRECT("C"&amp;A2297-$F$2+3):C2297))</f>
        <v>29976.578666666657</v>
      </c>
      <c r="G2297" s="2">
        <f ca="1">IF(A2297&lt;$G$2,"",IF(A2297=$G$2,AVERAGE(INDIRECT("C"&amp;A2297-$G$2+3):C2297),G2296+(2/($G$2+3))*(C2297-G2296)))</f>
        <v>31736.062413332213</v>
      </c>
      <c r="J2297">
        <f ca="1">IF(F2297="","",IF(C2297&lt;(F2297*(1-'inputs and tables'!$K$14)),0,IF(C2297&gt;(F2297*(1+'inputs and tables'!$K$14)),1,J2296)))</f>
        <v>1</v>
      </c>
      <c r="K2297">
        <f ca="1">IF(G2297="","",IF(C2297&lt;(G2297*(1-'inputs and tables'!$K$14)),0,IF(C2297&gt;(G2297*(1+'inputs and tables'!$K$14)),1,K2296)))</f>
        <v>1</v>
      </c>
      <c r="N2297" s="13">
        <f t="shared" si="105"/>
        <v>3284.3135041250343</v>
      </c>
      <c r="O2297" s="10">
        <f ca="1">(O2296+(IF(J2296&lt;&gt;J2295,(-O2296*'inputs and tables'!$K$22-'inputs and tables'!$K$21)-O2296*'inputs and tables'!$K$22,0)*('inputs and tables'!$K$15+'inputs and tables'!$K$16)))*(IF(AND(J2296=0,'inputs and tables'!$K$16=1),data!C2296/data!C2297,1)*IF(AND(J2296=1,'inputs and tables'!$K$15=1),data!C2297/data!C2296,1))</f>
        <v>89588.543904604216</v>
      </c>
      <c r="P2297" s="10">
        <f ca="1">(P2296+(IF(K2296&lt;&gt;K2295,(-P2296*'inputs and tables'!$K$22-'inputs and tables'!$K$21)-P2296*'inputs and tables'!$K$22,0)*('inputs and tables'!$K$15+'inputs and tables'!$K$16)))*(IF(AND(K2296=0,'inputs and tables'!$K$16=1),data!C2296/data!C2297,1)*IF(AND(K2296=1,'inputs and tables'!$K$15=1),data!C2297/data!C2296,1))</f>
        <v>19391.654633134218</v>
      </c>
    </row>
    <row r="2298" spans="1:16" x14ac:dyDescent="0.4">
      <c r="A2298" s="17">
        <f t="shared" si="106"/>
        <v>2296</v>
      </c>
      <c r="B2298">
        <v>1701216000</v>
      </c>
      <c r="C2298">
        <v>37854.639999999999</v>
      </c>
      <c r="D2298" s="14">
        <f t="shared" si="107"/>
        <v>45259</v>
      </c>
      <c r="F2298">
        <f ca="1">IF(A2298&lt;$F$2,"",AVERAGE(INDIRECT("C"&amp;A2298-$F$2+3):C2298))</f>
        <v>30044.484083333326</v>
      </c>
      <c r="G2298" s="2">
        <f ca="1">IF(A2298&lt;$G$2,"",IF(A2298=$G$2,AVERAGE(INDIRECT("C"&amp;A2298-$G$2+3):C2298),G2297+(2/($G$2+3))*(C2298-G2297)))</f>
        <v>31845.322727379851</v>
      </c>
      <c r="J2298">
        <f ca="1">IF(F2298="","",IF(C2298&lt;(F2298*(1-'inputs and tables'!$K$14)),0,IF(C2298&gt;(F2298*(1+'inputs and tables'!$K$14)),1,J2297)))</f>
        <v>1</v>
      </c>
      <c r="K2298">
        <f ca="1">IF(G2298="","",IF(C2298&lt;(G2298*(1-'inputs and tables'!$K$14)),0,IF(C2298&gt;(G2298*(1+'inputs and tables'!$K$14)),1,K2297)))</f>
        <v>1</v>
      </c>
      <c r="N2298" s="13">
        <f t="shared" si="105"/>
        <v>3287.419887103757</v>
      </c>
      <c r="O2298" s="10">
        <f ca="1">(O2297+(IF(J2297&lt;&gt;J2296,(-O2297*'inputs and tables'!$K$22-'inputs and tables'!$K$21)-O2297*'inputs and tables'!$K$22,0)*('inputs and tables'!$K$15+'inputs and tables'!$K$16)))*(IF(AND(J2297=0,'inputs and tables'!$K$16=1),data!C2297/data!C2298,1)*IF(AND(J2297=1,'inputs and tables'!$K$15=1),data!C2298/data!C2297,1))</f>
        <v>89673.27891163819</v>
      </c>
      <c r="P2298" s="10">
        <f ca="1">(P2297+(IF(K2297&lt;&gt;K2296,(-P2297*'inputs and tables'!$K$22-'inputs and tables'!$K$21)-P2297*'inputs and tables'!$K$22,0)*('inputs and tables'!$K$15+'inputs and tables'!$K$16)))*(IF(AND(K2297=0,'inputs and tables'!$K$16=1),data!C2297/data!C2298,1)*IF(AND(K2297=1,'inputs and tables'!$K$15=1),data!C2298/data!C2297,1))</f>
        <v>19409.995728101549</v>
      </c>
    </row>
    <row r="2299" spans="1:16" x14ac:dyDescent="0.4">
      <c r="A2299" s="17">
        <f t="shared" si="106"/>
        <v>2297</v>
      </c>
      <c r="B2299">
        <v>1701302400</v>
      </c>
      <c r="C2299">
        <v>37723.96</v>
      </c>
      <c r="D2299" s="14">
        <f t="shared" si="107"/>
        <v>45260</v>
      </c>
      <c r="F2299">
        <f ca="1">IF(A2299&lt;$F$2,"",AVERAGE(INDIRECT("C"&amp;A2299-$F$2+3):C2299))</f>
        <v>30115.633666666658</v>
      </c>
      <c r="G2299" s="2">
        <f ca="1">IF(A2299&lt;$G$2,"",IF(A2299=$G$2,AVERAGE(INDIRECT("C"&amp;A2299-$G$2+3):C2299),G2298+(2/($G$2+3))*(C2299-G2298)))</f>
        <v>31950.298392962355</v>
      </c>
      <c r="J2299">
        <f ca="1">IF(F2299="","",IF(C2299&lt;(F2299*(1-'inputs and tables'!$K$14)),0,IF(C2299&gt;(F2299*(1+'inputs and tables'!$K$14)),1,J2298)))</f>
        <v>1</v>
      </c>
      <c r="K2299">
        <f ca="1">IF(G2299="","",IF(C2299&lt;(G2299*(1-'inputs and tables'!$K$14)),0,IF(C2299&gt;(G2299*(1+'inputs and tables'!$K$14)),1,K2298)))</f>
        <v>1</v>
      </c>
      <c r="N2299" s="13">
        <f t="shared" ref="N2299:N2362" si="108">(C2299/C2298)*N2298</f>
        <v>3276.0712114632879</v>
      </c>
      <c r="O2299" s="10">
        <f ca="1">(O2298+(IF(J2298&lt;&gt;J2297,(-O2298*'inputs and tables'!$K$22-'inputs and tables'!$K$21)-O2298*'inputs and tables'!$K$22,0)*('inputs and tables'!$K$15+'inputs and tables'!$K$16)))*(IF(AND(J2298=0,'inputs and tables'!$K$16=1),data!C2298/data!C2299,1)*IF(AND(J2298=1,'inputs and tables'!$K$15=1),data!C2299/data!C2298,1))</f>
        <v>89363.713054238062</v>
      </c>
      <c r="P2299" s="10">
        <f ca="1">(P2298+(IF(K2298&lt;&gt;K2297,(-P2298*'inputs and tables'!$K$22-'inputs and tables'!$K$21)-P2298*'inputs and tables'!$K$22,0)*('inputs and tables'!$K$15+'inputs and tables'!$K$16)))*(IF(AND(K2298=0,'inputs and tables'!$K$16=1),data!C2298/data!C2299,1)*IF(AND(K2298=1,'inputs and tables'!$K$15=1),data!C2299/data!C2298,1))</f>
        <v>19342.989457754022</v>
      </c>
    </row>
    <row r="2300" spans="1:16" x14ac:dyDescent="0.4">
      <c r="A2300" s="17">
        <f t="shared" si="106"/>
        <v>2298</v>
      </c>
      <c r="B2300">
        <v>1701388800</v>
      </c>
      <c r="C2300">
        <v>38682.519999999997</v>
      </c>
      <c r="D2300" s="14">
        <f t="shared" si="107"/>
        <v>45261</v>
      </c>
      <c r="F2300">
        <f ca="1">IF(A2300&lt;$F$2,"",AVERAGE(INDIRECT("C"&amp;A2300-$F$2+3):C2300))</f>
        <v>30194.707666666654</v>
      </c>
      <c r="G2300" s="2">
        <f ca="1">IF(A2300&lt;$G$2,"",IF(A2300=$G$2,AVERAGE(INDIRECT("C"&amp;A2300-$G$2+3):C2300),G2299+(2/($G$2+3))*(C2300-G2299)))</f>
        <v>32070.516635945169</v>
      </c>
      <c r="J2300">
        <f ca="1">IF(F2300="","",IF(C2300&lt;(F2300*(1-'inputs and tables'!$K$14)),0,IF(C2300&gt;(F2300*(1+'inputs and tables'!$K$14)),1,J2299)))</f>
        <v>1</v>
      </c>
      <c r="K2300">
        <f ca="1">IF(G2300="","",IF(C2300&lt;(G2300*(1-'inputs and tables'!$K$14)),0,IF(C2300&gt;(G2300*(1+'inputs and tables'!$K$14)),1,K2299)))</f>
        <v>1</v>
      </c>
      <c r="N2300" s="13">
        <f t="shared" si="108"/>
        <v>3359.3156752062309</v>
      </c>
      <c r="O2300" s="10">
        <f ca="1">(O2299+(IF(J2299&lt;&gt;J2298,(-O2299*'inputs and tables'!$K$22-'inputs and tables'!$K$21)-O2299*'inputs and tables'!$K$22,0)*('inputs and tables'!$K$15+'inputs and tables'!$K$16)))*(IF(AND(J2299=0,'inputs and tables'!$K$16=1),data!C2299/data!C2300,1)*IF(AND(J2299=1,'inputs and tables'!$K$15=1),data!C2300/data!C2299,1))</f>
        <v>91634.431207509086</v>
      </c>
      <c r="P2300" s="10">
        <f ca="1">(P2299+(IF(K2299&lt;&gt;K2298,(-P2299*'inputs and tables'!$K$22-'inputs and tables'!$K$21)-P2299*'inputs and tables'!$K$22,0)*('inputs and tables'!$K$15+'inputs and tables'!$K$16)))*(IF(AND(K2299=0,'inputs and tables'!$K$16=1),data!C2299/data!C2300,1)*IF(AND(K2299=1,'inputs and tables'!$K$15=1),data!C2300/data!C2299,1))</f>
        <v>19834.491833820179</v>
      </c>
    </row>
    <row r="2301" spans="1:16" x14ac:dyDescent="0.4">
      <c r="A2301" s="17">
        <f t="shared" si="106"/>
        <v>2299</v>
      </c>
      <c r="B2301">
        <v>1701475200</v>
      </c>
      <c r="C2301">
        <v>39450.35</v>
      </c>
      <c r="D2301" s="14">
        <f t="shared" si="107"/>
        <v>45262</v>
      </c>
      <c r="F2301">
        <f ca="1">IF(A2301&lt;$F$2,"",AVERAGE(INDIRECT("C"&amp;A2301-$F$2+3):C2301))</f>
        <v>30280.84399999999</v>
      </c>
      <c r="G2301" s="2">
        <f ca="1">IF(A2301&lt;$G$2,"",IF(A2301=$G$2,AVERAGE(INDIRECT("C"&amp;A2301-$G$2+3):C2301),G2300+(2/($G$2+3))*(C2301-G2300)))</f>
        <v>32202.299374589005</v>
      </c>
      <c r="J2301">
        <f ca="1">IF(F2301="","",IF(C2301&lt;(F2301*(1-'inputs and tables'!$K$14)),0,IF(C2301&gt;(F2301*(1+'inputs and tables'!$K$14)),1,J2300)))</f>
        <v>1</v>
      </c>
      <c r="K2301">
        <f ca="1">IF(G2301="","",IF(C2301&lt;(G2301*(1-'inputs and tables'!$K$14)),0,IF(C2301&gt;(G2301*(1+'inputs and tables'!$K$14)),1,K2300)))</f>
        <v>1</v>
      </c>
      <c r="N2301" s="13">
        <f t="shared" si="108"/>
        <v>3425.9965262700603</v>
      </c>
      <c r="O2301" s="10">
        <f ca="1">(O2300+(IF(J2300&lt;&gt;J2299,(-O2300*'inputs and tables'!$K$22-'inputs and tables'!$K$21)-O2300*'inputs and tables'!$K$22,0)*('inputs and tables'!$K$15+'inputs and tables'!$K$16)))*(IF(AND(J2300=0,'inputs and tables'!$K$16=1),data!C2300/data!C2301,1)*IF(AND(J2300=1,'inputs and tables'!$K$15=1),data!C2301/data!C2300,1))</f>
        <v>93453.33197493742</v>
      </c>
      <c r="P2301" s="10">
        <f ca="1">(P2300+(IF(K2300&lt;&gt;K2299,(-P2300*'inputs and tables'!$K$22-'inputs and tables'!$K$21)-P2300*'inputs and tables'!$K$22,0)*('inputs and tables'!$K$15+'inputs and tables'!$K$16)))*(IF(AND(K2300=0,'inputs and tables'!$K$16=1),data!C2300/data!C2301,1)*IF(AND(K2300=1,'inputs and tables'!$K$15=1),data!C2301/data!C2300,1))</f>
        <v>20228.197255927171</v>
      </c>
    </row>
    <row r="2302" spans="1:16" x14ac:dyDescent="0.4">
      <c r="A2302" s="17">
        <f t="shared" si="106"/>
        <v>2300</v>
      </c>
      <c r="B2302">
        <v>1701561600</v>
      </c>
      <c r="C2302">
        <v>39972.26</v>
      </c>
      <c r="D2302" s="14">
        <f t="shared" si="107"/>
        <v>45263</v>
      </c>
      <c r="F2302">
        <f ca="1">IF(A2302&lt;$F$2,"",AVERAGE(INDIRECT("C"&amp;A2302-$F$2+3):C2302))</f>
        <v>30371.678416666658</v>
      </c>
      <c r="G2302" s="2">
        <f ca="1">IF(A2302&lt;$G$2,"",IF(A2302=$G$2,AVERAGE(INDIRECT("C"&amp;A2302-$G$2+3):C2302),G2301+(2/($G$2+3))*(C2302-G2301)))</f>
        <v>32341.048671471344</v>
      </c>
      <c r="J2302">
        <f ca="1">IF(F2302="","",IF(C2302&lt;(F2302*(1-'inputs and tables'!$K$14)),0,IF(C2302&gt;(F2302*(1+'inputs and tables'!$K$14)),1,J2301)))</f>
        <v>1</v>
      </c>
      <c r="K2302">
        <f ca="1">IF(G2302="","",IF(C2302&lt;(G2302*(1-'inputs and tables'!$K$14)),0,IF(C2302&gt;(G2302*(1+'inputs and tables'!$K$14)),1,K2301)))</f>
        <v>1</v>
      </c>
      <c r="N2302" s="13">
        <f t="shared" si="108"/>
        <v>3471.3208858011067</v>
      </c>
      <c r="O2302" s="10">
        <f ca="1">(O2301+(IF(J2301&lt;&gt;J2300,(-O2301*'inputs and tables'!$K$22-'inputs and tables'!$K$21)-O2301*'inputs and tables'!$K$22,0)*('inputs and tables'!$K$15+'inputs and tables'!$K$16)))*(IF(AND(J2301=0,'inputs and tables'!$K$16=1),data!C2301/data!C2302,1)*IF(AND(J2301=1,'inputs and tables'!$K$15=1),data!C2302/data!C2301,1))</f>
        <v>94689.676607901129</v>
      </c>
      <c r="P2302" s="10">
        <f ca="1">(P2301+(IF(K2301&lt;&gt;K2300,(-P2301*'inputs and tables'!$K$22-'inputs and tables'!$K$21)-P2301*'inputs and tables'!$K$22,0)*('inputs and tables'!$K$15+'inputs and tables'!$K$16)))*(IF(AND(K2301=0,'inputs and tables'!$K$16=1),data!C2301/data!C2302,1)*IF(AND(K2301=1,'inputs and tables'!$K$15=1),data!C2302/data!C2301,1))</f>
        <v>20495.80700919529</v>
      </c>
    </row>
    <row r="2303" spans="1:16" x14ac:dyDescent="0.4">
      <c r="A2303" s="17">
        <f t="shared" si="106"/>
        <v>2301</v>
      </c>
      <c r="B2303">
        <v>1701648000</v>
      </c>
      <c r="C2303">
        <v>41991.1</v>
      </c>
      <c r="D2303" s="14">
        <f t="shared" si="107"/>
        <v>45264</v>
      </c>
      <c r="F2303">
        <f ca="1">IF(A2303&lt;$F$2,"",AVERAGE(INDIRECT("C"&amp;A2303-$F$2+3):C2303))</f>
        <v>30479.200749999985</v>
      </c>
      <c r="G2303" s="2">
        <f ca="1">IF(A2303&lt;$G$2,"",IF(A2303=$G$2,AVERAGE(INDIRECT("C"&amp;A2303-$G$2+3):C2303),G2302+(2/($G$2+3))*(C2303-G2302)))</f>
        <v>32513.371016623641</v>
      </c>
      <c r="J2303">
        <f ca="1">IF(F2303="","",IF(C2303&lt;(F2303*(1-'inputs and tables'!$K$14)),0,IF(C2303&gt;(F2303*(1+'inputs and tables'!$K$14)),1,J2302)))</f>
        <v>1</v>
      </c>
      <c r="K2303">
        <f ca="1">IF(G2303="","",IF(C2303&lt;(G2303*(1-'inputs and tables'!$K$14)),0,IF(C2303&gt;(G2303*(1+'inputs and tables'!$K$14)),1,K2302)))</f>
        <v>1</v>
      </c>
      <c r="N2303" s="13">
        <f t="shared" si="108"/>
        <v>3646.6435084671925</v>
      </c>
      <c r="O2303" s="10">
        <f ca="1">(O2302+(IF(J2302&lt;&gt;J2301,(-O2302*'inputs and tables'!$K$22-'inputs and tables'!$K$21)-O2302*'inputs and tables'!$K$22,0)*('inputs and tables'!$K$15+'inputs and tables'!$K$16)))*(IF(AND(J2302=0,'inputs and tables'!$K$16=1),data!C2302/data!C2303,1)*IF(AND(J2302=1,'inputs and tables'!$K$15=1),data!C2303/data!C2302,1))</f>
        <v>99472.075869866661</v>
      </c>
      <c r="P2303" s="10">
        <f ca="1">(P2302+(IF(K2302&lt;&gt;K2301,(-P2302*'inputs and tables'!$K$22-'inputs and tables'!$K$21)-P2302*'inputs and tables'!$K$22,0)*('inputs and tables'!$K$15+'inputs and tables'!$K$16)))*(IF(AND(K2302=0,'inputs and tables'!$K$16=1),data!C2302/data!C2303,1)*IF(AND(K2302=1,'inputs and tables'!$K$15=1),data!C2303/data!C2302,1))</f>
        <v>21530.96876943711</v>
      </c>
    </row>
    <row r="2304" spans="1:16" x14ac:dyDescent="0.4">
      <c r="A2304" s="17">
        <f t="shared" si="106"/>
        <v>2302</v>
      </c>
      <c r="B2304">
        <v>1701734400</v>
      </c>
      <c r="C2304">
        <v>44073.32</v>
      </c>
      <c r="D2304" s="14">
        <f t="shared" si="107"/>
        <v>45265</v>
      </c>
      <c r="F2304">
        <f ca="1">IF(A2304&lt;$F$2,"",AVERAGE(INDIRECT("C"&amp;A2304-$F$2+3):C2304))</f>
        <v>30603.052916666657</v>
      </c>
      <c r="G2304" s="2">
        <f ca="1">IF(A2304&lt;$G$2,"",IF(A2304=$G$2,AVERAGE(INDIRECT("C"&amp;A2304-$G$2+3):C2304),G2303+(2/($G$2+3))*(C2304-G2303)))</f>
        <v>32719.798677041075</v>
      </c>
      <c r="J2304">
        <f ca="1">IF(F2304="","",IF(C2304&lt;(F2304*(1-'inputs and tables'!$K$14)),0,IF(C2304&gt;(F2304*(1+'inputs and tables'!$K$14)),1,J2303)))</f>
        <v>1</v>
      </c>
      <c r="K2304">
        <f ca="1">IF(G2304="","",IF(C2304&lt;(G2304*(1-'inputs and tables'!$K$14)),0,IF(C2304&gt;(G2304*(1+'inputs and tables'!$K$14)),1,K2303)))</f>
        <v>1</v>
      </c>
      <c r="N2304" s="13">
        <f t="shared" si="108"/>
        <v>3827.4702561875556</v>
      </c>
      <c r="O2304" s="10">
        <f ca="1">(O2303+(IF(J2303&lt;&gt;J2302,(-O2303*'inputs and tables'!$K$22-'inputs and tables'!$K$21)-O2303*'inputs and tables'!$K$22,0)*('inputs and tables'!$K$15+'inputs and tables'!$K$16)))*(IF(AND(J2303=0,'inputs and tables'!$K$16=1),data!C2303/data!C2304,1)*IF(AND(J2303=1,'inputs and tables'!$K$15=1),data!C2304/data!C2303,1))</f>
        <v>104404.61504644821</v>
      </c>
      <c r="P2304" s="10">
        <f ca="1">(P2303+(IF(K2303&lt;&gt;K2302,(-P2303*'inputs and tables'!$K$22-'inputs and tables'!$K$21)-P2303*'inputs and tables'!$K$22,0)*('inputs and tables'!$K$15+'inputs and tables'!$K$16)))*(IF(AND(K2303=0,'inputs and tables'!$K$16=1),data!C2303/data!C2304,1)*IF(AND(K2303=1,'inputs and tables'!$K$15=1),data!C2304/data!C2303,1))</f>
        <v>22598.628673347634</v>
      </c>
    </row>
    <row r="2305" spans="1:16" x14ac:dyDescent="0.4">
      <c r="A2305" s="17">
        <f t="shared" si="106"/>
        <v>2303</v>
      </c>
      <c r="B2305">
        <v>1701820800</v>
      </c>
      <c r="C2305">
        <v>43762.69</v>
      </c>
      <c r="D2305" s="14">
        <f t="shared" si="107"/>
        <v>45266</v>
      </c>
      <c r="F2305">
        <f ca="1">IF(A2305&lt;$F$2,"",AVERAGE(INDIRECT("C"&amp;A2305-$F$2+3):C2305))</f>
        <v>30719.655166666656</v>
      </c>
      <c r="G2305" s="2">
        <f ca="1">IF(A2305&lt;$G$2,"",IF(A2305=$G$2,AVERAGE(INDIRECT("C"&amp;A2305-$G$2+3):C2305),G2304+(2/($G$2+3))*(C2305-G2304)))</f>
        <v>32916.993164951054</v>
      </c>
      <c r="J2305">
        <f ca="1">IF(F2305="","",IF(C2305&lt;(F2305*(1-'inputs and tables'!$K$14)),0,IF(C2305&gt;(F2305*(1+'inputs and tables'!$K$14)),1,J2304)))</f>
        <v>1</v>
      </c>
      <c r="K2305">
        <f ca="1">IF(G2305="","",IF(C2305&lt;(G2305*(1-'inputs and tables'!$K$14)),0,IF(C2305&gt;(G2305*(1+'inputs and tables'!$K$14)),1,K2304)))</f>
        <v>1</v>
      </c>
      <c r="N2305" s="13">
        <f t="shared" si="108"/>
        <v>3800.4941380807386</v>
      </c>
      <c r="O2305" s="10">
        <f ca="1">(O2304+(IF(J2304&lt;&gt;J2303,(-O2304*'inputs and tables'!$K$22-'inputs and tables'!$K$21)-O2304*'inputs and tables'!$K$22,0)*('inputs and tables'!$K$15+'inputs and tables'!$K$16)))*(IF(AND(J2304=0,'inputs and tables'!$K$16=1),data!C2304/data!C2305,1)*IF(AND(J2304=1,'inputs and tables'!$K$15=1),data!C2305/data!C2304,1))</f>
        <v>103668.76838066768</v>
      </c>
      <c r="P2305" s="10">
        <f ca="1">(P2304+(IF(K2304&lt;&gt;K2303,(-P2304*'inputs and tables'!$K$22-'inputs and tables'!$K$21)-P2304*'inputs and tables'!$K$22,0)*('inputs and tables'!$K$15+'inputs and tables'!$K$16)))*(IF(AND(K2304=0,'inputs and tables'!$K$16=1),data!C2304/data!C2305,1)*IF(AND(K2304=1,'inputs and tables'!$K$15=1),data!C2305/data!C2304,1))</f>
        <v>22439.352902318766</v>
      </c>
    </row>
    <row r="2306" spans="1:16" x14ac:dyDescent="0.4">
      <c r="A2306" s="17">
        <f t="shared" si="106"/>
        <v>2304</v>
      </c>
      <c r="B2306">
        <v>1701907200</v>
      </c>
      <c r="C2306">
        <v>43273.14</v>
      </c>
      <c r="D2306" s="14">
        <f t="shared" si="107"/>
        <v>45267</v>
      </c>
      <c r="F2306">
        <f ca="1">IF(A2306&lt;$F$2,"",AVERAGE(INDIRECT("C"&amp;A2306-$F$2+3):C2306))</f>
        <v>30833.748083333321</v>
      </c>
      <c r="G2306" s="2">
        <f ca="1">IF(A2306&lt;$G$2,"",IF(A2306=$G$2,AVERAGE(INDIRECT("C"&amp;A2306-$G$2+3):C2306),G2305+(2/($G$2+3))*(C2306-G2305)))</f>
        <v>33101.924358434073</v>
      </c>
      <c r="J2306">
        <f ca="1">IF(F2306="","",IF(C2306&lt;(F2306*(1-'inputs and tables'!$K$14)),0,IF(C2306&gt;(F2306*(1+'inputs and tables'!$K$14)),1,J2305)))</f>
        <v>1</v>
      </c>
      <c r="K2306">
        <f ca="1">IF(G2306="","",IF(C2306&lt;(G2306*(1-'inputs and tables'!$K$14)),0,IF(C2306&gt;(G2306*(1+'inputs and tables'!$K$14)),1,K2305)))</f>
        <v>1</v>
      </c>
      <c r="N2306" s="13">
        <f t="shared" si="108"/>
        <v>3757.9800260529487</v>
      </c>
      <c r="O2306" s="10">
        <f ca="1">(O2305+(IF(J2305&lt;&gt;J2304,(-O2305*'inputs and tables'!$K$22-'inputs and tables'!$K$21)-O2305*'inputs and tables'!$K$22,0)*('inputs and tables'!$K$15+'inputs and tables'!$K$16)))*(IF(AND(J2305=0,'inputs and tables'!$K$16=1),data!C2305/data!C2306,1)*IF(AND(J2305=1,'inputs and tables'!$K$15=1),data!C2306/data!C2305,1))</f>
        <v>102509.08085778561</v>
      </c>
      <c r="P2306" s="10">
        <f ca="1">(P2305+(IF(K2305&lt;&gt;K2304,(-P2305*'inputs and tables'!$K$22-'inputs and tables'!$K$21)-P2305*'inputs and tables'!$K$22,0)*('inputs and tables'!$K$15+'inputs and tables'!$K$16)))*(IF(AND(K2305=0,'inputs and tables'!$K$16=1),data!C2305/data!C2306,1)*IF(AND(K2305=1,'inputs and tables'!$K$15=1),data!C2306/data!C2305,1))</f>
        <v>22188.335763899482</v>
      </c>
    </row>
    <row r="2307" spans="1:16" x14ac:dyDescent="0.4">
      <c r="A2307" s="17">
        <f t="shared" si="106"/>
        <v>2305</v>
      </c>
      <c r="B2307">
        <v>1701993600</v>
      </c>
      <c r="C2307">
        <v>44170.99</v>
      </c>
      <c r="D2307" s="14">
        <f t="shared" si="107"/>
        <v>45268</v>
      </c>
      <c r="F2307">
        <f ca="1">IF(A2307&lt;$F$2,"",AVERAGE(INDIRECT("C"&amp;A2307-$F$2+3):C2307))</f>
        <v>30956.375083333325</v>
      </c>
      <c r="G2307" s="2">
        <f ca="1">IF(A2307&lt;$G$2,"",IF(A2307=$G$2,AVERAGE(INDIRECT("C"&amp;A2307-$G$2+3):C2307),G2306+(2/($G$2+3))*(C2307-G2306)))</f>
        <v>33299.586244890605</v>
      </c>
      <c r="J2307">
        <f ca="1">IF(F2307="","",IF(C2307&lt;(F2307*(1-'inputs and tables'!$K$14)),0,IF(C2307&gt;(F2307*(1+'inputs and tables'!$K$14)),1,J2306)))</f>
        <v>1</v>
      </c>
      <c r="K2307">
        <f ca="1">IF(G2307="","",IF(C2307&lt;(G2307*(1-'inputs and tables'!$K$14)),0,IF(C2307&gt;(G2307*(1+'inputs and tables'!$K$14)),1,K2306)))</f>
        <v>1</v>
      </c>
      <c r="N2307" s="13">
        <f t="shared" si="108"/>
        <v>3835.9522362136076</v>
      </c>
      <c r="O2307" s="10">
        <f ca="1">(O2306+(IF(J2306&lt;&gt;J2305,(-O2306*'inputs and tables'!$K$22-'inputs and tables'!$K$21)-O2306*'inputs and tables'!$K$22,0)*('inputs and tables'!$K$15+'inputs and tables'!$K$16)))*(IF(AND(J2306=0,'inputs and tables'!$K$16=1),data!C2306/data!C2307,1)*IF(AND(J2306=1,'inputs and tables'!$K$15=1),data!C2307/data!C2306,1))</f>
        <v>104635.98401868778</v>
      </c>
      <c r="P2307" s="10">
        <f ca="1">(P2306+(IF(K2306&lt;&gt;K2305,(-P2306*'inputs and tables'!$K$22-'inputs and tables'!$K$21)-P2306*'inputs and tables'!$K$22,0)*('inputs and tables'!$K$15+'inputs and tables'!$K$16)))*(IF(AND(K2306=0,'inputs and tables'!$K$16=1),data!C2306/data!C2307,1)*IF(AND(K2306=1,'inputs and tables'!$K$15=1),data!C2307/data!C2306,1))</f>
        <v>22648.709040847192</v>
      </c>
    </row>
    <row r="2308" spans="1:16" x14ac:dyDescent="0.4">
      <c r="A2308" s="17">
        <f t="shared" si="106"/>
        <v>2306</v>
      </c>
      <c r="B2308">
        <v>1702080000</v>
      </c>
      <c r="C2308">
        <v>43713.599999999999</v>
      </c>
      <c r="D2308" s="14">
        <f t="shared" si="107"/>
        <v>45269</v>
      </c>
      <c r="F2308">
        <f ca="1">IF(A2308&lt;$F$2,"",AVERAGE(INDIRECT("C"&amp;A2308-$F$2+3):C2308))</f>
        <v>31075.438166666656</v>
      </c>
      <c r="G2308" s="2">
        <f ca="1">IF(A2308&lt;$G$2,"",IF(A2308=$G$2,AVERAGE(INDIRECT("C"&amp;A2308-$G$2+3):C2308),G2307+(2/($G$2+3))*(C2308-G2307)))</f>
        <v>33485.550776231845</v>
      </c>
      <c r="J2308">
        <f ca="1">IF(F2308="","",IF(C2308&lt;(F2308*(1-'inputs and tables'!$K$14)),0,IF(C2308&gt;(F2308*(1+'inputs and tables'!$K$14)),1,J2307)))</f>
        <v>1</v>
      </c>
      <c r="K2308">
        <f ca="1">IF(G2308="","",IF(C2308&lt;(G2308*(1-'inputs and tables'!$K$14)),0,IF(C2308&gt;(G2308*(1+'inputs and tables'!$K$14)),1,K2307)))</f>
        <v>1</v>
      </c>
      <c r="N2308" s="13">
        <f t="shared" si="108"/>
        <v>3796.2310030394874</v>
      </c>
      <c r="O2308" s="10">
        <f ca="1">(O2307+(IF(J2307&lt;&gt;J2306,(-O2307*'inputs and tables'!$K$22-'inputs and tables'!$K$21)-O2307*'inputs and tables'!$K$22,0)*('inputs and tables'!$K$15+'inputs and tables'!$K$16)))*(IF(AND(J2307=0,'inputs and tables'!$K$16=1),data!C2307/data!C2308,1)*IF(AND(J2307=1,'inputs and tables'!$K$15=1),data!C2308/data!C2307,1))</f>
        <v>103552.47982894001</v>
      </c>
      <c r="P2308" s="10">
        <f ca="1">(P2307+(IF(K2307&lt;&gt;K2306,(-P2307*'inputs and tables'!$K$22-'inputs and tables'!$K$21)-P2307*'inputs and tables'!$K$22,0)*('inputs and tables'!$K$15+'inputs and tables'!$K$16)))*(IF(AND(K2307=0,'inputs and tables'!$K$16=1),data!C2307/data!C2308,1)*IF(AND(K2307=1,'inputs and tables'!$K$15=1),data!C2308/data!C2307,1))</f>
        <v>22414.181967123168</v>
      </c>
    </row>
    <row r="2309" spans="1:16" x14ac:dyDescent="0.4">
      <c r="A2309" s="17">
        <f t="shared" ref="A2309:A2372" si="109">A2308+1</f>
        <v>2307</v>
      </c>
      <c r="B2309">
        <v>1702166400</v>
      </c>
      <c r="C2309">
        <v>43789.51</v>
      </c>
      <c r="D2309" s="14">
        <f t="shared" si="107"/>
        <v>45270</v>
      </c>
      <c r="F2309">
        <f ca="1">IF(A2309&lt;$F$2,"",AVERAGE(INDIRECT("C"&amp;A2309-$F$2+3):C2309))</f>
        <v>31195.099333333324</v>
      </c>
      <c r="G2309" s="2">
        <f ca="1">IF(A2309&lt;$G$2,"",IF(A2309=$G$2,AVERAGE(INDIRECT("C"&amp;A2309-$G$2+3):C2309),G2308+(2/($G$2+3))*(C2309-G2308)))</f>
        <v>33669.55004808485</v>
      </c>
      <c r="J2309">
        <f ca="1">IF(F2309="","",IF(C2309&lt;(F2309*(1-'inputs and tables'!$K$14)),0,IF(C2309&gt;(F2309*(1+'inputs and tables'!$K$14)),1,J2308)))</f>
        <v>1</v>
      </c>
      <c r="K2309">
        <f ca="1">IF(G2309="","",IF(C2309&lt;(G2309*(1-'inputs and tables'!$K$14)),0,IF(C2309&gt;(G2309*(1+'inputs and tables'!$K$14)),1,K2308)))</f>
        <v>1</v>
      </c>
      <c r="N2309" s="13">
        <f t="shared" si="108"/>
        <v>3802.8232739904215</v>
      </c>
      <c r="O2309" s="10">
        <f ca="1">(O2308+(IF(J2308&lt;&gt;J2307,(-O2308*'inputs and tables'!$K$22-'inputs and tables'!$K$21)-O2308*'inputs and tables'!$K$22,0)*('inputs and tables'!$K$15+'inputs and tables'!$K$16)))*(IF(AND(J2308=0,'inputs and tables'!$K$16=1),data!C2308/data!C2309,1)*IF(AND(J2308=1,'inputs and tables'!$K$15=1),data!C2309/data!C2308,1))</f>
        <v>103732.30186930766</v>
      </c>
      <c r="P2309" s="10">
        <f ca="1">(P2308+(IF(K2308&lt;&gt;K2307,(-P2308*'inputs and tables'!$K$22-'inputs and tables'!$K$21)-P2308*'inputs and tables'!$K$22,0)*('inputs and tables'!$K$15+'inputs and tables'!$K$16)))*(IF(AND(K2308=0,'inputs and tables'!$K$16=1),data!C2308/data!C2309,1)*IF(AND(K2308=1,'inputs and tables'!$K$15=1),data!C2309/data!C2308,1))</f>
        <v>22453.104877913505</v>
      </c>
    </row>
    <row r="2310" spans="1:16" x14ac:dyDescent="0.4">
      <c r="A2310" s="17">
        <f t="shared" si="109"/>
        <v>2308</v>
      </c>
      <c r="B2310">
        <v>1702252800</v>
      </c>
      <c r="C2310">
        <v>41253.4</v>
      </c>
      <c r="D2310" s="14">
        <f t="shared" si="107"/>
        <v>45271</v>
      </c>
      <c r="F2310">
        <f ca="1">IF(A2310&lt;$F$2,"",AVERAGE(INDIRECT("C"&amp;A2310-$F$2+3):C2310))</f>
        <v>31294.678999999989</v>
      </c>
      <c r="G2310" s="2">
        <f ca="1">IF(A2310&lt;$G$2,"",IF(A2310=$G$2,AVERAGE(INDIRECT("C"&amp;A2310-$G$2+3):C2310),G2309+(2/($G$2+3))*(C2310-G2309)))</f>
        <v>33804.975940083335</v>
      </c>
      <c r="J2310">
        <f ca="1">IF(F2310="","",IF(C2310&lt;(F2310*(1-'inputs and tables'!$K$14)),0,IF(C2310&gt;(F2310*(1+'inputs and tables'!$K$14)),1,J2309)))</f>
        <v>1</v>
      </c>
      <c r="K2310">
        <f ca="1">IF(G2310="","",IF(C2310&lt;(G2310*(1-'inputs and tables'!$K$14)),0,IF(C2310&gt;(G2310*(1+'inputs and tables'!$K$14)),1,K2309)))</f>
        <v>1</v>
      </c>
      <c r="N2310" s="13">
        <f t="shared" si="108"/>
        <v>3582.5792444637186</v>
      </c>
      <c r="O2310" s="10">
        <f ca="1">(O2309+(IF(J2309&lt;&gt;J2308,(-O2309*'inputs and tables'!$K$22-'inputs and tables'!$K$21)-O2309*'inputs and tables'!$K$22,0)*('inputs and tables'!$K$15+'inputs and tables'!$K$16)))*(IF(AND(J2309=0,'inputs and tables'!$K$16=1),data!C2309/data!C2310,1)*IF(AND(J2309=1,'inputs and tables'!$K$15=1),data!C2310/data!C2309,1))</f>
        <v>97724.549599556995</v>
      </c>
      <c r="P2310" s="10">
        <f ca="1">(P2309+(IF(K2309&lt;&gt;K2308,(-P2309*'inputs and tables'!$K$22-'inputs and tables'!$K$21)-P2309*'inputs and tables'!$K$22,0)*('inputs and tables'!$K$15+'inputs and tables'!$K$16)))*(IF(AND(K2309=0,'inputs and tables'!$K$16=1),data!C2309/data!C2310,1)*IF(AND(K2309=1,'inputs and tables'!$K$15=1),data!C2310/data!C2309,1))</f>
        <v>21152.71252796656</v>
      </c>
    </row>
    <row r="2311" spans="1:16" x14ac:dyDescent="0.4">
      <c r="A2311" s="17">
        <f t="shared" si="109"/>
        <v>2309</v>
      </c>
      <c r="B2311">
        <v>1702339200</v>
      </c>
      <c r="C2311">
        <v>41492.39</v>
      </c>
      <c r="D2311" s="14">
        <f t="shared" si="107"/>
        <v>45272</v>
      </c>
      <c r="F2311">
        <f ca="1">IF(A2311&lt;$F$2,"",AVERAGE(INDIRECT("C"&amp;A2311-$F$2+3):C2311))</f>
        <v>31395.191166666653</v>
      </c>
      <c r="G2311" s="2">
        <f ca="1">IF(A2311&lt;$G$2,"",IF(A2311=$G$2,AVERAGE(INDIRECT("C"&amp;A2311-$G$2+3):C2311),G2310+(2/($G$2+3))*(C2311-G2310)))</f>
        <v>33942.251191153278</v>
      </c>
      <c r="J2311">
        <f ca="1">IF(F2311="","",IF(C2311&lt;(F2311*(1-'inputs and tables'!$K$14)),0,IF(C2311&gt;(F2311*(1+'inputs and tables'!$K$14)),1,J2310)))</f>
        <v>1</v>
      </c>
      <c r="K2311">
        <f ca="1">IF(G2311="","",IF(C2311&lt;(G2311*(1-'inputs and tables'!$K$14)),0,IF(C2311&gt;(G2311*(1+'inputs and tables'!$K$14)),1,K2310)))</f>
        <v>1</v>
      </c>
      <c r="N2311" s="13">
        <f t="shared" si="108"/>
        <v>3603.3339122882949</v>
      </c>
      <c r="O2311" s="10">
        <f ca="1">(O2310+(IF(J2310&lt;&gt;J2309,(-O2310*'inputs and tables'!$K$22-'inputs and tables'!$K$21)-O2310*'inputs and tables'!$K$22,0)*('inputs and tables'!$K$15+'inputs and tables'!$K$16)))*(IF(AND(J2310=0,'inputs and tables'!$K$16=1),data!C2310/data!C2311,1)*IF(AND(J2310=1,'inputs and tables'!$K$15=1),data!C2311/data!C2310,1))</f>
        <v>98290.689362795849</v>
      </c>
      <c r="P2311" s="10">
        <f ca="1">(P2310+(IF(K2310&lt;&gt;K2309,(-P2310*'inputs and tables'!$K$22-'inputs and tables'!$K$21)-P2310*'inputs and tables'!$K$22,0)*('inputs and tables'!$K$15+'inputs and tables'!$K$16)))*(IF(AND(K2310=0,'inputs and tables'!$K$16=1),data!C2310/data!C2311,1)*IF(AND(K2310=1,'inputs and tables'!$K$15=1),data!C2311/data!C2310,1))</f>
        <v>21275.25483398397</v>
      </c>
    </row>
    <row r="2312" spans="1:16" x14ac:dyDescent="0.4">
      <c r="A2312" s="17">
        <f t="shared" si="109"/>
        <v>2310</v>
      </c>
      <c r="B2312">
        <v>1702425600</v>
      </c>
      <c r="C2312">
        <v>42869.03</v>
      </c>
      <c r="D2312" s="14">
        <f t="shared" si="107"/>
        <v>45273</v>
      </c>
      <c r="F2312">
        <f ca="1">IF(A2312&lt;$F$2,"",AVERAGE(INDIRECT("C"&amp;A2312-$F$2+3):C2312))</f>
        <v>31509.099749999987</v>
      </c>
      <c r="G2312" s="2">
        <f ca="1">IF(A2312&lt;$G$2,"",IF(A2312=$G$2,AVERAGE(INDIRECT("C"&amp;A2312-$G$2+3):C2312),G2311+(2/($G$2+3))*(C2312-G2311)))</f>
        <v>34101.657955596973</v>
      </c>
      <c r="J2312">
        <f ca="1">IF(F2312="","",IF(C2312&lt;(F2312*(1-'inputs and tables'!$K$14)),0,IF(C2312&gt;(F2312*(1+'inputs and tables'!$K$14)),1,J2311)))</f>
        <v>1</v>
      </c>
      <c r="K2312">
        <f ca="1">IF(G2312="","",IF(C2312&lt;(G2312*(1-'inputs and tables'!$K$14)),0,IF(C2312&gt;(G2312*(1+'inputs and tables'!$K$14)),1,K2311)))</f>
        <v>1</v>
      </c>
      <c r="N2312" s="13">
        <f t="shared" si="108"/>
        <v>3722.8858011289367</v>
      </c>
      <c r="O2312" s="10">
        <f ca="1">(O2311+(IF(J2311&lt;&gt;J2310,(-O2311*'inputs and tables'!$K$22-'inputs and tables'!$K$21)-O2311*'inputs and tables'!$K$22,0)*('inputs and tables'!$K$15+'inputs and tables'!$K$16)))*(IF(AND(J2311=0,'inputs and tables'!$K$16=1),data!C2311/data!C2312,1)*IF(AND(J2311=1,'inputs and tables'!$K$15=1),data!C2312/data!C2311,1))</f>
        <v>101551.79084681254</v>
      </c>
      <c r="P2312" s="10">
        <f ca="1">(P2311+(IF(K2311&lt;&gt;K2310,(-P2311*'inputs and tables'!$K$22-'inputs and tables'!$K$21)-P2311*'inputs and tables'!$K$22,0)*('inputs and tables'!$K$15+'inputs and tables'!$K$16)))*(IF(AND(K2311=0,'inputs and tables'!$K$16=1),data!C2311/data!C2312,1)*IF(AND(K2311=1,'inputs and tables'!$K$15=1),data!C2312/data!C2311,1))</f>
        <v>21981.128051088497</v>
      </c>
    </row>
    <row r="2313" spans="1:16" x14ac:dyDescent="0.4">
      <c r="A2313" s="17">
        <f t="shared" si="109"/>
        <v>2311</v>
      </c>
      <c r="B2313">
        <v>1702512000</v>
      </c>
      <c r="C2313">
        <v>43022.26</v>
      </c>
      <c r="D2313" s="14">
        <f t="shared" si="107"/>
        <v>45274</v>
      </c>
      <c r="F2313">
        <f ca="1">IF(A2313&lt;$F$2,"",AVERAGE(INDIRECT("C"&amp;A2313-$F$2+3):C2313))</f>
        <v>31628.197666666649</v>
      </c>
      <c r="G2313" s="2">
        <f ca="1">IF(A2313&lt;$G$2,"",IF(A2313=$G$2,AVERAGE(INDIRECT("C"&amp;A2313-$G$2+3):C2313),G2312+(2/($G$2+3))*(C2313-G2312)))</f>
        <v>34260.954420675596</v>
      </c>
      <c r="J2313">
        <f ca="1">IF(F2313="","",IF(C2313&lt;(F2313*(1-'inputs and tables'!$K$14)),0,IF(C2313&gt;(F2313*(1+'inputs and tables'!$K$14)),1,J2312)))</f>
        <v>1</v>
      </c>
      <c r="K2313">
        <f ca="1">IF(G2313="","",IF(C2313&lt;(G2313*(1-'inputs and tables'!$K$14)),0,IF(C2313&gt;(G2313*(1+'inputs and tables'!$K$14)),1,K2312)))</f>
        <v>1</v>
      </c>
      <c r="N2313" s="13">
        <f t="shared" si="108"/>
        <v>3736.1927920103958</v>
      </c>
      <c r="O2313" s="10">
        <f ca="1">(O2312+(IF(J2312&lt;&gt;J2311,(-O2312*'inputs and tables'!$K$22-'inputs and tables'!$K$21)-O2312*'inputs and tables'!$K$22,0)*('inputs and tables'!$K$15+'inputs and tables'!$K$16)))*(IF(AND(J2312=0,'inputs and tables'!$K$16=1),data!C2312/data!C2313,1)*IF(AND(J2312=1,'inputs and tables'!$K$15=1),data!C2313/data!C2312,1))</f>
        <v>101914.77505502666</v>
      </c>
      <c r="P2313" s="10">
        <f ca="1">(P2312+(IF(K2312&lt;&gt;K2311,(-P2312*'inputs and tables'!$K$22-'inputs and tables'!$K$21)-P2312*'inputs and tables'!$K$22,0)*('inputs and tables'!$K$15+'inputs and tables'!$K$16)))*(IF(AND(K2312=0,'inputs and tables'!$K$16=1),data!C2312/data!C2313,1)*IF(AND(K2312=1,'inputs and tables'!$K$15=1),data!C2313/data!C2312,1))</f>
        <v>22059.696851251887</v>
      </c>
    </row>
    <row r="2314" spans="1:16" x14ac:dyDescent="0.4">
      <c r="A2314" s="17">
        <f t="shared" si="109"/>
        <v>2312</v>
      </c>
      <c r="B2314">
        <v>1702598400</v>
      </c>
      <c r="C2314">
        <v>41940.300000000003</v>
      </c>
      <c r="D2314" s="14">
        <f t="shared" si="107"/>
        <v>45275</v>
      </c>
      <c r="F2314">
        <f ca="1">IF(A2314&lt;$F$2,"",AVERAGE(INDIRECT("C"&amp;A2314-$F$2+3):C2314))</f>
        <v>31755.838416666651</v>
      </c>
      <c r="G2314" s="2">
        <f ca="1">IF(A2314&lt;$G$2,"",IF(A2314=$G$2,AVERAGE(INDIRECT("C"&amp;A2314-$G$2+3):C2314),G2313+(2/($G$2+3))*(C2314-G2313)))</f>
        <v>34398.085591734962</v>
      </c>
      <c r="J2314">
        <f ca="1">IF(F2314="","",IF(C2314&lt;(F2314*(1-'inputs and tables'!$K$14)),0,IF(C2314&gt;(F2314*(1+'inputs and tables'!$K$14)),1,J2313)))</f>
        <v>1</v>
      </c>
      <c r="K2314">
        <f ca="1">IF(G2314="","",IF(C2314&lt;(G2314*(1-'inputs and tables'!$K$14)),0,IF(C2314&gt;(G2314*(1+'inputs and tables'!$K$14)),1,K2313)))</f>
        <v>1</v>
      </c>
      <c r="N2314" s="13">
        <f t="shared" si="108"/>
        <v>3642.2318714719681</v>
      </c>
      <c r="O2314" s="10">
        <f ca="1">(O2313+(IF(J2313&lt;&gt;J2312,(-O2313*'inputs and tables'!$K$22-'inputs and tables'!$K$21)-O2313*'inputs and tables'!$K$22,0)*('inputs and tables'!$K$15+'inputs and tables'!$K$16)))*(IF(AND(J2313=0,'inputs and tables'!$K$16=1),data!C2313/data!C2314,1)*IF(AND(J2313=1,'inputs and tables'!$K$15=1),data!C2314/data!C2313,1))</f>
        <v>99351.736525239146</v>
      </c>
      <c r="P2314" s="10">
        <f ca="1">(P2313+(IF(K2313&lt;&gt;K2312,(-P2313*'inputs and tables'!$K$22-'inputs and tables'!$K$21)-P2313*'inputs and tables'!$K$22,0)*('inputs and tables'!$K$15+'inputs and tables'!$K$16)))*(IF(AND(K2313=0,'inputs and tables'!$K$16=1),data!C2313/data!C2314,1)*IF(AND(K2313=1,'inputs and tables'!$K$15=1),data!C2314/data!C2313,1))</f>
        <v>21504.921030428424</v>
      </c>
    </row>
    <row r="2315" spans="1:16" x14ac:dyDescent="0.4">
      <c r="A2315" s="17">
        <f t="shared" si="109"/>
        <v>2313</v>
      </c>
      <c r="B2315">
        <v>1702684800</v>
      </c>
      <c r="C2315">
        <v>42278.03</v>
      </c>
      <c r="D2315" s="14">
        <f t="shared" si="107"/>
        <v>45276</v>
      </c>
      <c r="F2315">
        <f ca="1">IF(A2315&lt;$F$2,"",AVERAGE(INDIRECT("C"&amp;A2315-$F$2+3):C2315))</f>
        <v>31891.038666666649</v>
      </c>
      <c r="G2315" s="2">
        <f ca="1">IF(A2315&lt;$G$2,"",IF(A2315=$G$2,AVERAGE(INDIRECT("C"&amp;A2315-$G$2+3):C2315),G2314+(2/($G$2+3))*(C2315-G2314)))</f>
        <v>34538.798884739692</v>
      </c>
      <c r="J2315">
        <f ca="1">IF(F2315="","",IF(C2315&lt;(F2315*(1-'inputs and tables'!$K$14)),0,IF(C2315&gt;(F2315*(1+'inputs and tables'!$K$14)),1,J2314)))</f>
        <v>1</v>
      </c>
      <c r="K2315">
        <f ca="1">IF(G2315="","",IF(C2315&lt;(G2315*(1-'inputs and tables'!$K$14)),0,IF(C2315&gt;(G2315*(1+'inputs and tables'!$K$14)),1,K2314)))</f>
        <v>1</v>
      </c>
      <c r="N2315" s="13">
        <f t="shared" si="108"/>
        <v>3671.5614415978903</v>
      </c>
      <c r="O2315" s="10">
        <f ca="1">(O2314+(IF(J2314&lt;&gt;J2313,(-O2314*'inputs and tables'!$K$22-'inputs and tables'!$K$21)-O2314*'inputs and tables'!$K$22,0)*('inputs and tables'!$K$15+'inputs and tables'!$K$16)))*(IF(AND(J2314=0,'inputs and tables'!$K$16=1),data!C2314/data!C2315,1)*IF(AND(J2314=1,'inputs and tables'!$K$15=1),data!C2315/data!C2314,1))</f>
        <v>100151.77996738593</v>
      </c>
      <c r="P2315" s="10">
        <f ca="1">(P2314+(IF(K2314&lt;&gt;K2313,(-P2314*'inputs and tables'!$K$22-'inputs and tables'!$K$21)-P2314*'inputs and tables'!$K$22,0)*('inputs and tables'!$K$15+'inputs and tables'!$K$16)))*(IF(AND(K2314=0,'inputs and tables'!$K$16=1),data!C2314/data!C2315,1)*IF(AND(K2314=1,'inputs and tables'!$K$15=1),data!C2315/data!C2314,1))</f>
        <v>21678.09234726704</v>
      </c>
    </row>
    <row r="2316" spans="1:16" x14ac:dyDescent="0.4">
      <c r="A2316" s="17">
        <f t="shared" si="109"/>
        <v>2314</v>
      </c>
      <c r="B2316">
        <v>1702771200</v>
      </c>
      <c r="C2316">
        <v>41374.65</v>
      </c>
      <c r="D2316" s="14">
        <f t="shared" si="107"/>
        <v>45277</v>
      </c>
      <c r="F2316">
        <f ca="1">IF(A2316&lt;$F$2,"",AVERAGE(INDIRECT("C"&amp;A2316-$F$2+3):C2316))</f>
        <v>32018.327333333316</v>
      </c>
      <c r="G2316" s="2">
        <f ca="1">IF(A2316&lt;$G$2,"",IF(A2316=$G$2,AVERAGE(INDIRECT("C"&amp;A2316-$G$2+3):C2316),G2315+(2/($G$2+3))*(C2316-G2315)))</f>
        <v>34660.867654655056</v>
      </c>
      <c r="J2316">
        <f ca="1">IF(F2316="","",IF(C2316&lt;(F2316*(1-'inputs and tables'!$K$14)),0,IF(C2316&gt;(F2316*(1+'inputs and tables'!$K$14)),1,J2315)))</f>
        <v>1</v>
      </c>
      <c r="K2316">
        <f ca="1">IF(G2316="","",IF(C2316&lt;(G2316*(1-'inputs and tables'!$K$14)),0,IF(C2316&gt;(G2316*(1+'inputs and tables'!$K$14)),1,K2315)))</f>
        <v>1</v>
      </c>
      <c r="N2316" s="13">
        <f t="shared" si="108"/>
        <v>3593.1089882761366</v>
      </c>
      <c r="O2316" s="10">
        <f ca="1">(O2315+(IF(J2315&lt;&gt;J2314,(-O2315*'inputs and tables'!$K$22-'inputs and tables'!$K$21)-O2315*'inputs and tables'!$K$22,0)*('inputs and tables'!$K$15+'inputs and tables'!$K$16)))*(IF(AND(J2315=0,'inputs and tables'!$K$16=1),data!C2315/data!C2316,1)*IF(AND(J2315=1,'inputs and tables'!$K$15=1),data!C2316/data!C2315,1))</f>
        <v>98011.776873889452</v>
      </c>
      <c r="P2316" s="10">
        <f ca="1">(P2315+(IF(K2315&lt;&gt;K2314,(-P2315*'inputs and tables'!$K$22-'inputs and tables'!$K$21)-P2315*'inputs and tables'!$K$22,0)*('inputs and tables'!$K$15+'inputs and tables'!$K$16)))*(IF(AND(K2315=0,'inputs and tables'!$K$16=1),data!C2315/data!C2316,1)*IF(AND(K2315=1,'inputs and tables'!$K$15=1),data!C2316/data!C2315,1))</f>
        <v>21214.88355857291</v>
      </c>
    </row>
    <row r="2317" spans="1:16" x14ac:dyDescent="0.4">
      <c r="A2317" s="17">
        <f t="shared" si="109"/>
        <v>2315</v>
      </c>
      <c r="B2317">
        <v>1702857600</v>
      </c>
      <c r="C2317">
        <v>42657.8</v>
      </c>
      <c r="D2317" s="14">
        <f t="shared" si="107"/>
        <v>45278</v>
      </c>
      <c r="F2317">
        <f ca="1">IF(A2317&lt;$F$2,"",AVERAGE(INDIRECT("C"&amp;A2317-$F$2+3):C2317))</f>
        <v>32155.559083333315</v>
      </c>
      <c r="G2317" s="2">
        <f ca="1">IF(A2317&lt;$G$2,"",IF(A2317=$G$2,AVERAGE(INDIRECT("C"&amp;A2317-$G$2+3):C2317),G2316+(2/($G$2+3))*(C2317-G2316)))</f>
        <v>34803.670017964789</v>
      </c>
      <c r="J2317">
        <f ca="1">IF(F2317="","",IF(C2317&lt;(F2317*(1-'inputs and tables'!$K$14)),0,IF(C2317&gt;(F2317*(1+'inputs and tables'!$K$14)),1,J2316)))</f>
        <v>1</v>
      </c>
      <c r="K2317">
        <f ca="1">IF(G2317="","",IF(C2317&lt;(G2317*(1-'inputs and tables'!$K$14)),0,IF(C2317&gt;(G2317*(1+'inputs and tables'!$K$14)),1,K2316)))</f>
        <v>1</v>
      </c>
      <c r="N2317" s="13">
        <f t="shared" si="108"/>
        <v>3704.5419018671046</v>
      </c>
      <c r="O2317" s="10">
        <f ca="1">(O2316+(IF(J2316&lt;&gt;J2315,(-O2316*'inputs and tables'!$K$22-'inputs and tables'!$K$21)-O2316*'inputs and tables'!$K$22,0)*('inputs and tables'!$K$15+'inputs and tables'!$K$16)))*(IF(AND(J2316=0,'inputs and tables'!$K$16=1),data!C2316/data!C2317,1)*IF(AND(J2316=1,'inputs and tables'!$K$15=1),data!C2317/data!C2316,1))</f>
        <v>101051.41132386622</v>
      </c>
      <c r="P2317" s="10">
        <f ca="1">(P2316+(IF(K2316&lt;&gt;K2315,(-P2316*'inputs and tables'!$K$22-'inputs and tables'!$K$21)-P2316*'inputs and tables'!$K$22,0)*('inputs and tables'!$K$15+'inputs and tables'!$K$16)))*(IF(AND(K2316=0,'inputs and tables'!$K$16=1),data!C2316/data!C2317,1)*IF(AND(K2316=1,'inputs and tables'!$K$15=1),data!C2317/data!C2316,1))</f>
        <v>21872.819706387643</v>
      </c>
    </row>
    <row r="2318" spans="1:16" x14ac:dyDescent="0.4">
      <c r="A2318" s="17">
        <f t="shared" si="109"/>
        <v>2316</v>
      </c>
      <c r="B2318">
        <v>1702944000</v>
      </c>
      <c r="C2318">
        <v>42275.99</v>
      </c>
      <c r="D2318" s="14">
        <f t="shared" si="107"/>
        <v>45279</v>
      </c>
      <c r="F2318">
        <f ca="1">IF(A2318&lt;$F$2,"",AVERAGE(INDIRECT("C"&amp;A2318-$F$2+3):C2318))</f>
        <v>32290.134666666654</v>
      </c>
      <c r="G2318" s="2">
        <f ca="1">IF(A2318&lt;$G$2,"",IF(A2318=$G$2,AVERAGE(INDIRECT("C"&amp;A2318-$G$2+3):C2318),G2317+(2/($G$2+3))*(C2318-G2317)))</f>
        <v>34937.104303358276</v>
      </c>
      <c r="J2318">
        <f ca="1">IF(F2318="","",IF(C2318&lt;(F2318*(1-'inputs and tables'!$K$14)),0,IF(C2318&gt;(F2318*(1+'inputs and tables'!$K$14)),1,J2317)))</f>
        <v>1</v>
      </c>
      <c r="K2318">
        <f ca="1">IF(G2318="","",IF(C2318&lt;(G2318*(1-'inputs and tables'!$K$14)),0,IF(C2318&gt;(G2318*(1+'inputs and tables'!$K$14)),1,K2317)))</f>
        <v>1</v>
      </c>
      <c r="N2318" s="13">
        <f t="shared" si="108"/>
        <v>3671.384281372098</v>
      </c>
      <c r="O2318" s="10">
        <f ca="1">(O2317+(IF(J2317&lt;&gt;J2316,(-O2317*'inputs and tables'!$K$22-'inputs and tables'!$K$21)-O2317*'inputs and tables'!$K$22,0)*('inputs and tables'!$K$15+'inputs and tables'!$K$16)))*(IF(AND(J2317=0,'inputs and tables'!$K$16=1),data!C2317/data!C2318,1)*IF(AND(J2317=1,'inputs and tables'!$K$15=1),data!C2318/data!C2317,1))</f>
        <v>100146.94744252293</v>
      </c>
      <c r="P2318" s="10">
        <f ca="1">(P2317+(IF(K2317&lt;&gt;K2316,(-P2317*'inputs and tables'!$K$22-'inputs and tables'!$K$21)-P2317*'inputs and tables'!$K$22,0)*('inputs and tables'!$K$15+'inputs and tables'!$K$16)))*(IF(AND(K2317=0,'inputs and tables'!$K$16=1),data!C2317/data!C2318,1)*IF(AND(K2317=1,'inputs and tables'!$K$15=1),data!C2318/data!C2317,1))</f>
        <v>21677.046335700546</v>
      </c>
    </row>
    <row r="2319" spans="1:16" x14ac:dyDescent="0.4">
      <c r="A2319" s="17">
        <f t="shared" si="109"/>
        <v>2317</v>
      </c>
      <c r="B2319">
        <v>1703030400</v>
      </c>
      <c r="C2319">
        <v>43668.93</v>
      </c>
      <c r="D2319" s="14">
        <f t="shared" si="107"/>
        <v>45280</v>
      </c>
      <c r="F2319">
        <f ca="1">IF(A2319&lt;$F$2,"",AVERAGE(INDIRECT("C"&amp;A2319-$F$2+3):C2319))</f>
        <v>32436.909083333325</v>
      </c>
      <c r="G2319" s="2">
        <f ca="1">IF(A2319&lt;$G$2,"",IF(A2319=$G$2,AVERAGE(INDIRECT("C"&amp;A2319-$G$2+3):C2319),G2318+(2/($G$2+3))*(C2319-G2318)))</f>
        <v>35093.029762226877</v>
      </c>
      <c r="J2319">
        <f ca="1">IF(F2319="","",IF(C2319&lt;(F2319*(1-'inputs and tables'!$K$14)),0,IF(C2319&gt;(F2319*(1+'inputs and tables'!$K$14)),1,J2318)))</f>
        <v>1</v>
      </c>
      <c r="K2319">
        <f ca="1">IF(G2319="","",IF(C2319&lt;(G2319*(1-'inputs and tables'!$K$14)),0,IF(C2319&gt;(G2319*(1+'inputs and tables'!$K$14)),1,K2318)))</f>
        <v>1</v>
      </c>
      <c r="N2319" s="13">
        <f t="shared" si="108"/>
        <v>3792.3517151541205</v>
      </c>
      <c r="O2319" s="10">
        <f ca="1">(O2318+(IF(J2318&lt;&gt;J2317,(-O2318*'inputs and tables'!$K$22-'inputs and tables'!$K$21)-O2318*'inputs and tables'!$K$22,0)*('inputs and tables'!$K$15+'inputs and tables'!$K$16)))*(IF(AND(J2318=0,'inputs and tables'!$K$16=1),data!C2318/data!C2319,1)*IF(AND(J2318=1,'inputs and tables'!$K$15=1),data!C2319/data!C2318,1))</f>
        <v>103446.66174774885</v>
      </c>
      <c r="P2319" s="10">
        <f ca="1">(P2318+(IF(K2318&lt;&gt;K2317,(-P2318*'inputs and tables'!$K$22-'inputs and tables'!$K$21)-P2318*'inputs and tables'!$K$22,0)*('inputs and tables'!$K$15+'inputs and tables'!$K$16)))*(IF(AND(K2318=0,'inputs and tables'!$K$16=1),data!C2318/data!C2319,1)*IF(AND(K2318=1,'inputs and tables'!$K$15=1),data!C2319/data!C2318,1))</f>
        <v>22391.277390321637</v>
      </c>
    </row>
    <row r="2320" spans="1:16" x14ac:dyDescent="0.4">
      <c r="A2320" s="17">
        <f t="shared" si="109"/>
        <v>2318</v>
      </c>
      <c r="B2320">
        <v>1703116800</v>
      </c>
      <c r="C2320">
        <v>43861.8</v>
      </c>
      <c r="D2320" s="14">
        <f t="shared" si="107"/>
        <v>45281</v>
      </c>
      <c r="F2320">
        <f ca="1">IF(A2320&lt;$F$2,"",AVERAGE(INDIRECT("C"&amp;A2320-$F$2+3):C2320))</f>
        <v>32582.151416666653</v>
      </c>
      <c r="G2320" s="2">
        <f ca="1">IF(A2320&lt;$G$2,"",IF(A2320=$G$2,AVERAGE(INDIRECT("C"&amp;A2320-$G$2+3):C2320),G2319+(2/($G$2+3))*(C2320-G2319)))</f>
        <v>35249.614945044254</v>
      </c>
      <c r="J2320">
        <f ca="1">IF(F2320="","",IF(C2320&lt;(F2320*(1-'inputs and tables'!$K$14)),0,IF(C2320&gt;(F2320*(1+'inputs and tables'!$K$14)),1,J2319)))</f>
        <v>1</v>
      </c>
      <c r="K2320">
        <f ca="1">IF(G2320="","",IF(C2320&lt;(G2320*(1-'inputs and tables'!$K$14)),0,IF(C2320&gt;(G2320*(1+'inputs and tables'!$K$14)),1,K2319)))</f>
        <v>1</v>
      </c>
      <c r="N2320" s="13">
        <f t="shared" si="108"/>
        <v>3809.101172383821</v>
      </c>
      <c r="O2320" s="10">
        <f ca="1">(O2319+(IF(J2319&lt;&gt;J2318,(-O2319*'inputs and tables'!$K$22-'inputs and tables'!$K$21)-O2319*'inputs and tables'!$K$22,0)*('inputs and tables'!$K$15+'inputs and tables'!$K$16)))*(IF(AND(J2319=0,'inputs and tables'!$K$16=1),data!C2319/data!C2320,1)*IF(AND(J2319=1,'inputs and tables'!$K$15=1),data!C2320/data!C2319,1))</f>
        <v>103903.54854692824</v>
      </c>
      <c r="P2320" s="10">
        <f ca="1">(P2319+(IF(K2319&lt;&gt;K2318,(-P2319*'inputs and tables'!$K$22-'inputs and tables'!$K$21)-P2319*'inputs and tables'!$K$22,0)*('inputs and tables'!$K$15+'inputs and tables'!$K$16)))*(IF(AND(K2319=0,'inputs and tables'!$K$16=1),data!C2319/data!C2320,1)*IF(AND(K2319=1,'inputs and tables'!$K$15=1),data!C2320/data!C2319,1))</f>
        <v>22490.171630924084</v>
      </c>
    </row>
    <row r="2321" spans="1:16" x14ac:dyDescent="0.4">
      <c r="A2321" s="17">
        <f t="shared" si="109"/>
        <v>2319</v>
      </c>
      <c r="B2321">
        <v>1703203200</v>
      </c>
      <c r="C2321">
        <v>43969.04</v>
      </c>
      <c r="D2321" s="14">
        <f t="shared" si="107"/>
        <v>45282</v>
      </c>
      <c r="F2321">
        <f ca="1">IF(A2321&lt;$F$2,"",AVERAGE(INDIRECT("C"&amp;A2321-$F$2+3):C2321))</f>
        <v>32730.392999999989</v>
      </c>
      <c r="G2321" s="2">
        <f ca="1">IF(A2321&lt;$G$2,"",IF(A2321=$G$2,AVERAGE(INDIRECT("C"&amp;A2321-$G$2+3):C2321),G2320+(2/($G$2+3))*(C2321-G2320)))</f>
        <v>35405.318963882746</v>
      </c>
      <c r="J2321">
        <f ca="1">IF(F2321="","",IF(C2321&lt;(F2321*(1-'inputs and tables'!$K$14)),0,IF(C2321&gt;(F2321*(1+'inputs and tables'!$K$14)),1,J2320)))</f>
        <v>1</v>
      </c>
      <c r="K2321">
        <f ca="1">IF(G2321="","",IF(C2321&lt;(G2321*(1-'inputs and tables'!$K$14)),0,IF(C2321&gt;(G2321*(1+'inputs and tables'!$K$14)),1,K2320)))</f>
        <v>1</v>
      </c>
      <c r="N2321" s="13">
        <f t="shared" si="108"/>
        <v>3818.4142422926357</v>
      </c>
      <c r="O2321" s="10">
        <f ca="1">(O2320+(IF(J2320&lt;&gt;J2319,(-O2320*'inputs and tables'!$K$22-'inputs and tables'!$K$21)-O2320*'inputs and tables'!$K$22,0)*('inputs and tables'!$K$15+'inputs and tables'!$K$16)))*(IF(AND(J2320=0,'inputs and tables'!$K$16=1),data!C2320/data!C2321,1)*IF(AND(J2320=1,'inputs and tables'!$K$15=1),data!C2321/data!C2320,1))</f>
        <v>104157.58774609865</v>
      </c>
      <c r="P2321" s="10">
        <f ca="1">(P2320+(IF(K2320&lt;&gt;K2319,(-P2320*'inputs and tables'!$K$22-'inputs and tables'!$K$21)-P2320*'inputs and tables'!$K$22,0)*('inputs and tables'!$K$15+'inputs and tables'!$K$16)))*(IF(AND(K2320=0,'inputs and tables'!$K$16=1),data!C2320/data!C2321,1)*IF(AND(K2320=1,'inputs and tables'!$K$15=1),data!C2321/data!C2320,1))</f>
        <v>22545.159023272332</v>
      </c>
    </row>
    <row r="2322" spans="1:16" x14ac:dyDescent="0.4">
      <c r="A2322" s="17">
        <f t="shared" si="109"/>
        <v>2320</v>
      </c>
      <c r="B2322">
        <v>1703289600</v>
      </c>
      <c r="C2322">
        <v>43702.16</v>
      </c>
      <c r="D2322" s="14">
        <f t="shared" ref="D2322:D2385" si="110">(B2322/86400)+DATE(1970,1,1)</f>
        <v>45283</v>
      </c>
      <c r="F2322">
        <f ca="1">IF(A2322&lt;$F$2,"",AVERAGE(INDIRECT("C"&amp;A2322-$F$2+3):C2322))</f>
        <v>32877.410916666653</v>
      </c>
      <c r="G2322" s="2">
        <f ca="1">IF(A2322&lt;$G$2,"",IF(A2322=$G$2,AVERAGE(INDIRECT("C"&amp;A2322-$G$2+3):C2322),G2321+(2/($G$2+3))*(C2322-G2321)))</f>
        <v>35553.476839527699</v>
      </c>
      <c r="J2322">
        <f ca="1">IF(F2322="","",IF(C2322&lt;(F2322*(1-'inputs and tables'!$K$14)),0,IF(C2322&gt;(F2322*(1+'inputs and tables'!$K$14)),1,J2321)))</f>
        <v>1</v>
      </c>
      <c r="K2322">
        <f ca="1">IF(G2322="","",IF(C2322&lt;(G2322*(1-'inputs and tables'!$K$14)),0,IF(C2322&gt;(G2322*(1+'inputs and tables'!$K$14)),1,K2321)))</f>
        <v>1</v>
      </c>
      <c r="N2322" s="13">
        <f t="shared" si="108"/>
        <v>3795.2375162830836</v>
      </c>
      <c r="O2322" s="10">
        <f ca="1">(O2321+(IF(J2321&lt;&gt;J2320,(-O2321*'inputs and tables'!$K$22-'inputs and tables'!$K$21)-O2321*'inputs and tables'!$K$22,0)*('inputs and tables'!$K$15+'inputs and tables'!$K$16)))*(IF(AND(J2321=0,'inputs and tables'!$K$16=1),data!C2321/data!C2322,1)*IF(AND(J2321=1,'inputs and tables'!$K$15=1),data!C2322/data!C2321,1))</f>
        <v>103525.3797875515</v>
      </c>
      <c r="P2322" s="10">
        <f ca="1">(P2321+(IF(K2321&lt;&gt;K2320,(-P2321*'inputs and tables'!$K$22-'inputs and tables'!$K$21)-P2321*'inputs and tables'!$K$22,0)*('inputs and tables'!$K$15+'inputs and tables'!$K$16)))*(IF(AND(K2321=0,'inputs and tables'!$K$16=1),data!C2321/data!C2322,1)*IF(AND(K2321=1,'inputs and tables'!$K$15=1),data!C2322/data!C2321,1))</f>
        <v>22408.316098338542</v>
      </c>
    </row>
    <row r="2323" spans="1:16" x14ac:dyDescent="0.4">
      <c r="A2323" s="17">
        <f t="shared" si="109"/>
        <v>2321</v>
      </c>
      <c r="B2323">
        <v>1703376000</v>
      </c>
      <c r="C2323">
        <v>42991.5</v>
      </c>
      <c r="D2323" s="14">
        <f t="shared" si="110"/>
        <v>45284</v>
      </c>
      <c r="F2323">
        <f ca="1">IF(A2323&lt;$F$2,"",AVERAGE(INDIRECT("C"&amp;A2323-$F$2+3):C2323))</f>
        <v>33018.861999999986</v>
      </c>
      <c r="G2323" s="2">
        <f ca="1">IF(A2323&lt;$G$2,"",IF(A2323=$G$2,AVERAGE(INDIRECT("C"&amp;A2323-$G$2+3):C2323),G2322+(2/($G$2+3))*(C2323-G2322)))</f>
        <v>35686.298681678993</v>
      </c>
      <c r="J2323">
        <f ca="1">IF(F2323="","",IF(C2323&lt;(F2323*(1-'inputs and tables'!$K$14)),0,IF(C2323&gt;(F2323*(1+'inputs and tables'!$K$14)),1,J2322)))</f>
        <v>1</v>
      </c>
      <c r="K2323">
        <f ca="1">IF(G2323="","",IF(C2323&lt;(G2323*(1-'inputs and tables'!$K$14)),0,IF(C2323&gt;(G2323*(1+'inputs and tables'!$K$14)),1,K2322)))</f>
        <v>1</v>
      </c>
      <c r="N2323" s="13">
        <f t="shared" si="108"/>
        <v>3733.521493703839</v>
      </c>
      <c r="O2323" s="10">
        <f ca="1">(O2322+(IF(J2322&lt;&gt;J2321,(-O2322*'inputs and tables'!$K$22-'inputs and tables'!$K$21)-O2322*'inputs and tables'!$K$22,0)*('inputs and tables'!$K$15+'inputs and tables'!$K$16)))*(IF(AND(J2322=0,'inputs and tables'!$K$16=1),data!C2322/data!C2323,1)*IF(AND(J2322=1,'inputs and tables'!$K$15=1),data!C2323/data!C2322,1))</f>
        <v>101841.90816052388</v>
      </c>
      <c r="P2323" s="10">
        <f ca="1">(P2322+(IF(K2322&lt;&gt;K2321,(-P2322*'inputs and tables'!$K$22-'inputs and tables'!$K$21)-P2322*'inputs and tables'!$K$22,0)*('inputs and tables'!$K$15+'inputs and tables'!$K$16)))*(IF(AND(K2322=0,'inputs and tables'!$K$16=1),data!C2322/data!C2323,1)*IF(AND(K2322=1,'inputs and tables'!$K$15=1),data!C2323/data!C2322,1))</f>
        <v>22043.92463763167</v>
      </c>
    </row>
    <row r="2324" spans="1:16" x14ac:dyDescent="0.4">
      <c r="A2324" s="17">
        <f t="shared" si="109"/>
        <v>2322</v>
      </c>
      <c r="B2324">
        <v>1703462400</v>
      </c>
      <c r="C2324">
        <v>43576.13</v>
      </c>
      <c r="D2324" s="14">
        <f t="shared" si="110"/>
        <v>45285</v>
      </c>
      <c r="F2324">
        <f ca="1">IF(A2324&lt;$F$2,"",AVERAGE(INDIRECT("C"&amp;A2324-$F$2+3):C2324))</f>
        <v>33164.481666666652</v>
      </c>
      <c r="G2324" s="2">
        <f ca="1">IF(A2324&lt;$G$2,"",IF(A2324=$G$2,AVERAGE(INDIRECT("C"&amp;A2324-$G$2+3):C2324),G2323+(2/($G$2+3))*(C2324-G2323)))</f>
        <v>35827.188526649014</v>
      </c>
      <c r="J2324">
        <f ca="1">IF(F2324="","",IF(C2324&lt;(F2324*(1-'inputs and tables'!$K$14)),0,IF(C2324&gt;(F2324*(1+'inputs and tables'!$K$14)),1,J2323)))</f>
        <v>1</v>
      </c>
      <c r="K2324">
        <f ca="1">IF(G2324="","",IF(C2324&lt;(G2324*(1-'inputs and tables'!$K$14)),0,IF(C2324&gt;(G2324*(1+'inputs and tables'!$K$14)),1,K2323)))</f>
        <v>1</v>
      </c>
      <c r="N2324" s="13">
        <f t="shared" si="108"/>
        <v>3784.2926617455237</v>
      </c>
      <c r="O2324" s="10">
        <f ca="1">(O2323+(IF(J2323&lt;&gt;J2322,(-O2323*'inputs and tables'!$K$22-'inputs and tables'!$K$21)-O2323*'inputs and tables'!$K$22,0)*('inputs and tables'!$K$15+'inputs and tables'!$K$16)))*(IF(AND(J2323=0,'inputs and tables'!$K$16=1),data!C2323/data!C2324,1)*IF(AND(J2323=1,'inputs and tables'!$K$15=1),data!C2324/data!C2323,1))</f>
        <v>103226.82924417732</v>
      </c>
      <c r="P2324" s="10">
        <f ca="1">(P2323+(IF(K2323&lt;&gt;K2322,(-P2323*'inputs and tables'!$K$22-'inputs and tables'!$K$21)-P2323*'inputs and tables'!$K$22,0)*('inputs and tables'!$K$15+'inputs and tables'!$K$16)))*(IF(AND(K2323=0,'inputs and tables'!$K$16=1),data!C2323/data!C2324,1)*IF(AND(K2323=1,'inputs and tables'!$K$15=1),data!C2324/data!C2323,1))</f>
        <v>22343.694119061689</v>
      </c>
    </row>
    <row r="2325" spans="1:16" x14ac:dyDescent="0.4">
      <c r="A2325" s="17">
        <f t="shared" si="109"/>
        <v>2323</v>
      </c>
      <c r="B2325">
        <v>1703548800</v>
      </c>
      <c r="C2325">
        <v>42508.93</v>
      </c>
      <c r="D2325" s="14">
        <f t="shared" si="110"/>
        <v>45286</v>
      </c>
      <c r="F2325">
        <f ca="1">IF(A2325&lt;$F$2,"",AVERAGE(INDIRECT("C"&amp;A2325-$F$2+3):C2325))</f>
        <v>33301.056083333322</v>
      </c>
      <c r="G2325" s="2">
        <f ca="1">IF(A2325&lt;$G$2,"",IF(A2325=$G$2,AVERAGE(INDIRECT("C"&amp;A2325-$G$2+3):C2325),G2324+(2/($G$2+3))*(C2325-G2324)))</f>
        <v>35946.505338673138</v>
      </c>
      <c r="J2325">
        <f ca="1">IF(F2325="","",IF(C2325&lt;(F2325*(1-'inputs and tables'!$K$14)),0,IF(C2325&gt;(F2325*(1+'inputs and tables'!$K$14)),1,J2324)))</f>
        <v>1</v>
      </c>
      <c r="K2325">
        <f ca="1">IF(G2325="","",IF(C2325&lt;(G2325*(1-'inputs and tables'!$K$14)),0,IF(C2325&gt;(G2325*(1+'inputs and tables'!$K$14)),1,K2324)))</f>
        <v>1</v>
      </c>
      <c r="N2325" s="13">
        <f t="shared" si="108"/>
        <v>3691.6135475466535</v>
      </c>
      <c r="O2325" s="10">
        <f ca="1">(O2324+(IF(J2324&lt;&gt;J2323,(-O2324*'inputs and tables'!$K$22-'inputs and tables'!$K$21)-O2324*'inputs and tables'!$K$22,0)*('inputs and tables'!$K$15+'inputs and tables'!$K$16)))*(IF(AND(J2324=0,'inputs and tables'!$K$16=1),data!C2324/data!C2325,1)*IF(AND(J2324=1,'inputs and tables'!$K$15=1),data!C2325/data!C2324,1))</f>
        <v>100698.75545310442</v>
      </c>
      <c r="P2325" s="10">
        <f ca="1">(P2324+(IF(K2324&lt;&gt;K2323,(-P2324*'inputs and tables'!$K$22-'inputs and tables'!$K$21)-P2324*'inputs and tables'!$K$22,0)*('inputs and tables'!$K$15+'inputs and tables'!$K$16)))*(IF(AND(K2324=0,'inputs and tables'!$K$16=1),data!C2324/data!C2325,1)*IF(AND(K2324=1,'inputs and tables'!$K$15=1),data!C2325/data!C2324,1))</f>
        <v>21796.486499572242</v>
      </c>
    </row>
    <row r="2326" spans="1:16" x14ac:dyDescent="0.4">
      <c r="A2326" s="17">
        <f t="shared" si="109"/>
        <v>2324</v>
      </c>
      <c r="B2326">
        <v>1703635200</v>
      </c>
      <c r="C2326">
        <v>43428.85</v>
      </c>
      <c r="D2326" s="14">
        <f t="shared" si="110"/>
        <v>45287</v>
      </c>
      <c r="F2326">
        <f ca="1">IF(A2326&lt;$F$2,"",AVERAGE(INDIRECT("C"&amp;A2326-$F$2+3):C2326))</f>
        <v>33431.993666666654</v>
      </c>
      <c r="G2326" s="2">
        <f ca="1">IF(A2326&lt;$G$2,"",IF(A2326=$G$2,AVERAGE(INDIRECT("C"&amp;A2326-$G$2+3):C2326),G2325+(2/($G$2+3))*(C2326-G2325)))</f>
        <v>36080.118636196828</v>
      </c>
      <c r="J2326">
        <f ca="1">IF(F2326="","",IF(C2326&lt;(F2326*(1-'inputs and tables'!$K$14)),0,IF(C2326&gt;(F2326*(1+'inputs and tables'!$K$14)),1,J2325)))</f>
        <v>1</v>
      </c>
      <c r="K2326">
        <f ca="1">IF(G2326="","",IF(C2326&lt;(G2326*(1-'inputs and tables'!$K$14)),0,IF(C2326&gt;(G2326*(1+'inputs and tables'!$K$14)),1,K2325)))</f>
        <v>1</v>
      </c>
      <c r="N2326" s="13">
        <f t="shared" si="108"/>
        <v>3771.502388189293</v>
      </c>
      <c r="O2326" s="10">
        <f ca="1">(O2325+(IF(J2325&lt;&gt;J2324,(-O2325*'inputs and tables'!$K$22-'inputs and tables'!$K$21)-O2325*'inputs and tables'!$K$22,0)*('inputs and tables'!$K$15+'inputs and tables'!$K$16)))*(IF(AND(J2325=0,'inputs and tables'!$K$16=1),data!C2325/data!C2326,1)*IF(AND(J2325=1,'inputs and tables'!$K$15=1),data!C2326/data!C2325,1))</f>
        <v>102877.93990014694</v>
      </c>
      <c r="P2326" s="10">
        <f ca="1">(P2325+(IF(K2325&lt;&gt;K2324,(-P2325*'inputs and tables'!$K$22-'inputs and tables'!$K$21)-P2325*'inputs and tables'!$K$22,0)*('inputs and tables'!$K$15+'inputs and tables'!$K$16)))*(IF(AND(K2325=0,'inputs and tables'!$K$16=1),data!C2325/data!C2326,1)*IF(AND(K2325=1,'inputs and tables'!$K$15=1),data!C2326/data!C2325,1))</f>
        <v>22268.17618596723</v>
      </c>
    </row>
    <row r="2327" spans="1:16" x14ac:dyDescent="0.4">
      <c r="A2327" s="17">
        <f t="shared" si="109"/>
        <v>2325</v>
      </c>
      <c r="B2327">
        <v>1703721600</v>
      </c>
      <c r="C2327">
        <v>42563.76</v>
      </c>
      <c r="D2327" s="14">
        <f t="shared" si="110"/>
        <v>45288</v>
      </c>
      <c r="F2327">
        <f ca="1">IF(A2327&lt;$F$2,"",AVERAGE(INDIRECT("C"&amp;A2327-$F$2+3):C2327))</f>
        <v>33559.191749999984</v>
      </c>
      <c r="G2327" s="2">
        <f ca="1">IF(A2327&lt;$G$2,"",IF(A2327=$G$2,AVERAGE(INDIRECT("C"&amp;A2327-$G$2+3):C2327),G2326+(2/($G$2+3))*(C2327-G2326)))</f>
        <v>36195.89794626474</v>
      </c>
      <c r="J2327">
        <f ca="1">IF(F2327="","",IF(C2327&lt;(F2327*(1-'inputs and tables'!$K$14)),0,IF(C2327&gt;(F2327*(1+'inputs and tables'!$K$14)),1,J2326)))</f>
        <v>1</v>
      </c>
      <c r="K2327">
        <f ca="1">IF(G2327="","",IF(C2327&lt;(G2327*(1-'inputs and tables'!$K$14)),0,IF(C2327&gt;(G2327*(1+'inputs and tables'!$K$14)),1,K2326)))</f>
        <v>1</v>
      </c>
      <c r="N2327" s="13">
        <f t="shared" si="108"/>
        <v>3696.3751628310652</v>
      </c>
      <c r="O2327" s="10">
        <f ca="1">(O2326+(IF(J2326&lt;&gt;J2325,(-O2326*'inputs and tables'!$K$22-'inputs and tables'!$K$21)-O2326*'inputs and tables'!$K$22,0)*('inputs and tables'!$K$15+'inputs and tables'!$K$16)))*(IF(AND(J2326=0,'inputs and tables'!$K$16=1),data!C2326/data!C2327,1)*IF(AND(J2326=1,'inputs and tables'!$K$15=1),data!C2327/data!C2326,1))</f>
        <v>100828.6414032211</v>
      </c>
      <c r="P2327" s="10">
        <f ca="1">(P2326+(IF(K2326&lt;&gt;K2325,(-P2326*'inputs and tables'!$K$22-'inputs and tables'!$K$21)-P2326*'inputs and tables'!$K$22,0)*('inputs and tables'!$K$15+'inputs and tables'!$K$16)))*(IF(AND(K2326=0,'inputs and tables'!$K$16=1),data!C2326/data!C2327,1)*IF(AND(K2326=1,'inputs and tables'!$K$15=1),data!C2327/data!C2326,1))</f>
        <v>21824.600624175509</v>
      </c>
    </row>
    <row r="2328" spans="1:16" x14ac:dyDescent="0.4">
      <c r="A2328" s="17">
        <f t="shared" si="109"/>
        <v>2326</v>
      </c>
      <c r="B2328">
        <v>1703808000</v>
      </c>
      <c r="C2328">
        <v>42066.95</v>
      </c>
      <c r="D2328" s="14">
        <f t="shared" si="110"/>
        <v>45289</v>
      </c>
      <c r="F2328">
        <f ca="1">IF(A2328&lt;$F$2,"",AVERAGE(INDIRECT("C"&amp;A2328-$F$2+3):C2328))</f>
        <v>33693.576499999988</v>
      </c>
      <c r="G2328" s="2">
        <f ca="1">IF(A2328&lt;$G$2,"",IF(A2328=$G$2,AVERAGE(INDIRECT("C"&amp;A2328-$G$2+3):C2328),G2327+(2/($G$2+3))*(C2328-G2327)))</f>
        <v>36300.738161510009</v>
      </c>
      <c r="J2328">
        <f ca="1">IF(F2328="","",IF(C2328&lt;(F2328*(1-'inputs and tables'!$K$14)),0,IF(C2328&gt;(F2328*(1+'inputs and tables'!$K$14)),1,J2327)))</f>
        <v>1</v>
      </c>
      <c r="K2328">
        <f ca="1">IF(G2328="","",IF(C2328&lt;(G2328*(1-'inputs and tables'!$K$14)),0,IF(C2328&gt;(G2328*(1+'inputs and tables'!$K$14)),1,K2327)))</f>
        <v>1</v>
      </c>
      <c r="N2328" s="13">
        <f t="shared" si="108"/>
        <v>3653.2305688232491</v>
      </c>
      <c r="O2328" s="10">
        <f ca="1">(O2327+(IF(J2327&lt;&gt;J2326,(-O2327*'inputs and tables'!$K$22-'inputs and tables'!$K$21)-O2327*'inputs and tables'!$K$22,0)*('inputs and tables'!$K$15+'inputs and tables'!$K$16)))*(IF(AND(J2327=0,'inputs and tables'!$K$16=1),data!C2327/data!C2328,1)*IF(AND(J2327=1,'inputs and tables'!$K$15=1),data!C2328/data!C2327,1))</f>
        <v>99651.755777150131</v>
      </c>
      <c r="P2328" s="10">
        <f ca="1">(P2327+(IF(K2327&lt;&gt;K2326,(-P2327*'inputs and tables'!$K$22-'inputs and tables'!$K$21)-P2327*'inputs and tables'!$K$22,0)*('inputs and tables'!$K$15+'inputs and tables'!$K$16)))*(IF(AND(K2327=0,'inputs and tables'!$K$16=1),data!C2327/data!C2328,1)*IF(AND(K2327=1,'inputs and tables'!$K$15=1),data!C2328/data!C2327,1))</f>
        <v>21569.860915181362</v>
      </c>
    </row>
    <row r="2329" spans="1:16" x14ac:dyDescent="0.4">
      <c r="A2329" s="17">
        <f t="shared" si="109"/>
        <v>2327</v>
      </c>
      <c r="B2329">
        <v>1703894400</v>
      </c>
      <c r="C2329">
        <v>42140.28</v>
      </c>
      <c r="D2329" s="14">
        <f t="shared" si="110"/>
        <v>45290</v>
      </c>
      <c r="F2329">
        <f ca="1">IF(A2329&lt;$F$2,"",AVERAGE(INDIRECT("C"&amp;A2329-$F$2+3):C2329))</f>
        <v>33829.703416666649</v>
      </c>
      <c r="G2329" s="2">
        <f ca="1">IF(A2329&lt;$G$2,"",IF(A2329=$G$2,AVERAGE(INDIRECT("C"&amp;A2329-$G$2+3):C2329),G2328+(2/($G$2+3))*(C2329-G2328)))</f>
        <v>36405.015694340189</v>
      </c>
      <c r="J2329">
        <f ca="1">IF(F2329="","",IF(C2329&lt;(F2329*(1-'inputs and tables'!$K$14)),0,IF(C2329&gt;(F2329*(1+'inputs and tables'!$K$14)),1,J2328)))</f>
        <v>1</v>
      </c>
      <c r="K2329">
        <f ca="1">IF(G2329="","",IF(C2329&lt;(G2329*(1-'inputs and tables'!$K$14)),0,IF(C2329&gt;(G2329*(1+'inputs and tables'!$K$14)),1,K2328)))</f>
        <v>1</v>
      </c>
      <c r="N2329" s="13">
        <f t="shared" si="108"/>
        <v>3659.5987841945039</v>
      </c>
      <c r="O2329" s="10">
        <f ca="1">(O2328+(IF(J2328&lt;&gt;J2327,(-O2328*'inputs and tables'!$K$22-'inputs and tables'!$K$21)-O2328*'inputs and tables'!$K$22,0)*('inputs and tables'!$K$15+'inputs and tables'!$K$16)))*(IF(AND(J2328=0,'inputs and tables'!$K$16=1),data!C2328/data!C2329,1)*IF(AND(J2328=1,'inputs and tables'!$K$15=1),data!C2329/data!C2328,1))</f>
        <v>99825.466094896925</v>
      </c>
      <c r="P2329" s="10">
        <f ca="1">(P2328+(IF(K2328&lt;&gt;K2327,(-P2328*'inputs and tables'!$K$22-'inputs and tables'!$K$21)-P2328*'inputs and tables'!$K$22,0)*('inputs and tables'!$K$15+'inputs and tables'!$K$16)))*(IF(AND(K2328=0,'inputs and tables'!$K$16=1),data!C2328/data!C2329,1)*IF(AND(K2328=1,'inputs and tables'!$K$15=1),data!C2329/data!C2328,1))</f>
        <v>21607.460928990546</v>
      </c>
    </row>
    <row r="2330" spans="1:16" x14ac:dyDescent="0.4">
      <c r="A2330" s="17">
        <f t="shared" si="109"/>
        <v>2328</v>
      </c>
      <c r="B2330">
        <v>1703980800</v>
      </c>
      <c r="C2330">
        <v>42283.58</v>
      </c>
      <c r="D2330" s="14">
        <f t="shared" si="110"/>
        <v>45291</v>
      </c>
      <c r="F2330">
        <f ca="1">IF(A2330&lt;$F$2,"",AVERAGE(INDIRECT("C"&amp;A2330-$F$2+3):C2330))</f>
        <v>33966.487333333323</v>
      </c>
      <c r="G2330" s="2">
        <f ca="1">IF(A2330&lt;$G$2,"",IF(A2330=$G$2,AVERAGE(INDIRECT("C"&amp;A2330-$G$2+3):C2330),G2329+(2/($G$2+3))*(C2330-G2329)))</f>
        <v>36509.990056941257</v>
      </c>
      <c r="J2330">
        <f ca="1">IF(F2330="","",IF(C2330&lt;(F2330*(1-'inputs and tables'!$K$14)),0,IF(C2330&gt;(F2330*(1+'inputs and tables'!$K$14)),1,J2329)))</f>
        <v>1</v>
      </c>
      <c r="K2330">
        <f ca="1">IF(G2330="","",IF(C2330&lt;(G2330*(1-'inputs and tables'!$K$14)),0,IF(C2330&gt;(G2330*(1+'inputs and tables'!$K$14)),1,K2329)))</f>
        <v>1</v>
      </c>
      <c r="N2330" s="13">
        <f t="shared" si="108"/>
        <v>3672.0434216239441</v>
      </c>
      <c r="O2330" s="10">
        <f ca="1">(O2329+(IF(J2329&lt;&gt;J2328,(-O2329*'inputs and tables'!$K$22-'inputs and tables'!$K$21)-O2329*'inputs and tables'!$K$22,0)*('inputs and tables'!$K$15+'inputs and tables'!$K$16)))*(IF(AND(J2329=0,'inputs and tables'!$K$16=1),data!C2329/data!C2330,1)*IF(AND(J2329=1,'inputs and tables'!$K$15=1),data!C2330/data!C2329,1))</f>
        <v>100164.927277675</v>
      </c>
      <c r="P2330" s="10">
        <f ca="1">(P2329+(IF(K2329&lt;&gt;K2328,(-P2329*'inputs and tables'!$K$22-'inputs and tables'!$K$21)-P2329*'inputs and tables'!$K$22,0)*('inputs and tables'!$K$15+'inputs and tables'!$K$16)))*(IF(AND(K2329=0,'inputs and tables'!$K$16=1),data!C2329/data!C2330,1)*IF(AND(K2329=1,'inputs and tables'!$K$15=1),data!C2330/data!C2329,1))</f>
        <v>21680.938114028813</v>
      </c>
    </row>
    <row r="2331" spans="1:16" x14ac:dyDescent="0.4">
      <c r="A2331" s="17">
        <f t="shared" si="109"/>
        <v>2329</v>
      </c>
      <c r="B2331">
        <v>1704067200</v>
      </c>
      <c r="C2331">
        <v>44179.55</v>
      </c>
      <c r="D2331" s="14">
        <f t="shared" si="110"/>
        <v>45292</v>
      </c>
      <c r="F2331">
        <f ca="1">IF(A2331&lt;$F$2,"",AVERAGE(INDIRECT("C"&amp;A2331-$F$2+3):C2331))</f>
        <v>34118.223499999986</v>
      </c>
      <c r="G2331" s="2">
        <f ca="1">IF(A2331&lt;$G$2,"",IF(A2331=$G$2,AVERAGE(INDIRECT("C"&amp;A2331-$G$2+3):C2331),G2330+(2/($G$2+3))*(C2331-G2330)))</f>
        <v>36646.946484495878</v>
      </c>
      <c r="J2331">
        <f ca="1">IF(F2331="","",IF(C2331&lt;(F2331*(1-'inputs and tables'!$K$14)),0,IF(C2331&gt;(F2331*(1+'inputs and tables'!$K$14)),1,J2330)))</f>
        <v>1</v>
      </c>
      <c r="K2331">
        <f ca="1">IF(G2331="","",IF(C2331&lt;(G2331*(1-'inputs and tables'!$K$14)),0,IF(C2331&gt;(G2331*(1+'inputs and tables'!$K$14)),1,K2330)))</f>
        <v>1</v>
      </c>
      <c r="N2331" s="13">
        <f t="shared" si="108"/>
        <v>3836.6956144159535</v>
      </c>
      <c r="O2331" s="10">
        <f ca="1">(O2330+(IF(J2330&lt;&gt;J2329,(-O2330*'inputs and tables'!$K$22-'inputs and tables'!$K$21)-O2330*'inputs and tables'!$K$22,0)*('inputs and tables'!$K$15+'inputs and tables'!$K$16)))*(IF(AND(J2330=0,'inputs and tables'!$K$16=1),data!C2330/data!C2331,1)*IF(AND(J2330=1,'inputs and tables'!$K$15=1),data!C2331/data!C2330,1))</f>
        <v>104656.26167203455</v>
      </c>
      <c r="P2331" s="10">
        <f ca="1">(P2330+(IF(K2330&lt;&gt;K2329,(-P2330*'inputs and tables'!$K$22-'inputs and tables'!$K$21)-P2330*'inputs and tables'!$K$22,0)*('inputs and tables'!$K$15+'inputs and tables'!$K$16)))*(IF(AND(K2330=0,'inputs and tables'!$K$16=1),data!C2330/data!C2331,1)*IF(AND(K2330=1,'inputs and tables'!$K$15=1),data!C2331/data!C2330,1))</f>
        <v>22653.09818742031</v>
      </c>
    </row>
    <row r="2332" spans="1:16" x14ac:dyDescent="0.4">
      <c r="A2332" s="17">
        <f t="shared" si="109"/>
        <v>2330</v>
      </c>
      <c r="B2332">
        <v>1704153600</v>
      </c>
      <c r="C2332">
        <v>44946.91</v>
      </c>
      <c r="D2332" s="14">
        <f t="shared" si="110"/>
        <v>45293</v>
      </c>
      <c r="F2332">
        <f ca="1">IF(A2332&lt;$F$2,"",AVERAGE(INDIRECT("C"&amp;A2332-$F$2+3):C2332))</f>
        <v>34277.564249999989</v>
      </c>
      <c r="G2332" s="2">
        <f ca="1">IF(A2332&lt;$G$2,"",IF(A2332=$G$2,AVERAGE(INDIRECT("C"&amp;A2332-$G$2+3):C2332),G2331+(2/($G$2+3))*(C2332-G2331)))</f>
        <v>36795.160118701308</v>
      </c>
      <c r="J2332">
        <f ca="1">IF(F2332="","",IF(C2332&lt;(F2332*(1-'inputs and tables'!$K$14)),0,IF(C2332&gt;(F2332*(1+'inputs and tables'!$K$14)),1,J2331)))</f>
        <v>1</v>
      </c>
      <c r="K2332">
        <f ca="1">IF(G2332="","",IF(C2332&lt;(G2332*(1-'inputs and tables'!$K$14)),0,IF(C2332&gt;(G2332*(1+'inputs and tables'!$K$14)),1,K2331)))</f>
        <v>1</v>
      </c>
      <c r="N2332" s="13">
        <f t="shared" si="108"/>
        <v>3903.3356491532522</v>
      </c>
      <c r="O2332" s="10">
        <f ca="1">(O2331+(IF(J2331&lt;&gt;J2330,(-O2331*'inputs and tables'!$K$22-'inputs and tables'!$K$21)-O2331*'inputs and tables'!$K$22,0)*('inputs and tables'!$K$15+'inputs and tables'!$K$16)))*(IF(AND(J2331=0,'inputs and tables'!$K$16=1),data!C2331/data!C2332,1)*IF(AND(J2331=1,'inputs and tables'!$K$15=1),data!C2332/data!C2331,1))</f>
        <v>106474.0490636366</v>
      </c>
      <c r="P2332" s="10">
        <f ca="1">(P2331+(IF(K2331&lt;&gt;K2330,(-P2331*'inputs and tables'!$K$22-'inputs and tables'!$K$21)-P2331*'inputs and tables'!$K$22,0)*('inputs and tables'!$K$15+'inputs and tables'!$K$16)))*(IF(AND(K2331=0,'inputs and tables'!$K$16=1),data!C2331/data!C2332,1)*IF(AND(K2331=1,'inputs and tables'!$K$15=1),data!C2332/data!C2331,1))</f>
        <v>23046.562616666393</v>
      </c>
    </row>
    <row r="2333" spans="1:16" x14ac:dyDescent="0.4">
      <c r="A2333" s="17">
        <f t="shared" si="109"/>
        <v>2331</v>
      </c>
      <c r="B2333">
        <v>1704240000</v>
      </c>
      <c r="C2333">
        <v>42845.23</v>
      </c>
      <c r="D2333" s="14">
        <f t="shared" si="110"/>
        <v>45294</v>
      </c>
      <c r="F2333">
        <f ca="1">IF(A2333&lt;$F$2,"",AVERAGE(INDIRECT("C"&amp;A2333-$F$2+3):C2333))</f>
        <v>34419.673666666655</v>
      </c>
      <c r="G2333" s="2">
        <f ca="1">IF(A2333&lt;$G$2,"",IF(A2333=$G$2,AVERAGE(INDIRECT("C"&amp;A2333-$G$2+3):C2333),G2332+(2/($G$2+3))*(C2333-G2332)))</f>
        <v>36903.197080867358</v>
      </c>
      <c r="J2333">
        <f ca="1">IF(F2333="","",IF(C2333&lt;(F2333*(1-'inputs and tables'!$K$14)),0,IF(C2333&gt;(F2333*(1+'inputs and tables'!$K$14)),1,J2332)))</f>
        <v>1</v>
      </c>
      <c r="K2333">
        <f ca="1">IF(G2333="","",IF(C2333&lt;(G2333*(1-'inputs and tables'!$K$14)),0,IF(C2333&gt;(G2333*(1+'inputs and tables'!$K$14)),1,K2332)))</f>
        <v>1</v>
      </c>
      <c r="N2333" s="13">
        <f t="shared" si="108"/>
        <v>3720.8189318280251</v>
      </c>
      <c r="O2333" s="10">
        <f ca="1">(O2332+(IF(J2332&lt;&gt;J2331,(-O2332*'inputs and tables'!$K$22-'inputs and tables'!$K$21)-O2332*'inputs and tables'!$K$22,0)*('inputs and tables'!$K$15+'inputs and tables'!$K$16)))*(IF(AND(J2332=0,'inputs and tables'!$K$16=1),data!C2332/data!C2333,1)*IF(AND(J2332=1,'inputs and tables'!$K$15=1),data!C2333/data!C2332,1))</f>
        <v>101495.41139007764</v>
      </c>
      <c r="P2333" s="10">
        <f ca="1">(P2332+(IF(K2332&lt;&gt;K2331,(-P2332*'inputs and tables'!$K$22-'inputs and tables'!$K$21)-P2332*'inputs and tables'!$K$22,0)*('inputs and tables'!$K$15+'inputs and tables'!$K$16)))*(IF(AND(K2332=0,'inputs and tables'!$K$16=1),data!C2332/data!C2333,1)*IF(AND(K2332=1,'inputs and tables'!$K$15=1),data!C2333/data!C2332,1))</f>
        <v>21968.924582812775</v>
      </c>
    </row>
    <row r="2334" spans="1:16" x14ac:dyDescent="0.4">
      <c r="A2334" s="17">
        <f t="shared" si="109"/>
        <v>2332</v>
      </c>
      <c r="B2334">
        <v>1704326400</v>
      </c>
      <c r="C2334">
        <v>44151.1</v>
      </c>
      <c r="D2334" s="14">
        <f t="shared" si="110"/>
        <v>45295</v>
      </c>
      <c r="F2334">
        <f ca="1">IF(A2334&lt;$F$2,"",AVERAGE(INDIRECT("C"&amp;A2334-$F$2+3):C2334))</f>
        <v>34572.933249999987</v>
      </c>
      <c r="G2334" s="2">
        <f ca="1">IF(A2334&lt;$G$2,"",IF(A2334=$G$2,AVERAGE(INDIRECT("C"&amp;A2334-$G$2+3):C2334),G2333+(2/($G$2+3))*(C2334-G2333)))</f>
        <v>37032.62391870901</v>
      </c>
      <c r="J2334">
        <f ca="1">IF(F2334="","",IF(C2334&lt;(F2334*(1-'inputs and tables'!$K$14)),0,IF(C2334&gt;(F2334*(1+'inputs and tables'!$K$14)),1,J2333)))</f>
        <v>1</v>
      </c>
      <c r="K2334">
        <f ca="1">IF(G2334="","",IF(C2334&lt;(G2334*(1-'inputs and tables'!$K$14)),0,IF(C2334&gt;(G2334*(1+'inputs and tables'!$K$14)),1,K2333)))</f>
        <v>1</v>
      </c>
      <c r="N2334" s="13">
        <f t="shared" si="108"/>
        <v>3834.2249240121314</v>
      </c>
      <c r="O2334" s="10">
        <f ca="1">(O2333+(IF(J2333&lt;&gt;J2332,(-O2333*'inputs and tables'!$K$22-'inputs and tables'!$K$21)-O2333*'inputs and tables'!$K$22,0)*('inputs and tables'!$K$15+'inputs and tables'!$K$16)))*(IF(AND(J2333=0,'inputs and tables'!$K$16=1),data!C2333/data!C2334,1)*IF(AND(J2333=1,'inputs and tables'!$K$15=1),data!C2334/data!C2333,1))</f>
        <v>104588.86690127364</v>
      </c>
      <c r="P2334" s="10">
        <f ca="1">(P2333+(IF(K2333&lt;&gt;K2332,(-P2333*'inputs and tables'!$K$22-'inputs and tables'!$K$21)-P2333*'inputs and tables'!$K$22,0)*('inputs and tables'!$K$15+'inputs and tables'!$K$16)))*(IF(AND(K2333=0,'inputs and tables'!$K$16=1),data!C2333/data!C2334,1)*IF(AND(K2333=1,'inputs and tables'!$K$15=1),data!C2334/data!C2333,1))</f>
        <v>22638.510428073907</v>
      </c>
    </row>
    <row r="2335" spans="1:16" x14ac:dyDescent="0.4">
      <c r="A2335" s="17">
        <f t="shared" si="109"/>
        <v>2333</v>
      </c>
      <c r="B2335">
        <v>1704412800</v>
      </c>
      <c r="C2335">
        <v>44145.11</v>
      </c>
      <c r="D2335" s="14">
        <f t="shared" si="110"/>
        <v>45296</v>
      </c>
      <c r="F2335">
        <f ca="1">IF(A2335&lt;$F$2,"",AVERAGE(INDIRECT("C"&amp;A2335-$F$2+3):C2335))</f>
        <v>34722.017499999987</v>
      </c>
      <c r="G2335" s="2">
        <f ca="1">IF(A2335&lt;$G$2,"",IF(A2335=$G$2,AVERAGE(INDIRECT("C"&amp;A2335-$G$2+3):C2335),G2334+(2/($G$2+3))*(C2335-G2334)))</f>
        <v>37159.632598732067</v>
      </c>
      <c r="J2335">
        <f ca="1">IF(F2335="","",IF(C2335&lt;(F2335*(1-'inputs and tables'!$K$14)),0,IF(C2335&gt;(F2335*(1+'inputs and tables'!$K$14)),1,J2334)))</f>
        <v>1</v>
      </c>
      <c r="K2335">
        <f ca="1">IF(G2335="","",IF(C2335&lt;(G2335*(1-'inputs and tables'!$K$14)),0,IF(C2335&gt;(G2335*(1+'inputs and tables'!$K$14)),1,K2334)))</f>
        <v>1</v>
      </c>
      <c r="N2335" s="13">
        <f t="shared" si="108"/>
        <v>3833.7047329569864</v>
      </c>
      <c r="O2335" s="10">
        <f ca="1">(O2334+(IF(J2334&lt;&gt;J2333,(-O2334*'inputs and tables'!$K$22-'inputs and tables'!$K$21)-O2334*'inputs and tables'!$K$22,0)*('inputs and tables'!$K$15+'inputs and tables'!$K$16)))*(IF(AND(J2334=0,'inputs and tables'!$K$16=1),data!C2334/data!C2335,1)*IF(AND(J2334=1,'inputs and tables'!$K$15=1),data!C2335/data!C2334,1))</f>
        <v>104574.67728170044</v>
      </c>
      <c r="P2335" s="10">
        <f ca="1">(P2334+(IF(K2334&lt;&gt;K2333,(-P2334*'inputs and tables'!$K$22-'inputs and tables'!$K$21)-P2334*'inputs and tables'!$K$22,0)*('inputs and tables'!$K$15+'inputs and tables'!$K$16)))*(IF(AND(K2334=0,'inputs and tables'!$K$16=1),data!C2334/data!C2335,1)*IF(AND(K2334=1,'inputs and tables'!$K$15=1),data!C2335/data!C2334,1))</f>
        <v>22635.439050974262</v>
      </c>
    </row>
    <row r="2336" spans="1:16" x14ac:dyDescent="0.4">
      <c r="A2336" s="17">
        <f t="shared" si="109"/>
        <v>2334</v>
      </c>
      <c r="B2336">
        <v>1704499200</v>
      </c>
      <c r="C2336">
        <v>43968.32</v>
      </c>
      <c r="D2336" s="14">
        <f t="shared" si="110"/>
        <v>45297</v>
      </c>
      <c r="F2336">
        <f ca="1">IF(A2336&lt;$F$2,"",AVERAGE(INDIRECT("C"&amp;A2336-$F$2+3):C2336))</f>
        <v>34872.499333333319</v>
      </c>
      <c r="G2336" s="2">
        <f ca="1">IF(A2336&lt;$G$2,"",IF(A2336=$G$2,AVERAGE(INDIRECT("C"&amp;A2336-$G$2+3):C2336),G2335+(2/($G$2+3))*(C2336-G2335)))</f>
        <v>37281.216302326138</v>
      </c>
      <c r="J2336">
        <f ca="1">IF(F2336="","",IF(C2336&lt;(F2336*(1-'inputs and tables'!$K$14)),0,IF(C2336&gt;(F2336*(1+'inputs and tables'!$K$14)),1,J2335)))</f>
        <v>1</v>
      </c>
      <c r="K2336">
        <f ca="1">IF(G2336="","",IF(C2336&lt;(G2336*(1-'inputs and tables'!$K$14)),0,IF(C2336&gt;(G2336*(1+'inputs and tables'!$K$14)),1,K2335)))</f>
        <v>1</v>
      </c>
      <c r="N2336" s="13">
        <f t="shared" si="108"/>
        <v>3818.3517151541205</v>
      </c>
      <c r="O2336" s="10">
        <f ca="1">(O2335+(IF(J2335&lt;&gt;J2334,(-O2335*'inputs and tables'!$K$22-'inputs and tables'!$K$21)-O2335*'inputs and tables'!$K$22,0)*('inputs and tables'!$K$15+'inputs and tables'!$K$16)))*(IF(AND(J2335=0,'inputs and tables'!$K$16=1),data!C2335/data!C2336,1)*IF(AND(J2335=1,'inputs and tables'!$K$15=1),data!C2336/data!C2335,1))</f>
        <v>104155.8821490882</v>
      </c>
      <c r="P2336" s="10">
        <f ca="1">(P2335+(IF(K2335&lt;&gt;K2334,(-P2335*'inputs and tables'!$K$22-'inputs and tables'!$K$21)-P2335*'inputs and tables'!$K$22,0)*('inputs and tables'!$K$15+'inputs and tables'!$K$16)))*(IF(AND(K2335=0,'inputs and tables'!$K$16=1),data!C2335/data!C2336,1)*IF(AND(K2335=1,'inputs and tables'!$K$15=1),data!C2336/data!C2335,1))</f>
        <v>22544.789842719449</v>
      </c>
    </row>
    <row r="2337" spans="1:16" x14ac:dyDescent="0.4">
      <c r="A2337" s="17">
        <f t="shared" si="109"/>
        <v>2335</v>
      </c>
      <c r="B2337">
        <v>1704585600</v>
      </c>
      <c r="C2337">
        <v>43929.02</v>
      </c>
      <c r="D2337" s="14">
        <f t="shared" si="110"/>
        <v>45298</v>
      </c>
      <c r="F2337">
        <f ca="1">IF(A2337&lt;$F$2,"",AVERAGE(INDIRECT("C"&amp;A2337-$F$2+3):C2337))</f>
        <v>35022.727749999984</v>
      </c>
      <c r="G2337" s="2">
        <f ca="1">IF(A2337&lt;$G$2,"",IF(A2337=$G$2,AVERAGE(INDIRECT("C"&amp;A2337-$G$2+3):C2337),G2336+(2/($G$2+3))*(C2337-G2336)))</f>
        <v>37399.927082641741</v>
      </c>
      <c r="J2337">
        <f ca="1">IF(F2337="","",IF(C2337&lt;(F2337*(1-'inputs and tables'!$K$14)),0,IF(C2337&gt;(F2337*(1+'inputs and tables'!$K$14)),1,J2336)))</f>
        <v>1</v>
      </c>
      <c r="K2337">
        <f ca="1">IF(G2337="","",IF(C2337&lt;(G2337*(1-'inputs and tables'!$K$14)),0,IF(C2337&gt;(G2337*(1+'inputs and tables'!$K$14)),1,K2336)))</f>
        <v>1</v>
      </c>
      <c r="N2337" s="13">
        <f t="shared" si="108"/>
        <v>3814.9387755101775</v>
      </c>
      <c r="O2337" s="10">
        <f ca="1">(O2336+(IF(J2336&lt;&gt;J2335,(-O2336*'inputs and tables'!$K$22-'inputs and tables'!$K$21)-O2336*'inputs and tables'!$K$22,0)*('inputs and tables'!$K$15+'inputs and tables'!$K$16)))*(IF(AND(J2336=0,'inputs and tables'!$K$16=1),data!C2336/data!C2337,1)*IF(AND(J2336=1,'inputs and tables'!$K$15=1),data!C2337/data!C2336,1))</f>
        <v>104062.78497893341</v>
      </c>
      <c r="P2337" s="10">
        <f ca="1">(P2336+(IF(K2336&lt;&gt;K2335,(-P2336*'inputs and tables'!$K$22-'inputs and tables'!$K$21)-P2336*'inputs and tables'!$K$22,0)*('inputs and tables'!$K$15+'inputs and tables'!$K$16)))*(IF(AND(K2336=0,'inputs and tables'!$K$16=1),data!C2336/data!C2337,1)*IF(AND(K2336=1,'inputs and tables'!$K$15=1),data!C2337/data!C2336,1))</f>
        <v>22524.638737541471</v>
      </c>
    </row>
    <row r="2338" spans="1:16" x14ac:dyDescent="0.4">
      <c r="A2338" s="17">
        <f t="shared" si="109"/>
        <v>2336</v>
      </c>
      <c r="B2338">
        <v>1704672000</v>
      </c>
      <c r="C2338">
        <v>46951.040000000001</v>
      </c>
      <c r="D2338" s="14">
        <f t="shared" si="110"/>
        <v>45299</v>
      </c>
      <c r="F2338">
        <f ca="1">IF(A2338&lt;$F$2,"",AVERAGE(INDIRECT("C"&amp;A2338-$F$2+3):C2338))</f>
        <v>35198.639666666648</v>
      </c>
      <c r="G2338" s="2">
        <f ca="1">IF(A2338&lt;$G$2,"",IF(A2338=$G$2,AVERAGE(INDIRECT("C"&amp;A2338-$G$2+3):C2338),G2337+(2/($G$2+3))*(C2338-G2337)))</f>
        <v>37570.482670451711</v>
      </c>
      <c r="J2338">
        <f ca="1">IF(F2338="","",IF(C2338&lt;(F2338*(1-'inputs and tables'!$K$14)),0,IF(C2338&gt;(F2338*(1+'inputs and tables'!$K$14)),1,J2337)))</f>
        <v>1</v>
      </c>
      <c r="K2338">
        <f ca="1">IF(G2338="","",IF(C2338&lt;(G2338*(1-'inputs and tables'!$K$14)),0,IF(C2338&gt;(G2338*(1+'inputs and tables'!$K$14)),1,K2337)))</f>
        <v>1</v>
      </c>
      <c r="N2338" s="13">
        <f t="shared" si="108"/>
        <v>4077.3808076421774</v>
      </c>
      <c r="O2338" s="10">
        <f ca="1">(O2337+(IF(J2337&lt;&gt;J2336,(-O2337*'inputs and tables'!$K$22-'inputs and tables'!$K$21)-O2337*'inputs and tables'!$K$22,0)*('inputs and tables'!$K$15+'inputs and tables'!$K$16)))*(IF(AND(J2337=0,'inputs and tables'!$K$16=1),data!C2337/data!C2338,1)*IF(AND(J2337=1,'inputs and tables'!$K$15=1),data!C2338/data!C2337,1))</f>
        <v>111221.60203112435</v>
      </c>
      <c r="P2338" s="10">
        <f ca="1">(P2337+(IF(K2337&lt;&gt;K2336,(-P2337*'inputs and tables'!$K$22-'inputs and tables'!$K$21)-P2337*'inputs and tables'!$K$22,0)*('inputs and tables'!$K$15+'inputs and tables'!$K$16)))*(IF(AND(K2337=0,'inputs and tables'!$K$16=1),data!C2337/data!C2338,1)*IF(AND(K2337=1,'inputs and tables'!$K$15=1),data!C2338/data!C2337,1))</f>
        <v>24074.181813112587</v>
      </c>
    </row>
    <row r="2339" spans="1:16" x14ac:dyDescent="0.4">
      <c r="A2339" s="17">
        <f t="shared" si="109"/>
        <v>2337</v>
      </c>
      <c r="B2339">
        <v>1704758400</v>
      </c>
      <c r="C2339">
        <v>46110</v>
      </c>
      <c r="D2339" s="14">
        <f t="shared" si="110"/>
        <v>45300</v>
      </c>
      <c r="F2339">
        <f ca="1">IF(A2339&lt;$F$2,"",AVERAGE(INDIRECT("C"&amp;A2339-$F$2+3):C2339))</f>
        <v>35373.201999999983</v>
      </c>
      <c r="G2339" s="2">
        <f ca="1">IF(A2339&lt;$G$2,"",IF(A2339=$G$2,AVERAGE(INDIRECT("C"&amp;A2339-$G$2+3):C2339),G2338+(2/($G$2+3))*(C2339-G2338)))</f>
        <v>37722.974051336503</v>
      </c>
      <c r="J2339">
        <f ca="1">IF(F2339="","",IF(C2339&lt;(F2339*(1-'inputs and tables'!$K$14)),0,IF(C2339&gt;(F2339*(1+'inputs and tables'!$K$14)),1,J2338)))</f>
        <v>1</v>
      </c>
      <c r="K2339">
        <f ca="1">IF(G2339="","",IF(C2339&lt;(G2339*(1-'inputs and tables'!$K$14)),0,IF(C2339&gt;(G2339*(1+'inputs and tables'!$K$14)),1,K2338)))</f>
        <v>1</v>
      </c>
      <c r="N2339" s="13">
        <f t="shared" si="108"/>
        <v>4004.3421623968457</v>
      </c>
      <c r="O2339" s="10">
        <f ca="1">(O2338+(IF(J2338&lt;&gt;J2337,(-O2338*'inputs and tables'!$K$22-'inputs and tables'!$K$21)-O2338*'inputs and tables'!$K$22,0)*('inputs and tables'!$K$15+'inputs and tables'!$K$16)))*(IF(AND(J2338=0,'inputs and tables'!$K$16=1),data!C2338/data!C2339,1)*IF(AND(J2338=1,'inputs and tables'!$K$15=1),data!C2339/data!C2338,1))</f>
        <v>109229.27521211765</v>
      </c>
      <c r="P2339" s="10">
        <f ca="1">(P2338+(IF(K2338&lt;&gt;K2337,(-P2338*'inputs and tables'!$K$22-'inputs and tables'!$K$21)-P2338*'inputs and tables'!$K$22,0)*('inputs and tables'!$K$15+'inputs and tables'!$K$16)))*(IF(AND(K2338=0,'inputs and tables'!$K$16=1),data!C2338/data!C2339,1)*IF(AND(K2338=1,'inputs and tables'!$K$15=1),data!C2339/data!C2338,1))</f>
        <v>23642.93790728856</v>
      </c>
    </row>
    <row r="2340" spans="1:16" x14ac:dyDescent="0.4">
      <c r="A2340" s="17">
        <f t="shared" si="109"/>
        <v>2338</v>
      </c>
      <c r="B2340">
        <v>1704844800</v>
      </c>
      <c r="C2340">
        <v>46653.99</v>
      </c>
      <c r="D2340" s="14">
        <f t="shared" si="110"/>
        <v>45301</v>
      </c>
      <c r="F2340">
        <f ca="1">IF(A2340&lt;$F$2,"",AVERAGE(INDIRECT("C"&amp;A2340-$F$2+3):C2340))</f>
        <v>35546.651083333323</v>
      </c>
      <c r="G2340" s="2">
        <f ca="1">IF(A2340&lt;$G$2,"",IF(A2340=$G$2,AVERAGE(INDIRECT("C"&amp;A2340-$G$2+3):C2340),G2339+(2/($G$2+3))*(C2340-G2339)))</f>
        <v>37882.456478991211</v>
      </c>
      <c r="J2340">
        <f ca="1">IF(F2340="","",IF(C2340&lt;(F2340*(1-'inputs and tables'!$K$14)),0,IF(C2340&gt;(F2340*(1+'inputs and tables'!$K$14)),1,J2339)))</f>
        <v>1</v>
      </c>
      <c r="K2340">
        <f ca="1">IF(G2340="","",IF(C2340&lt;(G2340*(1-'inputs and tables'!$K$14)),0,IF(C2340&gt;(G2340*(1+'inputs and tables'!$K$14)),1,K2339)))</f>
        <v>1</v>
      </c>
      <c r="N2340" s="13">
        <f t="shared" si="108"/>
        <v>4051.5840208423515</v>
      </c>
      <c r="O2340" s="10">
        <f ca="1">(O2339+(IF(J2339&lt;&gt;J2338,(-O2339*'inputs and tables'!$K$22-'inputs and tables'!$K$21)-O2339*'inputs and tables'!$K$22,0)*('inputs and tables'!$K$15+'inputs and tables'!$K$16)))*(IF(AND(J2339=0,'inputs and tables'!$K$16=1),data!C2339/data!C2340,1)*IF(AND(J2339=1,'inputs and tables'!$K$15=1),data!C2340/data!C2339,1))</f>
        <v>110517.92482006906</v>
      </c>
      <c r="P2340" s="10">
        <f ca="1">(P2339+(IF(K2339&lt;&gt;K2338,(-P2339*'inputs and tables'!$K$22-'inputs and tables'!$K$21)-P2339*'inputs and tables'!$K$22,0)*('inputs and tables'!$K$15+'inputs and tables'!$K$16)))*(IF(AND(K2339=0,'inputs and tables'!$K$16=1),data!C2339/data!C2340,1)*IF(AND(K2339=1,'inputs and tables'!$K$15=1),data!C2340/data!C2339,1))</f>
        <v>23921.869197511634</v>
      </c>
    </row>
    <row r="2341" spans="1:16" x14ac:dyDescent="0.4">
      <c r="A2341" s="17">
        <f t="shared" si="109"/>
        <v>2339</v>
      </c>
      <c r="B2341">
        <v>1704931200</v>
      </c>
      <c r="C2341">
        <v>46339.16</v>
      </c>
      <c r="D2341" s="14">
        <f t="shared" si="110"/>
        <v>45302</v>
      </c>
      <c r="F2341">
        <f ca="1">IF(A2341&lt;$F$2,"",AVERAGE(INDIRECT("C"&amp;A2341-$F$2+3):C2341))</f>
        <v>35714.294083333327</v>
      </c>
      <c r="G2341" s="2">
        <f ca="1">IF(A2341&lt;$G$2,"",IF(A2341=$G$2,AVERAGE(INDIRECT("C"&amp;A2341-$G$2+3):C2341),G2340+(2/($G$2+3))*(C2341-G2340)))</f>
        <v>38033.469041866367</v>
      </c>
      <c r="J2341">
        <f ca="1">IF(F2341="","",IF(C2341&lt;(F2341*(1-'inputs and tables'!$K$14)),0,IF(C2341&gt;(F2341*(1+'inputs and tables'!$K$14)),1,J2340)))</f>
        <v>1</v>
      </c>
      <c r="K2341">
        <f ca="1">IF(G2341="","",IF(C2341&lt;(G2341*(1-'inputs and tables'!$K$14)),0,IF(C2341&gt;(G2341*(1+'inputs and tables'!$K$14)),1,K2340)))</f>
        <v>1</v>
      </c>
      <c r="N2341" s="13">
        <f t="shared" si="108"/>
        <v>4024.2431610941976</v>
      </c>
      <c r="O2341" s="10">
        <f ca="1">(O2340+(IF(J2340&lt;&gt;J2339,(-O2340*'inputs and tables'!$K$22-'inputs and tables'!$K$21)-O2340*'inputs and tables'!$K$22,0)*('inputs and tables'!$K$15+'inputs and tables'!$K$16)))*(IF(AND(J2340=0,'inputs and tables'!$K$16=1),data!C2340/data!C2341,1)*IF(AND(J2340=1,'inputs and tables'!$K$15=1),data!C2341/data!C2340,1))</f>
        <v>109772.12883839414</v>
      </c>
      <c r="P2341" s="10">
        <f ca="1">(P2340+(IF(K2340&lt;&gt;K2339,(-P2340*'inputs and tables'!$K$22-'inputs and tables'!$K$21)-P2340*'inputs and tables'!$K$22,0)*('inputs and tables'!$K$15+'inputs and tables'!$K$16)))*(IF(AND(K2340=0,'inputs and tables'!$K$16=1),data!C2340/data!C2341,1)*IF(AND(K2340=1,'inputs and tables'!$K$15=1),data!C2341/data!C2340,1))</f>
        <v>23760.439873257645</v>
      </c>
    </row>
    <row r="2342" spans="1:16" x14ac:dyDescent="0.4">
      <c r="A2342" s="17">
        <f t="shared" si="109"/>
        <v>2340</v>
      </c>
      <c r="B2342">
        <v>1705017600</v>
      </c>
      <c r="C2342">
        <v>42782.73</v>
      </c>
      <c r="D2342" s="14">
        <f t="shared" si="110"/>
        <v>45303</v>
      </c>
      <c r="F2342">
        <f ca="1">IF(A2342&lt;$F$2,"",AVERAGE(INDIRECT("C"&amp;A2342-$F$2+3):C2342))</f>
        <v>35849.794083333334</v>
      </c>
      <c r="G2342" s="2">
        <f ca="1">IF(A2342&lt;$G$2,"",IF(A2342=$G$2,AVERAGE(INDIRECT("C"&amp;A2342-$G$2+3):C2342),G2341+(2/($G$2+3))*(C2342-G2341)))</f>
        <v>38118.277273261607</v>
      </c>
      <c r="J2342">
        <f ca="1">IF(F2342="","",IF(C2342&lt;(F2342*(1-'inputs and tables'!$K$14)),0,IF(C2342&gt;(F2342*(1+'inputs and tables'!$K$14)),1,J2341)))</f>
        <v>1</v>
      </c>
      <c r="K2342">
        <f ca="1">IF(G2342="","",IF(C2342&lt;(G2342*(1-'inputs and tables'!$K$14)),0,IF(C2342&gt;(G2342*(1+'inputs and tables'!$K$14)),1,K2341)))</f>
        <v>1</v>
      </c>
      <c r="N2342" s="13">
        <f t="shared" si="108"/>
        <v>3715.3912288319329</v>
      </c>
      <c r="O2342" s="10">
        <f ca="1">(O2341+(IF(J2341&lt;&gt;J2340,(-O2341*'inputs and tables'!$K$22-'inputs and tables'!$K$21)-O2341*'inputs and tables'!$K$22,0)*('inputs and tables'!$K$15+'inputs and tables'!$K$16)))*(IF(AND(J2341=0,'inputs and tables'!$K$16=1),data!C2341/data!C2342,1)*IF(AND(J2341=1,'inputs and tables'!$K$15=1),data!C2342/data!C2341,1))</f>
        <v>101347.35609402998</v>
      </c>
      <c r="P2342" s="10">
        <f ca="1">(P2341+(IF(K2341&lt;&gt;K2340,(-P2341*'inputs and tables'!$K$22-'inputs and tables'!$K$21)-P2341*'inputs and tables'!$K$22,0)*('inputs and tables'!$K$15+'inputs and tables'!$K$16)))*(IF(AND(K2341=0,'inputs and tables'!$K$16=1),data!C2341/data!C2342,1)*IF(AND(K2341=1,'inputs and tables'!$K$15=1),data!C2342/data!C2341,1))</f>
        <v>21936.877659819816</v>
      </c>
    </row>
    <row r="2343" spans="1:16" x14ac:dyDescent="0.4">
      <c r="A2343" s="17">
        <f t="shared" si="109"/>
        <v>2341</v>
      </c>
      <c r="B2343">
        <v>1705104000</v>
      </c>
      <c r="C2343">
        <v>42847.99</v>
      </c>
      <c r="D2343" s="14">
        <f t="shared" si="110"/>
        <v>45304</v>
      </c>
      <c r="F2343">
        <f ca="1">IF(A2343&lt;$F$2,"",AVERAGE(INDIRECT("C"&amp;A2343-$F$2+3):C2343))</f>
        <v>35985.194000000003</v>
      </c>
      <c r="G2343" s="2">
        <f ca="1">IF(A2343&lt;$G$2,"",IF(A2343=$G$2,AVERAGE(INDIRECT("C"&amp;A2343-$G$2+3):C2343),G2342+(2/($G$2+3))*(C2343-G2342)))</f>
        <v>38202.736429096221</v>
      </c>
      <c r="J2343">
        <f ca="1">IF(F2343="","",IF(C2343&lt;(F2343*(1-'inputs and tables'!$K$14)),0,IF(C2343&gt;(F2343*(1+'inputs and tables'!$K$14)),1,J2342)))</f>
        <v>1</v>
      </c>
      <c r="K2343">
        <f ca="1">IF(G2343="","",IF(C2343&lt;(G2343*(1-'inputs and tables'!$K$14)),0,IF(C2343&gt;(G2343*(1+'inputs and tables'!$K$14)),1,K2342)))</f>
        <v>1</v>
      </c>
      <c r="N2343" s="13">
        <f t="shared" si="108"/>
        <v>3721.0586191923321</v>
      </c>
      <c r="O2343" s="10">
        <f ca="1">(O2342+(IF(J2342&lt;&gt;J2341,(-O2342*'inputs and tables'!$K$22-'inputs and tables'!$K$21)-O2342*'inputs and tables'!$K$22,0)*('inputs and tables'!$K$15+'inputs and tables'!$K$16)))*(IF(AND(J2342=0,'inputs and tables'!$K$16=1),data!C2342/data!C2343,1)*IF(AND(J2342=1,'inputs and tables'!$K$15=1),data!C2343/data!C2342,1))</f>
        <v>101501.9495119511</v>
      </c>
      <c r="P2343" s="10">
        <f ca="1">(P2342+(IF(K2342&lt;&gt;K2341,(-P2342*'inputs and tables'!$K$22-'inputs and tables'!$K$21)-P2342*'inputs and tables'!$K$22,0)*('inputs and tables'!$K$15+'inputs and tables'!$K$16)))*(IF(AND(K2342=0,'inputs and tables'!$K$16=1),data!C2342/data!C2343,1)*IF(AND(K2342=1,'inputs and tables'!$K$15=1),data!C2343/data!C2342,1))</f>
        <v>21970.339774932148</v>
      </c>
    </row>
    <row r="2344" spans="1:16" x14ac:dyDescent="0.4">
      <c r="A2344" s="17">
        <f t="shared" si="109"/>
        <v>2342</v>
      </c>
      <c r="B2344">
        <v>1705190400</v>
      </c>
      <c r="C2344">
        <v>41732.35</v>
      </c>
      <c r="D2344" s="14">
        <f t="shared" si="110"/>
        <v>45305</v>
      </c>
      <c r="F2344">
        <f ca="1">IF(A2344&lt;$F$2,"",AVERAGE(INDIRECT("C"&amp;A2344-$F$2+3):C2344))</f>
        <v>36111.633000000002</v>
      </c>
      <c r="G2344" s="2">
        <f ca="1">IF(A2344&lt;$G$2,"",IF(A2344=$G$2,AVERAGE(INDIRECT("C"&amp;A2344-$G$2+3):C2344),G2343+(2/($G$2+3))*(C2344-G2343)))</f>
        <v>38265.765242862362</v>
      </c>
      <c r="J2344">
        <f ca="1">IF(F2344="","",IF(C2344&lt;(F2344*(1-'inputs and tables'!$K$14)),0,IF(C2344&gt;(F2344*(1+'inputs and tables'!$K$14)),1,J2343)))</f>
        <v>1</v>
      </c>
      <c r="K2344">
        <f ca="1">IF(G2344="","",IF(C2344&lt;(G2344*(1-'inputs and tables'!$K$14)),0,IF(C2344&gt;(G2344*(1+'inputs and tables'!$K$14)),1,K2343)))</f>
        <v>1</v>
      </c>
      <c r="N2344" s="13">
        <f t="shared" si="108"/>
        <v>3624.1728180633704</v>
      </c>
      <c r="O2344" s="10">
        <f ca="1">(O2343+(IF(J2343&lt;&gt;J2342,(-O2343*'inputs and tables'!$K$22-'inputs and tables'!$K$21)-O2343*'inputs and tables'!$K$22,0)*('inputs and tables'!$K$15+'inputs and tables'!$K$16)))*(IF(AND(J2343=0,'inputs and tables'!$K$16=1),data!C2343/data!C2344,1)*IF(AND(J2343=1,'inputs and tables'!$K$15=1),data!C2344/data!C2343,1))</f>
        <v>98859.126944229414</v>
      </c>
      <c r="P2344" s="10">
        <f ca="1">(P2343+(IF(K2343&lt;&gt;K2342,(-P2343*'inputs and tables'!$K$22-'inputs and tables'!$K$21)-P2343*'inputs and tables'!$K$22,0)*('inputs and tables'!$K$15+'inputs and tables'!$K$16)))*(IF(AND(K2343=0,'inputs and tables'!$K$16=1),data!C2343/data!C2344,1)*IF(AND(K2343=1,'inputs and tables'!$K$15=1),data!C2344/data!C2343,1))</f>
        <v>21398.294508246236</v>
      </c>
    </row>
    <row r="2345" spans="1:16" x14ac:dyDescent="0.4">
      <c r="A2345" s="17">
        <f t="shared" si="109"/>
        <v>2343</v>
      </c>
      <c r="B2345">
        <v>1705276800</v>
      </c>
      <c r="C2345">
        <v>42511.1</v>
      </c>
      <c r="D2345" s="14">
        <f t="shared" si="110"/>
        <v>45306</v>
      </c>
      <c r="F2345">
        <f ca="1">IF(A2345&lt;$F$2,"",AVERAGE(INDIRECT("C"&amp;A2345-$F$2+3):C2345))</f>
        <v>36244.829583333332</v>
      </c>
      <c r="G2345" s="2">
        <f ca="1">IF(A2345&lt;$G$2,"",IF(A2345=$G$2,AVERAGE(INDIRECT("C"&amp;A2345-$G$2+3):C2345),G2344+(2/($G$2+3))*(C2345-G2344)))</f>
        <v>38341.574792096966</v>
      </c>
      <c r="J2345">
        <f ca="1">IF(F2345="","",IF(C2345&lt;(F2345*(1-'inputs and tables'!$K$14)),0,IF(C2345&gt;(F2345*(1+'inputs and tables'!$K$14)),1,J2344)))</f>
        <v>1</v>
      </c>
      <c r="K2345">
        <f ca="1">IF(G2345="","",IF(C2345&lt;(G2345*(1-'inputs and tables'!$K$14)),0,IF(C2345&gt;(G2345*(1+'inputs and tables'!$K$14)),1,K2344)))</f>
        <v>1</v>
      </c>
      <c r="N2345" s="13">
        <f t="shared" si="108"/>
        <v>3691.8019973946771</v>
      </c>
      <c r="O2345" s="10">
        <f ca="1">(O2344+(IF(J2344&lt;&gt;J2343,(-O2344*'inputs and tables'!$K$22-'inputs and tables'!$K$21)-O2344*'inputs and tables'!$K$22,0)*('inputs and tables'!$K$15+'inputs and tables'!$K$16)))*(IF(AND(J2344=0,'inputs and tables'!$K$16=1),data!C2344/data!C2345,1)*IF(AND(J2344=1,'inputs and tables'!$K$15=1),data!C2345/data!C2344,1))</f>
        <v>100703.8959329832</v>
      </c>
      <c r="P2345" s="10">
        <f ca="1">(P2344+(IF(K2344&lt;&gt;K2343,(-P2344*'inputs and tables'!$K$22-'inputs and tables'!$K$21)-P2344*'inputs and tables'!$K$22,0)*('inputs and tables'!$K$15+'inputs and tables'!$K$16)))*(IF(AND(K2344=0,'inputs and tables'!$K$16=1),data!C2344/data!C2345,1)*IF(AND(K2344=1,'inputs and tables'!$K$15=1),data!C2345/data!C2344,1))</f>
        <v>21797.599168738558</v>
      </c>
    </row>
    <row r="2346" spans="1:16" x14ac:dyDescent="0.4">
      <c r="A2346" s="17">
        <f t="shared" si="109"/>
        <v>2344</v>
      </c>
      <c r="B2346">
        <v>1705363200</v>
      </c>
      <c r="C2346">
        <v>43137.95</v>
      </c>
      <c r="D2346" s="14">
        <f t="shared" si="110"/>
        <v>45307</v>
      </c>
      <c r="F2346">
        <f ca="1">IF(A2346&lt;$F$2,"",AVERAGE(INDIRECT("C"&amp;A2346-$F$2+3):C2346))</f>
        <v>36381.291583333332</v>
      </c>
      <c r="G2346" s="2">
        <f ca="1">IF(A2346&lt;$G$2,"",IF(A2346=$G$2,AVERAGE(INDIRECT("C"&amp;A2346-$G$2+3):C2346),G2345+(2/($G$2+3))*(C2346-G2345)))</f>
        <v>38427.224349380951</v>
      </c>
      <c r="J2346">
        <f ca="1">IF(F2346="","",IF(C2346&lt;(F2346*(1-'inputs and tables'!$K$14)),0,IF(C2346&gt;(F2346*(1+'inputs and tables'!$K$14)),1,J2345)))</f>
        <v>1</v>
      </c>
      <c r="K2346">
        <f ca="1">IF(G2346="","",IF(C2346&lt;(G2346*(1-'inputs and tables'!$K$14)),0,IF(C2346&gt;(G2346*(1+'inputs and tables'!$K$14)),1,K2345)))</f>
        <v>1</v>
      </c>
      <c r="N2346" s="13">
        <f t="shared" si="108"/>
        <v>3746.2396873642815</v>
      </c>
      <c r="O2346" s="10">
        <f ca="1">(O2345+(IF(J2345&lt;&gt;J2344,(-O2345*'inputs and tables'!$K$22-'inputs and tables'!$K$21)-O2345*'inputs and tables'!$K$22,0)*('inputs and tables'!$K$15+'inputs and tables'!$K$16)))*(IF(AND(J2345=0,'inputs and tables'!$K$16=1),data!C2345/data!C2346,1)*IF(AND(J2345=1,'inputs and tables'!$K$15=1),data!C2346/data!C2345,1))</f>
        <v>102188.83133022275</v>
      </c>
      <c r="P2346" s="10">
        <f ca="1">(P2345+(IF(K2345&lt;&gt;K2344,(-P2345*'inputs and tables'!$K$22-'inputs and tables'!$K$21)-P2345*'inputs and tables'!$K$22,0)*('inputs and tables'!$K$15+'inputs and tables'!$K$16)))*(IF(AND(K2345=0,'inputs and tables'!$K$16=1),data!C2345/data!C2346,1)*IF(AND(K2345=1,'inputs and tables'!$K$15=1),data!C2346/data!C2345,1))</f>
        <v>22119.01698758878</v>
      </c>
    </row>
    <row r="2347" spans="1:16" x14ac:dyDescent="0.4">
      <c r="A2347" s="17">
        <f t="shared" si="109"/>
        <v>2345</v>
      </c>
      <c r="B2347">
        <v>1705449600</v>
      </c>
      <c r="C2347">
        <v>42776.1</v>
      </c>
      <c r="D2347" s="14">
        <f t="shared" si="110"/>
        <v>45308</v>
      </c>
      <c r="F2347">
        <f ca="1">IF(A2347&lt;$F$2,"",AVERAGE(INDIRECT("C"&amp;A2347-$F$2+3):C2347))</f>
        <v>36511.006916666658</v>
      </c>
      <c r="G2347" s="2">
        <f ca="1">IF(A2347&lt;$G$2,"",IF(A2347=$G$2,AVERAGE(INDIRECT("C"&amp;A2347-$G$2+3):C2347),G2346+(2/($G$2+3))*(C2347-G2346)))</f>
        <v>38504.882843142004</v>
      </c>
      <c r="J2347">
        <f ca="1">IF(F2347="","",IF(C2347&lt;(F2347*(1-'inputs and tables'!$K$14)),0,IF(C2347&gt;(F2347*(1+'inputs and tables'!$K$14)),1,J2346)))</f>
        <v>1</v>
      </c>
      <c r="K2347">
        <f ca="1">IF(G2347="","",IF(C2347&lt;(G2347*(1-'inputs and tables'!$K$14)),0,IF(C2347&gt;(G2347*(1+'inputs and tables'!$K$14)),1,K2346)))</f>
        <v>1</v>
      </c>
      <c r="N2347" s="13">
        <f t="shared" si="108"/>
        <v>3714.8154580981072</v>
      </c>
      <c r="O2347" s="10">
        <f ca="1">(O2346+(IF(J2346&lt;&gt;J2345,(-O2346*'inputs and tables'!$K$22-'inputs and tables'!$K$21)-O2346*'inputs and tables'!$K$22,0)*('inputs and tables'!$K$15+'inputs and tables'!$K$16)))*(IF(AND(J2346=0,'inputs and tables'!$K$16=1),data!C2346/data!C2347,1)*IF(AND(J2346=1,'inputs and tables'!$K$15=1),data!C2347/data!C2346,1))</f>
        <v>101331.65038822524</v>
      </c>
      <c r="P2347" s="10">
        <f ca="1">(P2346+(IF(K2346&lt;&gt;K2345,(-P2346*'inputs and tables'!$K$22-'inputs and tables'!$K$21)-P2346*'inputs and tables'!$K$22,0)*('inputs and tables'!$K$15+'inputs and tables'!$K$16)))*(IF(AND(K2346=0,'inputs and tables'!$K$16=1),data!C2346/data!C2347,1)*IF(AND(K2346=1,'inputs and tables'!$K$15=1),data!C2347/data!C2346,1))</f>
        <v>21933.47812222872</v>
      </c>
    </row>
    <row r="2348" spans="1:16" x14ac:dyDescent="0.4">
      <c r="A2348" s="17">
        <f t="shared" si="109"/>
        <v>2346</v>
      </c>
      <c r="B2348">
        <v>1705536000</v>
      </c>
      <c r="C2348">
        <v>41327.5</v>
      </c>
      <c r="D2348" s="14">
        <f t="shared" si="110"/>
        <v>45309</v>
      </c>
      <c r="F2348">
        <f ca="1">IF(A2348&lt;$F$2,"",AVERAGE(INDIRECT("C"&amp;A2348-$F$2+3):C2348))</f>
        <v>36629.361083333337</v>
      </c>
      <c r="G2348" s="2">
        <f ca="1">IF(A2348&lt;$G$2,"",IF(A2348=$G$2,AVERAGE(INDIRECT("C"&amp;A2348-$G$2+3):C2348),G2347+(2/($G$2+3))*(C2348-G2347)))</f>
        <v>38555.286720943041</v>
      </c>
      <c r="J2348">
        <f ca="1">IF(F2348="","",IF(C2348&lt;(F2348*(1-'inputs and tables'!$K$14)),0,IF(C2348&gt;(F2348*(1+'inputs and tables'!$K$14)),1,J2347)))</f>
        <v>1</v>
      </c>
      <c r="K2348">
        <f ca="1">IF(G2348="","",IF(C2348&lt;(G2348*(1-'inputs and tables'!$K$14)),0,IF(C2348&gt;(G2348*(1+'inputs and tables'!$K$14)),1,K2347)))</f>
        <v>1</v>
      </c>
      <c r="N2348" s="13">
        <f t="shared" si="108"/>
        <v>3589.0143291358854</v>
      </c>
      <c r="O2348" s="10">
        <f ca="1">(O2347+(IF(J2347&lt;&gt;J2346,(-O2347*'inputs and tables'!$K$22-'inputs and tables'!$K$21)-O2347*'inputs and tables'!$K$22,0)*('inputs and tables'!$K$15+'inputs and tables'!$K$16)))*(IF(AND(J2347=0,'inputs and tables'!$K$16=1),data!C2347/data!C2348,1)*IF(AND(J2347=1,'inputs and tables'!$K$15=1),data!C2348/data!C2347,1))</f>
        <v>97900.083958551128</v>
      </c>
      <c r="P2348" s="10">
        <f ca="1">(P2347+(IF(K2347&lt;&gt;K2346,(-P2347*'inputs and tables'!$K$22-'inputs and tables'!$K$21)-P2347*'inputs and tables'!$K$22,0)*('inputs and tables'!$K$15+'inputs and tables'!$K$16)))*(IF(AND(K2347=0,'inputs and tables'!$K$16=1),data!C2347/data!C2348,1)*IF(AND(K2347=1,'inputs and tables'!$K$15=1),data!C2348/data!C2347,1))</f>
        <v>21190.707359867018</v>
      </c>
    </row>
    <row r="2349" spans="1:16" x14ac:dyDescent="0.4">
      <c r="A2349" s="17">
        <f t="shared" si="109"/>
        <v>2347</v>
      </c>
      <c r="B2349">
        <v>1705622400</v>
      </c>
      <c r="C2349">
        <v>41659.03</v>
      </c>
      <c r="D2349" s="14">
        <f t="shared" si="110"/>
        <v>45310</v>
      </c>
      <c r="F2349">
        <f ca="1">IF(A2349&lt;$F$2,"",AVERAGE(INDIRECT("C"&amp;A2349-$F$2+3):C2349))</f>
        <v>36755.118999999992</v>
      </c>
      <c r="G2349" s="2">
        <f ca="1">IF(A2349&lt;$G$2,"",IF(A2349=$G$2,AVERAGE(INDIRECT("C"&amp;A2349-$G$2+3):C2349),G2348+(2/($G$2+3))*(C2349-G2348)))</f>
        <v>38610.710708069055</v>
      </c>
      <c r="J2349">
        <f ca="1">IF(F2349="","",IF(C2349&lt;(F2349*(1-'inputs and tables'!$K$14)),0,IF(C2349&gt;(F2349*(1+'inputs and tables'!$K$14)),1,J2348)))</f>
        <v>1</v>
      </c>
      <c r="K2349">
        <f ca="1">IF(G2349="","",IF(C2349&lt;(G2349*(1-'inputs and tables'!$K$14)),0,IF(C2349&gt;(G2349*(1+'inputs and tables'!$K$14)),1,K2348)))</f>
        <v>1</v>
      </c>
      <c r="N2349" s="13">
        <f t="shared" si="108"/>
        <v>3617.8054711245959</v>
      </c>
      <c r="O2349" s="10">
        <f ca="1">(O2348+(IF(J2348&lt;&gt;J2347,(-O2348*'inputs and tables'!$K$22-'inputs and tables'!$K$21)-O2348*'inputs and tables'!$K$22,0)*('inputs and tables'!$K$15+'inputs and tables'!$K$16)))*(IF(AND(J2348=0,'inputs and tables'!$K$16=1),data!C2348/data!C2349,1)*IF(AND(J2348=1,'inputs and tables'!$K$15=1),data!C2349/data!C2348,1))</f>
        <v>98685.440315329994</v>
      </c>
      <c r="P2349" s="10">
        <f ca="1">(P2348+(IF(K2348&lt;&gt;K2347,(-P2348*'inputs and tables'!$K$22-'inputs and tables'!$K$21)-P2348*'inputs and tables'!$K$22,0)*('inputs and tables'!$K$15+'inputs and tables'!$K$16)))*(IF(AND(K2348=0,'inputs and tables'!$K$16=1),data!C2348/data!C2349,1)*IF(AND(K2348=1,'inputs and tables'!$K$15=1),data!C2349/data!C2348,1))</f>
        <v>21360.699621944732</v>
      </c>
    </row>
    <row r="2350" spans="1:16" x14ac:dyDescent="0.4">
      <c r="A2350" s="17">
        <f t="shared" si="109"/>
        <v>2348</v>
      </c>
      <c r="B2350">
        <v>1705708800</v>
      </c>
      <c r="C2350">
        <v>41696.04</v>
      </c>
      <c r="D2350" s="14">
        <f t="shared" si="110"/>
        <v>45311</v>
      </c>
      <c r="F2350">
        <f ca="1">IF(A2350&lt;$F$2,"",AVERAGE(INDIRECT("C"&amp;A2350-$F$2+3):C2350))</f>
        <v>36881.084833333334</v>
      </c>
      <c r="G2350" s="2">
        <f ca="1">IF(A2350&lt;$G$2,"",IF(A2350=$G$2,AVERAGE(INDIRECT("C"&amp;A2350-$G$2+3):C2350),G2349+(2/($G$2+3))*(C2350-G2349)))</f>
        <v>38665.805873996396</v>
      </c>
      <c r="J2350">
        <f ca="1">IF(F2350="","",IF(C2350&lt;(F2350*(1-'inputs and tables'!$K$14)),0,IF(C2350&gt;(F2350*(1+'inputs and tables'!$K$14)),1,J2349)))</f>
        <v>1</v>
      </c>
      <c r="K2350">
        <f ca="1">IF(G2350="","",IF(C2350&lt;(G2350*(1-'inputs and tables'!$K$14)),0,IF(C2350&gt;(G2350*(1+'inputs and tables'!$K$14)),1,K2349)))</f>
        <v>1</v>
      </c>
      <c r="N2350" s="13">
        <f t="shared" si="108"/>
        <v>3621.0195397307621</v>
      </c>
      <c r="O2350" s="10">
        <f ca="1">(O2349+(IF(J2349&lt;&gt;J2348,(-O2349*'inputs and tables'!$K$22-'inputs and tables'!$K$21)-O2349*'inputs and tables'!$K$22,0)*('inputs and tables'!$K$15+'inputs and tables'!$K$16)))*(IF(AND(J2349=0,'inputs and tables'!$K$16=1),data!C2349/data!C2350,1)*IF(AND(J2349=1,'inputs and tables'!$K$15=1),data!C2350/data!C2349,1))</f>
        <v>98773.11273943758</v>
      </c>
      <c r="P2350" s="10">
        <f ca="1">(P2349+(IF(K2349&lt;&gt;K2348,(-P2349*'inputs and tables'!$K$22-'inputs and tables'!$K$21)-P2349*'inputs and tables'!$K$22,0)*('inputs and tables'!$K$15+'inputs and tables'!$K$16)))*(IF(AND(K2349=0,'inputs and tables'!$K$16=1),data!C2349/data!C2350,1)*IF(AND(K2349=1,'inputs and tables'!$K$15=1),data!C2350/data!C2349,1))</f>
        <v>21379.676527864249</v>
      </c>
    </row>
    <row r="2351" spans="1:16" x14ac:dyDescent="0.4">
      <c r="A2351" s="17">
        <f t="shared" si="109"/>
        <v>2349</v>
      </c>
      <c r="B2351">
        <v>1705795200</v>
      </c>
      <c r="C2351">
        <v>41580.33</v>
      </c>
      <c r="D2351" s="14">
        <f t="shared" si="110"/>
        <v>45312</v>
      </c>
      <c r="F2351">
        <f ca="1">IF(A2351&lt;$F$2,"",AVERAGE(INDIRECT("C"&amp;A2351-$F$2+3):C2351))</f>
        <v>37006.121249999997</v>
      </c>
      <c r="G2351" s="2">
        <f ca="1">IF(A2351&lt;$G$2,"",IF(A2351=$G$2,AVERAGE(INDIRECT("C"&amp;A2351-$G$2+3):C2351),G2350+(2/($G$2+3))*(C2351-G2350)))</f>
        <v>38717.850947675033</v>
      </c>
      <c r="J2351">
        <f ca="1">IF(F2351="","",IF(C2351&lt;(F2351*(1-'inputs and tables'!$K$14)),0,IF(C2351&gt;(F2351*(1+'inputs and tables'!$K$14)),1,J2350)))</f>
        <v>1</v>
      </c>
      <c r="K2351">
        <f ca="1">IF(G2351="","",IF(C2351&lt;(G2351*(1-'inputs and tables'!$K$14)),0,IF(C2351&gt;(G2351*(1+'inputs and tables'!$K$14)),1,K2350)))</f>
        <v>1</v>
      </c>
      <c r="N2351" s="13">
        <f t="shared" si="108"/>
        <v>3610.9709075119172</v>
      </c>
      <c r="O2351" s="10">
        <f ca="1">(O2350+(IF(J2350&lt;&gt;J2349,(-O2350*'inputs and tables'!$K$22-'inputs and tables'!$K$21)-O2350*'inputs and tables'!$K$22,0)*('inputs and tables'!$K$15+'inputs and tables'!$K$16)))*(IF(AND(J2350=0,'inputs and tables'!$K$16=1),data!C2350/data!C2351,1)*IF(AND(J2350=1,'inputs and tables'!$K$15=1),data!C2351/data!C2350,1))</f>
        <v>98499.009086546794</v>
      </c>
      <c r="P2351" s="10">
        <f ca="1">(P2350+(IF(K2350&lt;&gt;K2349,(-P2350*'inputs and tables'!$K$22-'inputs and tables'!$K$21)-P2350*'inputs and tables'!$K$22,0)*('inputs and tables'!$K$15+'inputs and tables'!$K$16)))*(IF(AND(K2350=0,'inputs and tables'!$K$16=1),data!C2350/data!C2351,1)*IF(AND(K2350=1,'inputs and tables'!$K$15=1),data!C2351/data!C2350,1))</f>
        <v>21320.346136511995</v>
      </c>
    </row>
    <row r="2352" spans="1:16" x14ac:dyDescent="0.4">
      <c r="A2352" s="17">
        <f t="shared" si="109"/>
        <v>2350</v>
      </c>
      <c r="B2352">
        <v>1705881600</v>
      </c>
      <c r="C2352">
        <v>39568.019999999997</v>
      </c>
      <c r="D2352" s="14">
        <f t="shared" si="110"/>
        <v>45313</v>
      </c>
      <c r="F2352">
        <f ca="1">IF(A2352&lt;$F$2,"",AVERAGE(INDIRECT("C"&amp;A2352-$F$2+3):C2352))</f>
        <v>37117.118249999992</v>
      </c>
      <c r="G2352" s="2">
        <f ca="1">IF(A2352&lt;$G$2,"",IF(A2352=$G$2,AVERAGE(INDIRECT("C"&amp;A2352-$G$2+3):C2352),G2351+(2/($G$2+3))*(C2352-G2351)))</f>
        <v>38733.032537895124</v>
      </c>
      <c r="J2352">
        <f ca="1">IF(F2352="","",IF(C2352&lt;(F2352*(1-'inputs and tables'!$K$14)),0,IF(C2352&gt;(F2352*(1+'inputs and tables'!$K$14)),1,J2351)))</f>
        <v>1</v>
      </c>
      <c r="K2352">
        <f ca="1">IF(G2352="","",IF(C2352&lt;(G2352*(1-'inputs and tables'!$K$14)),0,IF(C2352&gt;(G2352*(1+'inputs and tables'!$K$14)),1,K2351)))</f>
        <v>1</v>
      </c>
      <c r="N2352" s="13">
        <f t="shared" si="108"/>
        <v>3436.215371254862</v>
      </c>
      <c r="O2352" s="10">
        <f ca="1">(O2351+(IF(J2351&lt;&gt;J2350,(-O2351*'inputs and tables'!$K$22-'inputs and tables'!$K$21)-O2351*'inputs and tables'!$K$22,0)*('inputs and tables'!$K$15+'inputs and tables'!$K$16)))*(IF(AND(J2351=0,'inputs and tables'!$K$16=1),data!C2351/data!C2352,1)*IF(AND(J2351=1,'inputs and tables'!$K$15=1),data!C2352/data!C2351,1))</f>
        <v>93732.078641912289</v>
      </c>
      <c r="P2352" s="10">
        <f ca="1">(P2351+(IF(K2351&lt;&gt;K2350,(-P2351*'inputs and tables'!$K$22-'inputs and tables'!$K$21)-P2351*'inputs and tables'!$K$22,0)*('inputs and tables'!$K$15+'inputs and tables'!$K$16)))*(IF(AND(K2351=0,'inputs and tables'!$K$16=1),data!C2351/data!C2352,1)*IF(AND(K2351=1,'inputs and tables'!$K$15=1),data!C2352/data!C2351,1))</f>
        <v>20288.532638784476</v>
      </c>
    </row>
    <row r="2353" spans="1:16" x14ac:dyDescent="0.4">
      <c r="A2353" s="17">
        <f t="shared" si="109"/>
        <v>2351</v>
      </c>
      <c r="B2353">
        <v>1705968000</v>
      </c>
      <c r="C2353">
        <v>39897.599999999999</v>
      </c>
      <c r="D2353" s="14">
        <f t="shared" si="110"/>
        <v>45314</v>
      </c>
      <c r="F2353">
        <f ca="1">IF(A2353&lt;$F$2,"",AVERAGE(INDIRECT("C"&amp;A2353-$F$2+3):C2353))</f>
        <v>37230.391499999998</v>
      </c>
      <c r="G2353" s="2">
        <f ca="1">IF(A2353&lt;$G$2,"",IF(A2353=$G$2,AVERAGE(INDIRECT("C"&amp;A2353-$G$2+3):C2353),G2352+(2/($G$2+3))*(C2353-G2352)))</f>
        <v>38753.828385432709</v>
      </c>
      <c r="J2353">
        <f ca="1">IF(F2353="","",IF(C2353&lt;(F2353*(1-'inputs and tables'!$K$14)),0,IF(C2353&gt;(F2353*(1+'inputs and tables'!$K$14)),1,J2352)))</f>
        <v>1</v>
      </c>
      <c r="K2353">
        <f ca="1">IF(G2353="","",IF(C2353&lt;(G2353*(1-'inputs and tables'!$K$14)),0,IF(C2353&gt;(G2353*(1+'inputs and tables'!$K$14)),1,K2352)))</f>
        <v>1</v>
      </c>
      <c r="N2353" s="13">
        <f t="shared" si="108"/>
        <v>3464.8371689100945</v>
      </c>
      <c r="O2353" s="10">
        <f ca="1">(O2352+(IF(J2352&lt;&gt;J2351,(-O2352*'inputs and tables'!$K$22-'inputs and tables'!$K$21)-O2352*'inputs and tables'!$K$22,0)*('inputs and tables'!$K$15+'inputs and tables'!$K$16)))*(IF(AND(J2352=0,'inputs and tables'!$K$16=1),data!C2352/data!C2353,1)*IF(AND(J2352=1,'inputs and tables'!$K$15=1),data!C2353/data!C2352,1))</f>
        <v>94512.815673454475</v>
      </c>
      <c r="P2353" s="10">
        <f ca="1">(P2352+(IF(K2352&lt;&gt;K2351,(-P2352*'inputs and tables'!$K$22-'inputs and tables'!$K$21)-P2352*'inputs and tables'!$K$22,0)*('inputs and tables'!$K$15+'inputs and tables'!$K$16)))*(IF(AND(K2352=0,'inputs and tables'!$K$16=1),data!C2352/data!C2353,1)*IF(AND(K2352=1,'inputs and tables'!$K$15=1),data!C2353/data!C2352,1))</f>
        <v>20457.525036864812</v>
      </c>
    </row>
    <row r="2354" spans="1:16" x14ac:dyDescent="0.4">
      <c r="A2354" s="17">
        <f t="shared" si="109"/>
        <v>2352</v>
      </c>
      <c r="B2354">
        <v>1706054400</v>
      </c>
      <c r="C2354">
        <v>40084.879999999997</v>
      </c>
      <c r="D2354" s="14">
        <f t="shared" si="110"/>
        <v>45315</v>
      </c>
      <c r="F2354">
        <f ca="1">IF(A2354&lt;$F$2,"",AVERAGE(INDIRECT("C"&amp;A2354-$F$2+3):C2354))</f>
        <v>37345.918249999995</v>
      </c>
      <c r="G2354" s="2">
        <f ca="1">IF(A2354&lt;$G$2,"",IF(A2354=$G$2,AVERAGE(INDIRECT("C"&amp;A2354-$G$2+3):C2354),G2353+(2/($G$2+3))*(C2354-G2353)))</f>
        <v>38777.597164264269</v>
      </c>
      <c r="J2354">
        <f ca="1">IF(F2354="","",IF(C2354&lt;(F2354*(1-'inputs and tables'!$K$14)),0,IF(C2354&gt;(F2354*(1+'inputs and tables'!$K$14)),1,J2353)))</f>
        <v>1</v>
      </c>
      <c r="K2354">
        <f ca="1">IF(G2354="","",IF(C2354&lt;(G2354*(1-'inputs and tables'!$K$14)),0,IF(C2354&gt;(G2354*(1+'inputs and tables'!$K$14)),1,K2353)))</f>
        <v>1</v>
      </c>
      <c r="N2354" s="13">
        <f t="shared" si="108"/>
        <v>3481.1011723838242</v>
      </c>
      <c r="O2354" s="10">
        <f ca="1">(O2353+(IF(J2353&lt;&gt;J2352,(-O2353*'inputs and tables'!$K$22-'inputs and tables'!$K$21)-O2353*'inputs and tables'!$K$22,0)*('inputs and tables'!$K$15+'inputs and tables'!$K$16)))*(IF(AND(J2353=0,'inputs and tables'!$K$16=1),data!C2353/data!C2354,1)*IF(AND(J2353=1,'inputs and tables'!$K$15=1),data!C2354/data!C2353,1))</f>
        <v>94956.460406955346</v>
      </c>
      <c r="P2354" s="10">
        <f ca="1">(P2353+(IF(K2353&lt;&gt;K2352,(-P2353*'inputs and tables'!$K$22-'inputs and tables'!$K$21)-P2353*'inputs and tables'!$K$22,0)*('inputs and tables'!$K$15+'inputs and tables'!$K$16)))*(IF(AND(K2353=0,'inputs and tables'!$K$16=1),data!C2353/data!C2354,1)*IF(AND(K2353=1,'inputs and tables'!$K$15=1),data!C2354/data!C2353,1))</f>
        <v>20553.553000674765</v>
      </c>
    </row>
    <row r="2355" spans="1:16" x14ac:dyDescent="0.4">
      <c r="A2355" s="17">
        <f t="shared" si="109"/>
        <v>2353</v>
      </c>
      <c r="B2355">
        <v>1706140800</v>
      </c>
      <c r="C2355">
        <v>39961.089999999997</v>
      </c>
      <c r="D2355" s="14">
        <f t="shared" si="110"/>
        <v>45316</v>
      </c>
      <c r="F2355">
        <f ca="1">IF(A2355&lt;$F$2,"",AVERAGE(INDIRECT("C"&amp;A2355-$F$2+3):C2355))</f>
        <v>37459.152416666664</v>
      </c>
      <c r="G2355" s="2">
        <f ca="1">IF(A2355&lt;$G$2,"",IF(A2355=$G$2,AVERAGE(INDIRECT("C"&amp;A2355-$G$2+3):C2355),G2354+(2/($G$2+3))*(C2355-G2354)))</f>
        <v>38798.73096490241</v>
      </c>
      <c r="J2355">
        <f ca="1">IF(F2355="","",IF(C2355&lt;(F2355*(1-'inputs and tables'!$K$14)),0,IF(C2355&gt;(F2355*(1+'inputs and tables'!$K$14)),1,J2354)))</f>
        <v>1</v>
      </c>
      <c r="K2355">
        <f ca="1">IF(G2355="","",IF(C2355&lt;(G2355*(1-'inputs and tables'!$K$14)),0,IF(C2355&gt;(G2355*(1+'inputs and tables'!$K$14)),1,K2354)))</f>
        <v>1</v>
      </c>
      <c r="N2355" s="13">
        <f t="shared" si="108"/>
        <v>3470.3508467216448</v>
      </c>
      <c r="O2355" s="10">
        <f ca="1">(O2354+(IF(J2354&lt;&gt;J2353,(-O2354*'inputs and tables'!$K$22-'inputs and tables'!$K$21)-O2354*'inputs and tables'!$K$22,0)*('inputs and tables'!$K$15+'inputs and tables'!$K$16)))*(IF(AND(J2354=0,'inputs and tables'!$K$16=1),data!C2354/data!C2355,1)*IF(AND(J2354=1,'inputs and tables'!$K$15=1),data!C2355/data!C2354,1))</f>
        <v>94663.216165391525</v>
      </c>
      <c r="P2355" s="10">
        <f ca="1">(P2354+(IF(K2354&lt;&gt;K2353,(-P2354*'inputs and tables'!$K$22-'inputs and tables'!$K$21)-P2354*'inputs and tables'!$K$22,0)*('inputs and tables'!$K$15+'inputs and tables'!$K$16)))*(IF(AND(K2354=0,'inputs and tables'!$K$16=1),data!C2354/data!C2355,1)*IF(AND(K2354=1,'inputs and tables'!$K$15=1),data!C2355/data!C2354,1))</f>
        <v>20490.079583117982</v>
      </c>
    </row>
    <row r="2356" spans="1:16" x14ac:dyDescent="0.4">
      <c r="A2356" s="17">
        <f t="shared" si="109"/>
        <v>2354</v>
      </c>
      <c r="B2356">
        <v>1706227200</v>
      </c>
      <c r="C2356">
        <v>41823.51</v>
      </c>
      <c r="D2356" s="14">
        <f t="shared" si="110"/>
        <v>45317</v>
      </c>
      <c r="F2356">
        <f ca="1">IF(A2356&lt;$F$2,"",AVERAGE(INDIRECT("C"&amp;A2356-$F$2+3):C2356))</f>
        <v>37582.503416666659</v>
      </c>
      <c r="G2356" s="2">
        <f ca="1">IF(A2356&lt;$G$2,"",IF(A2356=$G$2,AVERAGE(INDIRECT("C"&amp;A2356-$G$2+3):C2356),G2355+(2/($G$2+3))*(C2356-G2355)))</f>
        <v>38852.744876243436</v>
      </c>
      <c r="J2356">
        <f ca="1">IF(F2356="","",IF(C2356&lt;(F2356*(1-'inputs and tables'!$K$14)),0,IF(C2356&gt;(F2356*(1+'inputs and tables'!$K$14)),1,J2355)))</f>
        <v>1</v>
      </c>
      <c r="K2356">
        <f ca="1">IF(G2356="","",IF(C2356&lt;(G2356*(1-'inputs and tables'!$K$14)),0,IF(C2356&gt;(G2356*(1+'inputs and tables'!$K$14)),1,K2355)))</f>
        <v>1</v>
      </c>
      <c r="N2356" s="13">
        <f t="shared" si="108"/>
        <v>3632.0894485453523</v>
      </c>
      <c r="O2356" s="10">
        <f ca="1">(O2355+(IF(J2355&lt;&gt;J2354,(-O2355*'inputs and tables'!$K$22-'inputs and tables'!$K$21)-O2355*'inputs and tables'!$K$22,0)*('inputs and tables'!$K$15+'inputs and tables'!$K$16)))*(IF(AND(J2355=0,'inputs and tables'!$K$16=1),data!C2355/data!C2356,1)*IF(AND(J2355=1,'inputs and tables'!$K$15=1),data!C2356/data!C2355,1))</f>
        <v>99075.074476832699</v>
      </c>
      <c r="P2356" s="10">
        <f ca="1">(P2355+(IF(K2355&lt;&gt;K2354,(-P2355*'inputs and tables'!$K$22-'inputs and tables'!$K$21)-P2355*'inputs and tables'!$K$22,0)*('inputs and tables'!$K$15+'inputs and tables'!$K$16)))*(IF(AND(K2355=0,'inputs and tables'!$K$16=1),data!C2355/data!C2356,1)*IF(AND(K2355=1,'inputs and tables'!$K$15=1),data!C2356/data!C2355,1))</f>
        <v>21445.036868246858</v>
      </c>
    </row>
    <row r="2357" spans="1:16" x14ac:dyDescent="0.4">
      <c r="A2357" s="17">
        <f t="shared" si="109"/>
        <v>2355</v>
      </c>
      <c r="B2357">
        <v>1706313600</v>
      </c>
      <c r="C2357">
        <v>42120.63</v>
      </c>
      <c r="D2357" s="14">
        <f t="shared" si="110"/>
        <v>45318</v>
      </c>
      <c r="F2357">
        <f ca="1">IF(A2357&lt;$F$2,"",AVERAGE(INDIRECT("C"&amp;A2357-$F$2+3):C2357))</f>
        <v>37709.283999999992</v>
      </c>
      <c r="G2357" s="2">
        <f ca="1">IF(A2357&lt;$G$2,"",IF(A2357=$G$2,AVERAGE(INDIRECT("C"&amp;A2357-$G$2+3):C2357),G2356+(2/($G$2+3))*(C2357-G2356)))</f>
        <v>38911.099967739086</v>
      </c>
      <c r="J2357">
        <f ca="1">IF(F2357="","",IF(C2357&lt;(F2357*(1-'inputs and tables'!$K$14)),0,IF(C2357&gt;(F2357*(1+'inputs and tables'!$K$14)),1,J2356)))</f>
        <v>1</v>
      </c>
      <c r="K2357">
        <f ca="1">IF(G2357="","",IF(C2357&lt;(G2357*(1-'inputs and tables'!$K$14)),0,IF(C2357&gt;(G2357*(1+'inputs and tables'!$K$14)),1,K2356)))</f>
        <v>1</v>
      </c>
      <c r="N2357" s="13">
        <f t="shared" si="108"/>
        <v>3657.8923143725337</v>
      </c>
      <c r="O2357" s="10">
        <f ca="1">(O2356+(IF(J2356&lt;&gt;J2355,(-O2356*'inputs and tables'!$K$22-'inputs and tables'!$K$21)-O2356*'inputs and tables'!$K$22,0)*('inputs and tables'!$K$15+'inputs and tables'!$K$16)))*(IF(AND(J2356=0,'inputs and tables'!$K$16=1),data!C2356/data!C2357,1)*IF(AND(J2356=1,'inputs and tables'!$K$15=1),data!C2357/data!C2356,1))</f>
        <v>99778.917509819556</v>
      </c>
      <c r="P2357" s="10">
        <f ca="1">(P2356+(IF(K2356&lt;&gt;K2355,(-P2356*'inputs and tables'!$K$22-'inputs and tables'!$K$21)-P2356*'inputs and tables'!$K$22,0)*('inputs and tables'!$K$15+'inputs and tables'!$K$16)))*(IF(AND(K2356=0,'inputs and tables'!$K$16=1),data!C2356/data!C2357,1)*IF(AND(K2356=1,'inputs and tables'!$K$15=1),data!C2357/data!C2356,1))</f>
        <v>21597.385376401562</v>
      </c>
    </row>
    <row r="2358" spans="1:16" x14ac:dyDescent="0.4">
      <c r="A2358" s="17">
        <f t="shared" si="109"/>
        <v>2356</v>
      </c>
      <c r="B2358">
        <v>1706400000</v>
      </c>
      <c r="C2358">
        <v>42031.06</v>
      </c>
      <c r="D2358" s="14">
        <f t="shared" si="110"/>
        <v>45319</v>
      </c>
      <c r="F2358">
        <f ca="1">IF(A2358&lt;$F$2,"",AVERAGE(INDIRECT("C"&amp;A2358-$F$2+3):C2358))</f>
        <v>37834.854833333316</v>
      </c>
      <c r="G2358" s="2">
        <f ca="1">IF(A2358&lt;$G$2,"",IF(A2358=$G$2,AVERAGE(INDIRECT("C"&amp;A2358-$G$2+3):C2358),G2357+(2/($G$2+3))*(C2358-G2357)))</f>
        <v>38966.813539743744</v>
      </c>
      <c r="J2358">
        <f ca="1">IF(F2358="","",IF(C2358&lt;(F2358*(1-'inputs and tables'!$K$14)),0,IF(C2358&gt;(F2358*(1+'inputs and tables'!$K$14)),1,J2357)))</f>
        <v>1</v>
      </c>
      <c r="K2358">
        <f ca="1">IF(G2358="","",IF(C2358&lt;(G2358*(1-'inputs and tables'!$K$14)),0,IF(C2358&gt;(G2358*(1+'inputs and tables'!$K$14)),1,K2357)))</f>
        <v>1</v>
      </c>
      <c r="N2358" s="13">
        <f t="shared" si="108"/>
        <v>3650.1137646547745</v>
      </c>
      <c r="O2358" s="10">
        <f ca="1">(O2357+(IF(J2357&lt;&gt;J2356,(-O2357*'inputs and tables'!$K$22-'inputs and tables'!$K$21)-O2357*'inputs and tables'!$K$22,0)*('inputs and tables'!$K$15+'inputs and tables'!$K$16)))*(IF(AND(J2357=0,'inputs and tables'!$K$16=1),data!C2357/data!C2358,1)*IF(AND(J2357=1,'inputs and tables'!$K$15=1),data!C2358/data!C2357,1))</f>
        <v>99566.736503947744</v>
      </c>
      <c r="P2358" s="10">
        <f ca="1">(P2357+(IF(K2357&lt;&gt;K2356,(-P2357*'inputs and tables'!$K$22-'inputs and tables'!$K$21)-P2357*'inputs and tables'!$K$22,0)*('inputs and tables'!$K$15+'inputs and tables'!$K$16)))*(IF(AND(K2357=0,'inputs and tables'!$K$16=1),data!C2357/data!C2358,1)*IF(AND(K2357=1,'inputs and tables'!$K$15=1),data!C2358/data!C2357,1))</f>
        <v>21551.458290121886</v>
      </c>
    </row>
    <row r="2359" spans="1:16" x14ac:dyDescent="0.4">
      <c r="A2359" s="17">
        <f t="shared" si="109"/>
        <v>2357</v>
      </c>
      <c r="B2359">
        <v>1706486400</v>
      </c>
      <c r="C2359">
        <v>43302.7</v>
      </c>
      <c r="D2359" s="14">
        <f t="shared" si="110"/>
        <v>45320</v>
      </c>
      <c r="F2359">
        <f ca="1">IF(A2359&lt;$F$2,"",AVERAGE(INDIRECT("C"&amp;A2359-$F$2+3):C2359))</f>
        <v>37962.439249999981</v>
      </c>
      <c r="G2359" s="2">
        <f ca="1">IF(A2359&lt;$G$2,"",IF(A2359=$G$2,AVERAGE(INDIRECT("C"&amp;A2359-$G$2+3):C2359),G2358+(2/($G$2+3))*(C2359-G2358)))</f>
        <v>39044.240083676894</v>
      </c>
      <c r="J2359">
        <f ca="1">IF(F2359="","",IF(C2359&lt;(F2359*(1-'inputs and tables'!$K$14)),0,IF(C2359&gt;(F2359*(1+'inputs and tables'!$K$14)),1,J2358)))</f>
        <v>1</v>
      </c>
      <c r="K2359">
        <f ca="1">IF(G2359="","",IF(C2359&lt;(G2359*(1-'inputs and tables'!$K$14)),0,IF(C2359&gt;(G2359*(1+'inputs and tables'!$K$14)),1,K2358)))</f>
        <v>1</v>
      </c>
      <c r="N2359" s="13">
        <f t="shared" si="108"/>
        <v>3760.5471124619817</v>
      </c>
      <c r="O2359" s="10">
        <f ca="1">(O2358+(IF(J2358&lt;&gt;J2357,(-O2358*'inputs and tables'!$K$22-'inputs and tables'!$K$21)-O2358*'inputs and tables'!$K$22,0)*('inputs and tables'!$K$15+'inputs and tables'!$K$16)))*(IF(AND(J2358=0,'inputs and tables'!$K$16=1),data!C2358/data!C2359,1)*IF(AND(J2358=1,'inputs and tables'!$K$15=1),data!C2359/data!C2358,1))</f>
        <v>102579.10509060437</v>
      </c>
      <c r="P2359" s="10">
        <f ca="1">(P2358+(IF(K2358&lt;&gt;K2357,(-P2358*'inputs and tables'!$K$22-'inputs and tables'!$K$21)-P2358*'inputs and tables'!$K$22,0)*('inputs and tables'!$K$15+'inputs and tables'!$K$16)))*(IF(AND(K2358=0,'inputs and tables'!$K$16=1),data!C2358/data!C2359,1)*IF(AND(K2358=1,'inputs and tables'!$K$15=1),data!C2359/data!C2358,1))</f>
        <v>22203.492676598235</v>
      </c>
    </row>
    <row r="2360" spans="1:16" x14ac:dyDescent="0.4">
      <c r="A2360" s="17">
        <f t="shared" si="109"/>
        <v>2358</v>
      </c>
      <c r="B2360">
        <v>1706572800</v>
      </c>
      <c r="C2360">
        <v>42941.1</v>
      </c>
      <c r="D2360" s="14">
        <f t="shared" si="110"/>
        <v>45321</v>
      </c>
      <c r="F2360">
        <f ca="1">IF(A2360&lt;$F$2,"",AVERAGE(INDIRECT("C"&amp;A2360-$F$2+3):C2360))</f>
        <v>38091.160833333313</v>
      </c>
      <c r="G2360" s="2">
        <f ca="1">IF(A2360&lt;$G$2,"",IF(A2360=$G$2,AVERAGE(INDIRECT("C"&amp;A2360-$G$2+3):C2360),G2359+(2/($G$2+3))*(C2360-G2359)))</f>
        <v>39113.826867896947</v>
      </c>
      <c r="J2360">
        <f ca="1">IF(F2360="","",IF(C2360&lt;(F2360*(1-'inputs and tables'!$K$14)),0,IF(C2360&gt;(F2360*(1+'inputs and tables'!$K$14)),1,J2359)))</f>
        <v>1</v>
      </c>
      <c r="K2360">
        <f ca="1">IF(G2360="","",IF(C2360&lt;(G2360*(1-'inputs and tables'!$K$14)),0,IF(C2360&gt;(G2360*(1+'inputs and tables'!$K$14)),1,K2359)))</f>
        <v>1</v>
      </c>
      <c r="N2360" s="13">
        <f t="shared" si="108"/>
        <v>3729.144594007792</v>
      </c>
      <c r="O2360" s="10">
        <f ca="1">(O2359+(IF(J2359&lt;&gt;J2358,(-O2359*'inputs and tables'!$K$22-'inputs and tables'!$K$21)-O2359*'inputs and tables'!$K$22,0)*('inputs and tables'!$K$15+'inputs and tables'!$K$16)))*(IF(AND(J2359=0,'inputs and tables'!$K$16=1),data!C2359/data!C2360,1)*IF(AND(J2359=1,'inputs and tables'!$K$15=1),data!C2360/data!C2359,1))</f>
        <v>101722.51636979106</v>
      </c>
      <c r="P2360" s="10">
        <f ca="1">(P2359+(IF(K2359&lt;&gt;K2358,(-P2359*'inputs and tables'!$K$22-'inputs and tables'!$K$21)-P2359*'inputs and tables'!$K$22,0)*('inputs and tables'!$K$15+'inputs and tables'!$K$16)))*(IF(AND(K2359=0,'inputs and tables'!$K$16=1),data!C2359/data!C2360,1)*IF(AND(K2359=1,'inputs and tables'!$K$15=1),data!C2360/data!C2359,1))</f>
        <v>22018.081998930145</v>
      </c>
    </row>
    <row r="2361" spans="1:16" x14ac:dyDescent="0.4">
      <c r="A2361" s="17">
        <f t="shared" si="109"/>
        <v>2359</v>
      </c>
      <c r="B2361">
        <v>1706659200</v>
      </c>
      <c r="C2361">
        <v>42580</v>
      </c>
      <c r="D2361" s="14">
        <f t="shared" si="110"/>
        <v>45322</v>
      </c>
      <c r="F2361">
        <f ca="1">IF(A2361&lt;$F$2,"",AVERAGE(INDIRECT("C"&amp;A2361-$F$2+3):C2361))</f>
        <v>38217.440333333318</v>
      </c>
      <c r="G2361" s="2">
        <f ca="1">IF(A2361&lt;$G$2,"",IF(A2361=$G$2,AVERAGE(INDIRECT("C"&amp;A2361-$G$2+3):C2361),G2360+(2/($G$2+3))*(C2361-G2360)))</f>
        <v>39175.722816684502</v>
      </c>
      <c r="J2361">
        <f ca="1">IF(F2361="","",IF(C2361&lt;(F2361*(1-'inputs and tables'!$K$14)),0,IF(C2361&gt;(F2361*(1+'inputs and tables'!$K$14)),1,J2360)))</f>
        <v>1</v>
      </c>
      <c r="K2361">
        <f ca="1">IF(G2361="","",IF(C2361&lt;(G2361*(1-'inputs and tables'!$K$14)),0,IF(C2361&gt;(G2361*(1+'inputs and tables'!$K$14)),1,K2360)))</f>
        <v>1</v>
      </c>
      <c r="N2361" s="13">
        <f t="shared" si="108"/>
        <v>3697.785497177571</v>
      </c>
      <c r="O2361" s="10">
        <f ca="1">(O2360+(IF(J2360&lt;&gt;J2359,(-O2360*'inputs and tables'!$K$22-'inputs and tables'!$K$21)-O2360*'inputs and tables'!$K$22,0)*('inputs and tables'!$K$15+'inputs and tables'!$K$16)))*(IF(AND(J2360=0,'inputs and tables'!$K$16=1),data!C2360/data!C2361,1)*IF(AND(J2360=1,'inputs and tables'!$K$15=1),data!C2361/data!C2360,1))</f>
        <v>100867.11209134613</v>
      </c>
      <c r="P2361" s="10">
        <f ca="1">(P2360+(IF(K2360&lt;&gt;K2359,(-P2360*'inputs and tables'!$K$22-'inputs and tables'!$K$21)-P2360*'inputs and tables'!$K$22,0)*('inputs and tables'!$K$15+'inputs and tables'!$K$16)))*(IF(AND(K2360=0,'inputs and tables'!$K$16=1),data!C2360/data!C2361,1)*IF(AND(K2360=1,'inputs and tables'!$K$15=1),data!C2361/data!C2360,1))</f>
        <v>21832.927696646002</v>
      </c>
    </row>
    <row r="2362" spans="1:16" x14ac:dyDescent="0.4">
      <c r="A2362" s="17">
        <f t="shared" si="109"/>
        <v>2360</v>
      </c>
      <c r="B2362">
        <v>1706745600</v>
      </c>
      <c r="C2362">
        <v>43082.94</v>
      </c>
      <c r="D2362" s="14">
        <f t="shared" si="110"/>
        <v>45323</v>
      </c>
      <c r="F2362">
        <f ca="1">IF(A2362&lt;$F$2,"",AVERAGE(INDIRECT("C"&amp;A2362-$F$2+3):C2362))</f>
        <v>38344.976749999994</v>
      </c>
      <c r="G2362" s="2">
        <f ca="1">IF(A2362&lt;$G$2,"",IF(A2362=$G$2,AVERAGE(INDIRECT("C"&amp;A2362-$G$2+3):C2362),G2361+(2/($G$2+3))*(C2362-G2361)))</f>
        <v>39245.494552100849</v>
      </c>
      <c r="J2362">
        <f ca="1">IF(F2362="","",IF(C2362&lt;(F2362*(1-'inputs and tables'!$K$14)),0,IF(C2362&gt;(F2362*(1+'inputs and tables'!$K$14)),1,J2361)))</f>
        <v>1</v>
      </c>
      <c r="K2362">
        <f ca="1">IF(G2362="","",IF(C2362&lt;(G2362*(1-'inputs and tables'!$K$14)),0,IF(C2362&gt;(G2362*(1+'inputs and tables'!$K$14)),1,K2361)))</f>
        <v>1</v>
      </c>
      <c r="N2362" s="13">
        <f t="shared" si="108"/>
        <v>3741.4624402952431</v>
      </c>
      <c r="O2362" s="10">
        <f ca="1">(O2361+(IF(J2361&lt;&gt;J2360,(-O2361*'inputs and tables'!$K$22-'inputs and tables'!$K$21)-O2361*'inputs and tables'!$K$22,0)*('inputs and tables'!$K$15+'inputs and tables'!$K$16)))*(IF(AND(J2361=0,'inputs and tables'!$K$16=1),data!C2361/data!C2362,1)*IF(AND(J2361=1,'inputs and tables'!$K$15=1),data!C2362/data!C2361,1))</f>
        <v>102058.51898085345</v>
      </c>
      <c r="P2362" s="10">
        <f ca="1">(P2361+(IF(K2361&lt;&gt;K2360,(-P2361*'inputs and tables'!$K$22-'inputs and tables'!$K$21)-P2361*'inputs and tables'!$K$22,0)*('inputs and tables'!$K$15+'inputs and tables'!$K$16)))*(IF(AND(K2361=0,'inputs and tables'!$K$16=1),data!C2361/data!C2362,1)*IF(AND(K2361=1,'inputs and tables'!$K$15=1),data!C2362/data!C2361,1))</f>
        <v>22090.810567847297</v>
      </c>
    </row>
    <row r="2363" spans="1:16" x14ac:dyDescent="0.4">
      <c r="A2363" s="17">
        <f t="shared" si="109"/>
        <v>2361</v>
      </c>
      <c r="B2363">
        <v>1706832000</v>
      </c>
      <c r="C2363">
        <v>43200</v>
      </c>
      <c r="D2363" s="14">
        <f t="shared" si="110"/>
        <v>45324</v>
      </c>
      <c r="F2363">
        <f ca="1">IF(A2363&lt;$F$2,"",AVERAGE(INDIRECT("C"&amp;A2363-$F$2+3):C2363))</f>
        <v>38476.556833333329</v>
      </c>
      <c r="G2363" s="2">
        <f ca="1">IF(A2363&lt;$G$2,"",IF(A2363=$G$2,AVERAGE(INDIRECT("C"&amp;A2363-$G$2+3):C2363),G2362+(2/($G$2+3))*(C2363-G2362)))</f>
        <v>39316.110720813333</v>
      </c>
      <c r="J2363">
        <f ca="1">IF(F2363="","",IF(C2363&lt;(F2363*(1-'inputs and tables'!$K$14)),0,IF(C2363&gt;(F2363*(1+'inputs and tables'!$K$14)),1,J2362)))</f>
        <v>1</v>
      </c>
      <c r="K2363">
        <f ca="1">IF(G2363="","",IF(C2363&lt;(G2363*(1-'inputs and tables'!$K$14)),0,IF(C2363&gt;(G2363*(1+'inputs and tables'!$K$14)),1,K2362)))</f>
        <v>1</v>
      </c>
      <c r="N2363" s="13">
        <f t="shared" ref="N2363:N2426" si="111">(C2363/C2362)*N2362</f>
        <v>3751.6283108988036</v>
      </c>
      <c r="O2363" s="10">
        <f ca="1">(O2362+(IF(J2362&lt;&gt;J2361,(-O2362*'inputs and tables'!$K$22-'inputs and tables'!$K$21)-O2362*'inputs and tables'!$K$22,0)*('inputs and tables'!$K$15+'inputs and tables'!$K$16)))*(IF(AND(J2362=0,'inputs and tables'!$K$16=1),data!C2362/data!C2363,1)*IF(AND(J2362=1,'inputs and tables'!$K$15=1),data!C2363/data!C2362,1))</f>
        <v>102335.82062813887</v>
      </c>
      <c r="P2363" s="10">
        <f ca="1">(P2362+(IF(K2362&lt;&gt;K2361,(-P2362*'inputs and tables'!$K$22-'inputs and tables'!$K$21)-P2362*'inputs and tables'!$K$22,0)*('inputs and tables'!$K$15+'inputs and tables'!$K$16)))*(IF(AND(K2362=0,'inputs and tables'!$K$16=1),data!C2362/data!C2363,1)*IF(AND(K2362=1,'inputs and tables'!$K$15=1),data!C2363/data!C2362,1))</f>
        <v>22150.833172736198</v>
      </c>
    </row>
    <row r="2364" spans="1:16" x14ac:dyDescent="0.4">
      <c r="A2364" s="17">
        <f t="shared" si="109"/>
        <v>2362</v>
      </c>
      <c r="B2364">
        <v>1706918400</v>
      </c>
      <c r="C2364">
        <v>43011.09</v>
      </c>
      <c r="D2364" s="14">
        <f t="shared" si="110"/>
        <v>45325</v>
      </c>
      <c r="F2364">
        <f ca="1">IF(A2364&lt;$F$2,"",AVERAGE(INDIRECT("C"&amp;A2364-$F$2+3):C2364))</f>
        <v>38602.223499999993</v>
      </c>
      <c r="G2364" s="2">
        <f ca="1">IF(A2364&lt;$G$2,"",IF(A2364=$G$2,AVERAGE(INDIRECT("C"&amp;A2364-$G$2+3):C2364),G2363+(2/($G$2+3))*(C2364-G2363)))</f>
        <v>39382.092493655953</v>
      </c>
      <c r="J2364">
        <f ca="1">IF(F2364="","",IF(C2364&lt;(F2364*(1-'inputs and tables'!$K$14)),0,IF(C2364&gt;(F2364*(1+'inputs and tables'!$K$14)),1,J2363)))</f>
        <v>1</v>
      </c>
      <c r="K2364">
        <f ca="1">IF(G2364="","",IF(C2364&lt;(G2364*(1-'inputs and tables'!$K$14)),0,IF(C2364&gt;(G2364*(1+'inputs and tables'!$K$14)),1,K2363)))</f>
        <v>1</v>
      </c>
      <c r="N2364" s="13">
        <f t="shared" si="111"/>
        <v>3735.2227529309357</v>
      </c>
      <c r="O2364" s="10">
        <f ca="1">(O2363+(IF(J2363&lt;&gt;J2362,(-O2363*'inputs and tables'!$K$22-'inputs and tables'!$K$21)-O2363*'inputs and tables'!$K$22,0)*('inputs and tables'!$K$15+'inputs and tables'!$K$16)))*(IF(AND(J2363=0,'inputs and tables'!$K$16=1),data!C2363/data!C2364,1)*IF(AND(J2363=1,'inputs and tables'!$K$15=1),data!C2364/data!C2363,1))</f>
        <v>101888.31461251706</v>
      </c>
      <c r="P2364" s="10">
        <f ca="1">(P2363+(IF(K2363&lt;&gt;K2362,(-P2363*'inputs and tables'!$K$22-'inputs and tables'!$K$21)-P2363*'inputs and tables'!$K$22,0)*('inputs and tables'!$K$15+'inputs and tables'!$K$16)))*(IF(AND(K2363=0,'inputs and tables'!$K$16=1),data!C2363/data!C2364,1)*IF(AND(K2363=1,'inputs and tables'!$K$15=1),data!C2364/data!C2363,1))</f>
        <v>22053.969425174586</v>
      </c>
    </row>
    <row r="2365" spans="1:16" x14ac:dyDescent="0.4">
      <c r="A2365" s="17">
        <f t="shared" si="109"/>
        <v>2363</v>
      </c>
      <c r="B2365">
        <v>1707004800</v>
      </c>
      <c r="C2365">
        <v>42582.879999999997</v>
      </c>
      <c r="D2365" s="14">
        <f t="shared" si="110"/>
        <v>45326</v>
      </c>
      <c r="F2365">
        <f ca="1">IF(A2365&lt;$F$2,"",AVERAGE(INDIRECT("C"&amp;A2365-$F$2+3):C2365))</f>
        <v>38724.108583333327</v>
      </c>
      <c r="G2365" s="2">
        <f ca="1">IF(A2365&lt;$G$2,"",IF(A2365=$G$2,AVERAGE(INDIRECT("C"&amp;A2365-$G$2+3):C2365),G2364+(2/($G$2+3))*(C2365-G2364)))</f>
        <v>39439.249413412093</v>
      </c>
      <c r="J2365">
        <f ca="1">IF(F2365="","",IF(C2365&lt;(F2365*(1-'inputs and tables'!$K$14)),0,IF(C2365&gt;(F2365*(1+'inputs and tables'!$K$14)),1,J2364)))</f>
        <v>1</v>
      </c>
      <c r="K2365">
        <f ca="1">IF(G2365="","",IF(C2365&lt;(G2365*(1-'inputs and tables'!$K$14)),0,IF(C2365&gt;(G2365*(1+'inputs and tables'!$K$14)),1,K2364)))</f>
        <v>1</v>
      </c>
      <c r="N2365" s="13">
        <f t="shared" si="111"/>
        <v>3698.0356057316308</v>
      </c>
      <c r="O2365" s="10">
        <f ca="1">(O2364+(IF(J2364&lt;&gt;J2363,(-O2364*'inputs and tables'!$K$22-'inputs and tables'!$K$21)-O2364*'inputs and tables'!$K$22,0)*('inputs and tables'!$K$15+'inputs and tables'!$K$16)))*(IF(AND(J2364=0,'inputs and tables'!$K$16=1),data!C2364/data!C2365,1)*IF(AND(J2364=1,'inputs and tables'!$K$15=1),data!C2365/data!C2364,1))</f>
        <v>100873.934479388</v>
      </c>
      <c r="P2365" s="10">
        <f ca="1">(P2364+(IF(K2364&lt;&gt;K2363,(-P2364*'inputs and tables'!$K$22-'inputs and tables'!$K$21)-P2364*'inputs and tables'!$K$22,0)*('inputs and tables'!$K$15+'inputs and tables'!$K$16)))*(IF(AND(K2364=0,'inputs and tables'!$K$16=1),data!C2364/data!C2365,1)*IF(AND(K2364=1,'inputs and tables'!$K$15=1),data!C2365/data!C2364,1))</f>
        <v>21834.404418857517</v>
      </c>
    </row>
    <row r="2366" spans="1:16" x14ac:dyDescent="0.4">
      <c r="A2366" s="17">
        <f t="shared" si="109"/>
        <v>2364</v>
      </c>
      <c r="B2366">
        <v>1707091200</v>
      </c>
      <c r="C2366">
        <v>42708.7</v>
      </c>
      <c r="D2366" s="14">
        <f t="shared" si="110"/>
        <v>45327</v>
      </c>
      <c r="F2366">
        <f ca="1">IF(A2366&lt;$F$2,"",AVERAGE(INDIRECT("C"&amp;A2366-$F$2+3):C2366))</f>
        <v>38847.372333333333</v>
      </c>
      <c r="G2366" s="2">
        <f ca="1">IF(A2366&lt;$G$2,"",IF(A2366=$G$2,AVERAGE(INDIRECT("C"&amp;A2366-$G$2+3):C2366),G2365+(2/($G$2+3))*(C2366-G2365)))</f>
        <v>39497.632459601162</v>
      </c>
      <c r="J2366">
        <f ca="1">IF(F2366="","",IF(C2366&lt;(F2366*(1-'inputs and tables'!$K$14)),0,IF(C2366&gt;(F2366*(1+'inputs and tables'!$K$14)),1,J2365)))</f>
        <v>1</v>
      </c>
      <c r="K2366">
        <f ca="1">IF(G2366="","",IF(C2366&lt;(G2366*(1-'inputs and tables'!$K$14)),0,IF(C2366&gt;(G2366*(1+'inputs and tables'!$K$14)),1,K2365)))</f>
        <v>1</v>
      </c>
      <c r="N2366" s="13">
        <f t="shared" si="111"/>
        <v>3708.9622231871231</v>
      </c>
      <c r="O2366" s="10">
        <f ca="1">(O2365+(IF(J2365&lt;&gt;J2364,(-O2365*'inputs and tables'!$K$22-'inputs and tables'!$K$21)-O2365*'inputs and tables'!$K$22,0)*('inputs and tables'!$K$15+'inputs and tables'!$K$16)))*(IF(AND(J2365=0,'inputs and tables'!$K$16=1),data!C2365/data!C2366,1)*IF(AND(J2365=1,'inputs and tables'!$K$15=1),data!C2366/data!C2365,1))</f>
        <v>101171.98755696745</v>
      </c>
      <c r="P2366" s="10">
        <f ca="1">(P2365+(IF(K2365&lt;&gt;K2364,(-P2365*'inputs and tables'!$K$22-'inputs and tables'!$K$21)-P2365*'inputs and tables'!$K$22,0)*('inputs and tables'!$K$15+'inputs and tables'!$K$16)))*(IF(AND(K2365=0,'inputs and tables'!$K$16=1),data!C2365/data!C2366,1)*IF(AND(K2365=1,'inputs and tables'!$K$15=1),data!C2366/data!C2365,1))</f>
        <v>21898.91872047311</v>
      </c>
    </row>
    <row r="2367" spans="1:16" x14ac:dyDescent="0.4">
      <c r="A2367" s="17">
        <f t="shared" si="109"/>
        <v>2365</v>
      </c>
      <c r="B2367">
        <v>1707177600</v>
      </c>
      <c r="C2367">
        <v>43098.95</v>
      </c>
      <c r="D2367" s="14">
        <f t="shared" si="110"/>
        <v>45328</v>
      </c>
      <c r="F2367">
        <f ca="1">IF(A2367&lt;$F$2,"",AVERAGE(INDIRECT("C"&amp;A2367-$F$2+3):C2367))</f>
        <v>38976.612583333328</v>
      </c>
      <c r="G2367" s="2">
        <f ca="1">IF(A2367&lt;$G$2,"",IF(A2367=$G$2,AVERAGE(INDIRECT("C"&amp;A2367-$G$2+3):C2367),G2366+(2/($G$2+3))*(C2367-G2366)))</f>
        <v>39561.941701393996</v>
      </c>
      <c r="J2367">
        <f ca="1">IF(F2367="","",IF(C2367&lt;(F2367*(1-'inputs and tables'!$K$14)),0,IF(C2367&gt;(F2367*(1+'inputs and tables'!$K$14)),1,J2366)))</f>
        <v>1</v>
      </c>
      <c r="K2367">
        <f ca="1">IF(G2367="","",IF(C2367&lt;(G2367*(1-'inputs and tables'!$K$14)),0,IF(C2367&gt;(G2367*(1+'inputs and tables'!$K$14)),1,K2366)))</f>
        <v>1</v>
      </c>
      <c r="N2367" s="13">
        <f t="shared" si="111"/>
        <v>3742.8528006947213</v>
      </c>
      <c r="O2367" s="10">
        <f ca="1">(O2366+(IF(J2366&lt;&gt;J2365,(-O2366*'inputs and tables'!$K$22-'inputs and tables'!$K$21)-O2366*'inputs and tables'!$K$22,0)*('inputs and tables'!$K$15+'inputs and tables'!$K$16)))*(IF(AND(J2366=0,'inputs and tables'!$K$16=1),data!C2366/data!C2367,1)*IF(AND(J2366=1,'inputs and tables'!$K$15=1),data!C2367/data!C2366,1))</f>
        <v>102096.444825489</v>
      </c>
      <c r="P2367" s="10">
        <f ca="1">(P2366+(IF(K2366&lt;&gt;K2365,(-P2366*'inputs and tables'!$K$22-'inputs and tables'!$K$21)-P2366*'inputs and tables'!$K$22,0)*('inputs and tables'!$K$15+'inputs and tables'!$K$16)))*(IF(AND(K2366=0,'inputs and tables'!$K$16=1),data!C2366/data!C2367,1)*IF(AND(K2366=1,'inputs and tables'!$K$15=1),data!C2367/data!C2366,1))</f>
        <v>22099.019707641171</v>
      </c>
    </row>
    <row r="2368" spans="1:16" x14ac:dyDescent="0.4">
      <c r="A2368" s="17">
        <f t="shared" si="109"/>
        <v>2366</v>
      </c>
      <c r="B2368">
        <v>1707264000</v>
      </c>
      <c r="C2368">
        <v>44349.599999999999</v>
      </c>
      <c r="D2368" s="14">
        <f t="shared" si="110"/>
        <v>45329</v>
      </c>
      <c r="F2368">
        <f ca="1">IF(A2368&lt;$F$2,"",AVERAGE(INDIRECT("C"&amp;A2368-$F$2+3):C2368))</f>
        <v>39117.941583333326</v>
      </c>
      <c r="G2368" s="2">
        <f ca="1">IF(A2368&lt;$G$2,"",IF(A2368=$G$2,AVERAGE(INDIRECT("C"&amp;A2368-$G$2+3):C2368),G2367+(2/($G$2+3))*(C2368-G2367)))</f>
        <v>39647.43559958339</v>
      </c>
      <c r="J2368">
        <f ca="1">IF(F2368="","",IF(C2368&lt;(F2368*(1-'inputs and tables'!$K$14)),0,IF(C2368&gt;(F2368*(1+'inputs and tables'!$K$14)),1,J2367)))</f>
        <v>1</v>
      </c>
      <c r="K2368">
        <f ca="1">IF(G2368="","",IF(C2368&lt;(G2368*(1-'inputs and tables'!$K$14)),0,IF(C2368&gt;(G2368*(1+'inputs and tables'!$K$14)),1,K2367)))</f>
        <v>1</v>
      </c>
      <c r="N2368" s="13">
        <f t="shared" si="111"/>
        <v>3851.4633087277211</v>
      </c>
      <c r="O2368" s="10">
        <f ca="1">(O2367+(IF(J2367&lt;&gt;J2366,(-O2367*'inputs and tables'!$K$22-'inputs and tables'!$K$21)-O2367*'inputs and tables'!$K$22,0)*('inputs and tables'!$K$15+'inputs and tables'!$K$16)))*(IF(AND(J2367=0,'inputs and tables'!$K$16=1),data!C2367/data!C2368,1)*IF(AND(J2367=1,'inputs and tables'!$K$15=1),data!C2368/data!C2367,1))</f>
        <v>105059.09052152099</v>
      </c>
      <c r="P2368" s="10">
        <f ca="1">(P2367+(IF(K2367&lt;&gt;K2366,(-P2367*'inputs and tables'!$K$22-'inputs and tables'!$K$21)-P2367*'inputs and tables'!$K$22,0)*('inputs and tables'!$K$15+'inputs and tables'!$K$16)))*(IF(AND(K2367=0,'inputs and tables'!$K$16=1),data!C2367/data!C2368,1)*IF(AND(K2367=1,'inputs and tables'!$K$15=1),data!C2368/data!C2367,1))</f>
        <v>22740.291455499566</v>
      </c>
    </row>
    <row r="2369" spans="1:16" x14ac:dyDescent="0.4">
      <c r="A2369" s="17">
        <f t="shared" si="109"/>
        <v>2367</v>
      </c>
      <c r="B2369">
        <v>1707350400</v>
      </c>
      <c r="C2369">
        <v>45288.65</v>
      </c>
      <c r="D2369" s="14">
        <f t="shared" si="110"/>
        <v>45330</v>
      </c>
      <c r="F2369">
        <f ca="1">IF(A2369&lt;$F$2,"",AVERAGE(INDIRECT("C"&amp;A2369-$F$2+3):C2369))</f>
        <v>39271.384333333335</v>
      </c>
      <c r="G2369" s="2">
        <f ca="1">IF(A2369&lt;$G$2,"",IF(A2369=$G$2,AVERAGE(INDIRECT("C"&amp;A2369-$G$2+3):C2369),G2368+(2/($G$2+3))*(C2369-G2368)))</f>
        <v>39748.171571019404</v>
      </c>
      <c r="J2369">
        <f ca="1">IF(F2369="","",IF(C2369&lt;(F2369*(1-'inputs and tables'!$K$14)),0,IF(C2369&gt;(F2369*(1+'inputs and tables'!$K$14)),1,J2368)))</f>
        <v>1</v>
      </c>
      <c r="K2369">
        <f ca="1">IF(G2369="","",IF(C2369&lt;(G2369*(1-'inputs and tables'!$K$14)),0,IF(C2369&gt;(G2369*(1+'inputs and tables'!$K$14)),1,K2368)))</f>
        <v>1</v>
      </c>
      <c r="N2369" s="13">
        <f t="shared" si="111"/>
        <v>3933.0134607034042</v>
      </c>
      <c r="O2369" s="10">
        <f ca="1">(O2368+(IF(J2368&lt;&gt;J2367,(-O2368*'inputs and tables'!$K$22-'inputs and tables'!$K$21)-O2368*'inputs and tables'!$K$22,0)*('inputs and tables'!$K$15+'inputs and tables'!$K$16)))*(IF(AND(J2368=0,'inputs and tables'!$K$16=1),data!C2368/data!C2369,1)*IF(AND(J2368=1,'inputs and tables'!$K$15=1),data!C2369/data!C2368,1))</f>
        <v>107283.59173357779</v>
      </c>
      <c r="P2369" s="10">
        <f ca="1">(P2368+(IF(K2368&lt;&gt;K2367,(-P2368*'inputs and tables'!$K$22-'inputs and tables'!$K$21)-P2368*'inputs and tables'!$K$22,0)*('inputs and tables'!$K$15+'inputs and tables'!$K$16)))*(IF(AND(K2368=0,'inputs and tables'!$K$16=1),data!C2368/data!C2369,1)*IF(AND(K2368=1,'inputs and tables'!$K$15=1),data!C2369/data!C2368,1))</f>
        <v>23221.790064084238</v>
      </c>
    </row>
    <row r="2370" spans="1:16" x14ac:dyDescent="0.4">
      <c r="A2370" s="17">
        <f t="shared" si="109"/>
        <v>2368</v>
      </c>
      <c r="B2370">
        <v>1707436800</v>
      </c>
      <c r="C2370">
        <v>47132.77</v>
      </c>
      <c r="D2370" s="14">
        <f t="shared" si="110"/>
        <v>45331</v>
      </c>
      <c r="F2370">
        <f ca="1">IF(A2370&lt;$F$2,"",AVERAGE(INDIRECT("C"&amp;A2370-$F$2+3):C2370))</f>
        <v>39441.160499999991</v>
      </c>
      <c r="G2370" s="2">
        <f ca="1">IF(A2370&lt;$G$2,"",IF(A2370=$G$2,AVERAGE(INDIRECT("C"&amp;A2370-$G$2+3):C2370),G2369+(2/($G$2+3))*(C2370-G2369)))</f>
        <v>39880.03940010834</v>
      </c>
      <c r="J2370">
        <f ca="1">IF(F2370="","",IF(C2370&lt;(F2370*(1-'inputs and tables'!$K$14)),0,IF(C2370&gt;(F2370*(1+'inputs and tables'!$K$14)),1,J2369)))</f>
        <v>1</v>
      </c>
      <c r="K2370">
        <f ca="1">IF(G2370="","",IF(C2370&lt;(G2370*(1-'inputs and tables'!$K$14)),0,IF(C2370&gt;(G2370*(1+'inputs and tables'!$K$14)),1,K2369)))</f>
        <v>1</v>
      </c>
      <c r="N2370" s="13">
        <f t="shared" si="111"/>
        <v>4093.1628310898554</v>
      </c>
      <c r="O2370" s="10">
        <f ca="1">(O2369+(IF(J2369&lt;&gt;J2368,(-O2369*'inputs and tables'!$K$22-'inputs and tables'!$K$21)-O2369*'inputs and tables'!$K$22,0)*('inputs and tables'!$K$15+'inputs and tables'!$K$16)))*(IF(AND(J2369=0,'inputs and tables'!$K$16=1),data!C2369/data!C2370,1)*IF(AND(J2369=1,'inputs and tables'!$K$15=1),data!C2370/data!C2369,1))</f>
        <v>111652.09945433619</v>
      </c>
      <c r="P2370" s="10">
        <f ca="1">(P2369+(IF(K2369&lt;&gt;K2368,(-P2369*'inputs and tables'!$K$22-'inputs and tables'!$K$21)-P2369*'inputs and tables'!$K$22,0)*('inputs and tables'!$K$15+'inputs and tables'!$K$16)))*(IF(AND(K2369=0,'inputs and tables'!$K$16=1),data!C2369/data!C2370,1)*IF(AND(K2369=1,'inputs and tables'!$K$15=1),data!C2370/data!C2369,1))</f>
        <v>24167.364010160771</v>
      </c>
    </row>
    <row r="2371" spans="1:16" x14ac:dyDescent="0.4">
      <c r="A2371" s="17">
        <f t="shared" si="109"/>
        <v>2369</v>
      </c>
      <c r="B2371">
        <v>1707523200</v>
      </c>
      <c r="C2371">
        <v>47751.09</v>
      </c>
      <c r="D2371" s="14">
        <f t="shared" si="110"/>
        <v>45332</v>
      </c>
      <c r="F2371">
        <f ca="1">IF(A2371&lt;$F$2,"",AVERAGE(INDIRECT("C"&amp;A2371-$F$2+3):C2371))</f>
        <v>39615.236249999994</v>
      </c>
      <c r="G2371" s="2">
        <f ca="1">IF(A2371&lt;$G$2,"",IF(A2371=$G$2,AVERAGE(INDIRECT("C"&amp;A2371-$G$2+3):C2371),G2370+(2/($G$2+3))*(C2371-G2370)))</f>
        <v>40020.593875106402</v>
      </c>
      <c r="J2371">
        <f ca="1">IF(F2371="","",IF(C2371&lt;(F2371*(1-'inputs and tables'!$K$14)),0,IF(C2371&gt;(F2371*(1+'inputs and tables'!$K$14)),1,J2370)))</f>
        <v>1</v>
      </c>
      <c r="K2371">
        <f ca="1">IF(G2371="","",IF(C2371&lt;(G2371*(1-'inputs and tables'!$K$14)),0,IF(C2371&gt;(G2371*(1+'inputs and tables'!$K$14)),1,K2370)))</f>
        <v>1</v>
      </c>
      <c r="N2371" s="13">
        <f t="shared" si="111"/>
        <v>4146.859748154553</v>
      </c>
      <c r="O2371" s="10">
        <f ca="1">(O2370+(IF(J2370&lt;&gt;J2369,(-O2370*'inputs and tables'!$K$22-'inputs and tables'!$K$21)-O2370*'inputs and tables'!$K$22,0)*('inputs and tables'!$K$15+'inputs and tables'!$K$16)))*(IF(AND(J2370=0,'inputs and tables'!$K$16=1),data!C2370/data!C2371,1)*IF(AND(J2370=1,'inputs and tables'!$K$15=1),data!C2371/data!C2370,1))</f>
        <v>113116.82826477116</v>
      </c>
      <c r="P2371" s="10">
        <f ca="1">(P2370+(IF(K2370&lt;&gt;K2369,(-P2370*'inputs and tables'!$K$22-'inputs and tables'!$K$21)-P2370*'inputs and tables'!$K$22,0)*('inputs and tables'!$K$15+'inputs and tables'!$K$16)))*(IF(AND(K2370=0,'inputs and tables'!$K$16=1),data!C2370/data!C2371,1)*IF(AND(K2370=1,'inputs and tables'!$K$15=1),data!C2371/data!C2370,1))</f>
        <v>24484.408064960913</v>
      </c>
    </row>
    <row r="2372" spans="1:16" x14ac:dyDescent="0.4">
      <c r="A2372" s="17">
        <f t="shared" si="109"/>
        <v>2370</v>
      </c>
      <c r="B2372">
        <v>1707609600</v>
      </c>
      <c r="C2372">
        <v>48299.99</v>
      </c>
      <c r="D2372" s="14">
        <f t="shared" si="110"/>
        <v>45333</v>
      </c>
      <c r="F2372">
        <f ca="1">IF(A2372&lt;$F$2,"",AVERAGE(INDIRECT("C"&amp;A2372-$F$2+3):C2372))</f>
        <v>39793.965499999998</v>
      </c>
      <c r="G2372" s="2">
        <f ca="1">IF(A2372&lt;$G$2,"",IF(A2372=$G$2,AVERAGE(INDIRECT("C"&amp;A2372-$G$2+3):C2372),G2371+(2/($G$2+3))*(C2372-G2371)))</f>
        <v>40168.440234479502</v>
      </c>
      <c r="J2372">
        <f ca="1">IF(F2372="","",IF(C2372&lt;(F2372*(1-'inputs and tables'!$K$14)),0,IF(C2372&gt;(F2372*(1+'inputs and tables'!$K$14)),1,J2371)))</f>
        <v>1</v>
      </c>
      <c r="K2372">
        <f ca="1">IF(G2372="","",IF(C2372&lt;(G2372*(1-'inputs and tables'!$K$14)),0,IF(C2372&gt;(G2372*(1+'inputs and tables'!$K$14)),1,K2371)))</f>
        <v>1</v>
      </c>
      <c r="N2372" s="13">
        <f t="shared" si="111"/>
        <v>4194.5280069474311</v>
      </c>
      <c r="O2372" s="10">
        <f ca="1">(O2371+(IF(J2371&lt;&gt;J2370,(-O2371*'inputs and tables'!$K$22-'inputs and tables'!$K$21)-O2371*'inputs and tables'!$K$22,0)*('inputs and tables'!$K$15+'inputs and tables'!$K$16)))*(IF(AND(J2371=0,'inputs and tables'!$K$16=1),data!C2371/data!C2372,1)*IF(AND(J2371=1,'inputs and tables'!$K$15=1),data!C2372/data!C2371,1))</f>
        <v>114417.10909678008</v>
      </c>
      <c r="P2372" s="10">
        <f ca="1">(P2371+(IF(K2371&lt;&gt;K2370,(-P2371*'inputs and tables'!$K$22-'inputs and tables'!$K$21)-P2371*'inputs and tables'!$K$22,0)*('inputs and tables'!$K$15+'inputs and tables'!$K$16)))*(IF(AND(K2371=0,'inputs and tables'!$K$16=1),data!C2371/data!C2372,1)*IF(AND(K2371=1,'inputs and tables'!$K$15=1),data!C2372/data!C2371,1))</f>
        <v>24765.856961454312</v>
      </c>
    </row>
    <row r="2373" spans="1:16" x14ac:dyDescent="0.4">
      <c r="A2373" s="17">
        <f t="shared" ref="A2373:A2436" si="112">A2372+1</f>
        <v>2371</v>
      </c>
      <c r="B2373">
        <v>1707696000</v>
      </c>
      <c r="C2373">
        <v>49917.27</v>
      </c>
      <c r="D2373" s="14">
        <f t="shared" si="110"/>
        <v>45334</v>
      </c>
      <c r="F2373">
        <f ca="1">IF(A2373&lt;$F$2,"",AVERAGE(INDIRECT("C"&amp;A2373-$F$2+3):C2373))</f>
        <v>39983.658166666661</v>
      </c>
      <c r="G2373" s="2">
        <f ca="1">IF(A2373&lt;$G$2,"",IF(A2373=$G$2,AVERAGE(INDIRECT("C"&amp;A2373-$G$2+3):C2373),G2372+(2/($G$2+3))*(C2373-G2372)))</f>
        <v>40342.52648029237</v>
      </c>
      <c r="J2373">
        <f ca="1">IF(F2373="","",IF(C2373&lt;(F2373*(1-'inputs and tables'!$K$14)),0,IF(C2373&gt;(F2373*(1+'inputs and tables'!$K$14)),1,J2372)))</f>
        <v>1</v>
      </c>
      <c r="K2373">
        <f ca="1">IF(G2373="","",IF(C2373&lt;(G2373*(1-'inputs and tables'!$K$14)),0,IF(C2373&gt;(G2373*(1+'inputs and tables'!$K$14)),1,K2372)))</f>
        <v>1</v>
      </c>
      <c r="N2373" s="13">
        <f t="shared" si="111"/>
        <v>4334.9778549717457</v>
      </c>
      <c r="O2373" s="10">
        <f ca="1">(O2372+(IF(J2372&lt;&gt;J2371,(-O2372*'inputs and tables'!$K$22-'inputs and tables'!$K$21)-O2372*'inputs and tables'!$K$22,0)*('inputs and tables'!$K$15+'inputs and tables'!$K$16)))*(IF(AND(J2372=0,'inputs and tables'!$K$16=1),data!C2372/data!C2373,1)*IF(AND(J2372=1,'inputs and tables'!$K$15=1),data!C2373/data!C2372,1))</f>
        <v>118248.25900385129</v>
      </c>
      <c r="P2373" s="10">
        <f ca="1">(P2372+(IF(K2372&lt;&gt;K2371,(-P2372*'inputs and tables'!$K$22-'inputs and tables'!$K$21)-P2372*'inputs and tables'!$K$22,0)*('inputs and tables'!$K$15+'inputs and tables'!$K$16)))*(IF(AND(K2372=0,'inputs and tables'!$K$16=1),data!C2372/data!C2373,1)*IF(AND(K2372=1,'inputs and tables'!$K$15=1),data!C2373/data!C2372,1))</f>
        <v>25595.118523343266</v>
      </c>
    </row>
    <row r="2374" spans="1:16" x14ac:dyDescent="0.4">
      <c r="A2374" s="17">
        <f t="shared" si="112"/>
        <v>2372</v>
      </c>
      <c r="B2374">
        <v>1707782400</v>
      </c>
      <c r="C2374">
        <v>49699.59</v>
      </c>
      <c r="D2374" s="14">
        <f t="shared" si="110"/>
        <v>45335</v>
      </c>
      <c r="F2374">
        <f ca="1">IF(A2374&lt;$F$2,"",AVERAGE(INDIRECT("C"&amp;A2374-$F$2+3):C2374))</f>
        <v>40160.314916666663</v>
      </c>
      <c r="G2374" s="2">
        <f ca="1">IF(A2374&lt;$G$2,"",IF(A2374=$G$2,AVERAGE(INDIRECT("C"&amp;A2374-$G$2+3):C2374),G2373+(2/($G$2+3))*(C2374-G2373)))</f>
        <v>40509.616900287147</v>
      </c>
      <c r="J2374">
        <f ca="1">IF(F2374="","",IF(C2374&lt;(F2374*(1-'inputs and tables'!$K$14)),0,IF(C2374&gt;(F2374*(1+'inputs and tables'!$K$14)),1,J2373)))</f>
        <v>1</v>
      </c>
      <c r="K2374">
        <f ca="1">IF(G2374="","",IF(C2374&lt;(G2374*(1-'inputs and tables'!$K$14)),0,IF(C2374&gt;(G2374*(1+'inputs and tables'!$K$14)),1,K2373)))</f>
        <v>1</v>
      </c>
      <c r="N2374" s="13">
        <f t="shared" si="111"/>
        <v>4316.0738167607169</v>
      </c>
      <c r="O2374" s="10">
        <f ca="1">(O2373+(IF(J2373&lt;&gt;J2372,(-O2373*'inputs and tables'!$K$22-'inputs and tables'!$K$21)-O2373*'inputs and tables'!$K$22,0)*('inputs and tables'!$K$15+'inputs and tables'!$K$16)))*(IF(AND(J2373=0,'inputs and tables'!$K$16=1),data!C2373/data!C2374,1)*IF(AND(J2373=1,'inputs and tables'!$K$15=1),data!C2374/data!C2373,1))</f>
        <v>117732.60017435283</v>
      </c>
      <c r="P2374" s="10">
        <f ca="1">(P2373+(IF(K2373&lt;&gt;K2372,(-P2373*'inputs and tables'!$K$22-'inputs and tables'!$K$21)-P2373*'inputs and tables'!$K$22,0)*('inputs and tables'!$K$15+'inputs and tables'!$K$16)))*(IF(AND(K2373=0,'inputs and tables'!$K$16=1),data!C2373/data!C2374,1)*IF(AND(K2373=1,'inputs and tables'!$K$15=1),data!C2374/data!C2373,1))</f>
        <v>25483.502936189532</v>
      </c>
    </row>
    <row r="2375" spans="1:16" x14ac:dyDescent="0.4">
      <c r="A2375" s="17">
        <f t="shared" si="112"/>
        <v>2373</v>
      </c>
      <c r="B2375">
        <v>1707868800</v>
      </c>
      <c r="C2375">
        <v>51795.17</v>
      </c>
      <c r="D2375" s="14">
        <f t="shared" si="110"/>
        <v>45336</v>
      </c>
      <c r="F2375">
        <f ca="1">IF(A2375&lt;$F$2,"",AVERAGE(INDIRECT("C"&amp;A2375-$F$2+3):C2375))</f>
        <v>40355.308749999989</v>
      </c>
      <c r="G2375" s="2">
        <f ca="1">IF(A2375&lt;$G$2,"",IF(A2375=$G$2,AVERAGE(INDIRECT("C"&amp;A2375-$G$2+3):C2375),G2374+(2/($G$2+3))*(C2375-G2374)))</f>
        <v>40711.144634210592</v>
      </c>
      <c r="J2375">
        <f ca="1">IF(F2375="","",IF(C2375&lt;(F2375*(1-'inputs and tables'!$K$14)),0,IF(C2375&gt;(F2375*(1+'inputs and tables'!$K$14)),1,J2374)))</f>
        <v>1</v>
      </c>
      <c r="K2375">
        <f ca="1">IF(G2375="","",IF(C2375&lt;(G2375*(1-'inputs and tables'!$K$14)),0,IF(C2375&gt;(G2375*(1+'inputs and tables'!$K$14)),1,K2374)))</f>
        <v>1</v>
      </c>
      <c r="N2375" s="13">
        <f t="shared" si="111"/>
        <v>4498.0607902735255</v>
      </c>
      <c r="O2375" s="10">
        <f ca="1">(O2374+(IF(J2374&lt;&gt;J2373,(-O2374*'inputs and tables'!$K$22-'inputs and tables'!$K$21)-O2374*'inputs and tables'!$K$22,0)*('inputs and tables'!$K$15+'inputs and tables'!$K$16)))*(IF(AND(J2374=0,'inputs and tables'!$K$16=1),data!C2374/data!C2375,1)*IF(AND(J2374=1,'inputs and tables'!$K$15=1),data!C2375/data!C2374,1))</f>
        <v>122696.78765101754</v>
      </c>
      <c r="P2375" s="10">
        <f ca="1">(P2374+(IF(K2374&lt;&gt;K2373,(-P2374*'inputs and tables'!$K$22-'inputs and tables'!$K$21)-P2374*'inputs and tables'!$K$22,0)*('inputs and tables'!$K$15+'inputs and tables'!$K$16)))*(IF(AND(K2374=0,'inputs and tables'!$K$16=1),data!C2374/data!C2375,1)*IF(AND(K2374=1,'inputs and tables'!$K$15=1),data!C2375/data!C2374,1))</f>
        <v>26558.013190359037</v>
      </c>
    </row>
    <row r="2376" spans="1:16" x14ac:dyDescent="0.4">
      <c r="A2376" s="17">
        <f t="shared" si="112"/>
        <v>2374</v>
      </c>
      <c r="B2376">
        <v>1707955200</v>
      </c>
      <c r="C2376">
        <v>51880</v>
      </c>
      <c r="D2376" s="14">
        <f t="shared" si="110"/>
        <v>45337</v>
      </c>
      <c r="F2376">
        <f ca="1">IF(A2376&lt;$F$2,"",AVERAGE(INDIRECT("C"&amp;A2376-$F$2+3):C2376))</f>
        <v>40551.642083333332</v>
      </c>
      <c r="G2376" s="2">
        <f ca="1">IF(A2376&lt;$G$2,"",IF(A2376=$G$2,AVERAGE(INDIRECT("C"&amp;A2376-$G$2+3):C2376),G2375+(2/($G$2+3))*(C2376-G2375)))</f>
        <v>40910.588480028258</v>
      </c>
      <c r="J2376">
        <f ca="1">IF(F2376="","",IF(C2376&lt;(F2376*(1-'inputs and tables'!$K$14)),0,IF(C2376&gt;(F2376*(1+'inputs and tables'!$K$14)),1,J2375)))</f>
        <v>1</v>
      </c>
      <c r="K2376">
        <f ca="1">IF(G2376="","",IF(C2376&lt;(G2376*(1-'inputs and tables'!$K$14)),0,IF(C2376&gt;(G2376*(1+'inputs and tables'!$K$14)),1,K2375)))</f>
        <v>1</v>
      </c>
      <c r="N2376" s="13">
        <f t="shared" si="111"/>
        <v>4505.4277029960613</v>
      </c>
      <c r="O2376" s="10">
        <f ca="1">(O2375+(IF(J2375&lt;&gt;J2374,(-O2375*'inputs and tables'!$K$22-'inputs and tables'!$K$21)-O2375*'inputs and tables'!$K$22,0)*('inputs and tables'!$K$15+'inputs and tables'!$K$16)))*(IF(AND(J2375=0,'inputs and tables'!$K$16=1),data!C2375/data!C2376,1)*IF(AND(J2375=1,'inputs and tables'!$K$15=1),data!C2376/data!C2375,1))</f>
        <v>122897.74014323711</v>
      </c>
      <c r="P2376" s="10">
        <f ca="1">(P2375+(IF(K2375&lt;&gt;K2374,(-P2375*'inputs and tables'!$K$22-'inputs and tables'!$K$21)-P2375*'inputs and tables'!$K$22,0)*('inputs and tables'!$K$15+'inputs and tables'!$K$16)))*(IF(AND(K2375=0,'inputs and tables'!$K$16=1),data!C2375/data!C2376,1)*IF(AND(K2375=1,'inputs and tables'!$K$15=1),data!C2376/data!C2375,1))</f>
        <v>26601.509837998929</v>
      </c>
    </row>
    <row r="2377" spans="1:16" x14ac:dyDescent="0.4">
      <c r="A2377" s="17">
        <f t="shared" si="112"/>
        <v>2375</v>
      </c>
      <c r="B2377">
        <v>1708041600</v>
      </c>
      <c r="C2377">
        <v>52124.11</v>
      </c>
      <c r="D2377" s="14">
        <f t="shared" si="110"/>
        <v>45338</v>
      </c>
      <c r="F2377">
        <f ca="1">IF(A2377&lt;$F$2,"",AVERAGE(INDIRECT("C"&amp;A2377-$F$2+3):C2377))</f>
        <v>40746.728749999995</v>
      </c>
      <c r="G2377" s="2">
        <f ca="1">IF(A2377&lt;$G$2,"",IF(A2377=$G$2,AVERAGE(INDIRECT("C"&amp;A2377-$G$2+3):C2377),G2376+(2/($G$2+3))*(C2377-G2376)))</f>
        <v>41110.82993574204</v>
      </c>
      <c r="J2377">
        <f ca="1">IF(F2377="","",IF(C2377&lt;(F2377*(1-'inputs and tables'!$K$14)),0,IF(C2377&gt;(F2377*(1+'inputs and tables'!$K$14)),1,J2376)))</f>
        <v>1</v>
      </c>
      <c r="K2377">
        <f ca="1">IF(G2377="","",IF(C2377&lt;(G2377*(1-'inputs and tables'!$K$14)),0,IF(C2377&gt;(G2377*(1+'inputs and tables'!$K$14)),1,K2376)))</f>
        <v>1</v>
      </c>
      <c r="N2377" s="13">
        <f t="shared" si="111"/>
        <v>4526.6270082500778</v>
      </c>
      <c r="O2377" s="10">
        <f ca="1">(O2376+(IF(J2376&lt;&gt;J2375,(-O2376*'inputs and tables'!$K$22-'inputs and tables'!$K$21)-O2376*'inputs and tables'!$K$22,0)*('inputs and tables'!$K$15+'inputs and tables'!$K$16)))*(IF(AND(J2376=0,'inputs and tables'!$K$16=1),data!C2376/data!C2377,1)*IF(AND(J2376=1,'inputs and tables'!$K$15=1),data!C2377/data!C2376,1))</f>
        <v>123476.00859632822</v>
      </c>
      <c r="P2377" s="10">
        <f ca="1">(P2376+(IF(K2376&lt;&gt;K2375,(-P2376*'inputs and tables'!$K$22-'inputs and tables'!$K$21)-P2376*'inputs and tables'!$K$22,0)*('inputs and tables'!$K$15+'inputs and tables'!$K$16)))*(IF(AND(K2376=0,'inputs and tables'!$K$16=1),data!C2376/data!C2377,1)*IF(AND(K2376=1,'inputs and tables'!$K$15=1),data!C2377/data!C2376,1))</f>
        <v>26726.677427947929</v>
      </c>
    </row>
    <row r="2378" spans="1:16" x14ac:dyDescent="0.4">
      <c r="A2378" s="17">
        <f t="shared" si="112"/>
        <v>2376</v>
      </c>
      <c r="B2378">
        <v>1708128000</v>
      </c>
      <c r="C2378">
        <v>51642.64</v>
      </c>
      <c r="D2378" s="14">
        <f t="shared" si="110"/>
        <v>45339</v>
      </c>
      <c r="F2378">
        <f ca="1">IF(A2378&lt;$F$2,"",AVERAGE(INDIRECT("C"&amp;A2378-$F$2+3):C2378))</f>
        <v>40929.842083333329</v>
      </c>
      <c r="G2378" s="2">
        <f ca="1">IF(A2378&lt;$G$2,"",IF(A2378=$G$2,AVERAGE(INDIRECT("C"&amp;A2378-$G$2+3):C2378),G2377+(2/($G$2+3))*(C2378-G2377)))</f>
        <v>41298.897972603787</v>
      </c>
      <c r="J2378">
        <f ca="1">IF(F2378="","",IF(C2378&lt;(F2378*(1-'inputs and tables'!$K$14)),0,IF(C2378&gt;(F2378*(1+'inputs and tables'!$K$14)),1,J2377)))</f>
        <v>1</v>
      </c>
      <c r="K2378">
        <f ca="1">IF(G2378="","",IF(C2378&lt;(G2378*(1-'inputs and tables'!$K$14)),0,IF(C2378&gt;(G2378*(1+'inputs and tables'!$K$14)),1,K2377)))</f>
        <v>1</v>
      </c>
      <c r="N2378" s="13">
        <f t="shared" si="111"/>
        <v>4484.8145896656233</v>
      </c>
      <c r="O2378" s="10">
        <f ca="1">(O2377+(IF(J2377&lt;&gt;J2376,(-O2377*'inputs and tables'!$K$22-'inputs and tables'!$K$21)-O2377*'inputs and tables'!$K$22,0)*('inputs and tables'!$K$15+'inputs and tables'!$K$16)))*(IF(AND(J2377=0,'inputs and tables'!$K$16=1),data!C2377/data!C2378,1)*IF(AND(J2377=1,'inputs and tables'!$K$15=1),data!C2378/data!C2377,1))</f>
        <v>122335.4616621192</v>
      </c>
      <c r="P2378" s="10">
        <f ca="1">(P2377+(IF(K2377&lt;&gt;K2376,(-P2377*'inputs and tables'!$K$22-'inputs and tables'!$K$21)-P2377*'inputs and tables'!$K$22,0)*('inputs and tables'!$K$15+'inputs and tables'!$K$16)))*(IF(AND(K2377=0,'inputs and tables'!$K$16=1),data!C2377/data!C2378,1)*IF(AND(K2377=1,'inputs and tables'!$K$15=1),data!C2378/data!C2377,1))</f>
        <v>26479.803315733177</v>
      </c>
    </row>
    <row r="2379" spans="1:16" x14ac:dyDescent="0.4">
      <c r="A2379" s="17">
        <f t="shared" si="112"/>
        <v>2377</v>
      </c>
      <c r="B2379">
        <v>1708214400</v>
      </c>
      <c r="C2379">
        <v>52137.67</v>
      </c>
      <c r="D2379" s="14">
        <f t="shared" si="110"/>
        <v>45340</v>
      </c>
      <c r="F2379">
        <f ca="1">IF(A2379&lt;$F$2,"",AVERAGE(INDIRECT("C"&amp;A2379-$F$2+3):C2379))</f>
        <v>41115.07433333333</v>
      </c>
      <c r="G2379" s="2">
        <f ca="1">IF(A2379&lt;$G$2,"",IF(A2379=$G$2,AVERAGE(INDIRECT("C"&amp;A2379-$G$2+3):C2379),G2378+(2/($G$2+3))*(C2379-G2378)))</f>
        <v>41492.447473093001</v>
      </c>
      <c r="J2379">
        <f ca="1">IF(F2379="","",IF(C2379&lt;(F2379*(1-'inputs and tables'!$K$14)),0,IF(C2379&gt;(F2379*(1+'inputs and tables'!$K$14)),1,J2378)))</f>
        <v>1</v>
      </c>
      <c r="K2379">
        <f ca="1">IF(G2379="","",IF(C2379&lt;(G2379*(1-'inputs and tables'!$K$14)),0,IF(C2379&gt;(G2379*(1+'inputs and tables'!$K$14)),1,K2378)))</f>
        <v>1</v>
      </c>
      <c r="N2379" s="13">
        <f t="shared" si="111"/>
        <v>4527.8046026921102</v>
      </c>
      <c r="O2379" s="10">
        <f ca="1">(O2378+(IF(J2378&lt;&gt;J2377,(-O2378*'inputs and tables'!$K$22-'inputs and tables'!$K$21)-O2378*'inputs and tables'!$K$22,0)*('inputs and tables'!$K$15+'inputs and tables'!$K$16)))*(IF(AND(J2378=0,'inputs and tables'!$K$16=1),data!C2378/data!C2379,1)*IF(AND(J2378=1,'inputs and tables'!$K$15=1),data!C2379/data!C2378,1))</f>
        <v>123508.13067335871</v>
      </c>
      <c r="P2379" s="10">
        <f ca="1">(P2378+(IF(K2378&lt;&gt;K2377,(-P2378*'inputs and tables'!$K$22-'inputs and tables'!$K$21)-P2378*'inputs and tables'!$K$22,0)*('inputs and tables'!$K$15+'inputs and tables'!$K$16)))*(IF(AND(K2378=0,'inputs and tables'!$K$16=1),data!C2378/data!C2379,1)*IF(AND(K2378=1,'inputs and tables'!$K$15=1),data!C2379/data!C2378,1))</f>
        <v>26733.630328360479</v>
      </c>
    </row>
    <row r="2380" spans="1:16" x14ac:dyDescent="0.4">
      <c r="A2380" s="17">
        <f t="shared" si="112"/>
        <v>2378</v>
      </c>
      <c r="B2380">
        <v>1708300800</v>
      </c>
      <c r="C2380">
        <v>51774.73</v>
      </c>
      <c r="D2380" s="14">
        <f t="shared" si="110"/>
        <v>45341</v>
      </c>
      <c r="F2380">
        <f ca="1">IF(A2380&lt;$F$2,"",AVERAGE(INDIRECT("C"&amp;A2380-$F$2+3):C2380))</f>
        <v>41296.593250000005</v>
      </c>
      <c r="G2380" s="2">
        <f ca="1">IF(A2380&lt;$G$2,"",IF(A2380=$G$2,AVERAGE(INDIRECT("C"&amp;A2380-$G$2+3):C2380),G2379+(2/($G$2+3))*(C2380-G2379)))</f>
        <v>41676.059661073486</v>
      </c>
      <c r="J2380">
        <f ca="1">IF(F2380="","",IF(C2380&lt;(F2380*(1-'inputs and tables'!$K$14)),0,IF(C2380&gt;(F2380*(1+'inputs and tables'!$K$14)),1,J2379)))</f>
        <v>1</v>
      </c>
      <c r="K2380">
        <f ca="1">IF(G2380="","",IF(C2380&lt;(G2380*(1-'inputs and tables'!$K$14)),0,IF(C2380&gt;(G2380*(1+'inputs and tables'!$K$14)),1,K2379)))</f>
        <v>1</v>
      </c>
      <c r="N2380" s="13">
        <f t="shared" si="111"/>
        <v>4496.2857142856847</v>
      </c>
      <c r="O2380" s="10">
        <f ca="1">(O2379+(IF(J2379&lt;&gt;J2378,(-O2379*'inputs and tables'!$K$22-'inputs and tables'!$K$21)-O2379*'inputs and tables'!$K$22,0)*('inputs and tables'!$K$15+'inputs and tables'!$K$16)))*(IF(AND(J2379=0,'inputs and tables'!$K$16=1),data!C2379/data!C2380,1)*IF(AND(J2379=1,'inputs and tables'!$K$15=1),data!C2380/data!C2379,1))</f>
        <v>122648.36764699814</v>
      </c>
      <c r="P2380" s="10">
        <f ca="1">(P2379+(IF(K2379&lt;&gt;K2378,(-P2379*'inputs and tables'!$K$22-'inputs and tables'!$K$21)-P2379*'inputs and tables'!$K$22,0)*('inputs and tables'!$K$15+'inputs and tables'!$K$16)))*(IF(AND(K2379=0,'inputs and tables'!$K$16=1),data!C2379/data!C2380,1)*IF(AND(K2379=1,'inputs and tables'!$K$15=1),data!C2380/data!C2379,1))</f>
        <v>26547.532564663423</v>
      </c>
    </row>
    <row r="2381" spans="1:16" x14ac:dyDescent="0.4">
      <c r="A2381" s="17">
        <f t="shared" si="112"/>
        <v>2379</v>
      </c>
      <c r="B2381">
        <v>1708387200</v>
      </c>
      <c r="C2381">
        <v>52258.82</v>
      </c>
      <c r="D2381" s="14">
        <f t="shared" si="110"/>
        <v>45342</v>
      </c>
      <c r="F2381">
        <f ca="1">IF(A2381&lt;$F$2,"",AVERAGE(INDIRECT("C"&amp;A2381-$F$2+3):C2381))</f>
        <v>41456.500166666672</v>
      </c>
      <c r="G2381" s="2">
        <f ca="1">IF(A2381&lt;$G$2,"",IF(A2381=$G$2,AVERAGE(INDIRECT("C"&amp;A2381-$G$2+3):C2381),G2380+(2/($G$2+3))*(C2381-G2380)))</f>
        <v>41865.037524268606</v>
      </c>
      <c r="J2381">
        <f ca="1">IF(F2381="","",IF(C2381&lt;(F2381*(1-'inputs and tables'!$K$14)),0,IF(C2381&gt;(F2381*(1+'inputs and tables'!$K$14)),1,J2380)))</f>
        <v>1</v>
      </c>
      <c r="K2381">
        <f ca="1">IF(G2381="","",IF(C2381&lt;(G2381*(1-'inputs and tables'!$K$14)),0,IF(C2381&gt;(G2381*(1+'inputs and tables'!$K$14)),1,K2380)))</f>
        <v>1</v>
      </c>
      <c r="N2381" s="13">
        <f t="shared" si="111"/>
        <v>4538.3256621797354</v>
      </c>
      <c r="O2381" s="10">
        <f ca="1">(O2380+(IF(J2380&lt;&gt;J2379,(-O2380*'inputs and tables'!$K$22-'inputs and tables'!$K$21)-O2380*'inputs and tables'!$K$22,0)*('inputs and tables'!$K$15+'inputs and tables'!$K$16)))*(IF(AND(J2380=0,'inputs and tables'!$K$16=1),data!C2380/data!C2381,1)*IF(AND(J2380=1,'inputs and tables'!$K$15=1),data!C2381/data!C2380,1))</f>
        <v>123795.12105921748</v>
      </c>
      <c r="P2381" s="10">
        <f ca="1">(P2380+(IF(K2380&lt;&gt;K2379,(-P2380*'inputs and tables'!$K$22-'inputs and tables'!$K$21)-P2380*'inputs and tables'!$K$22,0)*('inputs and tables'!$K$15+'inputs and tables'!$K$16)))*(IF(AND(K2380=0,'inputs and tables'!$K$16=1),data!C2380/data!C2381,1)*IF(AND(K2380=1,'inputs and tables'!$K$15=1),data!C2381/data!C2380,1))</f>
        <v>26795.750083890038</v>
      </c>
    </row>
    <row r="2382" spans="1:16" x14ac:dyDescent="0.4">
      <c r="A2382" s="17">
        <f t="shared" si="112"/>
        <v>2380</v>
      </c>
      <c r="B2382">
        <v>1708473600</v>
      </c>
      <c r="C2382">
        <v>51849.39</v>
      </c>
      <c r="D2382" s="14">
        <f t="shared" si="110"/>
        <v>45343</v>
      </c>
      <c r="F2382">
        <f ca="1">IF(A2382&lt;$F$2,"",AVERAGE(INDIRECT("C"&amp;A2382-$F$2+3):C2382))</f>
        <v>41605.888999999996</v>
      </c>
      <c r="G2382" s="2">
        <f ca="1">IF(A2382&lt;$G$2,"",IF(A2382=$G$2,AVERAGE(INDIRECT("C"&amp;A2382-$G$2+3):C2382),G2381+(2/($G$2+3))*(C2382-G2381)))</f>
        <v>42043.329532763812</v>
      </c>
      <c r="J2382">
        <f ca="1">IF(F2382="","",IF(C2382&lt;(F2382*(1-'inputs and tables'!$K$14)),0,IF(C2382&gt;(F2382*(1+'inputs and tables'!$K$14)),1,J2381)))</f>
        <v>1</v>
      </c>
      <c r="K2382">
        <f ca="1">IF(G2382="","",IF(C2382&lt;(G2382*(1-'inputs and tables'!$K$14)),0,IF(C2382&gt;(G2382*(1+'inputs and tables'!$K$14)),1,K2381)))</f>
        <v>1</v>
      </c>
      <c r="N2382" s="13">
        <f t="shared" si="111"/>
        <v>4502.7694311766963</v>
      </c>
      <c r="O2382" s="10">
        <f ca="1">(O2381+(IF(J2381&lt;&gt;J2380,(-O2381*'inputs and tables'!$K$22-'inputs and tables'!$K$21)-O2381*'inputs and tables'!$K$22,0)*('inputs and tables'!$K$15+'inputs and tables'!$K$16)))*(IF(AND(J2381=0,'inputs and tables'!$K$16=1),data!C2381/data!C2382,1)*IF(AND(J2381=1,'inputs and tables'!$K$15=1),data!C2382/data!C2381,1))</f>
        <v>122825.22858144481</v>
      </c>
      <c r="P2382" s="10">
        <f ca="1">(P2381+(IF(K2381&lt;&gt;K2380,(-P2381*'inputs and tables'!$K$22-'inputs and tables'!$K$21)-P2381*'inputs and tables'!$K$22,0)*('inputs and tables'!$K$15+'inputs and tables'!$K$16)))*(IF(AND(K2381=0,'inputs and tables'!$K$16=1),data!C2381/data!C2382,1)*IF(AND(K2381=1,'inputs and tables'!$K$15=1),data!C2382/data!C2381,1))</f>
        <v>26585.814536993894</v>
      </c>
    </row>
    <row r="2383" spans="1:16" x14ac:dyDescent="0.4">
      <c r="A2383" s="17">
        <f t="shared" si="112"/>
        <v>2381</v>
      </c>
      <c r="B2383">
        <v>1708560000</v>
      </c>
      <c r="C2383">
        <v>51288.42</v>
      </c>
      <c r="D2383" s="14">
        <f t="shared" si="110"/>
        <v>45344</v>
      </c>
      <c r="F2383">
        <f ca="1">IF(A2383&lt;$F$2,"",AVERAGE(INDIRECT("C"&amp;A2383-$F$2+3):C2383))</f>
        <v>41745.825416666667</v>
      </c>
      <c r="G2383" s="2">
        <f ca="1">IF(A2383&lt;$G$2,"",IF(A2383=$G$2,AVERAGE(INDIRECT("C"&amp;A2383-$G$2+3):C2383),G2382+(2/($G$2+3))*(C2383-G2382)))</f>
        <v>42208.420433964457</v>
      </c>
      <c r="J2383">
        <f ca="1">IF(F2383="","",IF(C2383&lt;(F2383*(1-'inputs and tables'!$K$14)),0,IF(C2383&gt;(F2383*(1+'inputs and tables'!$K$14)),1,J2382)))</f>
        <v>1</v>
      </c>
      <c r="K2383">
        <f ca="1">IF(G2383="","",IF(C2383&lt;(G2383*(1-'inputs and tables'!$K$14)),0,IF(C2383&gt;(G2383*(1+'inputs and tables'!$K$14)),1,K2382)))</f>
        <v>1</v>
      </c>
      <c r="N2383" s="13">
        <f t="shared" si="111"/>
        <v>4454.0529743812122</v>
      </c>
      <c r="O2383" s="10">
        <f ca="1">(O2382+(IF(J2382&lt;&gt;J2381,(-O2382*'inputs and tables'!$K$22-'inputs and tables'!$K$21)-O2382*'inputs and tables'!$K$22,0)*('inputs and tables'!$K$15+'inputs and tables'!$K$16)))*(IF(AND(J2382=0,'inputs and tables'!$K$16=1),data!C2382/data!C2383,1)*IF(AND(J2382=1,'inputs and tables'!$K$15=1),data!C2383/data!C2382,1))</f>
        <v>121496.35531066316</v>
      </c>
      <c r="P2383" s="10">
        <f ca="1">(P2382+(IF(K2382&lt;&gt;K2381,(-P2382*'inputs and tables'!$K$22-'inputs and tables'!$K$21)-P2382*'inputs and tables'!$K$22,0)*('inputs and tables'!$K$15+'inputs and tables'!$K$16)))*(IF(AND(K2382=0,'inputs and tables'!$K$16=1),data!C2382/data!C2383,1)*IF(AND(K2382=1,'inputs and tables'!$K$15=1),data!C2383/data!C2382,1))</f>
        <v>26298.176738732091</v>
      </c>
    </row>
    <row r="2384" spans="1:16" x14ac:dyDescent="0.4">
      <c r="A2384" s="17">
        <f t="shared" si="112"/>
        <v>2382</v>
      </c>
      <c r="B2384">
        <v>1708646400</v>
      </c>
      <c r="C2384">
        <v>50744.15</v>
      </c>
      <c r="D2384" s="14">
        <f t="shared" si="110"/>
        <v>45345</v>
      </c>
      <c r="F2384">
        <f ca="1">IF(A2384&lt;$F$2,"",AVERAGE(INDIRECT("C"&amp;A2384-$F$2+3):C2384))</f>
        <v>41884.09616666667</v>
      </c>
      <c r="G2384" s="2">
        <f ca="1">IF(A2384&lt;$G$2,"",IF(A2384=$G$2,AVERAGE(INDIRECT("C"&amp;A2384-$G$2+3):C2384),G2383+(2/($G$2+3))*(C2384-G2383)))</f>
        <v>42360.844176215091</v>
      </c>
      <c r="J2384">
        <f ca="1">IF(F2384="","",IF(C2384&lt;(F2384*(1-'inputs and tables'!$K$14)),0,IF(C2384&gt;(F2384*(1+'inputs and tables'!$K$14)),1,J2383)))</f>
        <v>1</v>
      </c>
      <c r="K2384">
        <f ca="1">IF(G2384="","",IF(C2384&lt;(G2384*(1-'inputs and tables'!$K$14)),0,IF(C2384&gt;(G2384*(1+'inputs and tables'!$K$14)),1,K2383)))</f>
        <v>1</v>
      </c>
      <c r="N2384" s="13">
        <f t="shared" si="111"/>
        <v>4406.7867998262846</v>
      </c>
      <c r="O2384" s="10">
        <f ca="1">(O2383+(IF(J2383&lt;&gt;J2382,(-O2383*'inputs and tables'!$K$22-'inputs and tables'!$K$21)-O2383*'inputs and tables'!$K$22,0)*('inputs and tables'!$K$15+'inputs and tables'!$K$16)))*(IF(AND(J2383=0,'inputs and tables'!$K$16=1),data!C2383/data!C2384,1)*IF(AND(J2383=1,'inputs and tables'!$K$15=1),data!C2384/data!C2383,1))</f>
        <v>120207.04241498545</v>
      </c>
      <c r="P2384" s="10">
        <f ca="1">(P2383+(IF(K2383&lt;&gt;K2382,(-P2383*'inputs and tables'!$K$22-'inputs and tables'!$K$21)-P2383*'inputs and tables'!$K$22,0)*('inputs and tables'!$K$15+'inputs and tables'!$K$16)))*(IF(AND(K2383=0,'inputs and tables'!$K$16=1),data!C2383/data!C2384,1)*IF(AND(K2383=1,'inputs and tables'!$K$15=1),data!C2384/data!C2383,1))</f>
        <v>26019.101878294012</v>
      </c>
    </row>
    <row r="2385" spans="1:16" x14ac:dyDescent="0.4">
      <c r="A2385" s="17">
        <f t="shared" si="112"/>
        <v>2383</v>
      </c>
      <c r="B2385">
        <v>1708732800</v>
      </c>
      <c r="C2385">
        <v>51568.22</v>
      </c>
      <c r="D2385" s="14">
        <f t="shared" si="110"/>
        <v>45346</v>
      </c>
      <c r="F2385">
        <f ca="1">IF(A2385&lt;$F$2,"",AVERAGE(INDIRECT("C"&amp;A2385-$F$2+3):C2385))</f>
        <v>42031.397833333336</v>
      </c>
      <c r="G2385" s="2">
        <f ca="1">IF(A2385&lt;$G$2,"",IF(A2385=$G$2,AVERAGE(INDIRECT("C"&amp;A2385-$G$2+3):C2385),G2384+(2/($G$2+3))*(C2385-G2384)))</f>
        <v>42525.261601639824</v>
      </c>
      <c r="J2385">
        <f ca="1">IF(F2385="","",IF(C2385&lt;(F2385*(1-'inputs and tables'!$K$14)),0,IF(C2385&gt;(F2385*(1+'inputs and tables'!$K$14)),1,J2384)))</f>
        <v>1</v>
      </c>
      <c r="K2385">
        <f ca="1">IF(G2385="","",IF(C2385&lt;(G2385*(1-'inputs and tables'!$K$14)),0,IF(C2385&gt;(G2385*(1+'inputs and tables'!$K$14)),1,K2384)))</f>
        <v>1</v>
      </c>
      <c r="N2385" s="13">
        <f t="shared" si="111"/>
        <v>4478.3517151541173</v>
      </c>
      <c r="O2385" s="10">
        <f ca="1">(O2384+(IF(J2384&lt;&gt;J2383,(-O2384*'inputs and tables'!$K$22-'inputs and tables'!$K$21)-O2384*'inputs and tables'!$K$22,0)*('inputs and tables'!$K$15+'inputs and tables'!$K$16)))*(IF(AND(J2384=0,'inputs and tables'!$K$16=1),data!C2384/data!C2385,1)*IF(AND(J2384=1,'inputs and tables'!$K$15=1),data!C2385/data!C2384,1))</f>
        <v>122159.16926000931</v>
      </c>
      <c r="P2385" s="10">
        <f ca="1">(P2384+(IF(K2384&lt;&gt;K2383,(-P2384*'inputs and tables'!$K$22-'inputs and tables'!$K$21)-P2384*'inputs and tables'!$K$22,0)*('inputs and tables'!$K$15+'inputs and tables'!$K$16)))*(IF(AND(K2384=0,'inputs and tables'!$K$16=1),data!C2384/data!C2385,1)*IF(AND(K2384=1,'inputs and tables'!$K$15=1),data!C2385/data!C2384,1))</f>
        <v>26441.644403586994</v>
      </c>
    </row>
    <row r="2386" spans="1:16" x14ac:dyDescent="0.4">
      <c r="A2386" s="17">
        <f t="shared" si="112"/>
        <v>2384</v>
      </c>
      <c r="B2386">
        <v>1708819200</v>
      </c>
      <c r="C2386">
        <v>51728.85</v>
      </c>
      <c r="D2386" s="14">
        <f t="shared" ref="D2386:D2449" si="113">(B2386/86400)+DATE(1970,1,1)</f>
        <v>45347</v>
      </c>
      <c r="F2386">
        <f ca="1">IF(A2386&lt;$F$2,"",AVERAGE(INDIRECT("C"&amp;A2386-$F$2+3):C2386))</f>
        <v>42178.463250000001</v>
      </c>
      <c r="G2386" s="2">
        <f ca="1">IF(A2386&lt;$G$2,"",IF(A2386=$G$2,AVERAGE(INDIRECT("C"&amp;A2386-$G$2+3):C2386),G2385+(2/($G$2+3))*(C2386-G2385)))</f>
        <v>42689.611394467684</v>
      </c>
      <c r="J2386">
        <f ca="1">IF(F2386="","",IF(C2386&lt;(F2386*(1-'inputs and tables'!$K$14)),0,IF(C2386&gt;(F2386*(1+'inputs and tables'!$K$14)),1,J2385)))</f>
        <v>1</v>
      </c>
      <c r="K2386">
        <f ca="1">IF(G2386="","",IF(C2386&lt;(G2386*(1-'inputs and tables'!$K$14)),0,IF(C2386&gt;(G2386*(1+'inputs and tables'!$K$14)),1,K2385)))</f>
        <v>1</v>
      </c>
      <c r="N2386" s="13">
        <f t="shared" si="111"/>
        <v>4492.3013460703132</v>
      </c>
      <c r="O2386" s="10">
        <f ca="1">(O2385+(IF(J2385&lt;&gt;J2384,(-O2385*'inputs and tables'!$K$22-'inputs and tables'!$K$21)-O2385*'inputs and tables'!$K$22,0)*('inputs and tables'!$K$15+'inputs and tables'!$K$16)))*(IF(AND(J2385=0,'inputs and tables'!$K$16=1),data!C2385/data!C2386,1)*IF(AND(J2385=1,'inputs and tables'!$K$15=1),data!C2386/data!C2385,1))</f>
        <v>122539.68321527545</v>
      </c>
      <c r="P2386" s="10">
        <f ca="1">(P2385+(IF(K2385&lt;&gt;K2384,(-P2385*'inputs and tables'!$K$22-'inputs and tables'!$K$21)-P2385*'inputs and tables'!$K$22,0)*('inputs and tables'!$K$15+'inputs and tables'!$K$16)))*(IF(AND(K2385=0,'inputs and tables'!$K$16=1),data!C2385/data!C2386,1)*IF(AND(K2385=1,'inputs and tables'!$K$15=1),data!C2386/data!C2385,1))</f>
        <v>26524.007559432746</v>
      </c>
    </row>
    <row r="2387" spans="1:16" x14ac:dyDescent="0.4">
      <c r="A2387" s="17">
        <f t="shared" si="112"/>
        <v>2385</v>
      </c>
      <c r="B2387">
        <v>1708905600</v>
      </c>
      <c r="C2387">
        <v>54476.47</v>
      </c>
      <c r="D2387" s="14">
        <f t="shared" si="113"/>
        <v>45348</v>
      </c>
      <c r="F2387">
        <f ca="1">IF(A2387&lt;$F$2,"",AVERAGE(INDIRECT("C"&amp;A2387-$F$2+3):C2387))</f>
        <v>42344.718083333333</v>
      </c>
      <c r="G2387" s="2">
        <f ca="1">IF(A2387&lt;$G$2,"",IF(A2387=$G$2,AVERAGE(INDIRECT("C"&amp;A2387-$G$2+3):C2387),G2386+(2/($G$2+3))*(C2387-G2386)))</f>
        <v>42900.091012423618</v>
      </c>
      <c r="J2387">
        <f ca="1">IF(F2387="","",IF(C2387&lt;(F2387*(1-'inputs and tables'!$K$14)),0,IF(C2387&gt;(F2387*(1+'inputs and tables'!$K$14)),1,J2386)))</f>
        <v>1</v>
      </c>
      <c r="K2387">
        <f ca="1">IF(G2387="","",IF(C2387&lt;(G2387*(1-'inputs and tables'!$K$14)),0,IF(C2387&gt;(G2387*(1+'inputs and tables'!$K$14)),1,K2386)))</f>
        <v>1</v>
      </c>
      <c r="N2387" s="13">
        <f t="shared" si="111"/>
        <v>4730.9135909682709</v>
      </c>
      <c r="O2387" s="10">
        <f ca="1">(O2386+(IF(J2386&lt;&gt;J2385,(-O2386*'inputs and tables'!$K$22-'inputs and tables'!$K$21)-O2386*'inputs and tables'!$K$22,0)*('inputs and tables'!$K$15+'inputs and tables'!$K$16)))*(IF(AND(J2386=0,'inputs and tables'!$K$16=1),data!C2386/data!C2387,1)*IF(AND(J2386=1,'inputs and tables'!$K$15=1),data!C2387/data!C2386,1))</f>
        <v>129048.47829569876</v>
      </c>
      <c r="P2387" s="10">
        <f ca="1">(P2386+(IF(K2386&lt;&gt;K2385,(-P2386*'inputs and tables'!$K$22-'inputs and tables'!$K$21)-P2386*'inputs and tables'!$K$22,0)*('inputs and tables'!$K$15+'inputs and tables'!$K$16)))*(IF(AND(K2386=0,'inputs and tables'!$K$16=1),data!C2386/data!C2387,1)*IF(AND(K2386=1,'inputs and tables'!$K$15=1),data!C2387/data!C2386,1))</f>
        <v>27932.851824295558</v>
      </c>
    </row>
    <row r="2388" spans="1:16" x14ac:dyDescent="0.4">
      <c r="A2388" s="17">
        <f t="shared" si="112"/>
        <v>2386</v>
      </c>
      <c r="B2388">
        <v>1708992000</v>
      </c>
      <c r="C2388">
        <v>57037.34</v>
      </c>
      <c r="D2388" s="14">
        <f t="shared" si="113"/>
        <v>45349</v>
      </c>
      <c r="F2388">
        <f ca="1">IF(A2388&lt;$F$2,"",AVERAGE(INDIRECT("C"&amp;A2388-$F$2+3):C2388))</f>
        <v>42532.739833333333</v>
      </c>
      <c r="G2388" s="2">
        <f ca="1">IF(A2388&lt;$G$2,"",IF(A2388=$G$2,AVERAGE(INDIRECT("C"&amp;A2388-$G$2+3):C2388),G2387+(2/($G$2+3))*(C2388-G2387)))</f>
        <v>43152.541887201769</v>
      </c>
      <c r="J2388">
        <f ca="1">IF(F2388="","",IF(C2388&lt;(F2388*(1-'inputs and tables'!$K$14)),0,IF(C2388&gt;(F2388*(1+'inputs and tables'!$K$14)),1,J2387)))</f>
        <v>1</v>
      </c>
      <c r="K2388">
        <f ca="1">IF(G2388="","",IF(C2388&lt;(G2388*(1-'inputs and tables'!$K$14)),0,IF(C2388&gt;(G2388*(1+'inputs and tables'!$K$14)),1,K2387)))</f>
        <v>1</v>
      </c>
      <c r="N2388" s="13">
        <f t="shared" si="111"/>
        <v>4953.3078593139053</v>
      </c>
      <c r="O2388" s="10">
        <f ca="1">(O2387+(IF(J2387&lt;&gt;J2386,(-O2387*'inputs and tables'!$K$22-'inputs and tables'!$K$21)-O2387*'inputs and tables'!$K$22,0)*('inputs and tables'!$K$15+'inputs and tables'!$K$16)))*(IF(AND(J2387=0,'inputs and tables'!$K$16=1),data!C2387/data!C2388,1)*IF(AND(J2387=1,'inputs and tables'!$K$15=1),data!C2388/data!C2387,1))</f>
        <v>135114.88415153167</v>
      </c>
      <c r="P2388" s="10">
        <f ca="1">(P2387+(IF(K2387&lt;&gt;K2386,(-P2387*'inputs and tables'!$K$22-'inputs and tables'!$K$21)-P2387*'inputs and tables'!$K$22,0)*('inputs and tables'!$K$15+'inputs and tables'!$K$16)))*(IF(AND(K2387=0,'inputs and tables'!$K$16=1),data!C2387/data!C2388,1)*IF(AND(K2387=1,'inputs and tables'!$K$15=1),data!C2388/data!C2387,1))</f>
        <v>29245.939883255392</v>
      </c>
    </row>
    <row r="2389" spans="1:16" x14ac:dyDescent="0.4">
      <c r="A2389" s="17">
        <f t="shared" si="112"/>
        <v>2387</v>
      </c>
      <c r="B2389">
        <v>1709078400</v>
      </c>
      <c r="C2389">
        <v>62432.1</v>
      </c>
      <c r="D2389" s="14">
        <f t="shared" si="113"/>
        <v>45350</v>
      </c>
      <c r="F2389">
        <f ca="1">IF(A2389&lt;$F$2,"",AVERAGE(INDIRECT("C"&amp;A2389-$F$2+3):C2389))</f>
        <v>42764.342583333324</v>
      </c>
      <c r="G2389" s="2">
        <f ca="1">IF(A2389&lt;$G$2,"",IF(A2389=$G$2,AVERAGE(INDIRECT("C"&amp;A2389-$G$2+3):C2389),G2388+(2/($G$2+3))*(C2389-G2388)))</f>
        <v>43496.819710644595</v>
      </c>
      <c r="J2389">
        <f ca="1">IF(F2389="","",IF(C2389&lt;(F2389*(1-'inputs and tables'!$K$14)),0,IF(C2389&gt;(F2389*(1+'inputs and tables'!$K$14)),1,J2388)))</f>
        <v>1</v>
      </c>
      <c r="K2389">
        <f ca="1">IF(G2389="","",IF(C2389&lt;(G2389*(1-'inputs and tables'!$K$14)),0,IF(C2389&gt;(G2389*(1+'inputs and tables'!$K$14)),1,K2388)))</f>
        <v>1</v>
      </c>
      <c r="N2389" s="13">
        <f t="shared" si="111"/>
        <v>5421.8063395570634</v>
      </c>
      <c r="O2389" s="10">
        <f ca="1">(O2388+(IF(J2388&lt;&gt;J2387,(-O2388*'inputs and tables'!$K$22-'inputs and tables'!$K$21)-O2388*'inputs and tables'!$K$22,0)*('inputs and tables'!$K$15+'inputs and tables'!$K$16)))*(IF(AND(J2388=0,'inputs and tables'!$K$16=1),data!C2388/data!C2389,1)*IF(AND(J2388=1,'inputs and tables'!$K$15=1),data!C2389/data!C2388,1))</f>
        <v>147894.44877402839</v>
      </c>
      <c r="P2389" s="10">
        <f ca="1">(P2388+(IF(K2388&lt;&gt;K2387,(-P2388*'inputs and tables'!$K$22-'inputs and tables'!$K$21)-P2388*'inputs and tables'!$K$22,0)*('inputs and tables'!$K$15+'inputs and tables'!$K$16)))*(IF(AND(K2388=0,'inputs and tables'!$K$16=1),data!C2388/data!C2389,1)*IF(AND(K2388=1,'inputs and tables'!$K$15=1),data!C2389/data!C2388,1))</f>
        <v>32012.107215823689</v>
      </c>
    </row>
    <row r="2390" spans="1:16" x14ac:dyDescent="0.4">
      <c r="A2390" s="17">
        <f t="shared" si="112"/>
        <v>2388</v>
      </c>
      <c r="B2390">
        <v>1709164800</v>
      </c>
      <c r="C2390">
        <v>61130.98</v>
      </c>
      <c r="D2390" s="14">
        <f t="shared" si="113"/>
        <v>45351</v>
      </c>
      <c r="F2390">
        <f ca="1">IF(A2390&lt;$F$2,"",AVERAGE(INDIRECT("C"&amp;A2390-$F$2+3):C2390))</f>
        <v>42978.588833333328</v>
      </c>
      <c r="G2390" s="2">
        <f ca="1">IF(A2390&lt;$G$2,"",IF(A2390=$G$2,AVERAGE(INDIRECT("C"&amp;A2390-$G$2+3):C2390),G2389+(2/($G$2+3))*(C2390-G2389)))</f>
        <v>43811.715430097371</v>
      </c>
      <c r="J2390">
        <f ca="1">IF(F2390="","",IF(C2390&lt;(F2390*(1-'inputs and tables'!$K$14)),0,IF(C2390&gt;(F2390*(1+'inputs and tables'!$K$14)),1,J2389)))</f>
        <v>1</v>
      </c>
      <c r="K2390">
        <f ca="1">IF(G2390="","",IF(C2390&lt;(G2390*(1-'inputs and tables'!$K$14)),0,IF(C2390&gt;(G2390*(1+'inputs and tables'!$K$14)),1,K2389)))</f>
        <v>1</v>
      </c>
      <c r="N2390" s="13">
        <f t="shared" si="111"/>
        <v>5308.81285280066</v>
      </c>
      <c r="O2390" s="10">
        <f ca="1">(O2389+(IF(J2389&lt;&gt;J2388,(-O2389*'inputs and tables'!$K$22-'inputs and tables'!$K$21)-O2389*'inputs and tables'!$K$22,0)*('inputs and tables'!$K$15+'inputs and tables'!$K$16)))*(IF(AND(J2389=0,'inputs and tables'!$K$16=1),data!C2389/data!C2390,1)*IF(AND(J2389=1,'inputs and tables'!$K$15=1),data!C2390/data!C2389,1))</f>
        <v>144812.24546533203</v>
      </c>
      <c r="P2390" s="10">
        <f ca="1">(P2389+(IF(K2389&lt;&gt;K2388,(-P2389*'inputs and tables'!$K$22-'inputs and tables'!$K$21)-P2389*'inputs and tables'!$K$22,0)*('inputs and tables'!$K$15+'inputs and tables'!$K$16)))*(IF(AND(K2389=0,'inputs and tables'!$K$16=1),data!C2389/data!C2390,1)*IF(AND(K2389=1,'inputs and tables'!$K$15=1),data!C2390/data!C2389,1))</f>
        <v>31344.956936710023</v>
      </c>
    </row>
    <row r="2391" spans="1:16" x14ac:dyDescent="0.4">
      <c r="A2391" s="17">
        <f t="shared" si="112"/>
        <v>2389</v>
      </c>
      <c r="B2391">
        <v>1709251200</v>
      </c>
      <c r="C2391">
        <v>62387.9</v>
      </c>
      <c r="D2391" s="14">
        <f t="shared" si="113"/>
        <v>45352</v>
      </c>
      <c r="F2391">
        <f ca="1">IF(A2391&lt;$F$2,"",AVERAGE(INDIRECT("C"&amp;A2391-$F$2+3):C2391))</f>
        <v>43207.30808333333</v>
      </c>
      <c r="G2391" s="2">
        <f ca="1">IF(A2391&lt;$G$2,"",IF(A2391=$G$2,AVERAGE(INDIRECT("C"&amp;A2391-$G$2+3):C2391),G2390+(2/($G$2+3))*(C2391-G2390)))</f>
        <v>44143.433011702771</v>
      </c>
      <c r="J2391">
        <f ca="1">IF(F2391="","",IF(C2391&lt;(F2391*(1-'inputs and tables'!$K$14)),0,IF(C2391&gt;(F2391*(1+'inputs and tables'!$K$14)),1,J2390)))</f>
        <v>1</v>
      </c>
      <c r="K2391">
        <f ca="1">IF(G2391="","",IF(C2391&lt;(G2391*(1-'inputs and tables'!$K$14)),0,IF(C2391&gt;(G2391*(1+'inputs and tables'!$K$14)),1,K2390)))</f>
        <v>1</v>
      </c>
      <c r="N2391" s="13">
        <f t="shared" si="111"/>
        <v>5417.967867998228</v>
      </c>
      <c r="O2391" s="10">
        <f ca="1">(O2390+(IF(J2390&lt;&gt;J2389,(-O2390*'inputs and tables'!$K$22-'inputs and tables'!$K$21)-O2390*'inputs and tables'!$K$22,0)*('inputs and tables'!$K$15+'inputs and tables'!$K$16)))*(IF(AND(J2390=0,'inputs and tables'!$K$16=1),data!C2390/data!C2391,1)*IF(AND(J2390=1,'inputs and tables'!$K$15=1),data!C2391/data!C2390,1))</f>
        <v>147789.74406866354</v>
      </c>
      <c r="P2391" s="10">
        <f ca="1">(P2390+(IF(K2390&lt;&gt;K2389,(-P2390*'inputs and tables'!$K$22-'inputs and tables'!$K$21)-P2390*'inputs and tables'!$K$22,0)*('inputs and tables'!$K$15+'inputs and tables'!$K$16)))*(IF(AND(K2390=0,'inputs and tables'!$K$16=1),data!C2390/data!C2391,1)*IF(AND(K2390=1,'inputs and tables'!$K$15=1),data!C2391/data!C2390,1))</f>
        <v>31989.44363188307</v>
      </c>
    </row>
    <row r="2392" spans="1:16" x14ac:dyDescent="0.4">
      <c r="A2392" s="17">
        <f t="shared" si="112"/>
        <v>2390</v>
      </c>
      <c r="B2392">
        <v>1709337600</v>
      </c>
      <c r="C2392">
        <v>61987.28</v>
      </c>
      <c r="D2392" s="14">
        <f t="shared" si="113"/>
        <v>45353</v>
      </c>
      <c r="F2392">
        <f ca="1">IF(A2392&lt;$F$2,"",AVERAGE(INDIRECT("C"&amp;A2392-$F$2+3):C2392))</f>
        <v>43434.562250000003</v>
      </c>
      <c r="G2392" s="2">
        <f ca="1">IF(A2392&lt;$G$2,"",IF(A2392=$G$2,AVERAGE(INDIRECT("C"&amp;A2392-$G$2+3):C2392),G2391+(2/($G$2+3))*(C2392-G2391)))</f>
        <v>44462.073136493796</v>
      </c>
      <c r="J2392">
        <f ca="1">IF(F2392="","",IF(C2392&lt;(F2392*(1-'inputs and tables'!$K$14)),0,IF(C2392&gt;(F2392*(1+'inputs and tables'!$K$14)),1,J2391)))</f>
        <v>1</v>
      </c>
      <c r="K2392">
        <f ca="1">IF(G2392="","",IF(C2392&lt;(G2392*(1-'inputs and tables'!$K$14)),0,IF(C2392&gt;(G2392*(1+'inputs and tables'!$K$14)),1,K2391)))</f>
        <v>1</v>
      </c>
      <c r="N2392" s="13">
        <f t="shared" si="111"/>
        <v>5383.1767260095176</v>
      </c>
      <c r="O2392" s="10">
        <f ca="1">(O2391+(IF(J2391&lt;&gt;J2390,(-O2391*'inputs and tables'!$K$22-'inputs and tables'!$K$21)-O2391*'inputs and tables'!$K$22,0)*('inputs and tables'!$K$15+'inputs and tables'!$K$16)))*(IF(AND(J2391=0,'inputs and tables'!$K$16=1),data!C2391/data!C2392,1)*IF(AND(J2391=1,'inputs and tables'!$K$15=1),data!C2392/data!C2391,1))</f>
        <v>146840.72146542175</v>
      </c>
      <c r="P2392" s="10">
        <f ca="1">(P2391+(IF(K2391&lt;&gt;K2390,(-P2391*'inputs and tables'!$K$22-'inputs and tables'!$K$21)-P2391*'inputs and tables'!$K$22,0)*('inputs and tables'!$K$15+'inputs and tables'!$K$16)))*(IF(AND(K2391=0,'inputs and tables'!$K$16=1),data!C2391/data!C2392,1)*IF(AND(K2391=1,'inputs and tables'!$K$15=1),data!C2392/data!C2391,1))</f>
        <v>31784.025419252015</v>
      </c>
    </row>
    <row r="2393" spans="1:16" x14ac:dyDescent="0.4">
      <c r="A2393" s="17">
        <f t="shared" si="112"/>
        <v>2391</v>
      </c>
      <c r="B2393">
        <v>1709424000</v>
      </c>
      <c r="C2393">
        <v>63113.97</v>
      </c>
      <c r="D2393" s="14">
        <f t="shared" si="113"/>
        <v>45354</v>
      </c>
      <c r="F2393">
        <f ca="1">IF(A2393&lt;$F$2,"",AVERAGE(INDIRECT("C"&amp;A2393-$F$2+3):C2393))</f>
        <v>43668.328083333334</v>
      </c>
      <c r="G2393" s="2">
        <f ca="1">IF(A2393&lt;$G$2,"",IF(A2393=$G$2,AVERAGE(INDIRECT("C"&amp;A2393-$G$2+3):C2393),G2392+(2/($G$2+3))*(C2393-G2392)))</f>
        <v>44795.14272334212</v>
      </c>
      <c r="J2393">
        <f ca="1">IF(F2393="","",IF(C2393&lt;(F2393*(1-'inputs and tables'!$K$14)),0,IF(C2393&gt;(F2393*(1+'inputs and tables'!$K$14)),1,J2392)))</f>
        <v>1</v>
      </c>
      <c r="K2393">
        <f ca="1">IF(G2393="","",IF(C2393&lt;(G2393*(1-'inputs and tables'!$K$14)),0,IF(C2393&gt;(G2393*(1+'inputs and tables'!$K$14)),1,K2392)))</f>
        <v>1</v>
      </c>
      <c r="N2393" s="13">
        <f t="shared" si="111"/>
        <v>5481.0221450281888</v>
      </c>
      <c r="O2393" s="10">
        <f ca="1">(O2392+(IF(J2392&lt;&gt;J2391,(-O2392*'inputs and tables'!$K$22-'inputs and tables'!$K$21)-O2392*'inputs and tables'!$K$22,0)*('inputs and tables'!$K$15+'inputs and tables'!$K$16)))*(IF(AND(J2392=0,'inputs and tables'!$K$16=1),data!C2392/data!C2393,1)*IF(AND(J2392=1,'inputs and tables'!$K$15=1),data!C2393/data!C2392,1))</f>
        <v>149509.72020948466</v>
      </c>
      <c r="P2393" s="10">
        <f ca="1">(P2392+(IF(K2392&lt;&gt;K2391,(-P2392*'inputs and tables'!$K$22-'inputs and tables'!$K$21)-P2392*'inputs and tables'!$K$22,0)*('inputs and tables'!$K$15+'inputs and tables'!$K$16)))*(IF(AND(K2392=0,'inputs and tables'!$K$16=1),data!C2392/data!C2393,1)*IF(AND(K2392=1,'inputs and tables'!$K$15=1),data!C2393/data!C2392,1))</f>
        <v>32361.736581923084</v>
      </c>
    </row>
    <row r="2394" spans="1:16" x14ac:dyDescent="0.4">
      <c r="A2394" s="17">
        <f t="shared" si="112"/>
        <v>2392</v>
      </c>
      <c r="B2394">
        <v>1709510400</v>
      </c>
      <c r="C2394">
        <v>68245.710000000006</v>
      </c>
      <c r="D2394" s="14">
        <f t="shared" si="113"/>
        <v>45355</v>
      </c>
      <c r="F2394">
        <f ca="1">IF(A2394&lt;$F$2,"",AVERAGE(INDIRECT("C"&amp;A2394-$F$2+3):C2394))</f>
        <v>43945.276666666665</v>
      </c>
      <c r="G2394" s="2">
        <f ca="1">IF(A2394&lt;$G$2,"",IF(A2394=$G$2,AVERAGE(INDIRECT("C"&amp;A2394-$G$2+3):C2394),G2393+(2/($G$2+3))*(C2394-G2393)))</f>
        <v>45213.902853282438</v>
      </c>
      <c r="J2394">
        <f ca="1">IF(F2394="","",IF(C2394&lt;(F2394*(1-'inputs and tables'!$K$14)),0,IF(C2394&gt;(F2394*(1+'inputs and tables'!$K$14)),1,J2393)))</f>
        <v>1</v>
      </c>
      <c r="K2394">
        <f ca="1">IF(G2394="","",IF(C2394&lt;(G2394*(1-'inputs and tables'!$K$14)),0,IF(C2394&gt;(G2394*(1+'inputs and tables'!$K$14)),1,K2393)))</f>
        <v>1</v>
      </c>
      <c r="N2394" s="13">
        <f t="shared" si="111"/>
        <v>5926.6791141988342</v>
      </c>
      <c r="O2394" s="10">
        <f ca="1">(O2393+(IF(J2393&lt;&gt;J2392,(-O2393*'inputs and tables'!$K$22-'inputs and tables'!$K$21)-O2393*'inputs and tables'!$K$22,0)*('inputs and tables'!$K$15+'inputs and tables'!$K$16)))*(IF(AND(J2393=0,'inputs and tables'!$K$16=1),data!C2393/data!C2394,1)*IF(AND(J2393=1,'inputs and tables'!$K$15=1),data!C2394/data!C2393,1))</f>
        <v>161666.22076851813</v>
      </c>
      <c r="P2394" s="10">
        <f ca="1">(P2393+(IF(K2393&lt;&gt;K2392,(-P2393*'inputs and tables'!$K$22-'inputs and tables'!$K$21)-P2393*'inputs and tables'!$K$22,0)*('inputs and tables'!$K$15+'inputs and tables'!$K$16)))*(IF(AND(K2393=0,'inputs and tables'!$K$16=1),data!C2393/data!C2394,1)*IF(AND(K2393=1,'inputs and tables'!$K$15=1),data!C2394/data!C2393,1))</f>
        <v>34993.040207521633</v>
      </c>
    </row>
    <row r="2395" spans="1:16" x14ac:dyDescent="0.4">
      <c r="A2395" s="17">
        <f t="shared" si="112"/>
        <v>2393</v>
      </c>
      <c r="B2395">
        <v>1709596800</v>
      </c>
      <c r="C2395">
        <v>63724.01</v>
      </c>
      <c r="D2395" s="14">
        <f t="shared" si="113"/>
        <v>45356</v>
      </c>
      <c r="F2395">
        <f ca="1">IF(A2395&lt;$F$2,"",AVERAGE(INDIRECT("C"&amp;A2395-$F$2+3):C2395))</f>
        <v>44184.259333333328</v>
      </c>
      <c r="G2395" s="2">
        <f ca="1">IF(A2395&lt;$G$2,"",IF(A2395=$G$2,AVERAGE(INDIRECT("C"&amp;A2395-$G$2+3):C2395),G2394+(2/($G$2+3))*(C2395-G2394)))</f>
        <v>45544.440480902391</v>
      </c>
      <c r="J2395">
        <f ca="1">IF(F2395="","",IF(C2395&lt;(F2395*(1-'inputs and tables'!$K$14)),0,IF(C2395&gt;(F2395*(1+'inputs and tables'!$K$14)),1,J2394)))</f>
        <v>1</v>
      </c>
      <c r="K2395">
        <f ca="1">IF(G2395="","",IF(C2395&lt;(G2395*(1-'inputs and tables'!$K$14)),0,IF(C2395&gt;(G2395*(1+'inputs and tables'!$K$14)),1,K2394)))</f>
        <v>1</v>
      </c>
      <c r="N2395" s="13">
        <f t="shared" si="111"/>
        <v>5533.9999999999654</v>
      </c>
      <c r="O2395" s="10">
        <f ca="1">(O2394+(IF(J2394&lt;&gt;J2393,(-O2394*'inputs and tables'!$K$22-'inputs and tables'!$K$21)-O2394*'inputs and tables'!$K$22,0)*('inputs and tables'!$K$15+'inputs and tables'!$K$16)))*(IF(AND(J2394=0,'inputs and tables'!$K$16=1),data!C2394/data!C2395,1)*IF(AND(J2394=1,'inputs and tables'!$K$15=1),data!C2395/data!C2394,1))</f>
        <v>150954.83465429925</v>
      </c>
      <c r="P2395" s="10">
        <f ca="1">(P2394+(IF(K2394&lt;&gt;K2393,(-P2394*'inputs and tables'!$K$22-'inputs and tables'!$K$21)-P2394*'inputs and tables'!$K$22,0)*('inputs and tables'!$K$15+'inputs and tables'!$K$16)))*(IF(AND(K2394=0,'inputs and tables'!$K$16=1),data!C2394/data!C2395,1)*IF(AND(K2394=1,'inputs and tables'!$K$15=1),data!C2395/data!C2394,1))</f>
        <v>32674.53506036512</v>
      </c>
    </row>
    <row r="2396" spans="1:16" x14ac:dyDescent="0.4">
      <c r="A2396" s="17">
        <f t="shared" si="112"/>
        <v>2394</v>
      </c>
      <c r="B2396">
        <v>1709683200</v>
      </c>
      <c r="C2396">
        <v>66074.039999999994</v>
      </c>
      <c r="D2396" s="14">
        <f t="shared" si="113"/>
        <v>45357</v>
      </c>
      <c r="F2396">
        <f ca="1">IF(A2396&lt;$F$2,"",AVERAGE(INDIRECT("C"&amp;A2396-$F$2+3):C2396))</f>
        <v>44439.883666666668</v>
      </c>
      <c r="G2396" s="2">
        <f ca="1">IF(A2396&lt;$G$2,"",IF(A2396=$G$2,AVERAGE(INDIRECT("C"&amp;A2396-$G$2+3):C2396),G2395+(2/($G$2+3))*(C2396-G2395)))</f>
        <v>45911.040472314846</v>
      </c>
      <c r="J2396">
        <f ca="1">IF(F2396="","",IF(C2396&lt;(F2396*(1-'inputs and tables'!$K$14)),0,IF(C2396&gt;(F2396*(1+'inputs and tables'!$K$14)),1,J2395)))</f>
        <v>1</v>
      </c>
      <c r="K2396">
        <f ca="1">IF(G2396="","",IF(C2396&lt;(G2396*(1-'inputs and tables'!$K$14)),0,IF(C2396&gt;(G2396*(1+'inputs and tables'!$K$14)),1,K2395)))</f>
        <v>1</v>
      </c>
      <c r="N2396" s="13">
        <f t="shared" si="111"/>
        <v>5738.0842379504629</v>
      </c>
      <c r="O2396" s="10">
        <f ca="1">(O2395+(IF(J2395&lt;&gt;J2394,(-O2395*'inputs and tables'!$K$22-'inputs and tables'!$K$21)-O2395*'inputs and tables'!$K$22,0)*('inputs and tables'!$K$15+'inputs and tables'!$K$16)))*(IF(AND(J2395=0,'inputs and tables'!$K$16=1),data!C2395/data!C2396,1)*IF(AND(J2395=1,'inputs and tables'!$K$15=1),data!C2396/data!C2395,1))</f>
        <v>156521.78485223313</v>
      </c>
      <c r="P2396" s="10">
        <f ca="1">(P2395+(IF(K2395&lt;&gt;K2394,(-P2395*'inputs and tables'!$K$22-'inputs and tables'!$K$21)-P2395*'inputs and tables'!$K$22,0)*('inputs and tables'!$K$15+'inputs and tables'!$K$16)))*(IF(AND(K2395=0,'inputs and tables'!$K$16=1),data!C2395/data!C2396,1)*IF(AND(K2395=1,'inputs and tables'!$K$15=1),data!C2396/data!C2395,1))</f>
        <v>33879.514747423571</v>
      </c>
    </row>
    <row r="2397" spans="1:16" x14ac:dyDescent="0.4">
      <c r="A2397" s="17">
        <f t="shared" si="112"/>
        <v>2395</v>
      </c>
      <c r="B2397">
        <v>1709769600</v>
      </c>
      <c r="C2397">
        <v>66823.17</v>
      </c>
      <c r="D2397" s="14">
        <f t="shared" si="113"/>
        <v>45358</v>
      </c>
      <c r="F2397">
        <f ca="1">IF(A2397&lt;$F$2,"",AVERAGE(INDIRECT("C"&amp;A2397-$F$2+3):C2397))</f>
        <v>44699.870749999995</v>
      </c>
      <c r="G2397" s="2">
        <f ca="1">IF(A2397&lt;$G$2,"",IF(A2397=$G$2,AVERAGE(INDIRECT("C"&amp;A2397-$G$2+3):C2397),G2396+(2/($G$2+3))*(C2397-G2396)))</f>
        <v>46284.471356737798</v>
      </c>
      <c r="J2397">
        <f ca="1">IF(F2397="","",IF(C2397&lt;(F2397*(1-'inputs and tables'!$K$14)),0,IF(C2397&gt;(F2397*(1+'inputs and tables'!$K$14)),1,J2396)))</f>
        <v>1</v>
      </c>
      <c r="K2397">
        <f ca="1">IF(G2397="","",IF(C2397&lt;(G2397*(1-'inputs and tables'!$K$14)),0,IF(C2397&gt;(G2397*(1+'inputs and tables'!$K$14)),1,K2396)))</f>
        <v>1</v>
      </c>
      <c r="N2397" s="13">
        <f t="shared" si="111"/>
        <v>5803.1411202778618</v>
      </c>
      <c r="O2397" s="10">
        <f ca="1">(O2396+(IF(J2396&lt;&gt;J2395,(-O2396*'inputs and tables'!$K$22-'inputs and tables'!$K$21)-O2396*'inputs and tables'!$K$22,0)*('inputs and tables'!$K$15+'inputs and tables'!$K$16)))*(IF(AND(J2396=0,'inputs and tables'!$K$16=1),data!C2396/data!C2397,1)*IF(AND(J2396=1,'inputs and tables'!$K$15=1),data!C2397/data!C2396,1))</f>
        <v>158296.38747508402</v>
      </c>
      <c r="P2397" s="10">
        <f ca="1">(P2396+(IF(K2396&lt;&gt;K2395,(-P2396*'inputs and tables'!$K$22-'inputs and tables'!$K$21)-P2396*'inputs and tables'!$K$22,0)*('inputs and tables'!$K$15+'inputs and tables'!$K$16)))*(IF(AND(K2396=0,'inputs and tables'!$K$16=1),data!C2396/data!C2397,1)*IF(AND(K2396=1,'inputs and tables'!$K$15=1),data!C2397/data!C2396,1))</f>
        <v>34263.631730171073</v>
      </c>
    </row>
    <row r="2398" spans="1:16" x14ac:dyDescent="0.4">
      <c r="A2398" s="17">
        <f t="shared" si="112"/>
        <v>2396</v>
      </c>
      <c r="B2398">
        <v>1709856000</v>
      </c>
      <c r="C2398">
        <v>68124.19</v>
      </c>
      <c r="D2398" s="14">
        <f t="shared" si="113"/>
        <v>45359</v>
      </c>
      <c r="F2398">
        <f ca="1">IF(A2398&lt;$F$2,"",AVERAGE(INDIRECT("C"&amp;A2398-$F$2+3):C2398))</f>
        <v>44961.729916666663</v>
      </c>
      <c r="G2398" s="2">
        <f ca="1">IF(A2398&lt;$G$2,"",IF(A2398=$G$2,AVERAGE(INDIRECT("C"&amp;A2398-$G$2+3):C2398),G2397+(2/($G$2+3))*(C2398-G2397)))</f>
        <v>46674.466332510339</v>
      </c>
      <c r="J2398">
        <f ca="1">IF(F2398="","",IF(C2398&lt;(F2398*(1-'inputs and tables'!$K$14)),0,IF(C2398&gt;(F2398*(1+'inputs and tables'!$K$14)),1,J2397)))</f>
        <v>1</v>
      </c>
      <c r="K2398">
        <f ca="1">IF(G2398="","",IF(C2398&lt;(G2398*(1-'inputs and tables'!$K$14)),0,IF(C2398&gt;(G2398*(1+'inputs and tables'!$K$14)),1,K2397)))</f>
        <v>1</v>
      </c>
      <c r="N2398" s="13">
        <f t="shared" si="111"/>
        <v>5916.1259227094724</v>
      </c>
      <c r="O2398" s="10">
        <f ca="1">(O2397+(IF(J2397&lt;&gt;J2396,(-O2397*'inputs and tables'!$K$22-'inputs and tables'!$K$21)-O2397*'inputs and tables'!$K$22,0)*('inputs and tables'!$K$15+'inputs and tables'!$K$16)))*(IF(AND(J2397=0,'inputs and tables'!$K$16=1),data!C2397/data!C2398,1)*IF(AND(J2397=1,'inputs and tables'!$K$15=1),data!C2398/data!C2397,1))</f>
        <v>161378.35389530676</v>
      </c>
      <c r="P2398" s="10">
        <f ca="1">(P2397+(IF(K2397&lt;&gt;K2396,(-P2397*'inputs and tables'!$K$22-'inputs and tables'!$K$21)-P2397*'inputs and tables'!$K$22,0)*('inputs and tables'!$K$15+'inputs and tables'!$K$16)))*(IF(AND(K2397=0,'inputs and tables'!$K$16=1),data!C2397/data!C2398,1)*IF(AND(K2397=1,'inputs and tables'!$K$15=1),data!C2398/data!C2397,1))</f>
        <v>34930.730734207958</v>
      </c>
    </row>
    <row r="2399" spans="1:16" x14ac:dyDescent="0.4">
      <c r="A2399" s="17">
        <f t="shared" si="112"/>
        <v>2397</v>
      </c>
      <c r="B2399">
        <v>1709942400</v>
      </c>
      <c r="C2399">
        <v>68313.27</v>
      </c>
      <c r="D2399" s="14">
        <f t="shared" si="113"/>
        <v>45360</v>
      </c>
      <c r="F2399">
        <f ca="1">IF(A2399&lt;$F$2,"",AVERAGE(INDIRECT("C"&amp;A2399-$F$2+3):C2399))</f>
        <v>45220.160250000001</v>
      </c>
      <c r="G2399" s="2">
        <f ca="1">IF(A2399&lt;$G$2,"",IF(A2399=$G$2,AVERAGE(INDIRECT("C"&amp;A2399-$G$2+3):C2399),G2398+(2/($G$2+3))*(C2399-G2398)))</f>
        <v>47060.873540858367</v>
      </c>
      <c r="J2399">
        <f ca="1">IF(F2399="","",IF(C2399&lt;(F2399*(1-'inputs and tables'!$K$14)),0,IF(C2399&gt;(F2399*(1+'inputs and tables'!$K$14)),1,J2398)))</f>
        <v>1</v>
      </c>
      <c r="K2399">
        <f ca="1">IF(G2399="","",IF(C2399&lt;(G2399*(1-'inputs and tables'!$K$14)),0,IF(C2399&gt;(G2399*(1+'inputs and tables'!$K$14)),1,K2398)))</f>
        <v>1</v>
      </c>
      <c r="N2399" s="13">
        <f t="shared" si="111"/>
        <v>5932.5462440294896</v>
      </c>
      <c r="O2399" s="10">
        <f ca="1">(O2398+(IF(J2398&lt;&gt;J2397,(-O2398*'inputs and tables'!$K$22-'inputs and tables'!$K$21)-O2398*'inputs and tables'!$K$22,0)*('inputs and tables'!$K$15+'inputs and tables'!$K$16)))*(IF(AND(J2398=0,'inputs and tables'!$K$16=1),data!C2398/data!C2399,1)*IF(AND(J2398=1,'inputs and tables'!$K$15=1),data!C2399/data!C2398,1))</f>
        <v>161826.26262133379</v>
      </c>
      <c r="P2399" s="10">
        <f ca="1">(P2398+(IF(K2398&lt;&gt;K2397,(-P2398*'inputs and tables'!$K$22-'inputs and tables'!$K$21)-P2398*'inputs and tables'!$K$22,0)*('inputs and tables'!$K$15+'inputs and tables'!$K$16)))*(IF(AND(K2398=0,'inputs and tables'!$K$16=1),data!C2398/data!C2399,1)*IF(AND(K2398=1,'inputs and tables'!$K$15=1),data!C2399/data!C2398,1))</f>
        <v>35027.68164940011</v>
      </c>
    </row>
    <row r="2400" spans="1:16" x14ac:dyDescent="0.4">
      <c r="A2400" s="17">
        <f t="shared" si="112"/>
        <v>2398</v>
      </c>
      <c r="B2400">
        <v>1710028800</v>
      </c>
      <c r="C2400">
        <v>68955.88</v>
      </c>
      <c r="D2400" s="14">
        <f t="shared" si="113"/>
        <v>45361</v>
      </c>
      <c r="F2400">
        <f ca="1">IF(A2400&lt;$F$2,"",AVERAGE(INDIRECT("C"&amp;A2400-$F$2+3):C2400))</f>
        <v>45485.375916666671</v>
      </c>
      <c r="G2400" s="2">
        <f ca="1">IF(A2400&lt;$G$2,"",IF(A2400=$G$2,AVERAGE(INDIRECT("C"&amp;A2400-$G$2+3):C2400),G2399+(2/($G$2+3))*(C2400-G2399)))</f>
        <v>47451.855799057324</v>
      </c>
      <c r="J2400">
        <f ca="1">IF(F2400="","",IF(C2400&lt;(F2400*(1-'inputs and tables'!$K$14)),0,IF(C2400&gt;(F2400*(1+'inputs and tables'!$K$14)),1,J2399)))</f>
        <v>1</v>
      </c>
      <c r="K2400">
        <f ca="1">IF(G2400="","",IF(C2400&lt;(G2400*(1-'inputs and tables'!$K$14)),0,IF(C2400&gt;(G2400*(1+'inputs and tables'!$K$14)),1,K2399)))</f>
        <v>1</v>
      </c>
      <c r="N2400" s="13">
        <f t="shared" si="111"/>
        <v>5988.3525835865885</v>
      </c>
      <c r="O2400" s="10">
        <f ca="1">(O2399+(IF(J2399&lt;&gt;J2398,(-O2399*'inputs and tables'!$K$22-'inputs and tables'!$K$21)-O2399*'inputs and tables'!$K$22,0)*('inputs and tables'!$K$15+'inputs and tables'!$K$16)))*(IF(AND(J2399=0,'inputs and tables'!$K$16=1),data!C2399/data!C2400,1)*IF(AND(J2399=1,'inputs and tables'!$K$15=1),data!C2400/data!C2399,1))</f>
        <v>163348.53164202473</v>
      </c>
      <c r="P2400" s="10">
        <f ca="1">(P2399+(IF(K2399&lt;&gt;K2398,(-P2399*'inputs and tables'!$K$22-'inputs and tables'!$K$21)-P2399*'inputs and tables'!$K$22,0)*('inputs and tables'!$K$15+'inputs and tables'!$K$16)))*(IF(AND(K2399=0,'inputs and tables'!$K$16=1),data!C2399/data!C2400,1)*IF(AND(K2399=1,'inputs and tables'!$K$15=1),data!C2400/data!C2399,1))</f>
        <v>35357.180420352241</v>
      </c>
    </row>
    <row r="2401" spans="1:16" x14ac:dyDescent="0.4">
      <c r="A2401" s="17">
        <f t="shared" si="112"/>
        <v>2399</v>
      </c>
      <c r="B2401">
        <v>1710115200</v>
      </c>
      <c r="C2401">
        <v>72078.100000000006</v>
      </c>
      <c r="D2401" s="14">
        <f t="shared" si="113"/>
        <v>45362</v>
      </c>
      <c r="F2401">
        <f ca="1">IF(A2401&lt;$F$2,"",AVERAGE(INDIRECT("C"&amp;A2401-$F$2+3):C2401))</f>
        <v>45777.158999999992</v>
      </c>
      <c r="G2401" s="2">
        <f ca="1">IF(A2401&lt;$G$2,"",IF(A2401=$G$2,AVERAGE(INDIRECT("C"&amp;A2401-$G$2+3):C2401),G2400+(2/($G$2+3))*(C2401-G2400)))</f>
        <v>47891.610159788441</v>
      </c>
      <c r="J2401">
        <f ca="1">IF(F2401="","",IF(C2401&lt;(F2401*(1-'inputs and tables'!$K$14)),0,IF(C2401&gt;(F2401*(1+'inputs and tables'!$K$14)),1,J2400)))</f>
        <v>1</v>
      </c>
      <c r="K2401">
        <f ca="1">IF(G2401="","",IF(C2401&lt;(G2401*(1-'inputs and tables'!$K$14)),0,IF(C2401&gt;(G2401*(1+'inputs and tables'!$K$14)),1,K2400)))</f>
        <v>1</v>
      </c>
      <c r="N2401" s="13">
        <f t="shared" si="111"/>
        <v>6259.4963091619229</v>
      </c>
      <c r="O2401" s="10">
        <f ca="1">(O2400+(IF(J2400&lt;&gt;J2399,(-O2400*'inputs and tables'!$K$22-'inputs and tables'!$K$21)-O2400*'inputs and tables'!$K$22,0)*('inputs and tables'!$K$15+'inputs and tables'!$K$16)))*(IF(AND(J2400=0,'inputs and tables'!$K$16=1),data!C2400/data!C2401,1)*IF(AND(J2400=1,'inputs and tables'!$K$15=1),data!C2401/data!C2400,1))</f>
        <v>170744.71094483926</v>
      </c>
      <c r="P2401" s="10">
        <f ca="1">(P2400+(IF(K2400&lt;&gt;K2399,(-P2400*'inputs and tables'!$K$22-'inputs and tables'!$K$21)-P2400*'inputs and tables'!$K$22,0)*('inputs and tables'!$K$15+'inputs and tables'!$K$16)))*(IF(AND(K2400=0,'inputs and tables'!$K$16=1),data!C2400/data!C2401,1)*IF(AND(K2400=1,'inputs and tables'!$K$15=1),data!C2401/data!C2400,1))</f>
        <v>36958.101122865679</v>
      </c>
    </row>
    <row r="2402" spans="1:16" x14ac:dyDescent="0.4">
      <c r="A2402" s="17">
        <f t="shared" si="112"/>
        <v>2400</v>
      </c>
      <c r="B2402">
        <v>1710201600</v>
      </c>
      <c r="C2402">
        <v>71452.009999999995</v>
      </c>
      <c r="D2402" s="14">
        <f t="shared" si="113"/>
        <v>45363</v>
      </c>
      <c r="F2402">
        <f ca="1">IF(A2402&lt;$F$2,"",AVERAGE(INDIRECT("C"&amp;A2402-$F$2+3):C2402))</f>
        <v>46068.734666666649</v>
      </c>
      <c r="G2402" s="2">
        <f ca="1">IF(A2402&lt;$G$2,"",IF(A2402=$G$2,AVERAGE(INDIRECT("C"&amp;A2402-$G$2+3):C2402),G2401+(2/($G$2+3))*(C2402-G2401)))</f>
        <v>48312.331585506501</v>
      </c>
      <c r="J2402">
        <f ca="1">IF(F2402="","",IF(C2402&lt;(F2402*(1-'inputs and tables'!$K$14)),0,IF(C2402&gt;(F2402*(1+'inputs and tables'!$K$14)),1,J2401)))</f>
        <v>1</v>
      </c>
      <c r="K2402">
        <f ca="1">IF(G2402="","",IF(C2402&lt;(G2402*(1-'inputs and tables'!$K$14)),0,IF(C2402&gt;(G2402*(1+'inputs and tables'!$K$14)),1,K2401)))</f>
        <v>1</v>
      </c>
      <c r="N2402" s="13">
        <f t="shared" si="111"/>
        <v>6205.1246200607502</v>
      </c>
      <c r="O2402" s="10">
        <f ca="1">(O2401+(IF(J2401&lt;&gt;J2400,(-O2401*'inputs and tables'!$K$22-'inputs and tables'!$K$21)-O2401*'inputs and tables'!$K$22,0)*('inputs and tables'!$K$15+'inputs and tables'!$K$16)))*(IF(AND(J2401=0,'inputs and tables'!$K$16=1),data!C2401/data!C2402,1)*IF(AND(J2401=1,'inputs and tables'!$K$15=1),data!C2402/data!C2401,1))</f>
        <v>169261.57589999962</v>
      </c>
      <c r="P2402" s="10">
        <f ca="1">(P2401+(IF(K2401&lt;&gt;K2400,(-P2401*'inputs and tables'!$K$22-'inputs and tables'!$K$21)-P2401*'inputs and tables'!$K$22,0)*('inputs and tables'!$K$15+'inputs and tables'!$K$16)))*(IF(AND(K2401=0,'inputs and tables'!$K$16=1),data!C2401/data!C2402,1)*IF(AND(K2401=1,'inputs and tables'!$K$15=1),data!C2402/data!C2401,1))</f>
        <v>36637.072994599046</v>
      </c>
    </row>
    <row r="2403" spans="1:16" x14ac:dyDescent="0.4">
      <c r="A2403" s="17">
        <f t="shared" si="112"/>
        <v>2401</v>
      </c>
      <c r="B2403">
        <v>1710288000</v>
      </c>
      <c r="C2403">
        <v>73072.41</v>
      </c>
      <c r="D2403" s="14">
        <f t="shared" si="113"/>
        <v>45364</v>
      </c>
      <c r="F2403">
        <f ca="1">IF(A2403&lt;$F$2,"",AVERAGE(INDIRECT("C"&amp;A2403-$F$2+3):C2403))</f>
        <v>46381.411499999995</v>
      </c>
      <c r="G2403" s="2">
        <f ca="1">IF(A2403&lt;$G$2,"",IF(A2403=$G$2,AVERAGE(INDIRECT("C"&amp;A2403-$G$2+3):C2403),G2402+(2/($G$2+3))*(C2403-G2402)))</f>
        <v>48754.47584290817</v>
      </c>
      <c r="J2403">
        <f ca="1">IF(F2403="","",IF(C2403&lt;(F2403*(1-'inputs and tables'!$K$14)),0,IF(C2403&gt;(F2403*(1+'inputs and tables'!$K$14)),1,J2402)))</f>
        <v>1</v>
      </c>
      <c r="K2403">
        <f ca="1">IF(G2403="","",IF(C2403&lt;(G2403*(1-'inputs and tables'!$K$14)),0,IF(C2403&gt;(G2403*(1+'inputs and tables'!$K$14)),1,K2402)))</f>
        <v>1</v>
      </c>
      <c r="N2403" s="13">
        <f t="shared" si="111"/>
        <v>6345.8454190186303</v>
      </c>
      <c r="O2403" s="10">
        <f ca="1">(O2402+(IF(J2402&lt;&gt;J2401,(-O2402*'inputs and tables'!$K$22-'inputs and tables'!$K$21)-O2402*'inputs and tables'!$K$22,0)*('inputs and tables'!$K$15+'inputs and tables'!$K$16)))*(IF(AND(J2402=0,'inputs and tables'!$K$16=1),data!C2402/data!C2403,1)*IF(AND(J2402=1,'inputs and tables'!$K$15=1),data!C2403/data!C2402,1))</f>
        <v>173100.11672744955</v>
      </c>
      <c r="P2403" s="10">
        <f ca="1">(P2402+(IF(K2402&lt;&gt;K2401,(-P2402*'inputs and tables'!$K$22-'inputs and tables'!$K$21)-P2402*'inputs and tables'!$K$22,0)*('inputs and tables'!$K$15+'inputs and tables'!$K$16)))*(IF(AND(K2402=0,'inputs and tables'!$K$16=1),data!C2402/data!C2403,1)*IF(AND(K2402=1,'inputs and tables'!$K$15=1),data!C2403/data!C2402,1))</f>
        <v>37467.93433888381</v>
      </c>
    </row>
    <row r="2404" spans="1:16" x14ac:dyDescent="0.4">
      <c r="A2404" s="17">
        <f t="shared" si="112"/>
        <v>2402</v>
      </c>
      <c r="B2404">
        <v>1710374400</v>
      </c>
      <c r="C2404">
        <v>71388.94</v>
      </c>
      <c r="D2404" s="14">
        <f t="shared" si="113"/>
        <v>45365</v>
      </c>
      <c r="F2404">
        <f ca="1">IF(A2404&lt;$F$2,"",AVERAGE(INDIRECT("C"&amp;A2404-$F$2+3):C2404))</f>
        <v>46660.834333333325</v>
      </c>
      <c r="G2404" s="2">
        <f ca="1">IF(A2404&lt;$G$2,"",IF(A2404=$G$2,AVERAGE(INDIRECT("C"&amp;A2404-$G$2+3):C2404),G2403+(2/($G$2+3))*(C2404-G2403)))</f>
        <v>49158.662702856236</v>
      </c>
      <c r="J2404">
        <f ca="1">IF(F2404="","",IF(C2404&lt;(F2404*(1-'inputs and tables'!$K$14)),0,IF(C2404&gt;(F2404*(1+'inputs and tables'!$K$14)),1,J2403)))</f>
        <v>1</v>
      </c>
      <c r="K2404">
        <f ca="1">IF(G2404="","",IF(C2404&lt;(G2404*(1-'inputs and tables'!$K$14)),0,IF(C2404&gt;(G2404*(1+'inputs and tables'!$K$14)),1,K2403)))</f>
        <v>1</v>
      </c>
      <c r="N2404" s="13">
        <f t="shared" si="111"/>
        <v>6199.6474164133342</v>
      </c>
      <c r="O2404" s="10">
        <f ca="1">(O2403+(IF(J2403&lt;&gt;J2402,(-O2403*'inputs and tables'!$K$22-'inputs and tables'!$K$21)-O2403*'inputs and tables'!$K$22,0)*('inputs and tables'!$K$15+'inputs and tables'!$K$16)))*(IF(AND(J2403=0,'inputs and tables'!$K$16=1),data!C2403/data!C2404,1)*IF(AND(J2403=1,'inputs and tables'!$K$15=1),data!C2404/data!C2403,1))</f>
        <v>169112.17033965205</v>
      </c>
      <c r="P2404" s="10">
        <f ca="1">(P2403+(IF(K2403&lt;&gt;K2402,(-P2403*'inputs and tables'!$K$22-'inputs and tables'!$K$21)-P2403*'inputs and tables'!$K$22,0)*('inputs and tables'!$K$15+'inputs and tables'!$K$16)))*(IF(AND(K2403=0,'inputs and tables'!$K$16=1),data!C2403/data!C2404,1)*IF(AND(K2403=1,'inputs and tables'!$K$15=1),data!C2404/data!C2403,1))</f>
        <v>36604.733803668387</v>
      </c>
    </row>
    <row r="2405" spans="1:16" x14ac:dyDescent="0.4">
      <c r="A2405" s="17">
        <f t="shared" si="112"/>
        <v>2403</v>
      </c>
      <c r="B2405">
        <v>1710460800</v>
      </c>
      <c r="C2405">
        <v>69499.850000000006</v>
      </c>
      <c r="D2405" s="14">
        <f t="shared" si="113"/>
        <v>45366</v>
      </c>
      <c r="F2405">
        <f ca="1">IF(A2405&lt;$F$2,"",AVERAGE(INDIRECT("C"&amp;A2405-$F$2+3):C2405))</f>
        <v>46938.637166666667</v>
      </c>
      <c r="G2405" s="2">
        <f ca="1">IF(A2405&lt;$G$2,"",IF(A2405=$G$2,AVERAGE(INDIRECT("C"&amp;A2405-$G$2+3):C2405),G2404+(2/($G$2+3))*(C2405-G2404)))</f>
        <v>49521.898190305234</v>
      </c>
      <c r="J2405">
        <f ca="1">IF(F2405="","",IF(C2405&lt;(F2405*(1-'inputs and tables'!$K$14)),0,IF(C2405&gt;(F2405*(1+'inputs and tables'!$K$14)),1,J2404)))</f>
        <v>1</v>
      </c>
      <c r="K2405">
        <f ca="1">IF(G2405="","",IF(C2405&lt;(G2405*(1-'inputs and tables'!$K$14)),0,IF(C2405&gt;(G2405*(1+'inputs and tables'!$K$14)),1,K2404)))</f>
        <v>1</v>
      </c>
      <c r="N2405" s="13">
        <f t="shared" si="111"/>
        <v>6035.5927051671351</v>
      </c>
      <c r="O2405" s="10">
        <f ca="1">(O2404+(IF(J2404&lt;&gt;J2403,(-O2404*'inputs and tables'!$K$22-'inputs and tables'!$K$21)-O2404*'inputs and tables'!$K$22,0)*('inputs and tables'!$K$15+'inputs and tables'!$K$16)))*(IF(AND(J2404=0,'inputs and tables'!$K$16=1),data!C2404/data!C2405,1)*IF(AND(J2404=1,'inputs and tables'!$K$15=1),data!C2405/data!C2404,1))</f>
        <v>164637.13387228144</v>
      </c>
      <c r="P2405" s="10">
        <f ca="1">(P2404+(IF(K2404&lt;&gt;K2403,(-P2404*'inputs and tables'!$K$22-'inputs and tables'!$K$21)-P2404*'inputs and tables'!$K$22,0)*('inputs and tables'!$K$15+'inputs and tables'!$K$16)))*(IF(AND(K2404=0,'inputs and tables'!$K$16=1),data!C2404/data!C2405,1)*IF(AND(K2404=1,'inputs and tables'!$K$15=1),data!C2405/data!C2404,1))</f>
        <v>35636.101455559954</v>
      </c>
    </row>
    <row r="2406" spans="1:16" x14ac:dyDescent="0.4">
      <c r="A2406" s="17">
        <f t="shared" si="112"/>
        <v>2404</v>
      </c>
      <c r="B2406">
        <v>1710547200</v>
      </c>
      <c r="C2406">
        <v>65300.63</v>
      </c>
      <c r="D2406" s="14">
        <f t="shared" si="113"/>
        <v>45367</v>
      </c>
      <c r="F2406">
        <f ca="1">IF(A2406&lt;$F$2,"",AVERAGE(INDIRECT("C"&amp;A2406-$F$2+3):C2406))</f>
        <v>47177.693083333324</v>
      </c>
      <c r="G2406" s="2">
        <f ca="1">IF(A2406&lt;$G$2,"",IF(A2406=$G$2,AVERAGE(INDIRECT("C"&amp;A2406-$G$2+3):C2406),G2405+(2/($G$2+3))*(C2406-G2405)))</f>
        <v>49803.661258335494</v>
      </c>
      <c r="J2406">
        <f ca="1">IF(F2406="","",IF(C2406&lt;(F2406*(1-'inputs and tables'!$K$14)),0,IF(C2406&gt;(F2406*(1+'inputs and tables'!$K$14)),1,J2405)))</f>
        <v>1</v>
      </c>
      <c r="K2406">
        <f ca="1">IF(G2406="","",IF(C2406&lt;(G2406*(1-'inputs and tables'!$K$14)),0,IF(C2406&gt;(G2406*(1+'inputs and tables'!$K$14)),1,K2405)))</f>
        <v>1</v>
      </c>
      <c r="N2406" s="13">
        <f t="shared" si="111"/>
        <v>5670.9188015631426</v>
      </c>
      <c r="O2406" s="10">
        <f ca="1">(O2405+(IF(J2405&lt;&gt;J2404,(-O2405*'inputs and tables'!$K$22-'inputs and tables'!$K$21)-O2405*'inputs and tables'!$K$22,0)*('inputs and tables'!$K$15+'inputs and tables'!$K$16)))*(IF(AND(J2405=0,'inputs and tables'!$K$16=1),data!C2405/data!C2406,1)*IF(AND(J2405=1,'inputs and tables'!$K$15=1),data!C2406/data!C2405,1))</f>
        <v>154689.66570797371</v>
      </c>
      <c r="P2406" s="10">
        <f ca="1">(P2405+(IF(K2405&lt;&gt;K2404,(-P2405*'inputs and tables'!$K$22-'inputs and tables'!$K$21)-P2405*'inputs and tables'!$K$22,0)*('inputs and tables'!$K$15+'inputs and tables'!$K$16)))*(IF(AND(K2405=0,'inputs and tables'!$K$16=1),data!C2405/data!C2406,1)*IF(AND(K2405=1,'inputs and tables'!$K$15=1),data!C2406/data!C2405,1))</f>
        <v>33482.948176031772</v>
      </c>
    </row>
    <row r="2407" spans="1:16" x14ac:dyDescent="0.4">
      <c r="A2407" s="17">
        <f t="shared" si="112"/>
        <v>2405</v>
      </c>
      <c r="B2407">
        <v>1710633600</v>
      </c>
      <c r="C2407">
        <v>68393.48</v>
      </c>
      <c r="D2407" s="14">
        <f t="shared" si="113"/>
        <v>45368</v>
      </c>
      <c r="F2407">
        <f ca="1">IF(A2407&lt;$F$2,"",AVERAGE(INDIRECT("C"&amp;A2407-$F$2+3):C2407))</f>
        <v>47442.904583333329</v>
      </c>
      <c r="G2407" s="2">
        <f ca="1">IF(A2407&lt;$G$2,"",IF(A2407=$G$2,AVERAGE(INDIRECT("C"&amp;A2407-$G$2+3):C2407),G2406+(2/($G$2+3))*(C2407-G2406)))</f>
        <v>50135.622307293786</v>
      </c>
      <c r="J2407">
        <f ca="1">IF(F2407="","",IF(C2407&lt;(F2407*(1-'inputs and tables'!$K$14)),0,IF(C2407&gt;(F2407*(1+'inputs and tables'!$K$14)),1,J2406)))</f>
        <v>1</v>
      </c>
      <c r="K2407">
        <f ca="1">IF(G2407="","",IF(C2407&lt;(G2407*(1-'inputs and tables'!$K$14)),0,IF(C2407&gt;(G2407*(1+'inputs and tables'!$K$14)),1,K2406)))</f>
        <v>1</v>
      </c>
      <c r="N2407" s="13">
        <f t="shared" si="111"/>
        <v>5939.5119409465533</v>
      </c>
      <c r="O2407" s="10">
        <f ca="1">(O2406+(IF(J2406&lt;&gt;J2405,(-O2406*'inputs and tables'!$K$22-'inputs and tables'!$K$21)-O2406*'inputs and tables'!$K$22,0)*('inputs and tables'!$K$15+'inputs and tables'!$K$16)))*(IF(AND(J2406=0,'inputs and tables'!$K$16=1),data!C2406/data!C2407,1)*IF(AND(J2406=1,'inputs and tables'!$K$15=1),data!C2407/data!C2406,1))</f>
        <v>162016.27086606951</v>
      </c>
      <c r="P2407" s="10">
        <f ca="1">(P2406+(IF(K2406&lt;&gt;K2405,(-P2406*'inputs and tables'!$K$22-'inputs and tables'!$K$21)-P2406*'inputs and tables'!$K$22,0)*('inputs and tables'!$K$15+'inputs and tables'!$K$16)))*(IF(AND(K2406=0,'inputs and tables'!$K$16=1),data!C2406/data!C2407,1)*IF(AND(K2406=1,'inputs and tables'!$K$15=1),data!C2407/data!C2406,1))</f>
        <v>35068.809388492351</v>
      </c>
    </row>
    <row r="2408" spans="1:16" x14ac:dyDescent="0.4">
      <c r="A2408" s="17">
        <f t="shared" si="112"/>
        <v>2406</v>
      </c>
      <c r="B2408">
        <v>1710720000</v>
      </c>
      <c r="C2408">
        <v>67609.990000000005</v>
      </c>
      <c r="D2408" s="14">
        <f t="shared" si="113"/>
        <v>45369</v>
      </c>
      <c r="F2408">
        <f ca="1">IF(A2408&lt;$F$2,"",AVERAGE(INDIRECT("C"&amp;A2408-$F$2+3):C2408))</f>
        <v>47694.988999999994</v>
      </c>
      <c r="G2408" s="2">
        <f ca="1">IF(A2408&lt;$G$2,"",IF(A2408=$G$2,AVERAGE(INDIRECT("C"&amp;A2408-$G$2+3):C2408),G2407+(2/($G$2+3))*(C2408-G2407)))</f>
        <v>50447.664587520681</v>
      </c>
      <c r="J2408">
        <f ca="1">IF(F2408="","",IF(C2408&lt;(F2408*(1-'inputs and tables'!$K$14)),0,IF(C2408&gt;(F2408*(1+'inputs and tables'!$K$14)),1,J2407)))</f>
        <v>1</v>
      </c>
      <c r="K2408">
        <f ca="1">IF(G2408="","",IF(C2408&lt;(G2408*(1-'inputs and tables'!$K$14)),0,IF(C2408&gt;(G2408*(1+'inputs and tables'!$K$14)),1,K2407)))</f>
        <v>1</v>
      </c>
      <c r="N2408" s="13">
        <f t="shared" si="111"/>
        <v>5871.4711246200241</v>
      </c>
      <c r="O2408" s="10">
        <f ca="1">(O2407+(IF(J2407&lt;&gt;J2406,(-O2407*'inputs and tables'!$K$22-'inputs and tables'!$K$21)-O2407*'inputs and tables'!$K$22,0)*('inputs and tables'!$K$15+'inputs and tables'!$K$16)))*(IF(AND(J2407=0,'inputs and tables'!$K$16=1),data!C2407/data!C2408,1)*IF(AND(J2407=1,'inputs and tables'!$K$15=1),data!C2408/data!C2407,1))</f>
        <v>160160.27336366349</v>
      </c>
      <c r="P2408" s="10">
        <f ca="1">(P2407+(IF(K2407&lt;&gt;K2406,(-P2407*'inputs and tables'!$K$22-'inputs and tables'!$K$21)-P2407*'inputs and tables'!$K$22,0)*('inputs and tables'!$K$15+'inputs and tables'!$K$16)))*(IF(AND(K2407=0,'inputs and tables'!$K$16=1),data!C2407/data!C2408,1)*IF(AND(K2407=1,'inputs and tables'!$K$15=1),data!C2408/data!C2407,1))</f>
        <v>34667.074289360251</v>
      </c>
    </row>
    <row r="2409" spans="1:16" x14ac:dyDescent="0.4">
      <c r="A2409" s="17">
        <f t="shared" si="112"/>
        <v>2407</v>
      </c>
      <c r="B2409">
        <v>1710806400</v>
      </c>
      <c r="C2409">
        <v>61937.4</v>
      </c>
      <c r="D2409" s="14">
        <f t="shared" si="113"/>
        <v>45370</v>
      </c>
      <c r="F2409">
        <f ca="1">IF(A2409&lt;$F$2,"",AVERAGE(INDIRECT("C"&amp;A2409-$F$2+3):C2409))</f>
        <v>47899.060833333337</v>
      </c>
      <c r="G2409" s="2">
        <f ca="1">IF(A2409&lt;$G$2,"",IF(A2409=$G$2,AVERAGE(INDIRECT("C"&amp;A2409-$G$2+3):C2409),G2408+(2/($G$2+3))*(C2409-G2408)))</f>
        <v>50652.838434172096</v>
      </c>
      <c r="J2409">
        <f ca="1">IF(F2409="","",IF(C2409&lt;(F2409*(1-'inputs and tables'!$K$14)),0,IF(C2409&gt;(F2409*(1+'inputs and tables'!$K$14)),1,J2408)))</f>
        <v>1</v>
      </c>
      <c r="K2409">
        <f ca="1">IF(G2409="","",IF(C2409&lt;(G2409*(1-'inputs and tables'!$K$14)),0,IF(C2409&gt;(G2409*(1+'inputs and tables'!$K$14)),1,K2408)))</f>
        <v>1</v>
      </c>
      <c r="N2409" s="13">
        <f t="shared" si="111"/>
        <v>5378.8449848023974</v>
      </c>
      <c r="O2409" s="10">
        <f ca="1">(O2408+(IF(J2408&lt;&gt;J2407,(-O2408*'inputs and tables'!$K$22-'inputs and tables'!$K$21)-O2408*'inputs and tables'!$K$22,0)*('inputs and tables'!$K$15+'inputs and tables'!$K$16)))*(IF(AND(J2408=0,'inputs and tables'!$K$16=1),data!C2408/data!C2409,1)*IF(AND(J2408=1,'inputs and tables'!$K$15=1),data!C2409/data!C2408,1))</f>
        <v>146722.56149475204</v>
      </c>
      <c r="P2409" s="10">
        <f ca="1">(P2408+(IF(K2408&lt;&gt;K2407,(-P2408*'inputs and tables'!$K$22-'inputs and tables'!$K$21)-P2408*'inputs and tables'!$K$22,0)*('inputs and tables'!$K$15+'inputs and tables'!$K$16)))*(IF(AND(K2408=0,'inputs and tables'!$K$16=1),data!C2408/data!C2409,1)*IF(AND(K2408=1,'inputs and tables'!$K$15=1),data!C2409/data!C2408,1))</f>
        <v>31758.449410949794</v>
      </c>
    </row>
    <row r="2410" spans="1:16" x14ac:dyDescent="0.4">
      <c r="A2410" s="17">
        <f t="shared" si="112"/>
        <v>2408</v>
      </c>
      <c r="B2410">
        <v>1710892800</v>
      </c>
      <c r="C2410">
        <v>67840.509999999995</v>
      </c>
      <c r="D2410" s="14">
        <f t="shared" si="113"/>
        <v>45371</v>
      </c>
      <c r="F2410">
        <f ca="1">IF(A2410&lt;$F$2,"",AVERAGE(INDIRECT("C"&amp;A2410-$F$2+3):C2410))</f>
        <v>48166.551333333337</v>
      </c>
      <c r="G2410" s="2">
        <f ca="1">IF(A2410&lt;$G$2,"",IF(A2410=$G$2,AVERAGE(INDIRECT("C"&amp;A2410-$G$2+3):C2410),G2409+(2/($G$2+3))*(C2410-G2409)))</f>
        <v>50959.761140704737</v>
      </c>
      <c r="J2410">
        <f ca="1">IF(F2410="","",IF(C2410&lt;(F2410*(1-'inputs and tables'!$K$14)),0,IF(C2410&gt;(F2410*(1+'inputs and tables'!$K$14)),1,J2409)))</f>
        <v>1</v>
      </c>
      <c r="K2410">
        <f ca="1">IF(G2410="","",IF(C2410&lt;(G2410*(1-'inputs and tables'!$K$14)),0,IF(C2410&gt;(G2410*(1+'inputs and tables'!$K$14)),1,K2409)))</f>
        <v>1</v>
      </c>
      <c r="N2410" s="13">
        <f t="shared" si="111"/>
        <v>5891.4902301345692</v>
      </c>
      <c r="O2410" s="10">
        <f ca="1">(O2409+(IF(J2409&lt;&gt;J2408,(-O2409*'inputs and tables'!$K$22-'inputs and tables'!$K$21)-O2409*'inputs and tables'!$K$22,0)*('inputs and tables'!$K$15+'inputs and tables'!$K$16)))*(IF(AND(J2409=0,'inputs and tables'!$K$16=1),data!C2409/data!C2410,1)*IF(AND(J2409=1,'inputs and tables'!$K$15=1),data!C2410/data!C2409,1))</f>
        <v>160706.34867318196</v>
      </c>
      <c r="P2410" s="10">
        <f ca="1">(P2409+(IF(K2409&lt;&gt;K2408,(-P2409*'inputs and tables'!$K$22-'inputs and tables'!$K$21)-P2409*'inputs and tables'!$K$22,0)*('inputs and tables'!$K$15+'inputs and tables'!$K$16)))*(IF(AND(K2409=0,'inputs and tables'!$K$16=1),data!C2409/data!C2410,1)*IF(AND(K2409=1,'inputs and tables'!$K$15=1),data!C2410/data!C2409,1))</f>
        <v>34785.273596373649</v>
      </c>
    </row>
    <row r="2411" spans="1:16" x14ac:dyDescent="0.4">
      <c r="A2411" s="17">
        <f t="shared" si="112"/>
        <v>2409</v>
      </c>
      <c r="B2411">
        <v>1710979200</v>
      </c>
      <c r="C2411">
        <v>65501.27</v>
      </c>
      <c r="D2411" s="14">
        <f t="shared" si="113"/>
        <v>45372</v>
      </c>
      <c r="F2411">
        <f ca="1">IF(A2411&lt;$F$2,"",AVERAGE(INDIRECT("C"&amp;A2411-$F$2+3):C2411))</f>
        <v>48400.659083333339</v>
      </c>
      <c r="G2411" s="2">
        <f ca="1">IF(A2411&lt;$G$2,"",IF(A2411=$G$2,AVERAGE(INDIRECT("C"&amp;A2411-$G$2+3):C2411),G2410+(2/($G$2+3))*(C2411-G2410)))</f>
        <v>51219.430941763581</v>
      </c>
      <c r="J2411">
        <f ca="1">IF(F2411="","",IF(C2411&lt;(F2411*(1-'inputs and tables'!$K$14)),0,IF(C2411&gt;(F2411*(1+'inputs and tables'!$K$14)),1,J2410)))</f>
        <v>1</v>
      </c>
      <c r="K2411">
        <f ca="1">IF(G2411="","",IF(C2411&lt;(G2411*(1-'inputs and tables'!$K$14)),0,IF(C2411&gt;(G2411*(1+'inputs and tables'!$K$14)),1,K2410)))</f>
        <v>1</v>
      </c>
      <c r="N2411" s="13">
        <f t="shared" si="111"/>
        <v>5688.3430308293164</v>
      </c>
      <c r="O2411" s="10">
        <f ca="1">(O2410+(IF(J2410&lt;&gt;J2409,(-O2410*'inputs and tables'!$K$22-'inputs and tables'!$K$21)-O2410*'inputs and tables'!$K$22,0)*('inputs and tables'!$K$15+'inputs and tables'!$K$16)))*(IF(AND(J2410=0,'inputs and tables'!$K$16=1),data!C2410/data!C2411,1)*IF(AND(J2410=1,'inputs and tables'!$K$15=1),data!C2411/data!C2410,1))</f>
        <v>155164.95874155773</v>
      </c>
      <c r="P2411" s="10">
        <f ca="1">(P2410+(IF(K2410&lt;&gt;K2409,(-P2410*'inputs and tables'!$K$22-'inputs and tables'!$K$21)-P2410*'inputs and tables'!$K$22,0)*('inputs and tables'!$K$15+'inputs and tables'!$K$16)))*(IF(AND(K2410=0,'inputs and tables'!$K$16=1),data!C2410/data!C2411,1)*IF(AND(K2410=1,'inputs and tables'!$K$15=1),data!C2411/data!C2410,1))</f>
        <v>33585.826490100699</v>
      </c>
    </row>
    <row r="2412" spans="1:16" x14ac:dyDescent="0.4">
      <c r="A2412" s="17">
        <f t="shared" si="112"/>
        <v>2410</v>
      </c>
      <c r="B2412">
        <v>1711065600</v>
      </c>
      <c r="C2412">
        <v>63796.639999999999</v>
      </c>
      <c r="D2412" s="14">
        <f t="shared" si="113"/>
        <v>45373</v>
      </c>
      <c r="F2412">
        <f ca="1">IF(A2412&lt;$F$2,"",AVERAGE(INDIRECT("C"&amp;A2412-$F$2+3):C2412))</f>
        <v>48621.512083333335</v>
      </c>
      <c r="G2412" s="2">
        <f ca="1">IF(A2412&lt;$G$2,"",IF(A2412=$G$2,AVERAGE(INDIRECT("C"&amp;A2412-$G$2+3):C2412),G2411+(2/($G$2+3))*(C2412-G2411)))</f>
        <v>51444.023960660663</v>
      </c>
      <c r="J2412">
        <f ca="1">IF(F2412="","",IF(C2412&lt;(F2412*(1-'inputs and tables'!$K$14)),0,IF(C2412&gt;(F2412*(1+'inputs and tables'!$K$14)),1,J2411)))</f>
        <v>1</v>
      </c>
      <c r="K2412">
        <f ca="1">IF(G2412="","",IF(C2412&lt;(G2412*(1-'inputs and tables'!$K$14)),0,IF(C2412&gt;(G2412*(1+'inputs and tables'!$K$14)),1,K2411)))</f>
        <v>1</v>
      </c>
      <c r="N2412" s="13">
        <f t="shared" si="111"/>
        <v>5540.3074250976633</v>
      </c>
      <c r="O2412" s="10">
        <f ca="1">(O2411+(IF(J2411&lt;&gt;J2410,(-O2411*'inputs and tables'!$K$22-'inputs and tables'!$K$21)-O2411*'inputs and tables'!$K$22,0)*('inputs and tables'!$K$15+'inputs and tables'!$K$16)))*(IF(AND(J2411=0,'inputs and tables'!$K$16=1),data!C2411/data!C2412,1)*IF(AND(J2411=1,'inputs and tables'!$K$15=1),data!C2412/data!C2411,1))</f>
        <v>151126.88675273032</v>
      </c>
      <c r="P2412" s="10">
        <f ca="1">(P2411+(IF(K2411&lt;&gt;K2410,(-P2411*'inputs and tables'!$K$22-'inputs and tables'!$K$21)-P2411*'inputs and tables'!$K$22,0)*('inputs and tables'!$K$15+'inputs and tables'!$K$16)))*(IF(AND(K2411=0,'inputs and tables'!$K$16=1),data!C2411/data!C2412,1)*IF(AND(K2411=1,'inputs and tables'!$K$15=1),data!C2412/data!C2411,1))</f>
        <v>32711.776148636782</v>
      </c>
    </row>
    <row r="2413" spans="1:16" x14ac:dyDescent="0.4">
      <c r="A2413" s="17">
        <f t="shared" si="112"/>
        <v>2411</v>
      </c>
      <c r="B2413">
        <v>1711152000</v>
      </c>
      <c r="C2413">
        <v>63990.01</v>
      </c>
      <c r="D2413" s="14">
        <f t="shared" si="113"/>
        <v>45374</v>
      </c>
      <c r="F2413">
        <f ca="1">IF(A2413&lt;$F$2,"",AVERAGE(INDIRECT("C"&amp;A2413-$F$2+3):C2413))</f>
        <v>48840.482416666673</v>
      </c>
      <c r="G2413" s="2">
        <f ca="1">IF(A2413&lt;$G$2,"",IF(A2413=$G$2,AVERAGE(INDIRECT("C"&amp;A2413-$G$2+3):C2413),G2412+(2/($G$2+3))*(C2413-G2412)))</f>
        <v>51668.059425648862</v>
      </c>
      <c r="J2413">
        <f ca="1">IF(F2413="","",IF(C2413&lt;(F2413*(1-'inputs and tables'!$K$14)),0,IF(C2413&gt;(F2413*(1+'inputs and tables'!$K$14)),1,J2412)))</f>
        <v>1</v>
      </c>
      <c r="K2413">
        <f ca="1">IF(G2413="","",IF(C2413&lt;(G2413*(1-'inputs and tables'!$K$14)),0,IF(C2413&gt;(G2413*(1+'inputs and tables'!$K$14)),1,K2412)))</f>
        <v>1</v>
      </c>
      <c r="N2413" s="13">
        <f t="shared" si="111"/>
        <v>5557.1003039513325</v>
      </c>
      <c r="O2413" s="10">
        <f ca="1">(O2412+(IF(J2412&lt;&gt;J2411,(-O2412*'inputs and tables'!$K$22-'inputs and tables'!$K$21)-O2412*'inputs and tables'!$K$22,0)*('inputs and tables'!$K$15+'inputs and tables'!$K$16)))*(IF(AND(J2412=0,'inputs and tables'!$K$16=1),data!C2412/data!C2413,1)*IF(AND(J2412=1,'inputs and tables'!$K$15=1),data!C2413/data!C2412,1))</f>
        <v>151584.95799427808</v>
      </c>
      <c r="P2413" s="10">
        <f ca="1">(P2412+(IF(K2412&lt;&gt;K2411,(-P2412*'inputs and tables'!$K$22-'inputs and tables'!$K$21)-P2412*'inputs and tables'!$K$22,0)*('inputs and tables'!$K$15+'inputs and tables'!$K$16)))*(IF(AND(K2412=0,'inputs and tables'!$K$16=1),data!C2412/data!C2413,1)*IF(AND(K2412=1,'inputs and tables'!$K$15=1),data!C2413/data!C2412,1))</f>
        <v>32810.926764623175</v>
      </c>
    </row>
    <row r="2414" spans="1:16" x14ac:dyDescent="0.4">
      <c r="A2414" s="17">
        <f t="shared" si="112"/>
        <v>2412</v>
      </c>
      <c r="B2414">
        <v>1711238400</v>
      </c>
      <c r="C2414">
        <v>67209.990000000005</v>
      </c>
      <c r="D2414" s="14">
        <f t="shared" si="113"/>
        <v>45375</v>
      </c>
      <c r="F2414">
        <f ca="1">IF(A2414&lt;$F$2,"",AVERAGE(INDIRECT("C"&amp;A2414-$F$2+3):C2414))</f>
        <v>49085.726750000002</v>
      </c>
      <c r="G2414" s="2">
        <f ca="1">IF(A2414&lt;$G$2,"",IF(A2414=$G$2,AVERAGE(INDIRECT("C"&amp;A2414-$G$2+3):C2414),G2413+(2/($G$2+3))*(C2414-G2413)))</f>
        <v>51945.593900190848</v>
      </c>
      <c r="J2414">
        <f ca="1">IF(F2414="","",IF(C2414&lt;(F2414*(1-'inputs and tables'!$K$14)),0,IF(C2414&gt;(F2414*(1+'inputs and tables'!$K$14)),1,J2413)))</f>
        <v>1</v>
      </c>
      <c r="K2414">
        <f ca="1">IF(G2414="","",IF(C2414&lt;(G2414*(1-'inputs and tables'!$K$14)),0,IF(C2414&gt;(G2414*(1+'inputs and tables'!$K$14)),1,K2413)))</f>
        <v>1</v>
      </c>
      <c r="N2414" s="13">
        <f t="shared" si="111"/>
        <v>5836.7338254450342</v>
      </c>
      <c r="O2414" s="10">
        <f ca="1">(O2413+(IF(J2413&lt;&gt;J2412,(-O2413*'inputs and tables'!$K$22-'inputs and tables'!$K$21)-O2413*'inputs and tables'!$K$22,0)*('inputs and tables'!$K$15+'inputs and tables'!$K$16)))*(IF(AND(J2413=0,'inputs and tables'!$K$16=1),data!C2413/data!C2414,1)*IF(AND(J2413=1,'inputs and tables'!$K$15=1),data!C2414/data!C2413,1))</f>
        <v>159212.7194689585</v>
      </c>
      <c r="P2414" s="10">
        <f ca="1">(P2413+(IF(K2413&lt;&gt;K2412,(-P2413*'inputs and tables'!$K$22-'inputs and tables'!$K$21)-P2413*'inputs and tables'!$K$22,0)*('inputs and tables'!$K$15+'inputs and tables'!$K$16)))*(IF(AND(K2413=0,'inputs and tables'!$K$16=1),data!C2413/data!C2414,1)*IF(AND(K2413=1,'inputs and tables'!$K$15=1),data!C2414/data!C2413,1))</f>
        <v>34461.97398220528</v>
      </c>
    </row>
    <row r="2415" spans="1:16" x14ac:dyDescent="0.4">
      <c r="A2415" s="17">
        <f t="shared" si="112"/>
        <v>2413</v>
      </c>
      <c r="B2415">
        <v>1711324800</v>
      </c>
      <c r="C2415">
        <v>69880.009999999995</v>
      </c>
      <c r="D2415" s="14">
        <f t="shared" si="113"/>
        <v>45376</v>
      </c>
      <c r="F2415">
        <f ca="1">IF(A2415&lt;$F$2,"",AVERAGE(INDIRECT("C"&amp;A2415-$F$2+3):C2415))</f>
        <v>49355.998249999997</v>
      </c>
      <c r="G2415" s="2">
        <f ca="1">IF(A2415&lt;$G$2,"",IF(A2415=$G$2,AVERAGE(INDIRECT("C"&amp;A2415-$G$2+3):C2415),G2414+(2/($G$2+3))*(C2415-G2414)))</f>
        <v>52265.851330544581</v>
      </c>
      <c r="J2415">
        <f ca="1">IF(F2415="","",IF(C2415&lt;(F2415*(1-'inputs and tables'!$K$14)),0,IF(C2415&gt;(F2415*(1+'inputs and tables'!$K$14)),1,J2414)))</f>
        <v>1</v>
      </c>
      <c r="K2415">
        <f ca="1">IF(G2415="","",IF(C2415&lt;(G2415*(1-'inputs and tables'!$K$14)),0,IF(C2415&gt;(G2415*(1+'inputs and tables'!$K$14)),1,K2414)))</f>
        <v>1</v>
      </c>
      <c r="N2415" s="13">
        <f t="shared" si="111"/>
        <v>6068.6070343030424</v>
      </c>
      <c r="O2415" s="10">
        <f ca="1">(O2414+(IF(J2414&lt;&gt;J2413,(-O2414*'inputs and tables'!$K$22-'inputs and tables'!$K$21)-O2414*'inputs and tables'!$K$22,0)*('inputs and tables'!$K$15+'inputs and tables'!$K$16)))*(IF(AND(J2414=0,'inputs and tables'!$K$16=1),data!C2414/data!C2415,1)*IF(AND(J2414=1,'inputs and tables'!$K$15=1),data!C2415/data!C2414,1))</f>
        <v>165537.68909380902</v>
      </c>
      <c r="P2415" s="10">
        <f ca="1">(P2414+(IF(K2414&lt;&gt;K2413,(-P2414*'inputs and tables'!$K$22-'inputs and tables'!$K$21)-P2414*'inputs and tables'!$K$22,0)*('inputs and tables'!$K$15+'inputs and tables'!$K$16)))*(IF(AND(K2414=0,'inputs and tables'!$K$16=1),data!C2414/data!C2415,1)*IF(AND(K2414=1,'inputs and tables'!$K$15=1),data!C2415/data!C2414,1))</f>
        <v>35831.02878748002</v>
      </c>
    </row>
    <row r="2416" spans="1:16" x14ac:dyDescent="0.4">
      <c r="A2416" s="17">
        <f t="shared" si="112"/>
        <v>2414</v>
      </c>
      <c r="B2416">
        <v>1711411200</v>
      </c>
      <c r="C2416">
        <v>69988</v>
      </c>
      <c r="D2416" s="14">
        <f t="shared" si="113"/>
        <v>45377</v>
      </c>
      <c r="F2416">
        <f ca="1">IF(A2416&lt;$F$2,"",AVERAGE(INDIRECT("C"&amp;A2416-$F$2+3):C2416))</f>
        <v>49628.875749999999</v>
      </c>
      <c r="G2416" s="2">
        <f ca="1">IF(A2416&lt;$G$2,"",IF(A2416=$G$2,AVERAGE(INDIRECT("C"&amp;A2416-$G$2+3):C2416),G2415+(2/($G$2+3))*(C2416-G2415)))</f>
        <v>52582.318271070573</v>
      </c>
      <c r="J2416">
        <f ca="1">IF(F2416="","",IF(C2416&lt;(F2416*(1-'inputs and tables'!$K$14)),0,IF(C2416&gt;(F2416*(1+'inputs and tables'!$K$14)),1,J2415)))</f>
        <v>1</v>
      </c>
      <c r="K2416">
        <f ca="1">IF(G2416="","",IF(C2416&lt;(G2416*(1-'inputs and tables'!$K$14)),0,IF(C2416&gt;(G2416*(1+'inputs and tables'!$K$14)),1,K2415)))</f>
        <v>1</v>
      </c>
      <c r="N2416" s="13">
        <f t="shared" si="111"/>
        <v>6077.9852366478108</v>
      </c>
      <c r="O2416" s="10">
        <f ca="1">(O2415+(IF(J2415&lt;&gt;J2414,(-O2415*'inputs and tables'!$K$22-'inputs and tables'!$K$21)-O2415*'inputs and tables'!$K$22,0)*('inputs and tables'!$K$15+'inputs and tables'!$K$16)))*(IF(AND(J2415=0,'inputs and tables'!$K$16=1),data!C2415/data!C2416,1)*IF(AND(J2415=1,'inputs and tables'!$K$15=1),data!C2416/data!C2415,1))</f>
        <v>165793.50495653204</v>
      </c>
      <c r="P2416" s="10">
        <f ca="1">(P2415+(IF(K2415&lt;&gt;K2414,(-P2415*'inputs and tables'!$K$22-'inputs and tables'!$K$21)-P2415*'inputs and tables'!$K$22,0)*('inputs and tables'!$K$15+'inputs and tables'!$K$16)))*(IF(AND(K2415=0,'inputs and tables'!$K$16=1),data!C2415/data!C2416,1)*IF(AND(K2415=1,'inputs and tables'!$K$15=1),data!C2416/data!C2415,1))</f>
        <v>35886.400742904189</v>
      </c>
    </row>
    <row r="2417" spans="1:16" x14ac:dyDescent="0.4">
      <c r="A2417" s="17">
        <f t="shared" si="112"/>
        <v>2415</v>
      </c>
      <c r="B2417">
        <v>1711497600</v>
      </c>
      <c r="C2417">
        <v>69469.990000000005</v>
      </c>
      <c r="D2417" s="14">
        <f t="shared" si="113"/>
        <v>45378</v>
      </c>
      <c r="F2417">
        <f ca="1">IF(A2417&lt;$F$2,"",AVERAGE(INDIRECT("C"&amp;A2417-$F$2+3):C2417))</f>
        <v>49892.635083333334</v>
      </c>
      <c r="G2417" s="2">
        <f ca="1">IF(A2417&lt;$G$2,"",IF(A2417=$G$2,AVERAGE(INDIRECT("C"&amp;A2417-$G$2+3):C2417),G2416+(2/($G$2+3))*(C2417-G2416)))</f>
        <v>52883.883837658599</v>
      </c>
      <c r="J2417">
        <f ca="1">IF(F2417="","",IF(C2417&lt;(F2417*(1-'inputs and tables'!$K$14)),0,IF(C2417&gt;(F2417*(1+'inputs and tables'!$K$14)),1,J2416)))</f>
        <v>1</v>
      </c>
      <c r="K2417">
        <f ca="1">IF(G2417="","",IF(C2417&lt;(G2417*(1-'inputs and tables'!$K$14)),0,IF(C2417&gt;(G2417*(1+'inputs and tables'!$K$14)),1,K2416)))</f>
        <v>1</v>
      </c>
      <c r="N2417" s="13">
        <f t="shared" si="111"/>
        <v>6032.9995657837208</v>
      </c>
      <c r="O2417" s="10">
        <f ca="1">(O2416+(IF(J2416&lt;&gt;J2415,(-O2416*'inputs and tables'!$K$22-'inputs and tables'!$K$21)-O2416*'inputs and tables'!$K$22,0)*('inputs and tables'!$K$15+'inputs and tables'!$K$16)))*(IF(AND(J2416=0,'inputs and tables'!$K$16=1),data!C2416/data!C2417,1)*IF(AND(J2416=1,'inputs and tables'!$K$15=1),data!C2417/data!C2416,1))</f>
        <v>164566.39897404172</v>
      </c>
      <c r="P2417" s="10">
        <f ca="1">(P2416+(IF(K2416&lt;&gt;K2415,(-P2416*'inputs and tables'!$K$22-'inputs and tables'!$K$21)-P2416*'inputs and tables'!$K$22,0)*('inputs and tables'!$K$15+'inputs and tables'!$K$16)))*(IF(AND(K2416=0,'inputs and tables'!$K$16=1),data!C2416/data!C2417,1)*IF(AND(K2416=1,'inputs and tables'!$K$15=1),data!C2417/data!C2416,1))</f>
        <v>35620.790717630829</v>
      </c>
    </row>
    <row r="2418" spans="1:16" x14ac:dyDescent="0.4">
      <c r="A2418" s="17">
        <f t="shared" si="112"/>
        <v>2416</v>
      </c>
      <c r="B2418">
        <v>1711584000</v>
      </c>
      <c r="C2418">
        <v>70780.600000000006</v>
      </c>
      <c r="D2418" s="14">
        <f t="shared" si="113"/>
        <v>45379</v>
      </c>
      <c r="F2418">
        <f ca="1">IF(A2418&lt;$F$2,"",AVERAGE(INDIRECT("C"&amp;A2418-$F$2+3):C2418))</f>
        <v>50167.018083333322</v>
      </c>
      <c r="G2418" s="2">
        <f ca="1">IF(A2418&lt;$G$2,"",IF(A2418=$G$2,AVERAGE(INDIRECT("C"&amp;A2418-$G$2+3):C2418),G2417+(2/($G$2+3))*(C2418-G2417)))</f>
        <v>53203.468054843266</v>
      </c>
      <c r="J2418">
        <f ca="1">IF(F2418="","",IF(C2418&lt;(F2418*(1-'inputs and tables'!$K$14)),0,IF(C2418&gt;(F2418*(1+'inputs and tables'!$K$14)),1,J2417)))</f>
        <v>1</v>
      </c>
      <c r="K2418">
        <f ca="1">IF(G2418="","",IF(C2418&lt;(G2418*(1-'inputs and tables'!$K$14)),0,IF(C2418&gt;(G2418*(1+'inputs and tables'!$K$14)),1,K2417)))</f>
        <v>1</v>
      </c>
      <c r="N2418" s="13">
        <f t="shared" si="111"/>
        <v>6146.8171949630514</v>
      </c>
      <c r="O2418" s="10">
        <f ca="1">(O2417+(IF(J2417&lt;&gt;J2416,(-O2417*'inputs and tables'!$K$22-'inputs and tables'!$K$21)-O2417*'inputs and tables'!$K$22,0)*('inputs and tables'!$K$15+'inputs and tables'!$K$16)))*(IF(AND(J2417=0,'inputs and tables'!$K$16=1),data!C2417/data!C2418,1)*IF(AND(J2417=1,'inputs and tables'!$K$15=1),data!C2418/data!C2417,1))</f>
        <v>167671.08299888996</v>
      </c>
      <c r="P2418" s="10">
        <f ca="1">(P2417+(IF(K2417&lt;&gt;K2416,(-P2417*'inputs and tables'!$K$22-'inputs and tables'!$K$21)-P2417*'inputs and tables'!$K$22,0)*('inputs and tables'!$K$15+'inputs and tables'!$K$16)))*(IF(AND(K2417=0,'inputs and tables'!$K$16=1),data!C2417/data!C2418,1)*IF(AND(K2417=1,'inputs and tables'!$K$15=1),data!C2418/data!C2417,1))</f>
        <v>36292.80700153175</v>
      </c>
    </row>
    <row r="2419" spans="1:16" x14ac:dyDescent="0.4">
      <c r="A2419" s="17">
        <f t="shared" si="112"/>
        <v>2417</v>
      </c>
      <c r="B2419">
        <v>1711670400</v>
      </c>
      <c r="C2419">
        <v>69850.539999999994</v>
      </c>
      <c r="D2419" s="14">
        <f t="shared" si="113"/>
        <v>45380</v>
      </c>
      <c r="F2419">
        <f ca="1">IF(A2419&lt;$F$2,"",AVERAGE(INDIRECT("C"&amp;A2419-$F$2+3):C2419))</f>
        <v>50434.739583333328</v>
      </c>
      <c r="G2419" s="2">
        <f ca="1">IF(A2419&lt;$G$2,"",IF(A2419=$G$2,AVERAGE(INDIRECT("C"&amp;A2419-$G$2+3):C2419),G2418+(2/($G$2+3))*(C2419-G2418)))</f>
        <v>53500.737196721064</v>
      </c>
      <c r="J2419">
        <f ca="1">IF(F2419="","",IF(C2419&lt;(F2419*(1-'inputs and tables'!$K$14)),0,IF(C2419&gt;(F2419*(1+'inputs and tables'!$K$14)),1,J2418)))</f>
        <v>1</v>
      </c>
      <c r="K2419">
        <f ca="1">IF(G2419="","",IF(C2419&lt;(G2419*(1-'inputs and tables'!$K$14)),0,IF(C2419&gt;(G2419*(1+'inputs and tables'!$K$14)),1,K2418)))</f>
        <v>1</v>
      </c>
      <c r="N2419" s="13">
        <f t="shared" si="111"/>
        <v>6066.047763786325</v>
      </c>
      <c r="O2419" s="10">
        <f ca="1">(O2418+(IF(J2418&lt;&gt;J2417,(-O2418*'inputs and tables'!$K$22-'inputs and tables'!$K$21)-O2418*'inputs and tables'!$K$22,0)*('inputs and tables'!$K$15+'inputs and tables'!$K$16)))*(IF(AND(J2418=0,'inputs and tables'!$K$16=1),data!C2418/data!C2419,1)*IF(AND(J2418=1,'inputs and tables'!$K$15=1),data!C2419/data!C2418,1))</f>
        <v>165467.87806061664</v>
      </c>
      <c r="P2419" s="10">
        <f ca="1">(P2418+(IF(K2418&lt;&gt;K2417,(-P2418*'inputs and tables'!$K$22-'inputs and tables'!$K$21)-P2418*'inputs and tables'!$K$22,0)*('inputs and tables'!$K$15+'inputs and tables'!$K$16)))*(IF(AND(K2418=0,'inputs and tables'!$K$16=1),data!C2418/data!C2419,1)*IF(AND(K2418=1,'inputs and tables'!$K$15=1),data!C2419/data!C2418,1))</f>
        <v>35815.918022350379</v>
      </c>
    </row>
    <row r="2420" spans="1:16" x14ac:dyDescent="0.4">
      <c r="A2420" s="17">
        <f t="shared" si="112"/>
        <v>2418</v>
      </c>
      <c r="B2420">
        <v>1711756800</v>
      </c>
      <c r="C2420">
        <v>69582.179999999993</v>
      </c>
      <c r="D2420" s="14">
        <f t="shared" si="113"/>
        <v>45381</v>
      </c>
      <c r="F2420">
        <f ca="1">IF(A2420&lt;$F$2,"",AVERAGE(INDIRECT("C"&amp;A2420-$F$2+3):C2420))</f>
        <v>50692.236749999996</v>
      </c>
      <c r="G2420" s="2">
        <f ca="1">IF(A2420&lt;$G$2,"",IF(A2420=$G$2,AVERAGE(INDIRECT("C"&amp;A2420-$G$2+3):C2420),G2419+(2/($G$2+3))*(C2420-G2419)))</f>
        <v>53787.905818208186</v>
      </c>
      <c r="J2420">
        <f ca="1">IF(F2420="","",IF(C2420&lt;(F2420*(1-'inputs and tables'!$K$14)),0,IF(C2420&gt;(F2420*(1+'inputs and tables'!$K$14)),1,J2419)))</f>
        <v>1</v>
      </c>
      <c r="K2420">
        <f ca="1">IF(G2420="","",IF(C2420&lt;(G2420*(1-'inputs and tables'!$K$14)),0,IF(C2420&gt;(G2420*(1+'inputs and tables'!$K$14)),1,K2419)))</f>
        <v>1</v>
      </c>
      <c r="N2420" s="13">
        <f t="shared" si="111"/>
        <v>6042.7425097698251</v>
      </c>
      <c r="O2420" s="10">
        <f ca="1">(O2419+(IF(J2419&lt;&gt;J2418,(-O2419*'inputs and tables'!$K$22-'inputs and tables'!$K$21)-O2419*'inputs and tables'!$K$22,0)*('inputs and tables'!$K$15+'inputs and tables'!$K$16)))*(IF(AND(J2419=0,'inputs and tables'!$K$16=1),data!C2419/data!C2420,1)*IF(AND(J2419=1,'inputs and tables'!$K$15=1),data!C2420/data!C2419,1))</f>
        <v>164832.16415265907</v>
      </c>
      <c r="P2420" s="10">
        <f ca="1">(P2419+(IF(K2419&lt;&gt;K2418,(-P2419*'inputs and tables'!$K$22-'inputs and tables'!$K$21)-P2419*'inputs and tables'!$K$22,0)*('inputs and tables'!$K$15+'inputs and tables'!$K$16)))*(IF(AND(K2419=0,'inputs and tables'!$K$16=1),data!C2419/data!C2420,1)*IF(AND(K2419=1,'inputs and tables'!$K$15=1),data!C2420/data!C2419,1))</f>
        <v>35678.316226280112</v>
      </c>
    </row>
    <row r="2421" spans="1:16" x14ac:dyDescent="0.4">
      <c r="A2421" s="17">
        <f t="shared" si="112"/>
        <v>2419</v>
      </c>
      <c r="B2421">
        <v>1711843200</v>
      </c>
      <c r="C2421">
        <v>71280.009999999995</v>
      </c>
      <c r="D2421" s="14">
        <f t="shared" si="113"/>
        <v>45382</v>
      </c>
      <c r="F2421">
        <f ca="1">IF(A2421&lt;$F$2,"",AVERAGE(INDIRECT("C"&amp;A2421-$F$2+3):C2421))</f>
        <v>50957.483916666657</v>
      </c>
      <c r="G2421" s="2">
        <f ca="1">IF(A2421&lt;$G$2,"",IF(A2421=$G$2,AVERAGE(INDIRECT("C"&amp;A2421-$G$2+3):C2421),G2420+(2/($G$2+3))*(C2421-G2420)))</f>
        <v>54100.264821454468</v>
      </c>
      <c r="J2421">
        <f ca="1">IF(F2421="","",IF(C2421&lt;(F2421*(1-'inputs and tables'!$K$14)),0,IF(C2421&gt;(F2421*(1+'inputs and tables'!$K$14)),1,J2420)))</f>
        <v>1</v>
      </c>
      <c r="K2421">
        <f ca="1">IF(G2421="","",IF(C2421&lt;(G2421*(1-'inputs and tables'!$K$14)),0,IF(C2421&gt;(G2421*(1+'inputs and tables'!$K$14)),1,K2420)))</f>
        <v>1</v>
      </c>
      <c r="N2421" s="13">
        <f t="shared" si="111"/>
        <v>6190.1875814155037</v>
      </c>
      <c r="O2421" s="10">
        <f ca="1">(O2420+(IF(J2420&lt;&gt;J2419,(-O2420*'inputs and tables'!$K$22-'inputs and tables'!$K$21)-O2420*'inputs and tables'!$K$22,0)*('inputs and tables'!$K$15+'inputs and tables'!$K$16)))*(IF(AND(J2420=0,'inputs and tables'!$K$16=1),data!C2420/data!C2421,1)*IF(AND(J2420=1,'inputs and tables'!$K$15=1),data!C2421/data!C2420,1))</f>
        <v>168854.12772527648</v>
      </c>
      <c r="P2421" s="10">
        <f ca="1">(P2420+(IF(K2420&lt;&gt;K2419,(-P2420*'inputs and tables'!$K$22-'inputs and tables'!$K$21)-P2420*'inputs and tables'!$K$22,0)*('inputs and tables'!$K$15+'inputs and tables'!$K$16)))*(IF(AND(K2420=0,'inputs and tables'!$K$16=1),data!C2420/data!C2421,1)*IF(AND(K2420=1,'inputs and tables'!$K$15=1),data!C2421/data!C2420,1))</f>
        <v>36548.879862522394</v>
      </c>
    </row>
    <row r="2422" spans="1:16" x14ac:dyDescent="0.4">
      <c r="A2422" s="17">
        <f t="shared" si="112"/>
        <v>2420</v>
      </c>
      <c r="B2422">
        <v>1711929600</v>
      </c>
      <c r="C2422">
        <v>69649.8</v>
      </c>
      <c r="D2422" s="14">
        <f t="shared" si="113"/>
        <v>45383</v>
      </c>
      <c r="F2422">
        <f ca="1">IF(A2422&lt;$F$2,"",AVERAGE(INDIRECT("C"&amp;A2422-$F$2+3):C2422))</f>
        <v>51204.796749999987</v>
      </c>
      <c r="G2422" s="2">
        <f ca="1">IF(A2422&lt;$G$2,"",IF(A2422=$G$2,AVERAGE(INDIRECT("C"&amp;A2422-$G$2+3):C2422),G2421+(2/($G$2+3))*(C2422-G2421)))</f>
        <v>54377.935092499923</v>
      </c>
      <c r="J2422">
        <f ca="1">IF(F2422="","",IF(C2422&lt;(F2422*(1-'inputs and tables'!$K$14)),0,IF(C2422&gt;(F2422*(1+'inputs and tables'!$K$14)),1,J2421)))</f>
        <v>1</v>
      </c>
      <c r="K2422">
        <f ca="1">IF(G2422="","",IF(C2422&lt;(G2422*(1-'inputs and tables'!$K$14)),0,IF(C2422&gt;(G2422*(1+'inputs and tables'!$K$14)),1,K2421)))</f>
        <v>1</v>
      </c>
      <c r="N2422" s="13">
        <f t="shared" si="111"/>
        <v>6048.6148501953576</v>
      </c>
      <c r="O2422" s="10">
        <f ca="1">(O2421+(IF(J2421&lt;&gt;J2420,(-O2421*'inputs and tables'!$K$22-'inputs and tables'!$K$21)-O2421*'inputs and tables'!$K$22,0)*('inputs and tables'!$K$15+'inputs and tables'!$K$16)))*(IF(AND(J2421=0,'inputs and tables'!$K$16=1),data!C2421/data!C2422,1)*IF(AND(J2421=1,'inputs and tables'!$K$15=1),data!C2422/data!C2421,1))</f>
        <v>164992.34813855894</v>
      </c>
      <c r="P2422" s="10">
        <f ca="1">(P2421+(IF(K2421&lt;&gt;K2420,(-P2421*'inputs and tables'!$K$22-'inputs and tables'!$K$21)-P2421*'inputs and tables'!$K$22,0)*('inputs and tables'!$K$15+'inputs and tables'!$K$16)))*(IF(AND(K2421=0,'inputs and tables'!$K$16=1),data!C2421/data!C2422,1)*IF(AND(K2421=1,'inputs and tables'!$K$15=1),data!C2422/data!C2421,1))</f>
        <v>35712.988433204657</v>
      </c>
    </row>
    <row r="2423" spans="1:16" x14ac:dyDescent="0.4">
      <c r="A2423" s="17">
        <f t="shared" si="112"/>
        <v>2421</v>
      </c>
      <c r="B2423">
        <v>1712016000</v>
      </c>
      <c r="C2423">
        <v>65463.99</v>
      </c>
      <c r="D2423" s="14">
        <f t="shared" si="113"/>
        <v>45384</v>
      </c>
      <c r="F2423">
        <f ca="1">IF(A2423&lt;$F$2,"",AVERAGE(INDIRECT("C"&amp;A2423-$F$2+3):C2423))</f>
        <v>51400.40416666666</v>
      </c>
      <c r="G2423" s="2">
        <f ca="1">IF(A2423&lt;$G$2,"",IF(A2423=$G$2,AVERAGE(INDIRECT("C"&amp;A2423-$G$2+3):C2423),G2422+(2/($G$2+3))*(C2423-G2422)))</f>
        <v>54575.900358705279</v>
      </c>
      <c r="J2423">
        <f ca="1">IF(F2423="","",IF(C2423&lt;(F2423*(1-'inputs and tables'!$K$14)),0,IF(C2423&gt;(F2423*(1+'inputs and tables'!$K$14)),1,J2422)))</f>
        <v>1</v>
      </c>
      <c r="K2423">
        <f ca="1">IF(G2423="","",IF(C2423&lt;(G2423*(1-'inputs and tables'!$K$14)),0,IF(C2423&gt;(G2423*(1+'inputs and tables'!$K$14)),1,K2422)))</f>
        <v>1</v>
      </c>
      <c r="N2423" s="13">
        <f t="shared" si="111"/>
        <v>5685.1055145462069</v>
      </c>
      <c r="O2423" s="10">
        <f ca="1">(O2422+(IF(J2422&lt;&gt;J2421,(-O2422*'inputs and tables'!$K$22-'inputs and tables'!$K$21)-O2422*'inputs and tables'!$K$22,0)*('inputs and tables'!$K$15+'inputs and tables'!$K$16)))*(IF(AND(J2422=0,'inputs and tables'!$K$16=1),data!C2422/data!C2423,1)*IF(AND(J2422=1,'inputs and tables'!$K$15=1),data!C2423/data!C2422,1))</f>
        <v>155076.6467185712</v>
      </c>
      <c r="P2423" s="10">
        <f ca="1">(P2422+(IF(K2422&lt;&gt;K2421,(-P2422*'inputs and tables'!$K$22-'inputs and tables'!$K$21)-P2422*'inputs and tables'!$K$22,0)*('inputs and tables'!$K$15+'inputs and tables'!$K$16)))*(IF(AND(K2422=0,'inputs and tables'!$K$16=1),data!C2422/data!C2423,1)*IF(AND(K2422=1,'inputs and tables'!$K$15=1),data!C2423/data!C2422,1))</f>
        <v>33566.711141473847</v>
      </c>
    </row>
    <row r="2424" spans="1:16" x14ac:dyDescent="0.4">
      <c r="A2424" s="17">
        <f t="shared" si="112"/>
        <v>2422</v>
      </c>
      <c r="B2424">
        <v>1712102400</v>
      </c>
      <c r="C2424">
        <v>65963.28</v>
      </c>
      <c r="D2424" s="14">
        <f t="shared" si="113"/>
        <v>45385</v>
      </c>
      <c r="F2424">
        <f ca="1">IF(A2424&lt;$F$2,"",AVERAGE(INDIRECT("C"&amp;A2424-$F$2+3):C2424))</f>
        <v>51582.820499999994</v>
      </c>
      <c r="G2424" s="2">
        <f ca="1">IF(A2424&lt;$G$2,"",IF(A2424=$G$2,AVERAGE(INDIRECT("C"&amp;A2424-$G$2+3):C2424),G2423+(2/($G$2+3))*(C2424-G2423)))</f>
        <v>54779.2464237284</v>
      </c>
      <c r="J2424">
        <f ca="1">IF(F2424="","",IF(C2424&lt;(F2424*(1-'inputs and tables'!$K$14)),0,IF(C2424&gt;(F2424*(1+'inputs and tables'!$K$14)),1,J2423)))</f>
        <v>1</v>
      </c>
      <c r="K2424">
        <f ca="1">IF(G2424="","",IF(C2424&lt;(G2424*(1-'inputs and tables'!$K$14)),0,IF(C2424&gt;(G2424*(1+'inputs and tables'!$K$14)),1,K2423)))</f>
        <v>1</v>
      </c>
      <c r="N2424" s="13">
        <f t="shared" si="111"/>
        <v>5728.4654798089077</v>
      </c>
      <c r="O2424" s="10">
        <f ca="1">(O2423+(IF(J2423&lt;&gt;J2422,(-O2423*'inputs and tables'!$K$22-'inputs and tables'!$K$21)-O2423*'inputs and tables'!$K$22,0)*('inputs and tables'!$K$15+'inputs and tables'!$K$16)))*(IF(AND(J2423=0,'inputs and tables'!$K$16=1),data!C2423/data!C2424,1)*IF(AND(J2423=1,'inputs and tables'!$K$15=1),data!C2424/data!C2423,1))</f>
        <v>156259.40717878935</v>
      </c>
      <c r="P2424" s="10">
        <f ca="1">(P2423+(IF(K2423&lt;&gt;K2422,(-P2423*'inputs and tables'!$K$22-'inputs and tables'!$K$21)-P2423*'inputs and tables'!$K$22,0)*('inputs and tables'!$K$15+'inputs and tables'!$K$16)))*(IF(AND(K2423=0,'inputs and tables'!$K$16=1),data!C2423/data!C2424,1)*IF(AND(K2423=1,'inputs and tables'!$K$15=1),data!C2424/data!C2423,1))</f>
        <v>33822.722472372356</v>
      </c>
    </row>
    <row r="2425" spans="1:16" x14ac:dyDescent="0.4">
      <c r="A2425" s="17">
        <f t="shared" si="112"/>
        <v>2423</v>
      </c>
      <c r="B2425">
        <v>1712188800</v>
      </c>
      <c r="C2425">
        <v>68487.789999999994</v>
      </c>
      <c r="D2425" s="14">
        <f t="shared" si="113"/>
        <v>45386</v>
      </c>
      <c r="F2425">
        <f ca="1">IF(A2425&lt;$F$2,"",AVERAGE(INDIRECT("C"&amp;A2425-$F$2+3):C2425))</f>
        <v>51788.86299999999</v>
      </c>
      <c r="G2425" s="2">
        <f ca="1">IF(A2425&lt;$G$2,"",IF(A2425=$G$2,AVERAGE(INDIRECT("C"&amp;A2425-$G$2+3):C2425),G2424+(2/($G$2+3))*(C2425-G2424)))</f>
        <v>55024.041844733249</v>
      </c>
      <c r="J2425">
        <f ca="1">IF(F2425="","",IF(C2425&lt;(F2425*(1-'inputs and tables'!$K$14)),0,IF(C2425&gt;(F2425*(1+'inputs and tables'!$K$14)),1,J2424)))</f>
        <v>1</v>
      </c>
      <c r="K2425">
        <f ca="1">IF(G2425="","",IF(C2425&lt;(G2425*(1-'inputs and tables'!$K$14)),0,IF(C2425&gt;(G2425*(1+'inputs and tables'!$K$14)),1,K2424)))</f>
        <v>1</v>
      </c>
      <c r="N2425" s="13">
        <f t="shared" si="111"/>
        <v>5947.702127659536</v>
      </c>
      <c r="O2425" s="10">
        <f ca="1">(O2424+(IF(J2424&lt;&gt;J2423,(-O2424*'inputs and tables'!$K$22-'inputs and tables'!$K$21)-O2424*'inputs and tables'!$K$22,0)*('inputs and tables'!$K$15+'inputs and tables'!$K$16)))*(IF(AND(J2424=0,'inputs and tables'!$K$16=1),data!C2424/data!C2425,1)*IF(AND(J2424=1,'inputs and tables'!$K$15=1),data!C2425/data!C2424,1))</f>
        <v>162239.68038559359</v>
      </c>
      <c r="P2425" s="10">
        <f ca="1">(P2424+(IF(K2424&lt;&gt;K2423,(-P2424*'inputs and tables'!$K$22-'inputs and tables'!$K$21)-P2424*'inputs and tables'!$K$22,0)*('inputs and tables'!$K$15+'inputs and tables'!$K$16)))*(IF(AND(K2424=0,'inputs and tables'!$K$16=1),data!C2424/data!C2425,1)*IF(AND(K2424=1,'inputs and tables'!$K$15=1),data!C2425/data!C2424,1))</f>
        <v>35117.166913411806</v>
      </c>
    </row>
    <row r="2426" spans="1:16" x14ac:dyDescent="0.4">
      <c r="A2426" s="17">
        <f t="shared" si="112"/>
        <v>2424</v>
      </c>
      <c r="B2426">
        <v>1712275200</v>
      </c>
      <c r="C2426">
        <v>67820.62</v>
      </c>
      <c r="D2426" s="14">
        <f t="shared" si="113"/>
        <v>45387</v>
      </c>
      <c r="F2426">
        <f ca="1">IF(A2426&lt;$F$2,"",AVERAGE(INDIRECT("C"&amp;A2426-$F$2+3):C2426))</f>
        <v>51993.425333333325</v>
      </c>
      <c r="G2426" s="2">
        <f ca="1">IF(A2426&lt;$G$2,"",IF(A2426=$G$2,AVERAGE(INDIRECT("C"&amp;A2426-$G$2+3):C2426),G2425+(2/($G$2+3))*(C2426-G2425)))</f>
        <v>55252.552168934439</v>
      </c>
      <c r="J2426">
        <f ca="1">IF(F2426="","",IF(C2426&lt;(F2426*(1-'inputs and tables'!$K$14)),0,IF(C2426&gt;(F2426*(1+'inputs and tables'!$K$14)),1,J2425)))</f>
        <v>1</v>
      </c>
      <c r="K2426">
        <f ca="1">IF(G2426="","",IF(C2426&lt;(G2426*(1-'inputs and tables'!$K$14)),0,IF(C2426&gt;(G2426*(1+'inputs and tables'!$K$14)),1,K2425)))</f>
        <v>1</v>
      </c>
      <c r="N2426" s="13">
        <f t="shared" si="111"/>
        <v>5889.7629179330925</v>
      </c>
      <c r="O2426" s="10">
        <f ca="1">(O2425+(IF(J2425&lt;&gt;J2424,(-O2425*'inputs and tables'!$K$22-'inputs and tables'!$K$21)-O2425*'inputs and tables'!$K$22,0)*('inputs and tables'!$K$15+'inputs and tables'!$K$16)))*(IF(AND(J2425=0,'inputs and tables'!$K$16=1),data!C2425/data!C2426,1)*IF(AND(J2425=1,'inputs and tables'!$K$15=1),data!C2426/data!C2425,1))</f>
        <v>160659.23155576776</v>
      </c>
      <c r="P2426" s="10">
        <f ca="1">(P2425+(IF(K2425&lt;&gt;K2424,(-P2425*'inputs and tables'!$K$22-'inputs and tables'!$K$21)-P2425*'inputs and tables'!$K$22,0)*('inputs and tables'!$K$15+'inputs and tables'!$K$16)))*(IF(AND(K2425=0,'inputs and tables'!$K$16=1),data!C2425/data!C2426,1)*IF(AND(K2425=1,'inputs and tables'!$K$15=1),data!C2426/data!C2425,1))</f>
        <v>34775.07498360036</v>
      </c>
    </row>
    <row r="2427" spans="1:16" x14ac:dyDescent="0.4">
      <c r="A2427" s="17">
        <f t="shared" si="112"/>
        <v>2425</v>
      </c>
      <c r="B2427">
        <v>1712361600</v>
      </c>
      <c r="C2427">
        <v>68896</v>
      </c>
      <c r="D2427" s="14">
        <f t="shared" si="113"/>
        <v>45388</v>
      </c>
      <c r="F2427">
        <f ca="1">IF(A2427&lt;$F$2,"",AVERAGE(INDIRECT("C"&amp;A2427-$F$2+3):C2427))</f>
        <v>52199.467083333329</v>
      </c>
      <c r="G2427" s="2">
        <f ca="1">IF(A2427&lt;$G$2,"",IF(A2427=$G$2,AVERAGE(INDIRECT("C"&amp;A2427-$G$2+3):C2427),G2426+(2/($G$2+3))*(C2427-G2426)))</f>
        <v>55496.185165917756</v>
      </c>
      <c r="J2427">
        <f ca="1">IF(F2427="","",IF(C2427&lt;(F2427*(1-'inputs and tables'!$K$14)),0,IF(C2427&gt;(F2427*(1+'inputs and tables'!$K$14)),1,J2426)))</f>
        <v>1</v>
      </c>
      <c r="K2427">
        <f ca="1">IF(G2427="","",IF(C2427&lt;(G2427*(1-'inputs and tables'!$K$14)),0,IF(C2427&gt;(G2427*(1+'inputs and tables'!$K$14)),1,K2426)))</f>
        <v>1</v>
      </c>
      <c r="N2427" s="13">
        <f t="shared" ref="N2427:N2490" si="114">(C2427/C2426)*N2426</f>
        <v>5983.1524099000908</v>
      </c>
      <c r="O2427" s="10">
        <f ca="1">(O2426+(IF(J2426&lt;&gt;J2425,(-O2426*'inputs and tables'!$K$22-'inputs and tables'!$K$21)-O2426*'inputs and tables'!$K$22,0)*('inputs and tables'!$K$15+'inputs and tables'!$K$16)))*(IF(AND(J2426=0,'inputs and tables'!$K$16=1),data!C2426/data!C2427,1)*IF(AND(J2426=1,'inputs and tables'!$K$15=1),data!C2427/data!C2426,1))</f>
        <v>163206.68282398739</v>
      </c>
      <c r="P2427" s="10">
        <f ca="1">(P2426+(IF(K2426&lt;&gt;K2425,(-P2426*'inputs and tables'!$K$22-'inputs and tables'!$K$21)-P2426*'inputs and tables'!$K$22,0)*('inputs and tables'!$K$15+'inputs and tables'!$K$16)))*(IF(AND(K2426=0,'inputs and tables'!$K$16=1),data!C2426/data!C2427,1)*IF(AND(K2426=1,'inputs and tables'!$K$15=1),data!C2427/data!C2426,1))</f>
        <v>35326.47690437112</v>
      </c>
    </row>
    <row r="2428" spans="1:16" x14ac:dyDescent="0.4">
      <c r="A2428" s="17">
        <f t="shared" si="112"/>
        <v>2426</v>
      </c>
      <c r="B2428">
        <v>1712448000</v>
      </c>
      <c r="C2428">
        <v>69360.39</v>
      </c>
      <c r="D2428" s="14">
        <f t="shared" si="113"/>
        <v>45389</v>
      </c>
      <c r="F2428">
        <f ca="1">IF(A2428&lt;$F$2,"",AVERAGE(INDIRECT("C"&amp;A2428-$F$2+3):C2428))</f>
        <v>52413.190333333325</v>
      </c>
      <c r="G2428" s="2">
        <f ca="1">IF(A2428&lt;$G$2,"",IF(A2428=$G$2,AVERAGE(INDIRECT("C"&amp;A2428-$G$2+3):C2428),G2427+(2/($G$2+3))*(C2428-G2427)))</f>
        <v>55743.760252240652</v>
      </c>
      <c r="J2428">
        <f ca="1">IF(F2428="","",IF(C2428&lt;(F2428*(1-'inputs and tables'!$K$14)),0,IF(C2428&gt;(F2428*(1+'inputs and tables'!$K$14)),1,J2427)))</f>
        <v>1</v>
      </c>
      <c r="K2428">
        <f ca="1">IF(G2428="","",IF(C2428&lt;(G2428*(1-'inputs and tables'!$K$14)),0,IF(C2428&gt;(G2428*(1+'inputs and tables'!$K$14)),1,K2427)))</f>
        <v>1</v>
      </c>
      <c r="N2428" s="13">
        <f t="shared" si="114"/>
        <v>6023.4815458097737</v>
      </c>
      <c r="O2428" s="10">
        <f ca="1">(O2427+(IF(J2427&lt;&gt;J2426,(-O2427*'inputs and tables'!$K$22-'inputs and tables'!$K$21)-O2427*'inputs and tables'!$K$22,0)*('inputs and tables'!$K$15+'inputs and tables'!$K$16)))*(IF(AND(J2427=0,'inputs and tables'!$K$16=1),data!C2427/data!C2428,1)*IF(AND(J2427=1,'inputs and tables'!$K$15=1),data!C2428/data!C2427,1))</f>
        <v>164306.7692068925</v>
      </c>
      <c r="P2428" s="10">
        <f ca="1">(P2427+(IF(K2427&lt;&gt;K2426,(-P2427*'inputs and tables'!$K$22-'inputs and tables'!$K$21)-P2427*'inputs and tables'!$K$22,0)*('inputs and tables'!$K$15+'inputs and tables'!$K$16)))*(IF(AND(K2427=0,'inputs and tables'!$K$16=1),data!C2427/data!C2428,1)*IF(AND(K2427=1,'inputs and tables'!$K$15=1),data!C2428/data!C2427,1))</f>
        <v>35564.593233470354</v>
      </c>
    </row>
    <row r="2429" spans="1:16" x14ac:dyDescent="0.4">
      <c r="A2429" s="17">
        <f t="shared" si="112"/>
        <v>2427</v>
      </c>
      <c r="B2429">
        <v>1712534400</v>
      </c>
      <c r="C2429">
        <v>71620</v>
      </c>
      <c r="D2429" s="14">
        <f t="shared" si="113"/>
        <v>45390</v>
      </c>
      <c r="F2429">
        <f ca="1">IF(A2429&lt;$F$2,"",AVERAGE(INDIRECT("C"&amp;A2429-$F$2+3):C2429))</f>
        <v>52645.11108333333</v>
      </c>
      <c r="G2429" s="2">
        <f ca="1">IF(A2429&lt;$G$2,"",IF(A2429=$G$2,AVERAGE(INDIRECT("C"&amp;A2429-$G$2+3):C2429),G2428+(2/($G$2+3))*(C2429-G2428)))</f>
        <v>56027.264533450638</v>
      </c>
      <c r="J2429">
        <f ca="1">IF(F2429="","",IF(C2429&lt;(F2429*(1-'inputs and tables'!$K$14)),0,IF(C2429&gt;(F2429*(1+'inputs and tables'!$K$14)),1,J2428)))</f>
        <v>1</v>
      </c>
      <c r="K2429">
        <f ca="1">IF(G2429="","",IF(C2429&lt;(G2429*(1-'inputs and tables'!$K$14)),0,IF(C2429&gt;(G2429*(1+'inputs and tables'!$K$14)),1,K2428)))</f>
        <v>1</v>
      </c>
      <c r="N2429" s="13">
        <f t="shared" si="114"/>
        <v>6219.7134172817659</v>
      </c>
      <c r="O2429" s="10">
        <f ca="1">(O2428+(IF(J2428&lt;&gt;J2427,(-O2428*'inputs and tables'!$K$22-'inputs and tables'!$K$21)-O2428*'inputs and tables'!$K$22,0)*('inputs and tables'!$K$15+'inputs and tables'!$K$16)))*(IF(AND(J2428=0,'inputs and tables'!$K$16=1),data!C2428/data!C2429,1)*IF(AND(J2428=1,'inputs and tables'!$K$15=1),data!C2429/data!C2428,1))</f>
        <v>169659.52484692837</v>
      </c>
      <c r="P2429" s="10">
        <f ca="1">(P2428+(IF(K2428&lt;&gt;K2427,(-P2428*'inputs and tables'!$K$22-'inputs and tables'!$K$21)-P2428*'inputs and tables'!$K$22,0)*('inputs and tables'!$K$15+'inputs and tables'!$K$16)))*(IF(AND(K2428=0,'inputs and tables'!$K$16=1),data!C2428/data!C2429,1)*IF(AND(K2428=1,'inputs and tables'!$K$15=1),data!C2429/data!C2428,1))</f>
        <v>36723.209996096433</v>
      </c>
    </row>
    <row r="2430" spans="1:16" x14ac:dyDescent="0.4">
      <c r="A2430" s="17">
        <f t="shared" si="112"/>
        <v>2428</v>
      </c>
      <c r="B2430">
        <v>1712620800</v>
      </c>
      <c r="C2430">
        <v>69146</v>
      </c>
      <c r="D2430" s="14">
        <f t="shared" si="113"/>
        <v>45391</v>
      </c>
      <c r="F2430">
        <f ca="1">IF(A2430&lt;$F$2,"",AVERAGE(INDIRECT("C"&amp;A2430-$F$2+3):C2430))</f>
        <v>52877.549416666654</v>
      </c>
      <c r="G2430" s="2">
        <f ca="1">IF(A2430&lt;$G$2,"",IF(A2430=$G$2,AVERAGE(INDIRECT("C"&amp;A2430-$G$2+3):C2430),G2429+(2/($G$2+3))*(C2430-G2429)))</f>
        <v>56261.527666781876</v>
      </c>
      <c r="J2430">
        <f ca="1">IF(F2430="","",IF(C2430&lt;(F2430*(1-'inputs and tables'!$K$14)),0,IF(C2430&gt;(F2430*(1+'inputs and tables'!$K$14)),1,J2429)))</f>
        <v>1</v>
      </c>
      <c r="K2430">
        <f ca="1">IF(G2430="","",IF(C2430&lt;(G2430*(1-'inputs and tables'!$K$14)),0,IF(C2430&gt;(G2430*(1+'inputs and tables'!$K$14)),1,K2429)))</f>
        <v>1</v>
      </c>
      <c r="N2430" s="13">
        <f t="shared" si="114"/>
        <v>6004.8632218844596</v>
      </c>
      <c r="O2430" s="10">
        <f ca="1">(O2429+(IF(J2429&lt;&gt;J2428,(-O2429*'inputs and tables'!$K$22-'inputs and tables'!$K$21)-O2429*'inputs and tables'!$K$22,0)*('inputs and tables'!$K$15+'inputs and tables'!$K$16)))*(IF(AND(J2429=0,'inputs and tables'!$K$16=1),data!C2429/data!C2430,1)*IF(AND(J2429=1,'inputs and tables'!$K$15=1),data!C2430/data!C2429,1))</f>
        <v>163798.90400817801</v>
      </c>
      <c r="P2430" s="10">
        <f ca="1">(P2429+(IF(K2429&lt;&gt;K2428,(-P2429*'inputs and tables'!$K$22-'inputs and tables'!$K$21)-P2429*'inputs and tables'!$K$22,0)*('inputs and tables'!$K$15+'inputs and tables'!$K$16)))*(IF(AND(K2429=0,'inputs and tables'!$K$16=1),data!C2429/data!C2430,1)*IF(AND(K2429=1,'inputs and tables'!$K$15=1),data!C2430/data!C2429,1))</f>
        <v>35454.664596342976</v>
      </c>
    </row>
    <row r="2431" spans="1:16" x14ac:dyDescent="0.4">
      <c r="A2431" s="17">
        <f t="shared" si="112"/>
        <v>2429</v>
      </c>
      <c r="B2431">
        <v>1712707200</v>
      </c>
      <c r="C2431">
        <v>70631.08</v>
      </c>
      <c r="D2431" s="14">
        <f t="shared" si="113"/>
        <v>45392</v>
      </c>
      <c r="F2431">
        <f ca="1">IF(A2431&lt;$F$2,"",AVERAGE(INDIRECT("C"&amp;A2431-$F$2+3):C2431))</f>
        <v>53120.371833333324</v>
      </c>
      <c r="G2431" s="2">
        <f ca="1">IF(A2431&lt;$G$2,"",IF(A2431=$G$2,AVERAGE(INDIRECT("C"&amp;A2431-$G$2+3):C2431),G2430+(2/($G$2+3))*(C2431-G2430)))</f>
        <v>56518.126815589341</v>
      </c>
      <c r="J2431">
        <f ca="1">IF(F2431="","",IF(C2431&lt;(F2431*(1-'inputs and tables'!$K$14)),0,IF(C2431&gt;(F2431*(1+'inputs and tables'!$K$14)),1,J2430)))</f>
        <v>1</v>
      </c>
      <c r="K2431">
        <f ca="1">IF(G2431="","",IF(C2431&lt;(G2431*(1-'inputs and tables'!$K$14)),0,IF(C2431&gt;(G2431*(1+'inputs and tables'!$K$14)),1,K2430)))</f>
        <v>1</v>
      </c>
      <c r="N2431" s="13">
        <f t="shared" si="114"/>
        <v>6133.8323925314407</v>
      </c>
      <c r="O2431" s="10">
        <f ca="1">(O2430+(IF(J2430&lt;&gt;J2429,(-O2430*'inputs and tables'!$K$22-'inputs and tables'!$K$21)-O2430*'inputs and tables'!$K$22,0)*('inputs and tables'!$K$15+'inputs and tables'!$K$16)))*(IF(AND(J2430=0,'inputs and tables'!$K$16=1),data!C2430/data!C2431,1)*IF(AND(J2430=1,'inputs and tables'!$K$15=1),data!C2431/data!C2430,1))</f>
        <v>167316.88735304921</v>
      </c>
      <c r="P2431" s="10">
        <f ca="1">(P2430+(IF(K2430&lt;&gt;K2429,(-P2430*'inputs and tables'!$K$22-'inputs and tables'!$K$21)-P2430*'inputs and tables'!$K$22,0)*('inputs and tables'!$K$15+'inputs and tables'!$K$16)))*(IF(AND(K2430=0,'inputs and tables'!$K$16=1),data!C2430/data!C2431,1)*IF(AND(K2430=1,'inputs and tables'!$K$15=1),data!C2431/data!C2430,1))</f>
        <v>36216.140506717209</v>
      </c>
    </row>
    <row r="2432" spans="1:16" x14ac:dyDescent="0.4">
      <c r="A2432" s="17">
        <f t="shared" si="112"/>
        <v>2430</v>
      </c>
      <c r="B2432">
        <v>1712793600</v>
      </c>
      <c r="C2432">
        <v>70006.23</v>
      </c>
      <c r="D2432" s="14">
        <f t="shared" si="113"/>
        <v>45393</v>
      </c>
      <c r="F2432">
        <f ca="1">IF(A2432&lt;$F$2,"",AVERAGE(INDIRECT("C"&amp;A2432-$F$2+3):C2432))</f>
        <v>53346.515166666664</v>
      </c>
      <c r="G2432" s="2">
        <f ca="1">IF(A2432&lt;$G$2,"",IF(A2432=$G$2,AVERAGE(INDIRECT("C"&amp;A2432-$G$2+3):C2432),G2431+(2/($G$2+3))*(C2432-G2431)))</f>
        <v>56758.985801025243</v>
      </c>
      <c r="J2432">
        <f ca="1">IF(F2432="","",IF(C2432&lt;(F2432*(1-'inputs and tables'!$K$14)),0,IF(C2432&gt;(F2432*(1+'inputs and tables'!$K$14)),1,J2431)))</f>
        <v>1</v>
      </c>
      <c r="K2432">
        <f ca="1">IF(G2432="","",IF(C2432&lt;(G2432*(1-'inputs and tables'!$K$14)),0,IF(C2432&gt;(G2432*(1+'inputs and tables'!$K$14)),1,K2431)))</f>
        <v>1</v>
      </c>
      <c r="N2432" s="13">
        <f t="shared" si="114"/>
        <v>6079.5683890577111</v>
      </c>
      <c r="O2432" s="10">
        <f ca="1">(O2431+(IF(J2431&lt;&gt;J2430,(-O2431*'inputs and tables'!$K$22-'inputs and tables'!$K$21)-O2431*'inputs and tables'!$K$22,0)*('inputs and tables'!$K$15+'inputs and tables'!$K$16)))*(IF(AND(J2431=0,'inputs and tables'!$K$16=1),data!C2431/data!C2432,1)*IF(AND(J2431=1,'inputs and tables'!$K$15=1),data!C2432/data!C2431,1))</f>
        <v>165836.68972528318</v>
      </c>
      <c r="P2432" s="10">
        <f ca="1">(P2431+(IF(K2431&lt;&gt;K2430,(-P2431*'inputs and tables'!$K$22-'inputs and tables'!$K$21)-P2431*'inputs and tables'!$K$22,0)*('inputs and tables'!$K$15+'inputs and tables'!$K$16)))*(IF(AND(K2431=0,'inputs and tables'!$K$16=1),data!C2431/data!C2432,1)*IF(AND(K2431=1,'inputs and tables'!$K$15=1),data!C2432/data!C2431,1))</f>
        <v>35895.748189402759</v>
      </c>
    </row>
    <row r="2433" spans="1:16" x14ac:dyDescent="0.4">
      <c r="A2433" s="17">
        <f t="shared" si="112"/>
        <v>2431</v>
      </c>
      <c r="B2433">
        <v>1712880000</v>
      </c>
      <c r="C2433">
        <v>67116.52</v>
      </c>
      <c r="D2433" s="14">
        <f t="shared" si="113"/>
        <v>45394</v>
      </c>
      <c r="F2433">
        <f ca="1">IF(A2433&lt;$F$2,"",AVERAGE(INDIRECT("C"&amp;A2433-$F$2+3):C2433))</f>
        <v>53547.300666666662</v>
      </c>
      <c r="G2433" s="2">
        <f ca="1">IF(A2433&lt;$G$2,"",IF(A2433=$G$2,AVERAGE(INDIRECT("C"&amp;A2433-$G$2+3):C2433),G2432+(2/($G$2+3))*(C2433-G2432)))</f>
        <v>56943.941768864075</v>
      </c>
      <c r="J2433">
        <f ca="1">IF(F2433="","",IF(C2433&lt;(F2433*(1-'inputs and tables'!$K$14)),0,IF(C2433&gt;(F2433*(1+'inputs and tables'!$K$14)),1,J2432)))</f>
        <v>1</v>
      </c>
      <c r="K2433">
        <f ca="1">IF(G2433="","",IF(C2433&lt;(G2433*(1-'inputs and tables'!$K$14)),0,IF(C2433&gt;(G2433*(1+'inputs and tables'!$K$14)),1,K2432)))</f>
        <v>1</v>
      </c>
      <c r="N2433" s="13">
        <f t="shared" si="114"/>
        <v>5828.616587060319</v>
      </c>
      <c r="O2433" s="10">
        <f ca="1">(O2432+(IF(J2432&lt;&gt;J2431,(-O2432*'inputs and tables'!$K$22-'inputs and tables'!$K$21)-O2432*'inputs and tables'!$K$22,0)*('inputs and tables'!$K$15+'inputs and tables'!$K$16)))*(IF(AND(J2432=0,'inputs and tables'!$K$16=1),data!C2432/data!C2433,1)*IF(AND(J2432=1,'inputs and tables'!$K$15=1),data!C2433/data!C2432,1))</f>
        <v>158991.29981261332</v>
      </c>
      <c r="P2433" s="10">
        <f ca="1">(P2432+(IF(K2432&lt;&gt;K2431,(-P2432*'inputs and tables'!$K$22-'inputs and tables'!$K$21)-P2432*'inputs and tables'!$K$22,0)*('inputs and tables'!$K$15+'inputs and tables'!$K$16)))*(IF(AND(K2432=0,'inputs and tables'!$K$16=1),data!C2432/data!C2433,1)*IF(AND(K2432=1,'inputs and tables'!$K$15=1),data!C2433/data!C2432,1))</f>
        <v>34414.047167930832</v>
      </c>
    </row>
    <row r="2434" spans="1:16" x14ac:dyDescent="0.4">
      <c r="A2434" s="17">
        <f t="shared" si="112"/>
        <v>2432</v>
      </c>
      <c r="B2434">
        <v>1712966400</v>
      </c>
      <c r="C2434">
        <v>63924.51</v>
      </c>
      <c r="D2434" s="14">
        <f t="shared" si="113"/>
        <v>45395</v>
      </c>
      <c r="F2434">
        <f ca="1">IF(A2434&lt;$F$2,"",AVERAGE(INDIRECT("C"&amp;A2434-$F$2+3):C2434))</f>
        <v>53730.502416666663</v>
      </c>
      <c r="G2434" s="2">
        <f ca="1">IF(A2434&lt;$G$2,"",IF(A2434=$G$2,AVERAGE(INDIRECT("C"&amp;A2434-$G$2+3):C2434),G2433+(2/($G$2+3))*(C2434-G2433)))</f>
        <v>57068.594772991506</v>
      </c>
      <c r="J2434">
        <f ca="1">IF(F2434="","",IF(C2434&lt;(F2434*(1-'inputs and tables'!$K$14)),0,IF(C2434&gt;(F2434*(1+'inputs and tables'!$K$14)),1,J2433)))</f>
        <v>1</v>
      </c>
      <c r="K2434">
        <f ca="1">IF(G2434="","",IF(C2434&lt;(G2434*(1-'inputs and tables'!$K$14)),0,IF(C2434&gt;(G2434*(1+'inputs and tables'!$K$14)),1,K2433)))</f>
        <v>1</v>
      </c>
      <c r="N2434" s="13">
        <f t="shared" si="114"/>
        <v>5551.4120712114272</v>
      </c>
      <c r="O2434" s="10">
        <f ca="1">(O2433+(IF(J2433&lt;&gt;J2432,(-O2433*'inputs and tables'!$K$22-'inputs and tables'!$K$21)-O2433*'inputs and tables'!$K$22,0)*('inputs and tables'!$K$15+'inputs and tables'!$K$16)))*(IF(AND(J2433=0,'inputs and tables'!$K$16=1),data!C2433/data!C2434,1)*IF(AND(J2433=1,'inputs and tables'!$K$15=1),data!C2434/data!C2433,1))</f>
        <v>151429.79604402013</v>
      </c>
      <c r="P2434" s="10">
        <f ca="1">(P2433+(IF(K2433&lt;&gt;K2432,(-P2433*'inputs and tables'!$K$22-'inputs and tables'!$K$21)-P2433*'inputs and tables'!$K$22,0)*('inputs and tables'!$K$15+'inputs and tables'!$K$16)))*(IF(AND(K2433=0,'inputs and tables'!$K$16=1),data!C2433/data!C2434,1)*IF(AND(K2433=1,'inputs and tables'!$K$15=1),data!C2434/data!C2433,1))</f>
        <v>32777.341589326534</v>
      </c>
    </row>
    <row r="2435" spans="1:16" x14ac:dyDescent="0.4">
      <c r="A2435" s="17">
        <f t="shared" si="112"/>
        <v>2433</v>
      </c>
      <c r="B2435">
        <v>1713052800</v>
      </c>
      <c r="C2435">
        <v>65661.84</v>
      </c>
      <c r="D2435" s="14">
        <f t="shared" si="113"/>
        <v>45396</v>
      </c>
      <c r="F2435">
        <f ca="1">IF(A2435&lt;$F$2,"",AVERAGE(INDIRECT("C"&amp;A2435-$F$2+3):C2435))</f>
        <v>53925.3675</v>
      </c>
      <c r="G2435" s="2">
        <f ca="1">IF(A2435&lt;$G$2,"",IF(A2435=$G$2,AVERAGE(INDIRECT("C"&amp;A2435-$G$2+3):C2435),G2434+(2/($G$2+3))*(C2435-G2434)))</f>
        <v>57222.045580616657</v>
      </c>
      <c r="J2435">
        <f ca="1">IF(F2435="","",IF(C2435&lt;(F2435*(1-'inputs and tables'!$K$14)),0,IF(C2435&gt;(F2435*(1+'inputs and tables'!$K$14)),1,J2434)))</f>
        <v>1</v>
      </c>
      <c r="K2435">
        <f ca="1">IF(G2435="","",IF(C2435&lt;(G2435*(1-'inputs and tables'!$K$14)),0,IF(C2435&gt;(G2435*(1+'inputs and tables'!$K$14)),1,K2434)))</f>
        <v>1</v>
      </c>
      <c r="N2435" s="13">
        <f t="shared" si="114"/>
        <v>5702.2874511506352</v>
      </c>
      <c r="O2435" s="10">
        <f ca="1">(O2434+(IF(J2434&lt;&gt;J2433,(-O2434*'inputs and tables'!$K$22-'inputs and tables'!$K$21)-O2434*'inputs and tables'!$K$22,0)*('inputs and tables'!$K$15+'inputs and tables'!$K$16)))*(IF(AND(J2434=0,'inputs and tables'!$K$16=1),data!C2434/data!C2435,1)*IF(AND(J2434=1,'inputs and tables'!$K$15=1),data!C2435/data!C2434,1))</f>
        <v>155545.33056373967</v>
      </c>
      <c r="P2435" s="10">
        <f ca="1">(P2434+(IF(K2434&lt;&gt;K2433,(-P2434*'inputs and tables'!$K$22-'inputs and tables'!$K$21)-P2434*'inputs and tables'!$K$22,0)*('inputs and tables'!$K$15+'inputs and tables'!$K$16)))*(IF(AND(K2434=0,'inputs and tables'!$K$16=1),data!C2434/data!C2435,1)*IF(AND(K2434=1,'inputs and tables'!$K$15=1),data!C2435/data!C2434,1))</f>
        <v>33668.158880900366</v>
      </c>
    </row>
    <row r="2436" spans="1:16" x14ac:dyDescent="0.4">
      <c r="A2436" s="17">
        <f t="shared" si="112"/>
        <v>2434</v>
      </c>
      <c r="B2436">
        <v>1713139200</v>
      </c>
      <c r="C2436">
        <v>63419.99</v>
      </c>
      <c r="D2436" s="14">
        <f t="shared" si="113"/>
        <v>45397</v>
      </c>
      <c r="F2436">
        <f ca="1">IF(A2436&lt;$F$2,"",AVERAGE(INDIRECT("C"&amp;A2436-$F$2+3):C2436))</f>
        <v>54109.078666666661</v>
      </c>
      <c r="G2436" s="2">
        <f ca="1">IF(A2436&lt;$G$2,"",IF(A2436=$G$2,AVERAGE(INDIRECT("C"&amp;A2436-$G$2+3):C2436),G2435+(2/($G$2+3))*(C2436-G2435)))</f>
        <v>57332.723159534216</v>
      </c>
      <c r="J2436">
        <f ca="1">IF(F2436="","",IF(C2436&lt;(F2436*(1-'inputs and tables'!$K$14)),0,IF(C2436&gt;(F2436*(1+'inputs and tables'!$K$14)),1,J2435)))</f>
        <v>1</v>
      </c>
      <c r="K2436">
        <f ca="1">IF(G2436="","",IF(C2436&lt;(G2436*(1-'inputs and tables'!$K$14)),0,IF(C2436&gt;(G2436*(1+'inputs and tables'!$K$14)),1,K2435)))</f>
        <v>1</v>
      </c>
      <c r="N2436" s="13">
        <f t="shared" si="114"/>
        <v>5507.5979157620131</v>
      </c>
      <c r="O2436" s="10">
        <f ca="1">(O2435+(IF(J2435&lt;&gt;J2434,(-O2435*'inputs and tables'!$K$22-'inputs and tables'!$K$21)-O2435*'inputs and tables'!$K$22,0)*('inputs and tables'!$K$15+'inputs and tables'!$K$16)))*(IF(AND(J2435=0,'inputs and tables'!$K$16=1),data!C2435/data!C2436,1)*IF(AND(J2435=1,'inputs and tables'!$K$15=1),data!C2436/data!C2435,1))</f>
        <v>150234.64631662873</v>
      </c>
      <c r="P2436" s="10">
        <f ca="1">(P2435+(IF(K2435&lt;&gt;K2434,(-P2435*'inputs and tables'!$K$22-'inputs and tables'!$K$21)-P2435*'inputs and tables'!$K$22,0)*('inputs and tables'!$K$15+'inputs and tables'!$K$16)))*(IF(AND(K2435=0,'inputs and tables'!$K$16=1),data!C2435/data!C2436,1)*IF(AND(K2435=1,'inputs and tables'!$K$15=1),data!C2436/data!C2435,1))</f>
        <v>32518.648571911974</v>
      </c>
    </row>
    <row r="2437" spans="1:16" x14ac:dyDescent="0.4">
      <c r="A2437" s="17">
        <f t="shared" ref="A2437:A2500" si="115">A2436+1</f>
        <v>2435</v>
      </c>
      <c r="B2437">
        <v>1713225600</v>
      </c>
      <c r="C2437">
        <v>63793.39</v>
      </c>
      <c r="D2437" s="14">
        <f t="shared" si="113"/>
        <v>45398</v>
      </c>
      <c r="F2437">
        <f ca="1">IF(A2437&lt;$F$2,"",AVERAGE(INDIRECT("C"&amp;A2437-$F$2+3):C2437))</f>
        <v>54285.208583333319</v>
      </c>
      <c r="G2437" s="2">
        <f ca="1">IF(A2437&lt;$G$2,"",IF(A2437=$G$2,AVERAGE(INDIRECT("C"&amp;A2437-$G$2+3):C2437),G2436+(2/($G$2+3))*(C2437-G2436)))</f>
        <v>57448.092210256822</v>
      </c>
      <c r="J2437">
        <f ca="1">IF(F2437="","",IF(C2437&lt;(F2437*(1-'inputs and tables'!$K$14)),0,IF(C2437&gt;(F2437*(1+'inputs and tables'!$K$14)),1,J2436)))</f>
        <v>1</v>
      </c>
      <c r="K2437">
        <f ca="1">IF(G2437="","",IF(C2437&lt;(G2437*(1-'inputs and tables'!$K$14)),0,IF(C2437&gt;(G2437*(1+'inputs and tables'!$K$14)),1,K2436)))</f>
        <v>1</v>
      </c>
      <c r="N2437" s="13">
        <f t="shared" si="114"/>
        <v>5540.0251845418652</v>
      </c>
      <c r="O2437" s="10">
        <f ca="1">(O2436+(IF(J2436&lt;&gt;J2435,(-O2436*'inputs and tables'!$K$22-'inputs and tables'!$K$21)-O2436*'inputs and tables'!$K$22,0)*('inputs and tables'!$K$15+'inputs and tables'!$K$16)))*(IF(AND(J2436=0,'inputs and tables'!$K$16=1),data!C2436/data!C2437,1)*IF(AND(J2436=1,'inputs and tables'!$K$15=1),data!C2437/data!C2436,1))</f>
        <v>151119.18787733582</v>
      </c>
      <c r="P2437" s="10">
        <f ca="1">(P2436+(IF(K2436&lt;&gt;K2435,(-P2436*'inputs and tables'!$K$22-'inputs and tables'!$K$21)-P2436*'inputs and tables'!$K$22,0)*('inputs and tables'!$K$15+'inputs and tables'!$K$16)))*(IF(AND(K2436=0,'inputs and tables'!$K$16=1),data!C2436/data!C2437,1)*IF(AND(K2436=1,'inputs and tables'!$K$15=1),data!C2437/data!C2436,1))</f>
        <v>32710.109708641132</v>
      </c>
    </row>
    <row r="2438" spans="1:16" x14ac:dyDescent="0.4">
      <c r="A2438" s="17">
        <f t="shared" si="115"/>
        <v>2436</v>
      </c>
      <c r="B2438">
        <v>1713312000</v>
      </c>
      <c r="C2438">
        <v>61277.37</v>
      </c>
      <c r="D2438" s="14">
        <f t="shared" si="113"/>
        <v>45399</v>
      </c>
      <c r="F2438">
        <f ca="1">IF(A2438&lt;$F$2,"",AVERAGE(INDIRECT("C"&amp;A2438-$F$2+3):C2438))</f>
        <v>54443.553416666655</v>
      </c>
      <c r="G2438" s="2">
        <f ca="1">IF(A2438&lt;$G$2,"",IF(A2438=$G$2,AVERAGE(INDIRECT("C"&amp;A2438-$G$2+3):C2438),G2437+(2/($G$2+3))*(C2438-G2437)))</f>
        <v>57516.472170787951</v>
      </c>
      <c r="J2438">
        <f ca="1">IF(F2438="","",IF(C2438&lt;(F2438*(1-'inputs and tables'!$K$14)),0,IF(C2438&gt;(F2438*(1+'inputs and tables'!$K$14)),1,J2437)))</f>
        <v>1</v>
      </c>
      <c r="K2438">
        <f ca="1">IF(G2438="","",IF(C2438&lt;(G2438*(1-'inputs and tables'!$K$14)),0,IF(C2438&gt;(G2438*(1+'inputs and tables'!$K$14)),1,K2437)))</f>
        <v>1</v>
      </c>
      <c r="N2438" s="13">
        <f t="shared" si="114"/>
        <v>5321.5258358662268</v>
      </c>
      <c r="O2438" s="10">
        <f ca="1">(O2437+(IF(J2437&lt;&gt;J2436,(-O2437*'inputs and tables'!$K$22-'inputs and tables'!$K$21)-O2437*'inputs and tables'!$K$22,0)*('inputs and tables'!$K$15+'inputs and tables'!$K$16)))*(IF(AND(J2437=0,'inputs and tables'!$K$16=1),data!C2437/data!C2438,1)*IF(AND(J2437=1,'inputs and tables'!$K$15=1),data!C2438/data!C2437,1))</f>
        <v>145159.0265019467</v>
      </c>
      <c r="P2438" s="10">
        <f ca="1">(P2437+(IF(K2437&lt;&gt;K2436,(-P2437*'inputs and tables'!$K$22-'inputs and tables'!$K$21)-P2437*'inputs and tables'!$K$22,0)*('inputs and tables'!$K$15+'inputs and tables'!$K$16)))*(IF(AND(K2437=0,'inputs and tables'!$K$16=1),data!C2437/data!C2438,1)*IF(AND(K2437=1,'inputs and tables'!$K$15=1),data!C2438/data!C2437,1))</f>
        <v>31420.018521621048</v>
      </c>
    </row>
    <row r="2439" spans="1:16" x14ac:dyDescent="0.4">
      <c r="A2439" s="17">
        <f t="shared" si="115"/>
        <v>2437</v>
      </c>
      <c r="B2439">
        <v>1713398400</v>
      </c>
      <c r="C2439">
        <v>63470.080000000002</v>
      </c>
      <c r="D2439" s="14">
        <f t="shared" si="113"/>
        <v>45400</v>
      </c>
      <c r="F2439">
        <f ca="1">IF(A2439&lt;$F$2,"",AVERAGE(INDIRECT("C"&amp;A2439-$F$2+3):C2439))</f>
        <v>54608.562999999987</v>
      </c>
      <c r="G2439" s="2">
        <f ca="1">IF(A2439&lt;$G$2,"",IF(A2439=$G$2,AVERAGE(INDIRECT("C"&amp;A2439-$G$2+3):C2439),G2438+(2/($G$2+3))*(C2439-G2438)))</f>
        <v>57622.786596309597</v>
      </c>
      <c r="J2439">
        <f ca="1">IF(F2439="","",IF(C2439&lt;(F2439*(1-'inputs and tables'!$K$14)),0,IF(C2439&gt;(F2439*(1+'inputs and tables'!$K$14)),1,J2438)))</f>
        <v>1</v>
      </c>
      <c r="K2439">
        <f ca="1">IF(G2439="","",IF(C2439&lt;(G2439*(1-'inputs and tables'!$K$14)),0,IF(C2439&gt;(G2439*(1+'inputs and tables'!$K$14)),1,K2438)))</f>
        <v>1</v>
      </c>
      <c r="N2439" s="13">
        <f t="shared" si="114"/>
        <v>5511.9478940512017</v>
      </c>
      <c r="O2439" s="10">
        <f ca="1">(O2438+(IF(J2438&lt;&gt;J2437,(-O2438*'inputs and tables'!$K$22-'inputs and tables'!$K$21)-O2438*'inputs and tables'!$K$22,0)*('inputs and tables'!$K$15+'inputs and tables'!$K$16)))*(IF(AND(J2438=0,'inputs and tables'!$K$16=1),data!C2438/data!C2439,1)*IF(AND(J2438=1,'inputs and tables'!$K$15=1),data!C2439/data!C2438,1))</f>
        <v>150353.30375309315</v>
      </c>
      <c r="P2439" s="10">
        <f ca="1">(P2438+(IF(K2438&lt;&gt;K2437,(-P2438*'inputs and tables'!$K$22-'inputs and tables'!$K$21)-P2438*'inputs and tables'!$K$22,0)*('inputs and tables'!$K$15+'inputs and tables'!$K$16)))*(IF(AND(K2438=0,'inputs and tables'!$K$16=1),data!C2438/data!C2439,1)*IF(AND(K2438=1,'inputs and tables'!$K$15=1),data!C2439/data!C2438,1))</f>
        <v>32544.332257875456</v>
      </c>
    </row>
    <row r="2440" spans="1:16" x14ac:dyDescent="0.4">
      <c r="A2440" s="17">
        <f t="shared" si="115"/>
        <v>2438</v>
      </c>
      <c r="B2440">
        <v>1713484800</v>
      </c>
      <c r="C2440">
        <v>63818.01</v>
      </c>
      <c r="D2440" s="14">
        <f t="shared" si="113"/>
        <v>45401</v>
      </c>
      <c r="F2440">
        <f ca="1">IF(A2440&lt;$F$2,"",AVERAGE(INDIRECT("C"&amp;A2440-$F$2+3):C2440))</f>
        <v>54774.864749999986</v>
      </c>
      <c r="G2440" s="2">
        <f ca="1">IF(A2440&lt;$G$2,"",IF(A2440=$G$2,AVERAGE(INDIRECT("C"&amp;A2440-$G$2+3):C2440),G2439+(2/($G$2+3))*(C2440-G2439)))</f>
        <v>57733.415585661212</v>
      </c>
      <c r="J2440">
        <f ca="1">IF(F2440="","",IF(C2440&lt;(F2440*(1-'inputs and tables'!$K$14)),0,IF(C2440&gt;(F2440*(1+'inputs and tables'!$K$14)),1,J2439)))</f>
        <v>1</v>
      </c>
      <c r="K2440">
        <f ca="1">IF(G2440="","",IF(C2440&lt;(G2440*(1-'inputs and tables'!$K$14)),0,IF(C2440&gt;(G2440*(1+'inputs and tables'!$K$14)),1,K2439)))</f>
        <v>1</v>
      </c>
      <c r="N2440" s="13">
        <f t="shared" si="114"/>
        <v>5542.1632653060869</v>
      </c>
      <c r="O2440" s="10">
        <f ca="1">(O2439+(IF(J2439&lt;&gt;J2438,(-O2439*'inputs and tables'!$K$22-'inputs and tables'!$K$21)-O2439*'inputs and tables'!$K$22,0)*('inputs and tables'!$K$15+'inputs and tables'!$K$16)))*(IF(AND(J2439=0,'inputs and tables'!$K$16=1),data!C2439/data!C2440,1)*IF(AND(J2439=1,'inputs and tables'!$K$15=1),data!C2440/data!C2439,1))</f>
        <v>151177.50981955492</v>
      </c>
      <c r="P2440" s="10">
        <f ca="1">(P2439+(IF(K2439&lt;&gt;K2438,(-P2439*'inputs and tables'!$K$22-'inputs and tables'!$K$21)-P2439*'inputs and tables'!$K$22,0)*('inputs and tables'!$K$15+'inputs and tables'!$K$16)))*(IF(AND(K2439=0,'inputs and tables'!$K$16=1),data!C2439/data!C2440,1)*IF(AND(K2439=1,'inputs and tables'!$K$15=1),data!C2440/data!C2439,1))</f>
        <v>32722.733632546522</v>
      </c>
    </row>
    <row r="2441" spans="1:16" x14ac:dyDescent="0.4">
      <c r="A2441" s="17">
        <f t="shared" si="115"/>
        <v>2439</v>
      </c>
      <c r="B2441">
        <v>1713571200</v>
      </c>
      <c r="C2441">
        <v>64940.59</v>
      </c>
      <c r="D2441" s="14">
        <f t="shared" si="113"/>
        <v>45402</v>
      </c>
      <c r="F2441">
        <f ca="1">IF(A2441&lt;$F$2,"",AVERAGE(INDIRECT("C"&amp;A2441-$F$2+3):C2441))</f>
        <v>54949.627666666653</v>
      </c>
      <c r="G2441" s="2">
        <f ca="1">IF(A2441&lt;$G$2,"",IF(A2441=$G$2,AVERAGE(INDIRECT("C"&amp;A2441-$G$2+3):C2441),G2440+(2/($G$2+3))*(C2441-G2440)))</f>
        <v>57862.115128774407</v>
      </c>
      <c r="J2441">
        <f ca="1">IF(F2441="","",IF(C2441&lt;(F2441*(1-'inputs and tables'!$K$14)),0,IF(C2441&gt;(F2441*(1+'inputs and tables'!$K$14)),1,J2440)))</f>
        <v>1</v>
      </c>
      <c r="K2441">
        <f ca="1">IF(G2441="","",IF(C2441&lt;(G2441*(1-'inputs and tables'!$K$14)),0,IF(C2441&gt;(G2441*(1+'inputs and tables'!$K$14)),1,K2440)))</f>
        <v>1</v>
      </c>
      <c r="N2441" s="13">
        <f t="shared" si="114"/>
        <v>5639.6517585757347</v>
      </c>
      <c r="O2441" s="10">
        <f ca="1">(O2440+(IF(J2440&lt;&gt;J2439,(-O2440*'inputs and tables'!$K$22-'inputs and tables'!$K$21)-O2440*'inputs and tables'!$K$22,0)*('inputs and tables'!$K$15+'inputs and tables'!$K$16)))*(IF(AND(J2440=0,'inputs and tables'!$K$16=1),data!C2440/data!C2441,1)*IF(AND(J2440=1,'inputs and tables'!$K$15=1),data!C2441/data!C2440,1))</f>
        <v>153836.77244734974</v>
      </c>
      <c r="P2441" s="10">
        <f ca="1">(P2440+(IF(K2440&lt;&gt;K2439,(-P2440*'inputs and tables'!$K$22-'inputs and tables'!$K$21)-P2440*'inputs and tables'!$K$22,0)*('inputs and tables'!$K$15+'inputs and tables'!$K$16)))*(IF(AND(K2440=0,'inputs and tables'!$K$16=1),data!C2440/data!C2441,1)*IF(AND(K2440=1,'inputs and tables'!$K$15=1),data!C2441/data!C2440,1))</f>
        <v>33298.337389561573</v>
      </c>
    </row>
    <row r="2442" spans="1:16" x14ac:dyDescent="0.4">
      <c r="A2442" s="17">
        <f t="shared" si="115"/>
        <v>2440</v>
      </c>
      <c r="B2442">
        <v>1713657600</v>
      </c>
      <c r="C2442">
        <v>64941.15</v>
      </c>
      <c r="D2442" s="14">
        <f t="shared" si="113"/>
        <v>45403</v>
      </c>
      <c r="F2442">
        <f ca="1">IF(A2442&lt;$F$2,"",AVERAGE(INDIRECT("C"&amp;A2442-$F$2+3):C2442))</f>
        <v>55126.619249999989</v>
      </c>
      <c r="G2442" s="2">
        <f ca="1">IF(A2442&lt;$G$2,"",IF(A2442=$G$2,AVERAGE(INDIRECT("C"&amp;A2442-$G$2+3):C2442),G2441+(2/($G$2+3))*(C2442-G2441)))</f>
        <v>57988.52646576058</v>
      </c>
      <c r="J2442">
        <f ca="1">IF(F2442="","",IF(C2442&lt;(F2442*(1-'inputs and tables'!$K$14)),0,IF(C2442&gt;(F2442*(1+'inputs and tables'!$K$14)),1,J2441)))</f>
        <v>1</v>
      </c>
      <c r="K2442">
        <f ca="1">IF(G2442="","",IF(C2442&lt;(G2442*(1-'inputs and tables'!$K$14)),0,IF(C2442&gt;(G2442*(1+'inputs and tables'!$K$14)),1,K2441)))</f>
        <v>1</v>
      </c>
      <c r="N2442" s="13">
        <f t="shared" si="114"/>
        <v>5639.70039079458</v>
      </c>
      <c r="O2442" s="10">
        <f ca="1">(O2441+(IF(J2441&lt;&gt;J2440,(-O2441*'inputs and tables'!$K$22-'inputs and tables'!$K$21)-O2441*'inputs and tables'!$K$22,0)*('inputs and tables'!$K$15+'inputs and tables'!$K$16)))*(IF(AND(J2441=0,'inputs and tables'!$K$16=1),data!C2441/data!C2442,1)*IF(AND(J2441=1,'inputs and tables'!$K$15=1),data!C2442/data!C2441,1))</f>
        <v>153838.09902280234</v>
      </c>
      <c r="P2442" s="10">
        <f ca="1">(P2441+(IF(K2441&lt;&gt;K2440,(-P2441*'inputs and tables'!$K$22-'inputs and tables'!$K$21)-P2441*'inputs and tables'!$K$22,0)*('inputs and tables'!$K$15+'inputs and tables'!$K$16)))*(IF(AND(K2441=0,'inputs and tables'!$K$16=1),data!C2441/data!C2442,1)*IF(AND(K2441=1,'inputs and tables'!$K$15=1),data!C2442/data!C2441,1))</f>
        <v>33298.62452999159</v>
      </c>
    </row>
    <row r="2443" spans="1:16" x14ac:dyDescent="0.4">
      <c r="A2443" s="17">
        <f t="shared" si="115"/>
        <v>2441</v>
      </c>
      <c r="B2443">
        <v>1713744000</v>
      </c>
      <c r="C2443">
        <v>66819.320000000007</v>
      </c>
      <c r="D2443" s="14">
        <f t="shared" si="113"/>
        <v>45404</v>
      </c>
      <c r="F2443">
        <f ca="1">IF(A2443&lt;$F$2,"",AVERAGE(INDIRECT("C"&amp;A2443-$F$2+3):C2443))</f>
        <v>55325.184416666656</v>
      </c>
      <c r="G2443" s="2">
        <f ca="1">IF(A2443&lt;$G$2,"",IF(A2443=$G$2,AVERAGE(INDIRECT("C"&amp;A2443-$G$2+3):C2443),G2442+(2/($G$2+3))*(C2443-G2442)))</f>
        <v>58146.219207443428</v>
      </c>
      <c r="J2443">
        <f ca="1">IF(F2443="","",IF(C2443&lt;(F2443*(1-'inputs and tables'!$K$14)),0,IF(C2443&gt;(F2443*(1+'inputs and tables'!$K$14)),1,J2442)))</f>
        <v>1</v>
      </c>
      <c r="K2443">
        <f ca="1">IF(G2443="","",IF(C2443&lt;(G2443*(1-'inputs and tables'!$K$14)),0,IF(C2443&gt;(G2443*(1+'inputs and tables'!$K$14)),1,K2442)))</f>
        <v>1</v>
      </c>
      <c r="N2443" s="13">
        <f t="shared" si="114"/>
        <v>5802.8067737733027</v>
      </c>
      <c r="O2443" s="10">
        <f ca="1">(O2442+(IF(J2442&lt;&gt;J2441,(-O2442*'inputs and tables'!$K$22-'inputs and tables'!$K$21)-O2442*'inputs and tables'!$K$22,0)*('inputs and tables'!$K$15+'inputs and tables'!$K$16)))*(IF(AND(J2442=0,'inputs and tables'!$K$16=1),data!C2442/data!C2443,1)*IF(AND(J2442=1,'inputs and tables'!$K$15=1),data!C2443/data!C2442,1))</f>
        <v>158287.26726884753</v>
      </c>
      <c r="P2443" s="10">
        <f ca="1">(P2442+(IF(K2442&lt;&gt;K2441,(-P2442*'inputs and tables'!$K$22-'inputs and tables'!$K$21)-P2442*'inputs and tables'!$K$22,0)*('inputs and tables'!$K$15+'inputs and tables'!$K$16)))*(IF(AND(K2442=0,'inputs and tables'!$K$16=1),data!C2442/data!C2443,1)*IF(AND(K2442=1,'inputs and tables'!$K$15=1),data!C2443/data!C2442,1))</f>
        <v>34261.657639714693</v>
      </c>
    </row>
    <row r="2444" spans="1:16" x14ac:dyDescent="0.4">
      <c r="A2444" s="17">
        <f t="shared" si="115"/>
        <v>2442</v>
      </c>
      <c r="B2444">
        <v>1713830400</v>
      </c>
      <c r="C2444">
        <v>66414</v>
      </c>
      <c r="D2444" s="14">
        <f t="shared" si="113"/>
        <v>45405</v>
      </c>
      <c r="F2444">
        <f ca="1">IF(A2444&lt;$F$2,"",AVERAGE(INDIRECT("C"&amp;A2444-$F$2+3):C2444))</f>
        <v>55515.499999999985</v>
      </c>
      <c r="G2444" s="2">
        <f ca="1">IF(A2444&lt;$G$2,"",IF(A2444=$G$2,AVERAGE(INDIRECT("C"&amp;A2444-$G$2+3):C2444),G2443+(2/($G$2+3))*(C2444-G2443)))</f>
        <v>58293.858150167653</v>
      </c>
      <c r="J2444">
        <f ca="1">IF(F2444="","",IF(C2444&lt;(F2444*(1-'inputs and tables'!$K$14)),0,IF(C2444&gt;(F2444*(1+'inputs and tables'!$K$14)),1,J2443)))</f>
        <v>1</v>
      </c>
      <c r="K2444">
        <f ca="1">IF(G2444="","",IF(C2444&lt;(G2444*(1-'inputs and tables'!$K$14)),0,IF(C2444&gt;(G2444*(1+'inputs and tables'!$K$14)),1,K2443)))</f>
        <v>1</v>
      </c>
      <c r="N2444" s="13">
        <f t="shared" si="114"/>
        <v>5767.6074685192852</v>
      </c>
      <c r="O2444" s="10">
        <f ca="1">(O2443+(IF(J2443&lt;&gt;J2442,(-O2443*'inputs and tables'!$K$22-'inputs and tables'!$K$21)-O2443*'inputs and tables'!$K$22,0)*('inputs and tables'!$K$15+'inputs and tables'!$K$16)))*(IF(AND(J2443=0,'inputs and tables'!$K$16=1),data!C2443/data!C2444,1)*IF(AND(J2443=1,'inputs and tables'!$K$15=1),data!C2444/data!C2443,1))</f>
        <v>157327.11090734293</v>
      </c>
      <c r="P2444" s="10">
        <f ca="1">(P2443+(IF(K2443&lt;&gt;K2442,(-P2443*'inputs and tables'!$K$22-'inputs and tables'!$K$21)-P2443*'inputs and tables'!$K$22,0)*('inputs and tables'!$K$15+'inputs and tables'!$K$16)))*(IF(AND(K2443=0,'inputs and tables'!$K$16=1),data!C2443/data!C2444,1)*IF(AND(K2443=1,'inputs and tables'!$K$15=1),data!C2444/data!C2443,1))</f>
        <v>34053.829498474559</v>
      </c>
    </row>
    <row r="2445" spans="1:16" x14ac:dyDescent="0.4">
      <c r="A2445" s="17">
        <f t="shared" si="115"/>
        <v>2443</v>
      </c>
      <c r="B2445">
        <v>1713916800</v>
      </c>
      <c r="C2445">
        <v>64289.59</v>
      </c>
      <c r="D2445" s="14">
        <f t="shared" si="113"/>
        <v>45406</v>
      </c>
      <c r="F2445">
        <f ca="1">IF(A2445&lt;$F$2,"",AVERAGE(INDIRECT("C"&amp;A2445-$F$2+3):C2445))</f>
        <v>55697.005499999985</v>
      </c>
      <c r="G2445" s="2">
        <f ca="1">IF(A2445&lt;$G$2,"",IF(A2445=$G$2,AVERAGE(INDIRECT("C"&amp;A2445-$G$2+3):C2445),G2444+(2/($G$2+3))*(C2445-G2444)))</f>
        <v>58400.924790343233</v>
      </c>
      <c r="J2445">
        <f ca="1">IF(F2445="","",IF(C2445&lt;(F2445*(1-'inputs and tables'!$K$14)),0,IF(C2445&gt;(F2445*(1+'inputs and tables'!$K$14)),1,J2444)))</f>
        <v>1</v>
      </c>
      <c r="K2445">
        <f ca="1">IF(G2445="","",IF(C2445&lt;(G2445*(1-'inputs and tables'!$K$14)),0,IF(C2445&gt;(G2445*(1+'inputs and tables'!$K$14)),1,K2444)))</f>
        <v>1</v>
      </c>
      <c r="N2445" s="13">
        <f t="shared" si="114"/>
        <v>5583.1168041684396</v>
      </c>
      <c r="O2445" s="10">
        <f ca="1">(O2444+(IF(J2444&lt;&gt;J2443,(-O2444*'inputs and tables'!$K$22-'inputs and tables'!$K$21)-O2444*'inputs and tables'!$K$22,0)*('inputs and tables'!$K$15+'inputs and tables'!$K$16)))*(IF(AND(J2444=0,'inputs and tables'!$K$16=1),data!C2444/data!C2445,1)*IF(AND(J2444=1,'inputs and tables'!$K$15=1),data!C2445/data!C2444,1))</f>
        <v>152294.62848371736</v>
      </c>
      <c r="P2445" s="10">
        <f ca="1">(P2444+(IF(K2444&lt;&gt;K2443,(-P2444*'inputs and tables'!$K$22-'inputs and tables'!$K$21)-P2444*'inputs and tables'!$K$22,0)*('inputs and tables'!$K$15+'inputs and tables'!$K$16)))*(IF(AND(K2444=0,'inputs and tables'!$K$16=1),data!C2444/data!C2445,1)*IF(AND(K2444=1,'inputs and tables'!$K$15=1),data!C2445/data!C2444,1))</f>
        <v>32964.536639666861</v>
      </c>
    </row>
    <row r="2446" spans="1:16" x14ac:dyDescent="0.4">
      <c r="A2446" s="17">
        <f t="shared" si="115"/>
        <v>2444</v>
      </c>
      <c r="B2446">
        <v>1714003200</v>
      </c>
      <c r="C2446">
        <v>64498.34</v>
      </c>
      <c r="D2446" s="14">
        <f t="shared" si="113"/>
        <v>45407</v>
      </c>
      <c r="F2446">
        <f ca="1">IF(A2446&lt;$F$2,"",AVERAGE(INDIRECT("C"&amp;A2446-$F$2+3):C2446))</f>
        <v>55872.584583333315</v>
      </c>
      <c r="G2446" s="2">
        <f ca="1">IF(A2446&lt;$G$2,"",IF(A2446=$G$2,AVERAGE(INDIRECT("C"&amp;A2446-$G$2+3):C2446),G2445+(2/($G$2+3))*(C2446-G2445)))</f>
        <v>58509.807204801393</v>
      </c>
      <c r="J2446">
        <f ca="1">IF(F2446="","",IF(C2446&lt;(F2446*(1-'inputs and tables'!$K$14)),0,IF(C2446&gt;(F2446*(1+'inputs and tables'!$K$14)),1,J2445)))</f>
        <v>1</v>
      </c>
      <c r="K2446">
        <f ca="1">IF(G2446="","",IF(C2446&lt;(G2446*(1-'inputs and tables'!$K$14)),0,IF(C2446&gt;(G2446*(1+'inputs and tables'!$K$14)),1,K2445)))</f>
        <v>1</v>
      </c>
      <c r="N2446" s="13">
        <f t="shared" si="114"/>
        <v>5601.2453321753865</v>
      </c>
      <c r="O2446" s="10">
        <f ca="1">(O2445+(IF(J2445&lt;&gt;J2444,(-O2445*'inputs and tables'!$K$22-'inputs and tables'!$K$21)-O2445*'inputs and tables'!$K$22,0)*('inputs and tables'!$K$15+'inputs and tables'!$K$16)))*(IF(AND(J2445=0,'inputs and tables'!$K$16=1),data!C2445/data!C2446,1)*IF(AND(J2445=1,'inputs and tables'!$K$15=1),data!C2446/data!C2445,1))</f>
        <v>152789.13317251651</v>
      </c>
      <c r="P2446" s="10">
        <f ca="1">(P2445+(IF(K2445&lt;&gt;K2444,(-P2445*'inputs and tables'!$K$22-'inputs and tables'!$K$21)-P2445*'inputs and tables'!$K$22,0)*('inputs and tables'!$K$15+'inputs and tables'!$K$16)))*(IF(AND(K2445=0,'inputs and tables'!$K$16=1),data!C2445/data!C2446,1)*IF(AND(K2445=1,'inputs and tables'!$K$15=1),data!C2446/data!C2445,1))</f>
        <v>33071.573362463358</v>
      </c>
    </row>
    <row r="2447" spans="1:16" x14ac:dyDescent="0.4">
      <c r="A2447" s="17">
        <f t="shared" si="115"/>
        <v>2445</v>
      </c>
      <c r="B2447">
        <v>1714089600</v>
      </c>
      <c r="C2447">
        <v>63770.01</v>
      </c>
      <c r="D2447" s="14">
        <f t="shared" si="113"/>
        <v>45408</v>
      </c>
      <c r="F2447">
        <f ca="1">IF(A2447&lt;$F$2,"",AVERAGE(INDIRECT("C"&amp;A2447-$F$2+3):C2447))</f>
        <v>56049.303333333315</v>
      </c>
      <c r="G2447" s="2">
        <f ca="1">IF(A2447&lt;$G$2,"",IF(A2447=$G$2,AVERAGE(INDIRECT("C"&amp;A2447-$G$2+3):C2447),G2446+(2/($G$2+3))*(C2447-G2446)))</f>
        <v>58603.739397572797</v>
      </c>
      <c r="J2447">
        <f ca="1">IF(F2447="","",IF(C2447&lt;(F2447*(1-'inputs and tables'!$K$14)),0,IF(C2447&gt;(F2447*(1+'inputs and tables'!$K$14)),1,J2446)))</f>
        <v>1</v>
      </c>
      <c r="K2447">
        <f ca="1">IF(G2447="","",IF(C2447&lt;(G2447*(1-'inputs and tables'!$K$14)),0,IF(C2447&gt;(G2447*(1+'inputs and tables'!$K$14)),1,K2446)))</f>
        <v>1</v>
      </c>
      <c r="N2447" s="13">
        <f t="shared" si="114"/>
        <v>5537.9947894050874</v>
      </c>
      <c r="O2447" s="10">
        <f ca="1">(O2446+(IF(J2446&lt;&gt;J2445,(-O2446*'inputs and tables'!$K$22-'inputs and tables'!$K$21)-O2446*'inputs and tables'!$K$22,0)*('inputs and tables'!$K$15+'inputs and tables'!$K$16)))*(IF(AND(J2446=0,'inputs and tables'!$K$16=1),data!C2446/data!C2447,1)*IF(AND(J2446=1,'inputs and tables'!$K$15=1),data!C2447/data!C2446,1))</f>
        <v>151063.8033521903</v>
      </c>
      <c r="P2447" s="10">
        <f ca="1">(P2446+(IF(K2446&lt;&gt;K2445,(-P2446*'inputs and tables'!$K$22-'inputs and tables'!$K$21)-P2446*'inputs and tables'!$K$22,0)*('inputs and tables'!$K$15+'inputs and tables'!$K$16)))*(IF(AND(K2446=0,'inputs and tables'!$K$16=1),data!C2446/data!C2447,1)*IF(AND(K2446=1,'inputs and tables'!$K$15=1),data!C2447/data!C2446,1))</f>
        <v>32698.12159568792</v>
      </c>
    </row>
    <row r="2448" spans="1:16" x14ac:dyDescent="0.4">
      <c r="A2448" s="17">
        <f t="shared" si="115"/>
        <v>2446</v>
      </c>
      <c r="B2448">
        <v>1714176000</v>
      </c>
      <c r="C2448">
        <v>63461.98</v>
      </c>
      <c r="D2448" s="14">
        <f t="shared" si="113"/>
        <v>45409</v>
      </c>
      <c r="F2448">
        <f ca="1">IF(A2448&lt;$F$2,"",AVERAGE(INDIRECT("C"&amp;A2448-$F$2+3):C2448))</f>
        <v>56227.595249999984</v>
      </c>
      <c r="G2448" s="2">
        <f ca="1">IF(A2448&lt;$G$2,"",IF(A2448=$G$2,AVERAGE(INDIRECT("C"&amp;A2448-$G$2+3):C2448),G2447+(2/($G$2+3))*(C2448-G2447)))</f>
        <v>58690.493694044715</v>
      </c>
      <c r="J2448">
        <f ca="1">IF(F2448="","",IF(C2448&lt;(F2448*(1-'inputs and tables'!$K$14)),0,IF(C2448&gt;(F2448*(1+'inputs and tables'!$K$14)),1,J2447)))</f>
        <v>1</v>
      </c>
      <c r="K2448">
        <f ca="1">IF(G2448="","",IF(C2448&lt;(G2448*(1-'inputs and tables'!$K$14)),0,IF(C2448&gt;(G2448*(1+'inputs and tables'!$K$14)),1,K2447)))</f>
        <v>1</v>
      </c>
      <c r="N2448" s="13">
        <f t="shared" si="114"/>
        <v>5511.244463742908</v>
      </c>
      <c r="O2448" s="10">
        <f ca="1">(O2447+(IF(J2447&lt;&gt;J2446,(-O2447*'inputs and tables'!$K$22-'inputs and tables'!$K$21)-O2447*'inputs and tables'!$K$22,0)*('inputs and tables'!$K$15+'inputs and tables'!$K$16)))*(IF(AND(J2447=0,'inputs and tables'!$K$16=1),data!C2447/data!C2448,1)*IF(AND(J2447=1,'inputs and tables'!$K$15=1),data!C2448/data!C2447,1))</f>
        <v>150334.11578672536</v>
      </c>
      <c r="P2448" s="10">
        <f ca="1">(P2447+(IF(K2447&lt;&gt;K2446,(-P2447*'inputs and tables'!$K$22-'inputs and tables'!$K$21)-P2447*'inputs and tables'!$K$22,0)*('inputs and tables'!$K$15+'inputs and tables'!$K$16)))*(IF(AND(K2447=0,'inputs and tables'!$K$16=1),data!C2447/data!C2448,1)*IF(AND(K2447=1,'inputs and tables'!$K$15=1),data!C2448/data!C2447,1))</f>
        <v>32540.178976655563</v>
      </c>
    </row>
    <row r="2449" spans="1:16" x14ac:dyDescent="0.4">
      <c r="A2449" s="17">
        <f t="shared" si="115"/>
        <v>2447</v>
      </c>
      <c r="B2449">
        <v>1714262400</v>
      </c>
      <c r="C2449">
        <v>63118.62</v>
      </c>
      <c r="D2449" s="14">
        <f t="shared" si="113"/>
        <v>45410</v>
      </c>
      <c r="F2449">
        <f ca="1">IF(A2449&lt;$F$2,"",AVERAGE(INDIRECT("C"&amp;A2449-$F$2+3):C2449))</f>
        <v>56402.414749999989</v>
      </c>
      <c r="G2449" s="2">
        <f ca="1">IF(A2449&lt;$G$2,"",IF(A2449=$G$2,AVERAGE(INDIRECT("C"&amp;A2449-$G$2+3):C2449),G2448+(2/($G$2+3))*(C2449-G2448)))</f>
        <v>58769.567378079628</v>
      </c>
      <c r="J2449">
        <f ca="1">IF(F2449="","",IF(C2449&lt;(F2449*(1-'inputs and tables'!$K$14)),0,IF(C2449&gt;(F2449*(1+'inputs and tables'!$K$14)),1,J2448)))</f>
        <v>1</v>
      </c>
      <c r="K2449">
        <f ca="1">IF(G2449="","",IF(C2449&lt;(G2449*(1-'inputs and tables'!$K$14)),0,IF(C2449&gt;(G2449*(1+'inputs and tables'!$K$14)),1,K2448)))</f>
        <v>1</v>
      </c>
      <c r="N2449" s="13">
        <f t="shared" si="114"/>
        <v>5481.425966131098</v>
      </c>
      <c r="O2449" s="10">
        <f ca="1">(O2448+(IF(J2448&lt;&gt;J2447,(-O2448*'inputs and tables'!$K$22-'inputs and tables'!$K$21)-O2448*'inputs and tables'!$K$22,0)*('inputs and tables'!$K$15+'inputs and tables'!$K$16)))*(IF(AND(J2448=0,'inputs and tables'!$K$16=1),data!C2448/data!C2449,1)*IF(AND(J2448=1,'inputs and tables'!$K$15=1),data!C2449/data!C2448,1))</f>
        <v>149520.73552351061</v>
      </c>
      <c r="P2449" s="10">
        <f ca="1">(P2448+(IF(K2448&lt;&gt;K2447,(-P2448*'inputs and tables'!$K$22-'inputs and tables'!$K$21)-P2448*'inputs and tables'!$K$22,0)*('inputs and tables'!$K$15+'inputs and tables'!$K$16)))*(IF(AND(K2448=0,'inputs and tables'!$K$16=1),data!C2448/data!C2449,1)*IF(AND(K2448=1,'inputs and tables'!$K$15=1),data!C2449/data!C2448,1))</f>
        <v>32364.120872993743</v>
      </c>
    </row>
    <row r="2450" spans="1:16" x14ac:dyDescent="0.4">
      <c r="A2450" s="17">
        <f t="shared" si="115"/>
        <v>2448</v>
      </c>
      <c r="B2450">
        <v>1714348800</v>
      </c>
      <c r="C2450">
        <v>63866</v>
      </c>
      <c r="D2450" s="14">
        <f t="shared" ref="D2450:D2513" si="116">(B2450/86400)+DATE(1970,1,1)</f>
        <v>45411</v>
      </c>
      <c r="F2450">
        <f ca="1">IF(A2450&lt;$F$2,"",AVERAGE(INDIRECT("C"&amp;A2450-$F$2+3):C2450))</f>
        <v>56582.268249999986</v>
      </c>
      <c r="G2450" s="2">
        <f ca="1">IF(A2450&lt;$G$2,"",IF(A2450=$G$2,AVERAGE(INDIRECT("C"&amp;A2450-$G$2+3):C2450),G2449+(2/($G$2+3))*(C2450-G2449)))</f>
        <v>58860.575103471063</v>
      </c>
      <c r="J2450">
        <f ca="1">IF(F2450="","",IF(C2450&lt;(F2450*(1-'inputs and tables'!$K$14)),0,IF(C2450&gt;(F2450*(1+'inputs and tables'!$K$14)),1,J2449)))</f>
        <v>1</v>
      </c>
      <c r="K2450">
        <f ca="1">IF(G2450="","",IF(C2450&lt;(G2450*(1-'inputs and tables'!$K$14)),0,IF(C2450&gt;(G2450*(1+'inputs and tables'!$K$14)),1,K2449)))</f>
        <v>1</v>
      </c>
      <c r="N2450" s="13">
        <f t="shared" si="114"/>
        <v>5546.3308727746062</v>
      </c>
      <c r="O2450" s="10">
        <f ca="1">(O2449+(IF(J2449&lt;&gt;J2448,(-O2449*'inputs and tables'!$K$22-'inputs and tables'!$K$21)-O2449*'inputs and tables'!$K$22,0)*('inputs and tables'!$K$15+'inputs and tables'!$K$16)))*(IF(AND(J2449=0,'inputs and tables'!$K$16=1),data!C2449/data!C2450,1)*IF(AND(J2449=1,'inputs and tables'!$K$15=1),data!C2450/data!C2449,1))</f>
        <v>151291.19259807214</v>
      </c>
      <c r="P2450" s="10">
        <f ca="1">(P2449+(IF(K2449&lt;&gt;K2448,(-P2449*'inputs and tables'!$K$22-'inputs and tables'!$K$21)-P2449*'inputs and tables'!$K$22,0)*('inputs and tables'!$K$15+'inputs and tables'!$K$16)))*(IF(AND(K2449=0,'inputs and tables'!$K$16=1),data!C2449/data!C2450,1)*IF(AND(K2449=1,'inputs and tables'!$K$15=1),data!C2450/data!C2449,1))</f>
        <v>32747.340541897436</v>
      </c>
    </row>
    <row r="2451" spans="1:16" x14ac:dyDescent="0.4">
      <c r="A2451" s="17">
        <f t="shared" si="115"/>
        <v>2449</v>
      </c>
      <c r="B2451">
        <v>1714435200</v>
      </c>
      <c r="C2451">
        <v>60672</v>
      </c>
      <c r="D2451" s="14">
        <f t="shared" si="116"/>
        <v>45412</v>
      </c>
      <c r="F2451">
        <f ca="1">IF(A2451&lt;$F$2,"",AVERAGE(INDIRECT("C"&amp;A2451-$F$2+3):C2451))</f>
        <v>56719.705333333324</v>
      </c>
      <c r="G2451" s="2">
        <f ca="1">IF(A2451&lt;$G$2,"",IF(A2451=$G$2,AVERAGE(INDIRECT("C"&amp;A2451-$G$2+3):C2451),G2450+(2/($G$2+3))*(C2451-G2450)))</f>
        <v>58892.921976623365</v>
      </c>
      <c r="J2451">
        <f ca="1">IF(F2451="","",IF(C2451&lt;(F2451*(1-'inputs and tables'!$K$14)),0,IF(C2451&gt;(F2451*(1+'inputs and tables'!$K$14)),1,J2450)))</f>
        <v>1</v>
      </c>
      <c r="K2451">
        <f ca="1">IF(G2451="","",IF(C2451&lt;(G2451*(1-'inputs and tables'!$K$14)),0,IF(C2451&gt;(G2451*(1+'inputs and tables'!$K$14)),1,K2450)))</f>
        <v>1</v>
      </c>
      <c r="N2451" s="13">
        <f t="shared" si="114"/>
        <v>5268.9535388623199</v>
      </c>
      <c r="O2451" s="10">
        <f ca="1">(O2450+(IF(J2450&lt;&gt;J2449,(-O2450*'inputs and tables'!$K$22-'inputs and tables'!$K$21)-O2450*'inputs and tables'!$K$22,0)*('inputs and tables'!$K$15+'inputs and tables'!$K$16)))*(IF(AND(J2450=0,'inputs and tables'!$K$16=1),data!C2450/data!C2451,1)*IF(AND(J2450=1,'inputs and tables'!$K$15=1),data!C2451/data!C2450,1))</f>
        <v>143724.97474885281</v>
      </c>
      <c r="P2451" s="10">
        <f ca="1">(P2450+(IF(K2450&lt;&gt;K2449,(-P2450*'inputs and tables'!$K$22-'inputs and tables'!$K$21)-P2450*'inputs and tables'!$K$22,0)*('inputs and tables'!$K$15+'inputs and tables'!$K$16)))*(IF(AND(K2450=0,'inputs and tables'!$K$16=1),data!C2450/data!C2451,1)*IF(AND(K2450=1,'inputs and tables'!$K$15=1),data!C2451/data!C2450,1))</f>
        <v>31109.614589265046</v>
      </c>
    </row>
    <row r="2452" spans="1:16" x14ac:dyDescent="0.4">
      <c r="A2452" s="17">
        <f t="shared" si="115"/>
        <v>2450</v>
      </c>
      <c r="B2452">
        <v>1714521600</v>
      </c>
      <c r="C2452">
        <v>58364.97</v>
      </c>
      <c r="D2452" s="14">
        <f t="shared" si="116"/>
        <v>45413</v>
      </c>
      <c r="F2452">
        <f ca="1">IF(A2452&lt;$F$2,"",AVERAGE(INDIRECT("C"&amp;A2452-$F$2+3):C2452))</f>
        <v>56831.522499999992</v>
      </c>
      <c r="G2452" s="2">
        <f ca="1">IF(A2452&lt;$G$2,"",IF(A2452=$G$2,AVERAGE(INDIRECT("C"&amp;A2452-$G$2+3):C2452),G2451+(2/($G$2+3))*(C2452-G2451)))</f>
        <v>58883.494262755092</v>
      </c>
      <c r="J2452">
        <f ca="1">IF(F2452="","",IF(C2452&lt;(F2452*(1-'inputs and tables'!$K$14)),0,IF(C2452&gt;(F2452*(1+'inputs and tables'!$K$14)),1,J2451)))</f>
        <v>1</v>
      </c>
      <c r="K2452">
        <f ca="1">IF(G2452="","",IF(C2452&lt;(G2452*(1-'inputs and tables'!$K$14)),0,IF(C2452&gt;(G2452*(1+'inputs and tables'!$K$14)),1,K2451)))</f>
        <v>0</v>
      </c>
      <c r="N2452" s="13">
        <f t="shared" si="114"/>
        <v>5068.6035605731331</v>
      </c>
      <c r="O2452" s="10">
        <f ca="1">(O2451+(IF(J2451&lt;&gt;J2450,(-O2451*'inputs and tables'!$K$22-'inputs and tables'!$K$21)-O2451*'inputs and tables'!$K$22,0)*('inputs and tables'!$K$15+'inputs and tables'!$K$16)))*(IF(AND(J2451=0,'inputs and tables'!$K$16=1),data!C2451/data!C2452,1)*IF(AND(J2451=1,'inputs and tables'!$K$15=1),data!C2452/data!C2451,1))</f>
        <v>138259.88659459967</v>
      </c>
      <c r="P2452" s="10">
        <f ca="1">(P2451+(IF(K2451&lt;&gt;K2450,(-P2451*'inputs and tables'!$K$22-'inputs and tables'!$K$21)-P2451*'inputs and tables'!$K$22,0)*('inputs and tables'!$K$15+'inputs and tables'!$K$16)))*(IF(AND(K2451=0,'inputs and tables'!$K$16=1),data!C2451/data!C2452,1)*IF(AND(K2451=1,'inputs and tables'!$K$15=1),data!C2452/data!C2451,1))</f>
        <v>29926.683185225749</v>
      </c>
    </row>
    <row r="2453" spans="1:16" x14ac:dyDescent="0.4">
      <c r="A2453" s="17">
        <f t="shared" si="115"/>
        <v>2451</v>
      </c>
      <c r="B2453">
        <v>1714608000</v>
      </c>
      <c r="C2453">
        <v>59060.61</v>
      </c>
      <c r="D2453" s="14">
        <f t="shared" si="116"/>
        <v>45414</v>
      </c>
      <c r="F2453">
        <f ca="1">IF(A2453&lt;$F$2,"",AVERAGE(INDIRECT("C"&amp;A2453-$F$2+3):C2453))</f>
        <v>56966.650666666661</v>
      </c>
      <c r="G2453" s="2">
        <f ca="1">IF(A2453&lt;$G$2,"",IF(A2453=$G$2,AVERAGE(INDIRECT("C"&amp;A2453-$G$2+3):C2453),G2452+(2/($G$2+3))*(C2453-G2452)))</f>
        <v>58886.657043777319</v>
      </c>
      <c r="J2453">
        <f ca="1">IF(F2453="","",IF(C2453&lt;(F2453*(1-'inputs and tables'!$K$14)),0,IF(C2453&gt;(F2453*(1+'inputs and tables'!$K$14)),1,J2452)))</f>
        <v>1</v>
      </c>
      <c r="K2453">
        <f ca="1">IF(G2453="","",IF(C2453&lt;(G2453*(1-'inputs and tables'!$K$14)),0,IF(C2453&gt;(G2453*(1+'inputs and tables'!$K$14)),1,K2452)))</f>
        <v>1</v>
      </c>
      <c r="N2453" s="13">
        <f t="shared" si="114"/>
        <v>5129.0151975683566</v>
      </c>
      <c r="O2453" s="10">
        <f ca="1">(O2452+(IF(J2452&lt;&gt;J2451,(-O2452*'inputs and tables'!$K$22-'inputs and tables'!$K$21)-O2452*'inputs and tables'!$K$22,0)*('inputs and tables'!$K$15+'inputs and tables'!$K$16)))*(IF(AND(J2452=0,'inputs and tables'!$K$16=1),data!C2452/data!C2453,1)*IF(AND(J2452=1,'inputs and tables'!$K$15=1),data!C2453/data!C2452,1))</f>
        <v>139907.77757288111</v>
      </c>
      <c r="P2453" s="10">
        <f ca="1">(P2452+(IF(K2452&lt;&gt;K2451,(-P2452*'inputs and tables'!$K$22-'inputs and tables'!$K$21)-P2452*'inputs and tables'!$K$22,0)*('inputs and tables'!$K$15+'inputs and tables'!$K$16)))*(IF(AND(K2452=0,'inputs and tables'!$K$16=1),data!C2452/data!C2453,1)*IF(AND(K2452=1,'inputs and tables'!$K$15=1),data!C2453/data!C2452,1))</f>
        <v>29337.600925130366</v>
      </c>
    </row>
    <row r="2454" spans="1:16" x14ac:dyDescent="0.4">
      <c r="A2454" s="17">
        <f t="shared" si="115"/>
        <v>2452</v>
      </c>
      <c r="B2454">
        <v>1714694400</v>
      </c>
      <c r="C2454">
        <v>62882.01</v>
      </c>
      <c r="D2454" s="14">
        <f t="shared" si="116"/>
        <v>45415</v>
      </c>
      <c r="F2454">
        <f ca="1">IF(A2454&lt;$F$2,"",AVERAGE(INDIRECT("C"&amp;A2454-$F$2+3):C2454))</f>
        <v>57122.741583333322</v>
      </c>
      <c r="G2454" s="2">
        <f ca="1">IF(A2454&lt;$G$2,"",IF(A2454=$G$2,AVERAGE(INDIRECT("C"&amp;A2454-$G$2+3):C2454),G2453+(2/($G$2+3))*(C2454-G2453)))</f>
        <v>58958.002632281292</v>
      </c>
      <c r="J2454">
        <f ca="1">IF(F2454="","",IF(C2454&lt;(F2454*(1-'inputs and tables'!$K$14)),0,IF(C2454&gt;(F2454*(1+'inputs and tables'!$K$14)),1,J2453)))</f>
        <v>1</v>
      </c>
      <c r="K2454">
        <f ca="1">IF(G2454="","",IF(C2454&lt;(G2454*(1-'inputs and tables'!$K$14)),0,IF(C2454&gt;(G2454*(1+'inputs and tables'!$K$14)),1,K2453)))</f>
        <v>1</v>
      </c>
      <c r="N2454" s="13">
        <f t="shared" si="114"/>
        <v>5460.8779852366142</v>
      </c>
      <c r="O2454" s="10">
        <f ca="1">(O2453+(IF(J2453&lt;&gt;J2452,(-O2453*'inputs and tables'!$K$22-'inputs and tables'!$K$21)-O2453*'inputs and tables'!$K$22,0)*('inputs and tables'!$K$15+'inputs and tables'!$K$16)))*(IF(AND(J2453=0,'inputs and tables'!$K$16=1),data!C2453/data!C2454,1)*IF(AND(J2453=1,'inputs and tables'!$K$15=1),data!C2454/data!C2453,1))</f>
        <v>148960.23370594525</v>
      </c>
      <c r="P2454" s="10">
        <f ca="1">(P2453+(IF(K2453&lt;&gt;K2452,(-P2453*'inputs and tables'!$K$22-'inputs and tables'!$K$21)-P2453*'inputs and tables'!$K$22,0)*('inputs and tables'!$K$15+'inputs and tables'!$K$16)))*(IF(AND(K2453=0,'inputs and tables'!$K$16=1),data!C2453/data!C2454,1)*IF(AND(K2453=1,'inputs and tables'!$K$15=1),data!C2454/data!C2453,1))</f>
        <v>30985.945729853731</v>
      </c>
    </row>
    <row r="2455" spans="1:16" x14ac:dyDescent="0.4">
      <c r="A2455" s="17">
        <f t="shared" si="115"/>
        <v>2453</v>
      </c>
      <c r="B2455">
        <v>1714780800</v>
      </c>
      <c r="C2455">
        <v>63892.04</v>
      </c>
      <c r="D2455" s="14">
        <f t="shared" si="116"/>
        <v>45416</v>
      </c>
      <c r="F2455">
        <f ca="1">IF(A2455&lt;$F$2,"",AVERAGE(INDIRECT("C"&amp;A2455-$F$2+3):C2455))</f>
        <v>57287.299333333322</v>
      </c>
      <c r="G2455" s="2">
        <f ca="1">IF(A2455&lt;$G$2,"",IF(A2455=$G$2,AVERAGE(INDIRECT("C"&amp;A2455-$G$2+3):C2455),G2454+(2/($G$2+3))*(C2455-G2454)))</f>
        <v>59046.110442419129</v>
      </c>
      <c r="J2455">
        <f ca="1">IF(F2455="","",IF(C2455&lt;(F2455*(1-'inputs and tables'!$K$14)),0,IF(C2455&gt;(F2455*(1+'inputs and tables'!$K$14)),1,J2454)))</f>
        <v>1</v>
      </c>
      <c r="K2455">
        <f ca="1">IF(G2455="","",IF(C2455&lt;(G2455*(1-'inputs and tables'!$K$14)),0,IF(C2455&gt;(G2455*(1+'inputs and tables'!$K$14)),1,K2454)))</f>
        <v>1</v>
      </c>
      <c r="N2455" s="13">
        <f t="shared" si="114"/>
        <v>5548.5922709508995</v>
      </c>
      <c r="O2455" s="10">
        <f ca="1">(O2454+(IF(J2454&lt;&gt;J2453,(-O2454*'inputs and tables'!$K$22-'inputs and tables'!$K$21)-O2454*'inputs and tables'!$K$22,0)*('inputs and tables'!$K$15+'inputs and tables'!$K$16)))*(IF(AND(J2454=0,'inputs and tables'!$K$16=1),data!C2454/data!C2455,1)*IF(AND(J2454=1,'inputs and tables'!$K$15=1),data!C2455/data!C2454,1))</f>
        <v>151352.87835661747</v>
      </c>
      <c r="P2455" s="10">
        <f ca="1">(P2454+(IF(K2454&lt;&gt;K2453,(-P2454*'inputs and tables'!$K$22-'inputs and tables'!$K$21)-P2454*'inputs and tables'!$K$22,0)*('inputs and tables'!$K$15+'inputs and tables'!$K$16)))*(IF(AND(K2454=0,'inputs and tables'!$K$16=1),data!C2454/data!C2455,1)*IF(AND(K2454=1,'inputs and tables'!$K$15=1),data!C2455/data!C2454,1))</f>
        <v>31483.651429234589</v>
      </c>
    </row>
    <row r="2456" spans="1:16" x14ac:dyDescent="0.4">
      <c r="A2456" s="17">
        <f t="shared" si="115"/>
        <v>2454</v>
      </c>
      <c r="B2456">
        <v>1714867200</v>
      </c>
      <c r="C2456">
        <v>64012</v>
      </c>
      <c r="D2456" s="14">
        <f t="shared" si="116"/>
        <v>45417</v>
      </c>
      <c r="F2456">
        <f ca="1">IF(A2456&lt;$F$2,"",AVERAGE(INDIRECT("C"&amp;A2456-$F$2+3):C2456))</f>
        <v>57454.329999999987</v>
      </c>
      <c r="G2456" s="2">
        <f ca="1">IF(A2456&lt;$G$2,"",IF(A2456=$G$2,AVERAGE(INDIRECT("C"&amp;A2456-$G$2+3):C2456),G2455+(2/($G$2+3))*(C2456-G2455)))</f>
        <v>59134.787041661642</v>
      </c>
      <c r="J2456">
        <f ca="1">IF(F2456="","",IF(C2456&lt;(F2456*(1-'inputs and tables'!$K$14)),0,IF(C2456&gt;(F2456*(1+'inputs and tables'!$K$14)),1,J2455)))</f>
        <v>1</v>
      </c>
      <c r="K2456">
        <f ca="1">IF(G2456="","",IF(C2456&lt;(G2456*(1-'inputs and tables'!$K$14)),0,IF(C2456&gt;(G2456*(1+'inputs and tables'!$K$14)),1,K2455)))</f>
        <v>1</v>
      </c>
      <c r="N2456" s="13">
        <f t="shared" si="114"/>
        <v>5559.0099869734786</v>
      </c>
      <c r="O2456" s="10">
        <f ca="1">(O2455+(IF(J2455&lt;&gt;J2454,(-O2455*'inputs and tables'!$K$22-'inputs and tables'!$K$21)-O2455*'inputs and tables'!$K$22,0)*('inputs and tables'!$K$15+'inputs and tables'!$K$16)))*(IF(AND(J2455=0,'inputs and tables'!$K$16=1),data!C2455/data!C2456,1)*IF(AND(J2455=1,'inputs and tables'!$K$15=1),data!C2456/data!C2455,1))</f>
        <v>151637.0497696395</v>
      </c>
      <c r="P2456" s="10">
        <f ca="1">(P2455+(IF(K2455&lt;&gt;K2454,(-P2455*'inputs and tables'!$K$22-'inputs and tables'!$K$21)-P2455*'inputs and tables'!$K$22,0)*('inputs and tables'!$K$15+'inputs and tables'!$K$16)))*(IF(AND(K2455=0,'inputs and tables'!$K$16=1),data!C2455/data!C2456,1)*IF(AND(K2455=1,'inputs and tables'!$K$15=1),data!C2456/data!C2455,1))</f>
        <v>31542.763312740753</v>
      </c>
    </row>
    <row r="2457" spans="1:16" x14ac:dyDescent="0.4">
      <c r="A2457" s="17">
        <f t="shared" si="115"/>
        <v>2455</v>
      </c>
      <c r="B2457">
        <v>1714953600</v>
      </c>
      <c r="C2457">
        <v>63165.19</v>
      </c>
      <c r="D2457" s="14">
        <f t="shared" si="116"/>
        <v>45418</v>
      </c>
      <c r="F2457">
        <f ca="1">IF(A2457&lt;$F$2,"",AVERAGE(INDIRECT("C"&amp;A2457-$F$2+3):C2457))</f>
        <v>57614.631416666656</v>
      </c>
      <c r="G2457" s="2">
        <f ca="1">IF(A2457&lt;$G$2,"",IF(A2457=$G$2,AVERAGE(INDIRECT("C"&amp;A2457-$G$2+3):C2457),G2456+(2/($G$2+3))*(C2457-G2456)))</f>
        <v>59206.75852306054</v>
      </c>
      <c r="J2457">
        <f ca="1">IF(F2457="","",IF(C2457&lt;(F2457*(1-'inputs and tables'!$K$14)),0,IF(C2457&gt;(F2457*(1+'inputs and tables'!$K$14)),1,J2456)))</f>
        <v>1</v>
      </c>
      <c r="K2457">
        <f ca="1">IF(G2457="","",IF(C2457&lt;(G2457*(1-'inputs and tables'!$K$14)),0,IF(C2457&gt;(G2457*(1+'inputs and tables'!$K$14)),1,K2456)))</f>
        <v>1</v>
      </c>
      <c r="N2457" s="13">
        <f t="shared" si="114"/>
        <v>5485.4702561875474</v>
      </c>
      <c r="O2457" s="10">
        <f ca="1">(O2456+(IF(J2456&lt;&gt;J2455,(-O2456*'inputs and tables'!$K$22-'inputs and tables'!$K$21)-O2456*'inputs and tables'!$K$22,0)*('inputs and tables'!$K$15+'inputs and tables'!$K$16)))*(IF(AND(J2456=0,'inputs and tables'!$K$16=1),data!C2456/data!C2457,1)*IF(AND(J2456=1,'inputs and tables'!$K$15=1),data!C2457/data!C2456,1))</f>
        <v>149631.05448570166</v>
      </c>
      <c r="P2457" s="10">
        <f ca="1">(P2456+(IF(K2456&lt;&gt;K2455,(-P2456*'inputs and tables'!$K$22-'inputs and tables'!$K$21)-P2456*'inputs and tables'!$K$22,0)*('inputs and tables'!$K$15+'inputs and tables'!$K$16)))*(IF(AND(K2456=0,'inputs and tables'!$K$16=1),data!C2456/data!C2457,1)*IF(AND(K2456=1,'inputs and tables'!$K$15=1),data!C2457/data!C2456,1))</f>
        <v>31125.486436516578</v>
      </c>
    </row>
    <row r="2458" spans="1:16" x14ac:dyDescent="0.4">
      <c r="A2458" s="17">
        <f t="shared" si="115"/>
        <v>2456</v>
      </c>
      <c r="B2458">
        <v>1715040000</v>
      </c>
      <c r="C2458">
        <v>62312.08</v>
      </c>
      <c r="D2458" s="14">
        <f t="shared" si="116"/>
        <v>45419</v>
      </c>
      <c r="F2458">
        <f ca="1">IF(A2458&lt;$F$2,"",AVERAGE(INDIRECT("C"&amp;A2458-$F$2+3):C2458))</f>
        <v>57742.640083333325</v>
      </c>
      <c r="G2458" s="2">
        <f ca="1">IF(A2458&lt;$G$2,"",IF(A2458=$G$2,AVERAGE(INDIRECT("C"&amp;A2458-$G$2+3):C2458),G2457+(2/($G$2+3))*(C2458-G2457)))</f>
        <v>59262.210692291599</v>
      </c>
      <c r="J2458">
        <f ca="1">IF(F2458="","",IF(C2458&lt;(F2458*(1-'inputs and tables'!$K$14)),0,IF(C2458&gt;(F2458*(1+'inputs and tables'!$K$14)),1,J2457)))</f>
        <v>1</v>
      </c>
      <c r="K2458">
        <f ca="1">IF(G2458="","",IF(C2458&lt;(G2458*(1-'inputs and tables'!$K$14)),0,IF(C2458&gt;(G2458*(1+'inputs and tables'!$K$14)),1,K2457)))</f>
        <v>1</v>
      </c>
      <c r="N2458" s="13">
        <f t="shared" si="114"/>
        <v>5411.3834129396109</v>
      </c>
      <c r="O2458" s="10">
        <f ca="1">(O2457+(IF(J2457&lt;&gt;J2456,(-O2457*'inputs and tables'!$K$22-'inputs and tables'!$K$21)-O2457*'inputs and tables'!$K$22,0)*('inputs and tables'!$K$15+'inputs and tables'!$K$16)))*(IF(AND(J2457=0,'inputs and tables'!$K$16=1),data!C2457/data!C2458,1)*IF(AND(J2457=1,'inputs and tables'!$K$15=1),data!C2458/data!C2457,1))</f>
        <v>147610.13522792223</v>
      </c>
      <c r="P2458" s="10">
        <f ca="1">(P2457+(IF(K2457&lt;&gt;K2456,(-P2457*'inputs and tables'!$K$22-'inputs and tables'!$K$21)-P2457*'inputs and tables'!$K$22,0)*('inputs and tables'!$K$15+'inputs and tables'!$K$16)))*(IF(AND(K2457=0,'inputs and tables'!$K$16=1),data!C2457/data!C2458,1)*IF(AND(K2457=1,'inputs and tables'!$K$15=1),data!C2458/data!C2457,1))</f>
        <v>30705.105151605432</v>
      </c>
    </row>
    <row r="2459" spans="1:16" x14ac:dyDescent="0.4">
      <c r="A2459" s="17">
        <f t="shared" si="115"/>
        <v>2457</v>
      </c>
      <c r="B2459">
        <v>1715126400</v>
      </c>
      <c r="C2459">
        <v>61193.03</v>
      </c>
      <c r="D2459" s="14">
        <f t="shared" si="116"/>
        <v>45420</v>
      </c>
      <c r="F2459">
        <f ca="1">IF(A2459&lt;$F$2,"",AVERAGE(INDIRECT("C"&amp;A2459-$F$2+3):C2459))</f>
        <v>57868.332000000002</v>
      </c>
      <c r="G2459" s="2">
        <f ca="1">IF(A2459&lt;$G$2,"",IF(A2459=$G$2,AVERAGE(INDIRECT("C"&amp;A2459-$G$2+3):C2459),G2458+(2/($G$2+3))*(C2459-G2458)))</f>
        <v>59296.689608500681</v>
      </c>
      <c r="J2459">
        <f ca="1">IF(F2459="","",IF(C2459&lt;(F2459*(1-'inputs and tables'!$K$14)),0,IF(C2459&gt;(F2459*(1+'inputs and tables'!$K$14)),1,J2458)))</f>
        <v>1</v>
      </c>
      <c r="K2459">
        <f ca="1">IF(G2459="","",IF(C2459&lt;(G2459*(1-'inputs and tables'!$K$14)),0,IF(C2459&gt;(G2459*(1+'inputs and tables'!$K$14)),1,K2458)))</f>
        <v>1</v>
      </c>
      <c r="N2459" s="13">
        <f t="shared" si="114"/>
        <v>5314.2014763351817</v>
      </c>
      <c r="O2459" s="10">
        <f ca="1">(O2458+(IF(J2458&lt;&gt;J2457,(-O2458*'inputs and tables'!$K$22-'inputs and tables'!$K$21)-O2458*'inputs and tables'!$K$22,0)*('inputs and tables'!$K$15+'inputs and tables'!$K$16)))*(IF(AND(J2458=0,'inputs and tables'!$K$16=1),data!C2458/data!C2459,1)*IF(AND(J2458=1,'inputs and tables'!$K$15=1),data!C2459/data!C2458,1))</f>
        <v>144959.23476324818</v>
      </c>
      <c r="P2459" s="10">
        <f ca="1">(P2458+(IF(K2458&lt;&gt;K2457,(-P2458*'inputs and tables'!$K$22-'inputs and tables'!$K$21)-P2458*'inputs and tables'!$K$22,0)*('inputs and tables'!$K$15+'inputs and tables'!$K$16)))*(IF(AND(K2458=0,'inputs and tables'!$K$16=1),data!C2458/data!C2459,1)*IF(AND(K2458=1,'inputs and tables'!$K$15=1),data!C2459/data!C2458,1))</f>
        <v>30153.678399041495</v>
      </c>
    </row>
    <row r="2460" spans="1:16" x14ac:dyDescent="0.4">
      <c r="A2460" s="17">
        <f t="shared" si="115"/>
        <v>2458</v>
      </c>
      <c r="B2460">
        <v>1715212800</v>
      </c>
      <c r="C2460">
        <v>63074.01</v>
      </c>
      <c r="D2460" s="14">
        <f t="shared" si="116"/>
        <v>45421</v>
      </c>
      <c r="F2460">
        <f ca="1">IF(A2460&lt;$F$2,"",AVERAGE(INDIRECT("C"&amp;A2460-$F$2+3):C2460))</f>
        <v>58005.165499999996</v>
      </c>
      <c r="G2460" s="2">
        <f ca="1">IF(A2460&lt;$G$2,"",IF(A2460=$G$2,AVERAGE(INDIRECT("C"&amp;A2460-$G$2+3):C2460),G2459+(2/($G$2+3))*(C2460-G2459)))</f>
        <v>59364.14175834888</v>
      </c>
      <c r="J2460">
        <f ca="1">IF(F2460="","",IF(C2460&lt;(F2460*(1-'inputs and tables'!$K$14)),0,IF(C2460&gt;(F2460*(1+'inputs and tables'!$K$14)),1,J2459)))</f>
        <v>1</v>
      </c>
      <c r="K2460">
        <f ca="1">IF(G2460="","",IF(C2460&lt;(G2460*(1-'inputs and tables'!$K$14)),0,IF(C2460&gt;(G2460*(1+'inputs and tables'!$K$14)),1,K2459)))</f>
        <v>1</v>
      </c>
      <c r="N2460" s="13">
        <f t="shared" si="114"/>
        <v>5477.5518888406086</v>
      </c>
      <c r="O2460" s="10">
        <f ca="1">(O2459+(IF(J2459&lt;&gt;J2458,(-O2459*'inputs and tables'!$K$22-'inputs and tables'!$K$21)-O2459*'inputs and tables'!$K$22,0)*('inputs and tables'!$K$15+'inputs and tables'!$K$16)))*(IF(AND(J2459=0,'inputs and tables'!$K$16=1),data!C2459/data!C2460,1)*IF(AND(J2459=1,'inputs and tables'!$K$15=1),data!C2460/data!C2459,1))</f>
        <v>149415.05957540369</v>
      </c>
      <c r="P2460" s="10">
        <f ca="1">(P2459+(IF(K2459&lt;&gt;K2458,(-P2459*'inputs and tables'!$K$22-'inputs and tables'!$K$21)-P2459*'inputs and tables'!$K$22,0)*('inputs and tables'!$K$15+'inputs and tables'!$K$16)))*(IF(AND(K2459=0,'inputs and tables'!$K$16=1),data!C2459/data!C2460,1)*IF(AND(K2459=1,'inputs and tables'!$K$15=1),data!C2460/data!C2459,1))</f>
        <v>31080.556280313747</v>
      </c>
    </row>
    <row r="2461" spans="1:16" x14ac:dyDescent="0.4">
      <c r="A2461" s="17">
        <f t="shared" si="115"/>
        <v>2459</v>
      </c>
      <c r="B2461">
        <v>1715299200</v>
      </c>
      <c r="C2461">
        <v>60799.99</v>
      </c>
      <c r="D2461" s="14">
        <f t="shared" si="116"/>
        <v>45422</v>
      </c>
      <c r="F2461">
        <f ca="1">IF(A2461&lt;$F$2,"",AVERAGE(INDIRECT("C"&amp;A2461-$F$2+3):C2461))</f>
        <v>58125.672416666661</v>
      </c>
      <c r="G2461" s="2">
        <f ca="1">IF(A2461&lt;$G$2,"",IF(A2461=$G$2,AVERAGE(INDIRECT("C"&amp;A2461-$G$2+3):C2461),G2460+(2/($G$2+3))*(C2461-G2460)))</f>
        <v>59389.781905521224</v>
      </c>
      <c r="J2461">
        <f ca="1">IF(F2461="","",IF(C2461&lt;(F2461*(1-'inputs and tables'!$K$14)),0,IF(C2461&gt;(F2461*(1+'inputs and tables'!$K$14)),1,J2460)))</f>
        <v>1</v>
      </c>
      <c r="K2461">
        <f ca="1">IF(G2461="","",IF(C2461&lt;(G2461*(1-'inputs and tables'!$K$14)),0,IF(C2461&gt;(G2461*(1+'inputs and tables'!$K$14)),1,K2460)))</f>
        <v>1</v>
      </c>
      <c r="N2461" s="13">
        <f t="shared" si="114"/>
        <v>5280.068606165838</v>
      </c>
      <c r="O2461" s="10">
        <f ca="1">(O2460+(IF(J2460&lt;&gt;J2459,(-O2460*'inputs and tables'!$K$22-'inputs and tables'!$K$21)-O2460*'inputs and tables'!$K$22,0)*('inputs and tables'!$K$15+'inputs and tables'!$K$16)))*(IF(AND(J2460=0,'inputs and tables'!$K$16=1),data!C2460/data!C2461,1)*IF(AND(J2460=1,'inputs and tables'!$K$15=1),data!C2461/data!C2460,1))</f>
        <v>144028.1683063111</v>
      </c>
      <c r="P2461" s="10">
        <f ca="1">(P2460+(IF(K2460&lt;&gt;K2459,(-P2460*'inputs and tables'!$K$22-'inputs and tables'!$K$21)-P2460*'inputs and tables'!$K$22,0)*('inputs and tables'!$K$15+'inputs and tables'!$K$16)))*(IF(AND(K2460=0,'inputs and tables'!$K$16=1),data!C2460/data!C2461,1)*IF(AND(K2460=1,'inputs and tables'!$K$15=1),data!C2461/data!C2460,1))</f>
        <v>29960.002718037318</v>
      </c>
    </row>
    <row r="2462" spans="1:16" x14ac:dyDescent="0.4">
      <c r="A2462" s="17">
        <f t="shared" si="115"/>
        <v>2460</v>
      </c>
      <c r="B2462">
        <v>1715385600</v>
      </c>
      <c r="C2462">
        <v>60825.99</v>
      </c>
      <c r="D2462" s="14">
        <f t="shared" si="116"/>
        <v>45423</v>
      </c>
      <c r="F2462">
        <f ca="1">IF(A2462&lt;$F$2,"",AVERAGE(INDIRECT("C"&amp;A2462-$F$2+3):C2462))</f>
        <v>58276.032916666663</v>
      </c>
      <c r="G2462" s="2">
        <f ca="1">IF(A2462&lt;$G$2,"",IF(A2462=$G$2,AVERAGE(INDIRECT("C"&amp;A2462-$G$2+3):C2462),G2461+(2/($G$2+3))*(C2462-G2461)))</f>
        <v>59415.428478636917</v>
      </c>
      <c r="J2462">
        <f ca="1">IF(F2462="","",IF(C2462&lt;(F2462*(1-'inputs and tables'!$K$14)),0,IF(C2462&gt;(F2462*(1+'inputs and tables'!$K$14)),1,J2461)))</f>
        <v>1</v>
      </c>
      <c r="K2462">
        <f ca="1">IF(G2462="","",IF(C2462&lt;(G2462*(1-'inputs and tables'!$K$14)),0,IF(C2462&gt;(G2462*(1+'inputs and tables'!$K$14)),1,K2461)))</f>
        <v>1</v>
      </c>
      <c r="N2462" s="13">
        <f t="shared" si="114"/>
        <v>5282.3265306122121</v>
      </c>
      <c r="O2462" s="10">
        <f ca="1">(O2461+(IF(J2461&lt;&gt;J2460,(-O2461*'inputs and tables'!$K$22-'inputs and tables'!$K$21)-O2461*'inputs and tables'!$K$22,0)*('inputs and tables'!$K$15+'inputs and tables'!$K$16)))*(IF(AND(J2461=0,'inputs and tables'!$K$16=1),data!C2461/data!C2462,1)*IF(AND(J2461=1,'inputs and tables'!$K$15=1),data!C2462/data!C2461,1))</f>
        <v>144089.75930946693</v>
      </c>
      <c r="P2462" s="10">
        <f ca="1">(P2461+(IF(K2461&lt;&gt;K2460,(-P2461*'inputs and tables'!$K$22-'inputs and tables'!$K$21)-P2461*'inputs and tables'!$K$22,0)*('inputs and tables'!$K$15+'inputs and tables'!$K$16)))*(IF(AND(K2461=0,'inputs and tables'!$K$16=1),data!C2461/data!C2462,1)*IF(AND(K2461=1,'inputs and tables'!$K$15=1),data!C2462/data!C2461,1))</f>
        <v>29972.81456341211</v>
      </c>
    </row>
    <row r="2463" spans="1:16" x14ac:dyDescent="0.4">
      <c r="A2463" s="17">
        <f t="shared" si="115"/>
        <v>2461</v>
      </c>
      <c r="B2463">
        <v>1715472000</v>
      </c>
      <c r="C2463">
        <v>61483.99</v>
      </c>
      <c r="D2463" s="14">
        <f t="shared" si="116"/>
        <v>45424</v>
      </c>
      <c r="F2463">
        <f ca="1">IF(A2463&lt;$F$2,"",AVERAGE(INDIRECT("C"&amp;A2463-$F$2+3):C2463))</f>
        <v>58431.332916666666</v>
      </c>
      <c r="G2463" s="2">
        <f ca="1">IF(A2463&lt;$G$2,"",IF(A2463=$G$2,AVERAGE(INDIRECT("C"&amp;A2463-$G$2+3):C2463),G2462+(2/($G$2+3))*(C2463-G2462)))</f>
        <v>59452.367077232688</v>
      </c>
      <c r="J2463">
        <f ca="1">IF(F2463="","",IF(C2463&lt;(F2463*(1-'inputs and tables'!$K$14)),0,IF(C2463&gt;(F2463*(1+'inputs and tables'!$K$14)),1,J2462)))</f>
        <v>1</v>
      </c>
      <c r="K2463">
        <f ca="1">IF(G2463="","",IF(C2463&lt;(G2463*(1-'inputs and tables'!$K$14)),0,IF(C2463&gt;(G2463*(1+'inputs and tables'!$K$14)),1,K2462)))</f>
        <v>1</v>
      </c>
      <c r="N2463" s="13">
        <f t="shared" si="114"/>
        <v>5339.469387755069</v>
      </c>
      <c r="O2463" s="10">
        <f ca="1">(O2462+(IF(J2462&lt;&gt;J2461,(-O2462*'inputs and tables'!$K$22-'inputs and tables'!$K$21)-O2462*'inputs and tables'!$K$22,0)*('inputs and tables'!$K$15+'inputs and tables'!$K$16)))*(IF(AND(J2462=0,'inputs and tables'!$K$16=1),data!C2462/data!C2463,1)*IF(AND(J2462=1,'inputs and tables'!$K$15=1),data!C2463/data!C2462,1))</f>
        <v>145648.48546625665</v>
      </c>
      <c r="P2463" s="10">
        <f ca="1">(P2462+(IF(K2462&lt;&gt;K2461,(-P2462*'inputs and tables'!$K$22-'inputs and tables'!$K$21)-P2462*'inputs and tables'!$K$22,0)*('inputs and tables'!$K$15+'inputs and tables'!$K$16)))*(IF(AND(K2462=0,'inputs and tables'!$K$16=1),data!C2462/data!C2463,1)*IF(AND(K2462=1,'inputs and tables'!$K$15=1),data!C2463/data!C2462,1))</f>
        <v>30297.052804051109</v>
      </c>
    </row>
    <row r="2464" spans="1:16" x14ac:dyDescent="0.4">
      <c r="A2464" s="17">
        <f t="shared" si="115"/>
        <v>2462</v>
      </c>
      <c r="B2464">
        <v>1715558400</v>
      </c>
      <c r="C2464">
        <v>62940.08</v>
      </c>
      <c r="D2464" s="14">
        <f t="shared" si="116"/>
        <v>45425</v>
      </c>
      <c r="F2464">
        <f ca="1">IF(A2464&lt;$F$2,"",AVERAGE(INDIRECT("C"&amp;A2464-$F$2+3):C2464))</f>
        <v>58608.064000000013</v>
      </c>
      <c r="G2464" s="2">
        <f ca="1">IF(A2464&lt;$G$2,"",IF(A2464=$G$2,AVERAGE(INDIRECT("C"&amp;A2464-$G$2+3):C2464),G2463+(2/($G$2+3))*(C2464-G2463)))</f>
        <v>59514.647665139244</v>
      </c>
      <c r="J2464">
        <f ca="1">IF(F2464="","",IF(C2464&lt;(F2464*(1-'inputs and tables'!$K$14)),0,IF(C2464&gt;(F2464*(1+'inputs and tables'!$K$14)),1,J2463)))</f>
        <v>1</v>
      </c>
      <c r="K2464">
        <f ca="1">IF(G2464="","",IF(C2464&lt;(G2464*(1-'inputs and tables'!$K$14)),0,IF(C2464&gt;(G2464*(1+'inputs and tables'!$K$14)),1,K2463)))</f>
        <v>1</v>
      </c>
      <c r="N2464" s="13">
        <f t="shared" si="114"/>
        <v>5465.9209726443432</v>
      </c>
      <c r="O2464" s="10">
        <f ca="1">(O2463+(IF(J2463&lt;&gt;J2462,(-O2463*'inputs and tables'!$K$22-'inputs and tables'!$K$21)-O2463*'inputs and tables'!$K$22,0)*('inputs and tables'!$K$15+'inputs and tables'!$K$16)))*(IF(AND(J2463=0,'inputs and tables'!$K$16=1),data!C2463/data!C2464,1)*IF(AND(J2463=1,'inputs and tables'!$K$15=1),data!C2464/data!C2463,1))</f>
        <v>149097.79484260912</v>
      </c>
      <c r="P2464" s="10">
        <f ca="1">(P2463+(IF(K2463&lt;&gt;K2462,(-P2463*'inputs and tables'!$K$22-'inputs and tables'!$K$21)-P2463*'inputs and tables'!$K$22,0)*('inputs and tables'!$K$15+'inputs and tables'!$K$16)))*(IF(AND(K2463=0,'inputs and tables'!$K$16=1),data!C2463/data!C2464,1)*IF(AND(K2463=1,'inputs and tables'!$K$15=1),data!C2464/data!C2463,1))</f>
        <v>31014.560493735054</v>
      </c>
    </row>
    <row r="2465" spans="1:16" x14ac:dyDescent="0.4">
      <c r="A2465" s="17">
        <f t="shared" si="115"/>
        <v>2463</v>
      </c>
      <c r="B2465">
        <v>1715644800</v>
      </c>
      <c r="C2465">
        <v>61577.49</v>
      </c>
      <c r="D2465" s="14">
        <f t="shared" si="116"/>
        <v>45426</v>
      </c>
      <c r="F2465">
        <f ca="1">IF(A2465&lt;$F$2,"",AVERAGE(INDIRECT("C"&amp;A2465-$F$2+3):C2465))</f>
        <v>58766.950583333346</v>
      </c>
      <c r="G2465" s="2">
        <f ca="1">IF(A2465&lt;$G$2,"",IF(A2465=$G$2,AVERAGE(INDIRECT("C"&amp;A2465-$G$2+3):C2465),G2464+(2/($G$2+3))*(C2465-G2464)))</f>
        <v>59551.484135404615</v>
      </c>
      <c r="J2465">
        <f ca="1">IF(F2465="","",IF(C2465&lt;(F2465*(1-'inputs and tables'!$K$14)),0,IF(C2465&gt;(F2465*(1+'inputs and tables'!$K$14)),1,J2464)))</f>
        <v>1</v>
      </c>
      <c r="K2465">
        <f ca="1">IF(G2465="","",IF(C2465&lt;(G2465*(1-'inputs and tables'!$K$14)),0,IF(C2465&gt;(G2465*(1+'inputs and tables'!$K$14)),1,K2464)))</f>
        <v>1</v>
      </c>
      <c r="N2465" s="13">
        <f t="shared" si="114"/>
        <v>5347.5892314372222</v>
      </c>
      <c r="O2465" s="10">
        <f ca="1">(O2464+(IF(J2464&lt;&gt;J2463,(-O2464*'inputs and tables'!$K$22-'inputs and tables'!$K$21)-O2464*'inputs and tables'!$K$22,0)*('inputs and tables'!$K$15+'inputs and tables'!$K$16)))*(IF(AND(J2464=0,'inputs and tables'!$K$16=1),data!C2464/data!C2465,1)*IF(AND(J2464=1,'inputs and tables'!$K$15=1),data!C2465/data!C2464,1))</f>
        <v>145869.97618914393</v>
      </c>
      <c r="P2465" s="10">
        <f ca="1">(P2464+(IF(K2464&lt;&gt;K2463,(-P2464*'inputs and tables'!$K$22-'inputs and tables'!$K$21)-P2464*'inputs and tables'!$K$22,0)*('inputs and tables'!$K$15+'inputs and tables'!$K$16)))*(IF(AND(K2464=0,'inputs and tables'!$K$16=1),data!C2464/data!C2465,1)*IF(AND(K2464=1,'inputs and tables'!$K$15=1),data!C2465/data!C2464,1))</f>
        <v>30343.126171071995</v>
      </c>
    </row>
    <row r="2466" spans="1:16" x14ac:dyDescent="0.4">
      <c r="A2466" s="17">
        <f t="shared" si="115"/>
        <v>2464</v>
      </c>
      <c r="B2466">
        <v>1715731200</v>
      </c>
      <c r="C2466">
        <v>66206.5</v>
      </c>
      <c r="D2466" s="14">
        <f t="shared" si="116"/>
        <v>45427</v>
      </c>
      <c r="F2466">
        <f ca="1">IF(A2466&lt;$F$2,"",AVERAGE(INDIRECT("C"&amp;A2466-$F$2+3):C2466))</f>
        <v>58959.188500000011</v>
      </c>
      <c r="G2466" s="2">
        <f ca="1">IF(A2466&lt;$G$2,"",IF(A2466=$G$2,AVERAGE(INDIRECT("C"&amp;A2466-$G$2+3):C2466),G2465+(2/($G$2+3))*(C2466-G2465)))</f>
        <v>59670.323704415248</v>
      </c>
      <c r="J2466">
        <f ca="1">IF(F2466="","",IF(C2466&lt;(F2466*(1-'inputs and tables'!$K$14)),0,IF(C2466&gt;(F2466*(1+'inputs and tables'!$K$14)),1,J2465)))</f>
        <v>1</v>
      </c>
      <c r="K2466">
        <f ca="1">IF(G2466="","",IF(C2466&lt;(G2466*(1-'inputs and tables'!$K$14)),0,IF(C2466&gt;(G2466*(1+'inputs and tables'!$K$14)),1,K2465)))</f>
        <v>1</v>
      </c>
      <c r="N2466" s="13">
        <f t="shared" si="114"/>
        <v>5749.5874945722608</v>
      </c>
      <c r="O2466" s="10">
        <f ca="1">(O2465+(IF(J2465&lt;&gt;J2464,(-O2465*'inputs and tables'!$K$22-'inputs and tables'!$K$21)-O2465*'inputs and tables'!$K$22,0)*('inputs and tables'!$K$15+'inputs and tables'!$K$16)))*(IF(AND(J2465=0,'inputs and tables'!$K$16=1),data!C2465/data!C2466,1)*IF(AND(J2465=1,'inputs and tables'!$K$15=1),data!C2466/data!C2465,1))</f>
        <v>156835.56732446479</v>
      </c>
      <c r="P2466" s="10">
        <f ca="1">(P2465+(IF(K2465&lt;&gt;K2464,(-P2465*'inputs and tables'!$K$22-'inputs and tables'!$K$21)-P2465*'inputs and tables'!$K$22,0)*('inputs and tables'!$K$15+'inputs and tables'!$K$16)))*(IF(AND(K2465=0,'inputs and tables'!$K$16=1),data!C2465/data!C2466,1)*IF(AND(K2465=1,'inputs and tables'!$K$15=1),data!C2466/data!C2465,1))</f>
        <v>32624.13233870166</v>
      </c>
    </row>
    <row r="2467" spans="1:16" x14ac:dyDescent="0.4">
      <c r="A2467" s="17">
        <f t="shared" si="115"/>
        <v>2465</v>
      </c>
      <c r="B2467">
        <v>1715817600</v>
      </c>
      <c r="C2467">
        <v>65235.21</v>
      </c>
      <c r="D2467" s="14">
        <f t="shared" si="116"/>
        <v>45428</v>
      </c>
      <c r="F2467">
        <f ca="1">IF(A2467&lt;$F$2,"",AVERAGE(INDIRECT("C"&amp;A2467-$F$2+3):C2467))</f>
        <v>59146.347750000001</v>
      </c>
      <c r="G2467" s="2">
        <f ca="1">IF(A2467&lt;$G$2,"",IF(A2467=$G$2,AVERAGE(INDIRECT("C"&amp;A2467-$G$2+3):C2467),G2466+(2/($G$2+3))*(C2467-G2466)))</f>
        <v>59769.696673979262</v>
      </c>
      <c r="J2467">
        <f ca="1">IF(F2467="","",IF(C2467&lt;(F2467*(1-'inputs and tables'!$K$14)),0,IF(C2467&gt;(F2467*(1+'inputs and tables'!$K$14)),1,J2466)))</f>
        <v>1</v>
      </c>
      <c r="K2467">
        <f ca="1">IF(G2467="","",IF(C2467&lt;(G2467*(1-'inputs and tables'!$K$14)),0,IF(C2467&gt;(G2467*(1+'inputs and tables'!$K$14)),1,K2466)))</f>
        <v>1</v>
      </c>
      <c r="N2467" s="13">
        <f t="shared" si="114"/>
        <v>5665.2375162830731</v>
      </c>
      <c r="O2467" s="10">
        <f ca="1">(O2466+(IF(J2466&lt;&gt;J2465,(-O2466*'inputs and tables'!$K$22-'inputs and tables'!$K$21)-O2466*'inputs and tables'!$K$22,0)*('inputs and tables'!$K$15+'inputs and tables'!$K$16)))*(IF(AND(J2466=0,'inputs and tables'!$K$16=1),data!C2466/data!C2467,1)*IF(AND(J2466=1,'inputs and tables'!$K$15=1),data!C2467/data!C2466,1))</f>
        <v>154534.69326849477</v>
      </c>
      <c r="P2467" s="10">
        <f ca="1">(P2466+(IF(K2466&lt;&gt;K2465,(-P2466*'inputs and tables'!$K$22-'inputs and tables'!$K$21)-P2466*'inputs and tables'!$K$22,0)*('inputs and tables'!$K$15+'inputs and tables'!$K$16)))*(IF(AND(K2466=0,'inputs and tables'!$K$16=1),data!C2466/data!C2467,1)*IF(AND(K2466=1,'inputs and tables'!$K$15=1),data!C2467/data!C2466,1))</f>
        <v>32145.516288929244</v>
      </c>
    </row>
    <row r="2468" spans="1:16" x14ac:dyDescent="0.4">
      <c r="A2468" s="17">
        <f t="shared" si="115"/>
        <v>2466</v>
      </c>
      <c r="B2468">
        <v>1715904000</v>
      </c>
      <c r="C2468">
        <v>67024</v>
      </c>
      <c r="D2468" s="14">
        <f t="shared" si="116"/>
        <v>45429</v>
      </c>
      <c r="F2468">
        <f ca="1">IF(A2468&lt;$F$2,"",AVERAGE(INDIRECT("C"&amp;A2468-$F$2+3):C2468))</f>
        <v>59360.485250000005</v>
      </c>
      <c r="G2468" s="2">
        <f ca="1">IF(A2468&lt;$G$2,"",IF(A2468=$G$2,AVERAGE(INDIRECT("C"&amp;A2468-$G$2+3):C2468),G2467+(2/($G$2+3))*(C2468-G2467)))</f>
        <v>59899.237804801058</v>
      </c>
      <c r="J2468">
        <f ca="1">IF(F2468="","",IF(C2468&lt;(F2468*(1-'inputs and tables'!$K$14)),0,IF(C2468&gt;(F2468*(1+'inputs and tables'!$K$14)),1,J2467)))</f>
        <v>1</v>
      </c>
      <c r="K2468">
        <f ca="1">IF(G2468="","",IF(C2468&lt;(G2468*(1-'inputs and tables'!$K$14)),0,IF(C2468&gt;(G2468*(1+'inputs and tables'!$K$14)),1,K2467)))</f>
        <v>1</v>
      </c>
      <c r="N2468" s="13">
        <f t="shared" si="114"/>
        <v>5820.5818497611444</v>
      </c>
      <c r="O2468" s="10">
        <f ca="1">(O2467+(IF(J2467&lt;&gt;J2466,(-O2467*'inputs and tables'!$K$22-'inputs and tables'!$K$21)-O2467*'inputs and tables'!$K$22,0)*('inputs and tables'!$K$15+'inputs and tables'!$K$16)))*(IF(AND(J2467=0,'inputs and tables'!$K$16=1),data!C2467/data!C2468,1)*IF(AND(J2467=1,'inputs and tables'!$K$15=1),data!C2468/data!C2467,1))</f>
        <v>158772.13059676811</v>
      </c>
      <c r="P2468" s="10">
        <f ca="1">(P2467+(IF(K2467&lt;&gt;K2466,(-P2467*'inputs and tables'!$K$22-'inputs and tables'!$K$21)-P2467*'inputs and tables'!$K$22,0)*('inputs and tables'!$K$15+'inputs and tables'!$K$16)))*(IF(AND(K2467=0,'inputs and tables'!$K$16=1),data!C2467/data!C2468,1)*IF(AND(K2467=1,'inputs and tables'!$K$15=1),data!C2468/data!C2467,1))</f>
        <v>33026.966323082175</v>
      </c>
    </row>
    <row r="2469" spans="1:16" x14ac:dyDescent="0.4">
      <c r="A2469" s="17">
        <f t="shared" si="115"/>
        <v>2467</v>
      </c>
      <c r="B2469">
        <v>1715990400</v>
      </c>
      <c r="C2469">
        <v>66915.199999999997</v>
      </c>
      <c r="D2469" s="14">
        <f t="shared" si="116"/>
        <v>45430</v>
      </c>
      <c r="F2469">
        <f ca="1">IF(A2469&lt;$F$2,"",AVERAGE(INDIRECT("C"&amp;A2469-$F$2+3):C2469))</f>
        <v>59570.953333333338</v>
      </c>
      <c r="G2469" s="2">
        <f ca="1">IF(A2469&lt;$G$2,"",IF(A2469=$G$2,AVERAGE(INDIRECT("C"&amp;A2469-$G$2+3):C2469),G2468+(2/($G$2+3))*(C2469-G2468)))</f>
        <v>60024.52284400104</v>
      </c>
      <c r="J2469">
        <f ca="1">IF(F2469="","",IF(C2469&lt;(F2469*(1-'inputs and tables'!$K$14)),0,IF(C2469&gt;(F2469*(1+'inputs and tables'!$K$14)),1,J2468)))</f>
        <v>1</v>
      </c>
      <c r="K2469">
        <f ca="1">IF(G2469="","",IF(C2469&lt;(G2469*(1-'inputs and tables'!$K$14)),0,IF(C2469&gt;(G2469*(1+'inputs and tables'!$K$14)),1,K2468)))</f>
        <v>1</v>
      </c>
      <c r="N2469" s="13">
        <f t="shared" si="114"/>
        <v>5811.1333043855475</v>
      </c>
      <c r="O2469" s="10">
        <f ca="1">(O2468+(IF(J2468&lt;&gt;J2467,(-O2468*'inputs and tables'!$K$22-'inputs and tables'!$K$21)-O2468*'inputs and tables'!$K$22,0)*('inputs and tables'!$K$15+'inputs and tables'!$K$16)))*(IF(AND(J2468=0,'inputs and tables'!$K$16=1),data!C2468/data!C2469,1)*IF(AND(J2468=1,'inputs and tables'!$K$15=1),data!C2469/data!C2468,1))</f>
        <v>158514.39593740835</v>
      </c>
      <c r="P2469" s="10">
        <f ca="1">(P2468+(IF(K2468&lt;&gt;K2467,(-P2468*'inputs and tables'!$K$22-'inputs and tables'!$K$21)-P2468*'inputs and tables'!$K$22,0)*('inputs and tables'!$K$15+'inputs and tables'!$K$16)))*(IF(AND(K2468=0,'inputs and tables'!$K$16=1),data!C2468/data!C2469,1)*IF(AND(K2468=1,'inputs and tables'!$K$15=1),data!C2469/data!C2468,1))</f>
        <v>32973.353677821506</v>
      </c>
    </row>
    <row r="2470" spans="1:16" x14ac:dyDescent="0.4">
      <c r="A2470" s="17">
        <f t="shared" si="115"/>
        <v>2468</v>
      </c>
      <c r="B2470">
        <v>1716076800</v>
      </c>
      <c r="C2470">
        <v>66274.009999999995</v>
      </c>
      <c r="D2470" s="14">
        <f t="shared" si="116"/>
        <v>45431</v>
      </c>
      <c r="F2470">
        <f ca="1">IF(A2470&lt;$F$2,"",AVERAGE(INDIRECT("C"&amp;A2470-$F$2+3):C2470))</f>
        <v>59775.769750000007</v>
      </c>
      <c r="G2470" s="2">
        <f ca="1">IF(A2470&lt;$G$2,"",IF(A2470=$G$2,AVERAGE(INDIRECT("C"&amp;A2470-$G$2+3):C2470),G2469+(2/($G$2+3))*(C2470-G2469)))</f>
        <v>60136.12082892959</v>
      </c>
      <c r="J2470">
        <f ca="1">IF(F2470="","",IF(C2470&lt;(F2470*(1-'inputs and tables'!$K$14)),0,IF(C2470&gt;(F2470*(1+'inputs and tables'!$K$14)),1,J2469)))</f>
        <v>1</v>
      </c>
      <c r="K2470">
        <f ca="1">IF(G2470="","",IF(C2470&lt;(G2470*(1-'inputs and tables'!$K$14)),0,IF(C2470&gt;(G2470*(1+'inputs and tables'!$K$14)),1,K2469)))</f>
        <v>1</v>
      </c>
      <c r="N2470" s="13">
        <f t="shared" si="114"/>
        <v>5755.4502822405193</v>
      </c>
      <c r="O2470" s="10">
        <f ca="1">(O2469+(IF(J2469&lt;&gt;J2468,(-O2469*'inputs and tables'!$K$22-'inputs and tables'!$K$21)-O2469*'inputs and tables'!$K$22,0)*('inputs and tables'!$K$15+'inputs and tables'!$K$16)))*(IF(AND(J2469=0,'inputs and tables'!$K$16=1),data!C2469/data!C2470,1)*IF(AND(J2469=1,'inputs and tables'!$K$15=1),data!C2470/data!C2469,1))</f>
        <v>156995.49073304361</v>
      </c>
      <c r="P2470" s="10">
        <f ca="1">(P2469+(IF(K2469&lt;&gt;K2468,(-P2469*'inputs and tables'!$K$22-'inputs and tables'!$K$21)-P2469*'inputs and tables'!$K$22,0)*('inputs and tables'!$K$15+'inputs and tables'!$K$16)))*(IF(AND(K2469=0,'inputs and tables'!$K$16=1),data!C2469/data!C2470,1)*IF(AND(K2469=1,'inputs and tables'!$K$15=1),data!C2470/data!C2469,1))</f>
        <v>32657.398787980597</v>
      </c>
    </row>
    <row r="2471" spans="1:16" x14ac:dyDescent="0.4">
      <c r="A2471" s="17">
        <f t="shared" si="115"/>
        <v>2469</v>
      </c>
      <c r="B2471">
        <v>1716163200</v>
      </c>
      <c r="C2471">
        <v>71446.62</v>
      </c>
      <c r="D2471" s="14">
        <f t="shared" si="116"/>
        <v>45432</v>
      </c>
      <c r="F2471">
        <f ca="1">IF(A2471&lt;$F$2,"",AVERAGE(INDIRECT("C"&amp;A2471-$F$2+3):C2471))</f>
        <v>60024.655500000001</v>
      </c>
      <c r="G2471" s="2">
        <f ca="1">IF(A2471&lt;$G$2,"",IF(A2471=$G$2,AVERAGE(INDIRECT("C"&amp;A2471-$G$2+3):C2471),G2470+(2/($G$2+3))*(C2471-G2470)))</f>
        <v>60338.09402841299</v>
      </c>
      <c r="J2471">
        <f ca="1">IF(F2471="","",IF(C2471&lt;(F2471*(1-'inputs and tables'!$K$14)),0,IF(C2471&gt;(F2471*(1+'inputs and tables'!$K$14)),1,J2470)))</f>
        <v>1</v>
      </c>
      <c r="K2471">
        <f ca="1">IF(G2471="","",IF(C2471&lt;(G2471*(1-'inputs and tables'!$K$14)),0,IF(C2471&gt;(G2471*(1+'inputs and tables'!$K$14)),1,K2470)))</f>
        <v>1</v>
      </c>
      <c r="N2471" s="13">
        <f t="shared" si="114"/>
        <v>6204.6565349543671</v>
      </c>
      <c r="O2471" s="10">
        <f ca="1">(O2470+(IF(J2470&lt;&gt;J2469,(-O2470*'inputs and tables'!$K$22-'inputs and tables'!$K$21)-O2470*'inputs and tables'!$K$22,0)*('inputs and tables'!$K$15+'inputs and tables'!$K$16)))*(IF(AND(J2470=0,'inputs and tables'!$K$16=1),data!C2470/data!C2471,1)*IF(AND(J2470=1,'inputs and tables'!$K$15=1),data!C2471/data!C2470,1))</f>
        <v>169248.80761126854</v>
      </c>
      <c r="P2471" s="10">
        <f ca="1">(P2470+(IF(K2470&lt;&gt;K2469,(-P2470*'inputs and tables'!$K$22-'inputs and tables'!$K$21)-P2470*'inputs and tables'!$K$22,0)*('inputs and tables'!$K$15+'inputs and tables'!$K$16)))*(IF(AND(K2470=0,'inputs and tables'!$K$16=1),data!C2470/data!C2471,1)*IF(AND(K2470=1,'inputs and tables'!$K$15=1),data!C2471/data!C2470,1))</f>
        <v>35206.271076600169</v>
      </c>
    </row>
    <row r="2472" spans="1:16" x14ac:dyDescent="0.4">
      <c r="A2472" s="17">
        <f t="shared" si="115"/>
        <v>2470</v>
      </c>
      <c r="B2472">
        <v>1716249600</v>
      </c>
      <c r="C2472">
        <v>70148.34</v>
      </c>
      <c r="D2472" s="14">
        <f t="shared" si="116"/>
        <v>45433</v>
      </c>
      <c r="F2472">
        <f ca="1">IF(A2472&lt;$F$2,"",AVERAGE(INDIRECT("C"&amp;A2472-$F$2+3):C2472))</f>
        <v>60279.491500000004</v>
      </c>
      <c r="G2472" s="2">
        <f ca="1">IF(A2472&lt;$G$2,"",IF(A2472=$G$2,AVERAGE(INDIRECT("C"&amp;A2472-$G$2+3):C2472),G2471+(2/($G$2+3))*(C2472-G2471)))</f>
        <v>60513.276992191328</v>
      </c>
      <c r="J2472">
        <f ca="1">IF(F2472="","",IF(C2472&lt;(F2472*(1-'inputs and tables'!$K$14)),0,IF(C2472&gt;(F2472*(1+'inputs and tables'!$K$14)),1,J2471)))</f>
        <v>1</v>
      </c>
      <c r="K2472">
        <f ca="1">IF(G2472="","",IF(C2472&lt;(G2472*(1-'inputs and tables'!$K$14)),0,IF(C2472&gt;(G2472*(1+'inputs and tables'!$K$14)),1,K2471)))</f>
        <v>1</v>
      </c>
      <c r="N2472" s="13">
        <f t="shared" si="114"/>
        <v>6091.909683022106</v>
      </c>
      <c r="O2472" s="10">
        <f ca="1">(O2471+(IF(J2471&lt;&gt;J2470,(-O2471*'inputs and tables'!$K$22-'inputs and tables'!$K$21)-O2471*'inputs and tables'!$K$22,0)*('inputs and tables'!$K$15+'inputs and tables'!$K$16)))*(IF(AND(J2471=0,'inputs and tables'!$K$16=1),data!C2471/data!C2472,1)*IF(AND(J2471=1,'inputs and tables'!$K$15=1),data!C2472/data!C2471,1))</f>
        <v>166173.33193522456</v>
      </c>
      <c r="P2472" s="10">
        <f ca="1">(P2471+(IF(K2471&lt;&gt;K2470,(-P2471*'inputs and tables'!$K$22-'inputs and tables'!$K$21)-P2471*'inputs and tables'!$K$22,0)*('inputs and tables'!$K$15+'inputs and tables'!$K$16)))*(IF(AND(K2471=0,'inputs and tables'!$K$16=1),data!C2471/data!C2472,1)*IF(AND(K2471=1,'inputs and tables'!$K$15=1),data!C2472/data!C2471,1))</f>
        <v>34566.526360708383</v>
      </c>
    </row>
    <row r="2473" spans="1:16" x14ac:dyDescent="0.4">
      <c r="A2473" s="17">
        <f t="shared" si="115"/>
        <v>2471</v>
      </c>
      <c r="B2473">
        <v>1716336000</v>
      </c>
      <c r="C2473">
        <v>69166.62</v>
      </c>
      <c r="D2473" s="14">
        <f t="shared" si="116"/>
        <v>45434</v>
      </c>
      <c r="F2473">
        <f ca="1">IF(A2473&lt;$F$2,"",AVERAGE(INDIRECT("C"&amp;A2473-$F$2+3):C2473))</f>
        <v>60523.4</v>
      </c>
      <c r="G2473" s="2">
        <f ca="1">IF(A2473&lt;$G$2,"",IF(A2473=$G$2,AVERAGE(INDIRECT("C"&amp;A2473-$G$2+3):C2473),G2472+(2/($G$2+3))*(C2473-G2472)))</f>
        <v>60667.800974473626</v>
      </c>
      <c r="J2473">
        <f ca="1">IF(F2473="","",IF(C2473&lt;(F2473*(1-'inputs and tables'!$K$14)),0,IF(C2473&gt;(F2473*(1+'inputs and tables'!$K$14)),1,J2472)))</f>
        <v>1</v>
      </c>
      <c r="K2473">
        <f ca="1">IF(G2473="","",IF(C2473&lt;(G2473*(1-'inputs and tables'!$K$14)),0,IF(C2473&gt;(G2473*(1+'inputs and tables'!$K$14)),1,K2472)))</f>
        <v>1</v>
      </c>
      <c r="N2473" s="13">
        <f t="shared" si="114"/>
        <v>6006.6539296569308</v>
      </c>
      <c r="O2473" s="10">
        <f ca="1">(O2472+(IF(J2472&lt;&gt;J2471,(-O2472*'inputs and tables'!$K$22-'inputs and tables'!$K$21)-O2472*'inputs and tables'!$K$22,0)*('inputs and tables'!$K$15+'inputs and tables'!$K$16)))*(IF(AND(J2472=0,'inputs and tables'!$K$16=1),data!C2472/data!C2473,1)*IF(AND(J2472=1,'inputs and tables'!$K$15=1),data!C2473/data!C2472,1))</f>
        <v>163847.75041145011</v>
      </c>
      <c r="P2473" s="10">
        <f ca="1">(P2472+(IF(K2472&lt;&gt;K2471,(-P2472*'inputs and tables'!$K$22-'inputs and tables'!$K$21)-P2472*'inputs and tables'!$K$22,0)*('inputs and tables'!$K$15+'inputs and tables'!$K$16)))*(IF(AND(K2472=0,'inputs and tables'!$K$16=1),data!C2472/data!C2473,1)*IF(AND(K2472=1,'inputs and tables'!$K$15=1),data!C2473/data!C2472,1))</f>
        <v>34082.770789887538</v>
      </c>
    </row>
    <row r="2474" spans="1:16" x14ac:dyDescent="0.4">
      <c r="A2474" s="17">
        <f t="shared" si="115"/>
        <v>2472</v>
      </c>
      <c r="B2474">
        <v>1716422400</v>
      </c>
      <c r="C2474">
        <v>67969.649999999994</v>
      </c>
      <c r="D2474" s="14">
        <f t="shared" si="116"/>
        <v>45435</v>
      </c>
      <c r="F2474">
        <f ca="1">IF(A2474&lt;$F$2,"",AVERAGE(INDIRECT("C"&amp;A2474-$F$2+3):C2474))</f>
        <v>60755.773083333341</v>
      </c>
      <c r="G2474" s="2">
        <f ca="1">IF(A2474&lt;$G$2,"",IF(A2474=$G$2,AVERAGE(INDIRECT("C"&amp;A2474-$G$2+3):C2474),G2473+(2/($G$2+3))*(C2474-G2473)))</f>
        <v>60798.191135643741</v>
      </c>
      <c r="J2474">
        <f ca="1">IF(F2474="","",IF(C2474&lt;(F2474*(1-'inputs and tables'!$K$14)),0,IF(C2474&gt;(F2474*(1+'inputs and tables'!$K$14)),1,J2473)))</f>
        <v>1</v>
      </c>
      <c r="K2474">
        <f ca="1">IF(G2474="","",IF(C2474&lt;(G2474*(1-'inputs and tables'!$K$14)),0,IF(C2474&gt;(G2474*(1+'inputs and tables'!$K$14)),1,K2473)))</f>
        <v>1</v>
      </c>
      <c r="N2474" s="13">
        <f t="shared" si="114"/>
        <v>5902.7051671732142</v>
      </c>
      <c r="O2474" s="10">
        <f ca="1">(O2473+(IF(J2473&lt;&gt;J2472,(-O2473*'inputs and tables'!$K$22-'inputs and tables'!$K$21)-O2473*'inputs and tables'!$K$22,0)*('inputs and tables'!$K$15+'inputs and tables'!$K$16)))*(IF(AND(J2473=0,'inputs and tables'!$K$16=1),data!C2473/data!C2474,1)*IF(AND(J2473=1,'inputs and tables'!$K$15=1),data!C2474/data!C2473,1))</f>
        <v>161012.26644808752</v>
      </c>
      <c r="P2474" s="10">
        <f ca="1">(P2473+(IF(K2473&lt;&gt;K2472,(-P2473*'inputs and tables'!$K$22-'inputs and tables'!$K$21)-P2473*'inputs and tables'!$K$22,0)*('inputs and tables'!$K$15+'inputs and tables'!$K$16)))*(IF(AND(K2473=0,'inputs and tables'!$K$16=1),data!C2473/data!C2474,1)*IF(AND(K2473=1,'inputs and tables'!$K$15=1),data!C2474/data!C2473,1))</f>
        <v>33492.947922261919</v>
      </c>
    </row>
    <row r="2475" spans="1:16" x14ac:dyDescent="0.4">
      <c r="A2475" s="17">
        <f t="shared" si="115"/>
        <v>2473</v>
      </c>
      <c r="B2475">
        <v>1716508800</v>
      </c>
      <c r="C2475">
        <v>68549.990000000005</v>
      </c>
      <c r="D2475" s="14">
        <f t="shared" si="116"/>
        <v>45436</v>
      </c>
      <c r="F2475">
        <f ca="1">IF(A2475&lt;$F$2,"",AVERAGE(INDIRECT("C"&amp;A2475-$F$2+3):C2475))</f>
        <v>60994.01391666667</v>
      </c>
      <c r="G2475" s="2">
        <f ca="1">IF(A2475&lt;$G$2,"",IF(A2475=$G$2,AVERAGE(INDIRECT("C"&amp;A2475-$G$2+3):C2475),G2474+(2/($G$2+3))*(C2475-G2474)))</f>
        <v>60936.616115364392</v>
      </c>
      <c r="J2475">
        <f ca="1">IF(F2475="","",IF(C2475&lt;(F2475*(1-'inputs and tables'!$K$14)),0,IF(C2475&gt;(F2475*(1+'inputs and tables'!$K$14)),1,J2474)))</f>
        <v>1</v>
      </c>
      <c r="K2475">
        <f ca="1">IF(G2475="","",IF(C2475&lt;(G2475*(1-'inputs and tables'!$K$14)),0,IF(C2475&gt;(G2475*(1+'inputs and tables'!$K$14)),1,K2474)))</f>
        <v>1</v>
      </c>
      <c r="N2475" s="13">
        <f t="shared" si="114"/>
        <v>5953.1037776812473</v>
      </c>
      <c r="O2475" s="10">
        <f ca="1">(O2474+(IF(J2474&lt;&gt;J2473,(-O2474*'inputs and tables'!$K$22-'inputs and tables'!$K$21)-O2474*'inputs and tables'!$K$22,0)*('inputs and tables'!$K$15+'inputs and tables'!$K$16)))*(IF(AND(J2474=0,'inputs and tables'!$K$16=1),data!C2474/data!C2475,1)*IF(AND(J2474=1,'inputs and tables'!$K$15=1),data!C2475/data!C2474,1))</f>
        <v>162387.02501622026</v>
      </c>
      <c r="P2475" s="10">
        <f ca="1">(P2474+(IF(K2474&lt;&gt;K2473,(-P2474*'inputs and tables'!$K$22-'inputs and tables'!$K$21)-P2474*'inputs and tables'!$K$22,0)*('inputs and tables'!$K$15+'inputs and tables'!$K$16)))*(IF(AND(K2474=0,'inputs and tables'!$K$16=1),data!C2474/data!C2475,1)*IF(AND(K2474=1,'inputs and tables'!$K$15=1),data!C2475/data!C2474,1))</f>
        <v>33778.918166292977</v>
      </c>
    </row>
    <row r="2476" spans="1:16" x14ac:dyDescent="0.4">
      <c r="A2476" s="17">
        <f t="shared" si="115"/>
        <v>2474</v>
      </c>
      <c r="B2476">
        <v>1716595200</v>
      </c>
      <c r="C2476">
        <v>69290.570000000007</v>
      </c>
      <c r="D2476" s="14">
        <f t="shared" si="116"/>
        <v>45437</v>
      </c>
      <c r="F2476">
        <f ca="1">IF(A2476&lt;$F$2,"",AVERAGE(INDIRECT("C"&amp;A2476-$F$2+3):C2476))</f>
        <v>61222.90608333335</v>
      </c>
      <c r="G2476" s="2">
        <f ca="1">IF(A2476&lt;$G$2,"",IF(A2476=$G$2,AVERAGE(INDIRECT("C"&amp;A2476-$G$2+3):C2476),G2475+(2/($G$2+3))*(C2476-G2475)))</f>
        <v>61085.793863304316</v>
      </c>
      <c r="J2476">
        <f ca="1">IF(F2476="","",IF(C2476&lt;(F2476*(1-'inputs and tables'!$K$14)),0,IF(C2476&gt;(F2476*(1+'inputs and tables'!$K$14)),1,J2475)))</f>
        <v>1</v>
      </c>
      <c r="K2476">
        <f ca="1">IF(G2476="","",IF(C2476&lt;(G2476*(1-'inputs and tables'!$K$14)),0,IF(C2476&gt;(G2476*(1+'inputs and tables'!$K$14)),1,K2475)))</f>
        <v>1</v>
      </c>
      <c r="N2476" s="13">
        <f t="shared" si="114"/>
        <v>6017.418150238781</v>
      </c>
      <c r="O2476" s="10">
        <f ca="1">(O2475+(IF(J2475&lt;&gt;J2474,(-O2475*'inputs and tables'!$K$22-'inputs and tables'!$K$21)-O2475*'inputs and tables'!$K$22,0)*('inputs and tables'!$K$15+'inputs and tables'!$K$16)))*(IF(AND(J2475=0,'inputs and tables'!$K$16=1),data!C2475/data!C2476,1)*IF(AND(J2475=1,'inputs and tables'!$K$15=1),data!C2476/data!C2475,1))</f>
        <v>164141.37367457181</v>
      </c>
      <c r="P2476" s="10">
        <f ca="1">(P2475+(IF(K2475&lt;&gt;K2474,(-P2475*'inputs and tables'!$K$22-'inputs and tables'!$K$21)-P2475*'inputs and tables'!$K$22,0)*('inputs and tables'!$K$15+'inputs and tables'!$K$16)))*(IF(AND(K2475=0,'inputs and tables'!$K$16=1),data!C2475/data!C2476,1)*IF(AND(K2475=1,'inputs and tables'!$K$15=1),data!C2476/data!C2475,1))</f>
        <v>34143.848798895451</v>
      </c>
    </row>
    <row r="2477" spans="1:16" x14ac:dyDescent="0.4">
      <c r="A2477" s="17">
        <f t="shared" si="115"/>
        <v>2475</v>
      </c>
      <c r="B2477">
        <v>1716681600</v>
      </c>
      <c r="C2477">
        <v>68507.67</v>
      </c>
      <c r="D2477" s="14">
        <f t="shared" si="116"/>
        <v>45438</v>
      </c>
      <c r="F2477">
        <f ca="1">IF(A2477&lt;$F$2,"",AVERAGE(INDIRECT("C"&amp;A2477-$F$2+3):C2477))</f>
        <v>61442.798083333349</v>
      </c>
      <c r="G2477" s="2">
        <f ca="1">IF(A2477&lt;$G$2,"",IF(A2477=$G$2,AVERAGE(INDIRECT("C"&amp;A2477-$G$2+3):C2477),G2476+(2/($G$2+3))*(C2477-G2476)))</f>
        <v>61218.32736574531</v>
      </c>
      <c r="J2477">
        <f ca="1">IF(F2477="","",IF(C2477&lt;(F2477*(1-'inputs and tables'!$K$14)),0,IF(C2477&gt;(F2477*(1+'inputs and tables'!$K$14)),1,J2476)))</f>
        <v>1</v>
      </c>
      <c r="K2477">
        <f ca="1">IF(G2477="","",IF(C2477&lt;(G2477*(1-'inputs and tables'!$K$14)),0,IF(C2477&gt;(G2477*(1+'inputs and tables'!$K$14)),1,K2476)))</f>
        <v>1</v>
      </c>
      <c r="N2477" s="13">
        <f t="shared" si="114"/>
        <v>5949.4285714285334</v>
      </c>
      <c r="O2477" s="10">
        <f ca="1">(O2476+(IF(J2476&lt;&gt;J2475,(-O2476*'inputs and tables'!$K$22-'inputs and tables'!$K$21)-O2476*'inputs and tables'!$K$22,0)*('inputs and tables'!$K$15+'inputs and tables'!$K$16)))*(IF(AND(J2476=0,'inputs and tables'!$K$16=1),data!C2476/data!C2477,1)*IF(AND(J2476=1,'inputs and tables'!$K$15=1),data!C2477/data!C2476,1))</f>
        <v>162286.77381416043</v>
      </c>
      <c r="P2477" s="10">
        <f ca="1">(P2476+(IF(K2476&lt;&gt;K2475,(-P2476*'inputs and tables'!$K$22-'inputs and tables'!$K$21)-P2476*'inputs and tables'!$K$22,0)*('inputs and tables'!$K$15+'inputs and tables'!$K$16)))*(IF(AND(K2476=0,'inputs and tables'!$K$16=1),data!C2476/data!C2477,1)*IF(AND(K2476=1,'inputs and tables'!$K$15=1),data!C2477/data!C2476,1))</f>
        <v>33758.064424129079</v>
      </c>
    </row>
    <row r="2478" spans="1:16" x14ac:dyDescent="0.4">
      <c r="A2478" s="17">
        <f t="shared" si="115"/>
        <v>2476</v>
      </c>
      <c r="B2478">
        <v>1716768000</v>
      </c>
      <c r="C2478">
        <v>69436.429999999993</v>
      </c>
      <c r="D2478" s="14">
        <f t="shared" si="116"/>
        <v>45439</v>
      </c>
      <c r="F2478">
        <f ca="1">IF(A2478&lt;$F$2,"",AVERAGE(INDIRECT("C"&amp;A2478-$F$2+3):C2478))</f>
        <v>61671.176166666679</v>
      </c>
      <c r="G2478" s="2">
        <f ca="1">IF(A2478&lt;$G$2,"",IF(A2478=$G$2,AVERAGE(INDIRECT("C"&amp;A2478-$G$2+3):C2478),G2477+(2/($G$2+3))*(C2478-G2477)))</f>
        <v>61365.079198499858</v>
      </c>
      <c r="J2478">
        <f ca="1">IF(F2478="","",IF(C2478&lt;(F2478*(1-'inputs and tables'!$K$14)),0,IF(C2478&gt;(F2478*(1+'inputs and tables'!$K$14)),1,J2477)))</f>
        <v>1</v>
      </c>
      <c r="K2478">
        <f ca="1">IF(G2478="","",IF(C2478&lt;(G2478*(1-'inputs and tables'!$K$14)),0,IF(C2478&gt;(G2478*(1+'inputs and tables'!$K$14)),1,K2477)))</f>
        <v>1</v>
      </c>
      <c r="N2478" s="13">
        <f t="shared" si="114"/>
        <v>6030.0851063829396</v>
      </c>
      <c r="O2478" s="10">
        <f ca="1">(O2477+(IF(J2477&lt;&gt;J2476,(-O2477*'inputs and tables'!$K$22-'inputs and tables'!$K$21)-O2477*'inputs and tables'!$K$22,0)*('inputs and tables'!$K$15+'inputs and tables'!$K$16)))*(IF(AND(J2477=0,'inputs and tables'!$K$16=1),data!C2477/data!C2478,1)*IF(AND(J2477=1,'inputs and tables'!$K$15=1),data!C2478/data!C2477,1))</f>
        <v>164486.89920227593</v>
      </c>
      <c r="P2478" s="10">
        <f ca="1">(P2477+(IF(K2477&lt;&gt;K2476,(-P2477*'inputs and tables'!$K$22-'inputs and tables'!$K$21)-P2477*'inputs and tables'!$K$22,0)*('inputs and tables'!$K$15+'inputs and tables'!$K$16)))*(IF(AND(K2477=0,'inputs and tables'!$K$16=1),data!C2477/data!C2478,1)*IF(AND(K2477=1,'inputs and tables'!$K$15=1),data!C2478/data!C2477,1))</f>
        <v>34215.723251448035</v>
      </c>
    </row>
    <row r="2479" spans="1:16" x14ac:dyDescent="0.4">
      <c r="A2479" s="17">
        <f t="shared" si="115"/>
        <v>2477</v>
      </c>
      <c r="B2479">
        <v>1716854400</v>
      </c>
      <c r="C2479">
        <v>68398.39</v>
      </c>
      <c r="D2479" s="14">
        <f t="shared" si="116"/>
        <v>45440</v>
      </c>
      <c r="F2479">
        <f ca="1">IF(A2479&lt;$F$2,"",AVERAGE(INDIRECT("C"&amp;A2479-$F$2+3):C2479))</f>
        <v>61880.306916666676</v>
      </c>
      <c r="G2479" s="2">
        <f ca="1">IF(A2479&lt;$G$2,"",IF(A2479=$G$2,AVERAGE(INDIRECT("C"&amp;A2479-$G$2+3):C2479),G2478+(2/($G$2+3))*(C2479-G2478)))</f>
        <v>61490.674034240932</v>
      </c>
      <c r="J2479">
        <f ca="1">IF(F2479="","",IF(C2479&lt;(F2479*(1-'inputs and tables'!$K$14)),0,IF(C2479&gt;(F2479*(1+'inputs and tables'!$K$14)),1,J2478)))</f>
        <v>1</v>
      </c>
      <c r="K2479">
        <f ca="1">IF(G2479="","",IF(C2479&lt;(G2479*(1-'inputs and tables'!$K$14)),0,IF(C2479&gt;(G2479*(1+'inputs and tables'!$K$14)),1,K2478)))</f>
        <v>1</v>
      </c>
      <c r="N2479" s="13">
        <f t="shared" si="114"/>
        <v>5939.9383412939269</v>
      </c>
      <c r="O2479" s="10">
        <f ca="1">(O2478+(IF(J2478&lt;&gt;J2477,(-O2478*'inputs and tables'!$K$22-'inputs and tables'!$K$21)-O2478*'inputs and tables'!$K$22,0)*('inputs and tables'!$K$15+'inputs and tables'!$K$16)))*(IF(AND(J2478=0,'inputs and tables'!$K$16=1),data!C2478/data!C2479,1)*IF(AND(J2478=1,'inputs and tables'!$K$15=1),data!C2479/data!C2478,1))</f>
        <v>162027.90209012703</v>
      </c>
      <c r="P2479" s="10">
        <f ca="1">(P2478+(IF(K2478&lt;&gt;K2477,(-P2478*'inputs and tables'!$K$22-'inputs and tables'!$K$21)-P2478*'inputs and tables'!$K$22,0)*('inputs and tables'!$K$15+'inputs and tables'!$K$16)))*(IF(AND(K2478=0,'inputs and tables'!$K$16=1),data!C2478/data!C2479,1)*IF(AND(K2478=1,'inputs and tables'!$K$15=1),data!C2479/data!C2478,1))</f>
        <v>33704.215252492257</v>
      </c>
    </row>
    <row r="2480" spans="1:16" x14ac:dyDescent="0.4">
      <c r="A2480" s="17">
        <f t="shared" si="115"/>
        <v>2478</v>
      </c>
      <c r="B2480">
        <v>1716940800</v>
      </c>
      <c r="C2480">
        <v>67652.42</v>
      </c>
      <c r="D2480" s="14">
        <f t="shared" si="116"/>
        <v>45441</v>
      </c>
      <c r="F2480">
        <f ca="1">IF(A2480&lt;$F$2,"",AVERAGE(INDIRECT("C"&amp;A2480-$F$2+3):C2480))</f>
        <v>62086.234583333346</v>
      </c>
      <c r="G2480" s="2">
        <f ca="1">IF(A2480&lt;$G$2,"",IF(A2480=$G$2,AVERAGE(INDIRECT("C"&amp;A2480-$G$2+3):C2480),G2479+(2/($G$2+3))*(C2480-G2479)))</f>
        <v>61600.705212200919</v>
      </c>
      <c r="J2480">
        <f ca="1">IF(F2480="","",IF(C2480&lt;(F2480*(1-'inputs and tables'!$K$14)),0,IF(C2480&gt;(F2480*(1+'inputs and tables'!$K$14)),1,J2479)))</f>
        <v>1</v>
      </c>
      <c r="K2480">
        <f ca="1">IF(G2480="","",IF(C2480&lt;(G2480*(1-'inputs and tables'!$K$14)),0,IF(C2480&gt;(G2480*(1+'inputs and tables'!$K$14)),1,K2479)))</f>
        <v>1</v>
      </c>
      <c r="N2480" s="13">
        <f t="shared" si="114"/>
        <v>5875.155883630011</v>
      </c>
      <c r="O2480" s="10">
        <f ca="1">(O2479+(IF(J2479&lt;&gt;J2478,(-O2479*'inputs and tables'!$K$22-'inputs and tables'!$K$21)-O2479*'inputs and tables'!$K$22,0)*('inputs and tables'!$K$15+'inputs and tables'!$K$16)))*(IF(AND(J2479=0,'inputs and tables'!$K$16=1),data!C2479/data!C2480,1)*IF(AND(J2479=1,'inputs and tables'!$K$15=1),data!C2480/data!C2479,1))</f>
        <v>160260.78514304431</v>
      </c>
      <c r="P2480" s="10">
        <f ca="1">(P2479+(IF(K2479&lt;&gt;K2478,(-P2479*'inputs and tables'!$K$22-'inputs and tables'!$K$21)-P2479*'inputs and tables'!$K$22,0)*('inputs and tables'!$K$15+'inputs and tables'!$K$16)))*(IF(AND(K2479=0,'inputs and tables'!$K$16=1),data!C2479/data!C2480,1)*IF(AND(K2479=1,'inputs and tables'!$K$15=1),data!C2480/data!C2479,1))</f>
        <v>33336.628625790931</v>
      </c>
    </row>
    <row r="2481" spans="1:16" x14ac:dyDescent="0.4">
      <c r="A2481" s="17">
        <f t="shared" si="115"/>
        <v>2479</v>
      </c>
      <c r="B2481">
        <v>1717027200</v>
      </c>
      <c r="C2481">
        <v>68352.17</v>
      </c>
      <c r="D2481" s="14">
        <f t="shared" si="116"/>
        <v>45442</v>
      </c>
      <c r="F2481">
        <f ca="1">IF(A2481&lt;$F$2,"",AVERAGE(INDIRECT("C"&amp;A2481-$F$2+3):C2481))</f>
        <v>62301.002666666674</v>
      </c>
      <c r="G2481" s="2">
        <f ca="1">IF(A2481&lt;$G$2,"",IF(A2481=$G$2,AVERAGE(INDIRECT("C"&amp;A2481-$G$2+3):C2481),G2480+(2/($G$2+3))*(C2481-G2480)))</f>
        <v>61721.267083411614</v>
      </c>
      <c r="J2481">
        <f ca="1">IF(F2481="","",IF(C2481&lt;(F2481*(1-'inputs and tables'!$K$14)),0,IF(C2481&gt;(F2481*(1+'inputs and tables'!$K$14)),1,J2480)))</f>
        <v>1</v>
      </c>
      <c r="K2481">
        <f ca="1">IF(G2481="","",IF(C2481&lt;(G2481*(1-'inputs and tables'!$K$14)),0,IF(C2481&gt;(G2481*(1+'inputs and tables'!$K$14)),1,K2480)))</f>
        <v>1</v>
      </c>
      <c r="N2481" s="13">
        <f t="shared" si="114"/>
        <v>5935.9244463742571</v>
      </c>
      <c r="O2481" s="10">
        <f ca="1">(O2480+(IF(J2480&lt;&gt;J2479,(-O2480*'inputs and tables'!$K$22-'inputs and tables'!$K$21)-O2480*'inputs and tables'!$K$22,0)*('inputs and tables'!$K$15+'inputs and tables'!$K$16)))*(IF(AND(J2480=0,'inputs and tables'!$K$16=1),data!C2480/data!C2481,1)*IF(AND(J2480=1,'inputs and tables'!$K$15=1),data!C2481/data!C2480,1))</f>
        <v>161918.41223759385</v>
      </c>
      <c r="P2481" s="10">
        <f ca="1">(P2480+(IF(K2480&lt;&gt;K2479,(-P2480*'inputs and tables'!$K$22-'inputs and tables'!$K$21)-P2480*'inputs and tables'!$K$22,0)*('inputs and tables'!$K$15+'inputs and tables'!$K$16)))*(IF(AND(K2480=0,'inputs and tables'!$K$16=1),data!C2480/data!C2481,1)*IF(AND(K2480=1,'inputs and tables'!$K$15=1),data!C2481/data!C2480,1))</f>
        <v>33681.439733522144</v>
      </c>
    </row>
    <row r="2482" spans="1:16" x14ac:dyDescent="0.4">
      <c r="A2482" s="17">
        <f t="shared" si="115"/>
        <v>2480</v>
      </c>
      <c r="B2482">
        <v>1717113600</v>
      </c>
      <c r="C2482">
        <v>67540.009999999995</v>
      </c>
      <c r="D2482" s="14">
        <f t="shared" si="116"/>
        <v>45443</v>
      </c>
      <c r="F2482">
        <f ca="1">IF(A2482&lt;$F$2,"",AVERAGE(INDIRECT("C"&amp;A2482-$F$2+3):C2482))</f>
        <v>62504.811583333343</v>
      </c>
      <c r="G2482" s="2">
        <f ca="1">IF(A2482&lt;$G$2,"",IF(A2482=$G$2,AVERAGE(INDIRECT("C"&amp;A2482-$G$2+3):C2482),G2481+(2/($G$2+3))*(C2482-G2481)))</f>
        <v>61825.173206922118</v>
      </c>
      <c r="J2482">
        <f ca="1">IF(F2482="","",IF(C2482&lt;(F2482*(1-'inputs and tables'!$K$14)),0,IF(C2482&gt;(F2482*(1+'inputs and tables'!$K$14)),1,J2481)))</f>
        <v>1</v>
      </c>
      <c r="K2482">
        <f ca="1">IF(G2482="","",IF(C2482&lt;(G2482*(1-'inputs and tables'!$K$14)),0,IF(C2482&gt;(G2482*(1+'inputs and tables'!$K$14)),1,K2481)))</f>
        <v>1</v>
      </c>
      <c r="N2482" s="13">
        <f t="shared" si="114"/>
        <v>5865.3938341293588</v>
      </c>
      <c r="O2482" s="10">
        <f ca="1">(O2481+(IF(J2481&lt;&gt;J2480,(-O2481*'inputs and tables'!$K$22-'inputs and tables'!$K$21)-O2481*'inputs and tables'!$K$22,0)*('inputs and tables'!$K$15+'inputs and tables'!$K$16)))*(IF(AND(J2481=0,'inputs and tables'!$K$16=1),data!C2481/data!C2482,1)*IF(AND(J2481=1,'inputs and tables'!$K$15=1),data!C2482/data!C2481,1))</f>
        <v>159994.49880978483</v>
      </c>
      <c r="P2482" s="10">
        <f ca="1">(P2481+(IF(K2481&lt;&gt;K2480,(-P2481*'inputs and tables'!$K$22-'inputs and tables'!$K$21)-P2481*'inputs and tables'!$K$22,0)*('inputs and tables'!$K$15+'inputs and tables'!$K$16)))*(IF(AND(K2481=0,'inputs and tables'!$K$16=1),data!C2481/data!C2482,1)*IF(AND(K2481=1,'inputs and tables'!$K$15=1),data!C2482/data!C2481,1))</f>
        <v>33281.237105076296</v>
      </c>
    </row>
    <row r="2483" spans="1:16" x14ac:dyDescent="0.4">
      <c r="A2483" s="17">
        <f t="shared" si="115"/>
        <v>2481</v>
      </c>
      <c r="B2483">
        <v>1717200000</v>
      </c>
      <c r="C2483">
        <v>67766.850000000006</v>
      </c>
      <c r="D2483" s="14">
        <f t="shared" si="116"/>
        <v>45444</v>
      </c>
      <c r="F2483">
        <f ca="1">IF(A2483&lt;$F$2,"",AVERAGE(INDIRECT("C"&amp;A2483-$F$2+3):C2483))</f>
        <v>62709.535333333341</v>
      </c>
      <c r="G2483" s="2">
        <f ca="1">IF(A2483&lt;$G$2,"",IF(A2483=$G$2,AVERAGE(INDIRECT("C"&amp;A2483-$G$2+3):C2483),G2482+(2/($G$2+3))*(C2483-G2482)))</f>
        <v>61931.274578227079</v>
      </c>
      <c r="J2483">
        <f ca="1">IF(F2483="","",IF(C2483&lt;(F2483*(1-'inputs and tables'!$K$14)),0,IF(C2483&gt;(F2483*(1+'inputs and tables'!$K$14)),1,J2482)))</f>
        <v>1</v>
      </c>
      <c r="K2483">
        <f ca="1">IF(G2483="","",IF(C2483&lt;(G2483*(1-'inputs and tables'!$K$14)),0,IF(C2483&gt;(G2483*(1+'inputs and tables'!$K$14)),1,K2482)))</f>
        <v>1</v>
      </c>
      <c r="N2483" s="13">
        <f t="shared" si="114"/>
        <v>5885.0933564914958</v>
      </c>
      <c r="O2483" s="10">
        <f ca="1">(O2482+(IF(J2482&lt;&gt;J2481,(-O2482*'inputs and tables'!$K$22-'inputs and tables'!$K$21)-O2482*'inputs and tables'!$K$22,0)*('inputs and tables'!$K$15+'inputs and tables'!$K$16)))*(IF(AND(J2482=0,'inputs and tables'!$K$16=1),data!C2482/data!C2483,1)*IF(AND(J2482=1,'inputs and tables'!$K$15=1),data!C2483/data!C2482,1))</f>
        <v>160531.85662347203</v>
      </c>
      <c r="P2483" s="10">
        <f ca="1">(P2482+(IF(K2482&lt;&gt;K2481,(-P2482*'inputs and tables'!$K$22-'inputs and tables'!$K$21)-P2482*'inputs and tables'!$K$22,0)*('inputs and tables'!$K$15+'inputs and tables'!$K$16)))*(IF(AND(K2482=0,'inputs and tables'!$K$16=1),data!C2482/data!C2483,1)*IF(AND(K2482=1,'inputs and tables'!$K$15=1),data!C2483/data!C2482,1))</f>
        <v>33393.015528338532</v>
      </c>
    </row>
    <row r="2484" spans="1:16" x14ac:dyDescent="0.4">
      <c r="A2484" s="17">
        <f t="shared" si="115"/>
        <v>2482</v>
      </c>
      <c r="B2484">
        <v>1717286400</v>
      </c>
      <c r="C2484">
        <v>67765.63</v>
      </c>
      <c r="D2484" s="14">
        <f t="shared" si="116"/>
        <v>45445</v>
      </c>
      <c r="F2484">
        <f ca="1">IF(A2484&lt;$F$2,"",AVERAGE(INDIRECT("C"&amp;A2484-$F$2+3):C2484))</f>
        <v>62915.823166666669</v>
      </c>
      <c r="G2484" s="2">
        <f ca="1">IF(A2484&lt;$G$2,"",IF(A2484=$G$2,AVERAGE(INDIRECT("C"&amp;A2484-$G$2+3):C2484),G2483+(2/($G$2+3))*(C2484-G2483)))</f>
        <v>62035.459496473028</v>
      </c>
      <c r="J2484">
        <f ca="1">IF(F2484="","",IF(C2484&lt;(F2484*(1-'inputs and tables'!$K$14)),0,IF(C2484&gt;(F2484*(1+'inputs and tables'!$K$14)),1,J2483)))</f>
        <v>1</v>
      </c>
      <c r="K2484">
        <f ca="1">IF(G2484="","",IF(C2484&lt;(G2484*(1-'inputs and tables'!$K$14)),0,IF(C2484&gt;(G2484*(1+'inputs and tables'!$K$14)),1,K2483)))</f>
        <v>1</v>
      </c>
      <c r="N2484" s="13">
        <f t="shared" si="114"/>
        <v>5884.9874077290124</v>
      </c>
      <c r="O2484" s="10">
        <f ca="1">(O2483+(IF(J2483&lt;&gt;J2482,(-O2483*'inputs and tables'!$K$22-'inputs and tables'!$K$21)-O2483*'inputs and tables'!$K$22,0)*('inputs and tables'!$K$15+'inputs and tables'!$K$16)))*(IF(AND(J2483=0,'inputs and tables'!$K$16=1),data!C2483/data!C2484,1)*IF(AND(J2483=1,'inputs and tables'!$K$15=1),data!C2484/data!C2483,1))</f>
        <v>160528.9665840932</v>
      </c>
      <c r="P2484" s="10">
        <f ca="1">(P2483+(IF(K2483&lt;&gt;K2482,(-P2483*'inputs and tables'!$K$22-'inputs and tables'!$K$21)-P2483*'inputs and tables'!$K$22,0)*('inputs and tables'!$K$15+'inputs and tables'!$K$16)))*(IF(AND(K2483=0,'inputs and tables'!$K$16=1),data!C2483/data!C2484,1)*IF(AND(K2483=1,'inputs and tables'!$K$15=1),data!C2484/data!C2483,1))</f>
        <v>33392.414357132482</v>
      </c>
    </row>
    <row r="2485" spans="1:16" x14ac:dyDescent="0.4">
      <c r="A2485" s="17">
        <f t="shared" si="115"/>
        <v>2483</v>
      </c>
      <c r="B2485">
        <v>1717372800</v>
      </c>
      <c r="C2485">
        <v>68809.899999999994</v>
      </c>
      <c r="D2485" s="14">
        <f t="shared" si="116"/>
        <v>45446</v>
      </c>
      <c r="F2485">
        <f ca="1">IF(A2485&lt;$F$2,"",AVERAGE(INDIRECT("C"&amp;A2485-$F$2+3):C2485))</f>
        <v>63134.381666666675</v>
      </c>
      <c r="G2485" s="2">
        <f ca="1">IF(A2485&lt;$G$2,"",IF(A2485=$G$2,AVERAGE(INDIRECT("C"&amp;A2485-$G$2+3):C2485),G2484+(2/($G$2+3))*(C2485-G2484)))</f>
        <v>62156.431648321726</v>
      </c>
      <c r="J2485">
        <f ca="1">IF(F2485="","",IF(C2485&lt;(F2485*(1-'inputs and tables'!$K$14)),0,IF(C2485&gt;(F2485*(1+'inputs and tables'!$K$14)),1,J2484)))</f>
        <v>1</v>
      </c>
      <c r="K2485">
        <f ca="1">IF(G2485="","",IF(C2485&lt;(G2485*(1-'inputs and tables'!$K$14)),0,IF(C2485&gt;(G2485*(1+'inputs and tables'!$K$14)),1,K2484)))</f>
        <v>1</v>
      </c>
      <c r="N2485" s="13">
        <f t="shared" si="114"/>
        <v>5975.6752062526757</v>
      </c>
      <c r="O2485" s="10">
        <f ca="1">(O2484+(IF(J2484&lt;&gt;J2483,(-O2484*'inputs and tables'!$K$22-'inputs and tables'!$K$21)-O2484*'inputs and tables'!$K$22,0)*('inputs and tables'!$K$15+'inputs and tables'!$K$16)))*(IF(AND(J2484=0,'inputs and tables'!$K$16=1),data!C2484/data!C2485,1)*IF(AND(J2484=1,'inputs and tables'!$K$15=1),data!C2485/data!C2484,1))</f>
        <v>163002.72184815214</v>
      </c>
      <c r="P2485" s="10">
        <f ca="1">(P2484+(IF(K2484&lt;&gt;K2483,(-P2484*'inputs and tables'!$K$22-'inputs and tables'!$K$21)-P2484*'inputs and tables'!$K$22,0)*('inputs and tables'!$K$15+'inputs and tables'!$K$16)))*(IF(AND(K2484=0,'inputs and tables'!$K$16=1),data!C2484/data!C2485,1)*IF(AND(K2484=1,'inputs and tables'!$K$15=1),data!C2485/data!C2484,1))</f>
        <v>33906.992271345371</v>
      </c>
    </row>
    <row r="2486" spans="1:16" x14ac:dyDescent="0.4">
      <c r="A2486" s="17">
        <f t="shared" si="115"/>
        <v>2484</v>
      </c>
      <c r="B2486">
        <v>1717459200</v>
      </c>
      <c r="C2486">
        <v>70537.84</v>
      </c>
      <c r="D2486" s="14">
        <f t="shared" si="116"/>
        <v>45447</v>
      </c>
      <c r="F2486">
        <f ca="1">IF(A2486&lt;$F$2,"",AVERAGE(INDIRECT("C"&amp;A2486-$F$2+3):C2486))</f>
        <v>63366.291166666677</v>
      </c>
      <c r="G2486" s="2">
        <f ca="1">IF(A2486&lt;$G$2,"",IF(A2486=$G$2,AVERAGE(INDIRECT("C"&amp;A2486-$G$2+3):C2486),G2485+(2/($G$2+3))*(C2486-G2485)))</f>
        <v>62306.099654601698</v>
      </c>
      <c r="J2486">
        <f ca="1">IF(F2486="","",IF(C2486&lt;(F2486*(1-'inputs and tables'!$K$14)),0,IF(C2486&gt;(F2486*(1+'inputs and tables'!$K$14)),1,J2485)))</f>
        <v>1</v>
      </c>
      <c r="K2486">
        <f ca="1">IF(G2486="","",IF(C2486&lt;(G2486*(1-'inputs and tables'!$K$14)),0,IF(C2486&gt;(G2486*(1+'inputs and tables'!$K$14)),1,K2485)))</f>
        <v>1</v>
      </c>
      <c r="N2486" s="13">
        <f t="shared" si="114"/>
        <v>6125.7351280937519</v>
      </c>
      <c r="O2486" s="10">
        <f ca="1">(O2485+(IF(J2485&lt;&gt;J2484,(-O2485*'inputs and tables'!$K$22-'inputs and tables'!$K$21)-O2485*'inputs and tables'!$K$22,0)*('inputs and tables'!$K$15+'inputs and tables'!$K$16)))*(IF(AND(J2485=0,'inputs and tables'!$K$16=1),data!C2485/data!C2486,1)*IF(AND(J2485=1,'inputs and tables'!$K$15=1),data!C2486/data!C2485,1))</f>
        <v>167096.01254019351</v>
      </c>
      <c r="P2486" s="10">
        <f ca="1">(P2485+(IF(K2485&lt;&gt;K2484,(-P2485*'inputs and tables'!$K$22-'inputs and tables'!$K$21)-P2485*'inputs and tables'!$K$22,0)*('inputs and tables'!$K$15+'inputs and tables'!$K$16)))*(IF(AND(K2485=0,'inputs and tables'!$K$16=1),data!C2485/data!C2486,1)*IF(AND(K2485=1,'inputs and tables'!$K$15=1),data!C2486/data!C2485,1))</f>
        <v>34758.457659688458</v>
      </c>
    </row>
    <row r="2487" spans="1:16" x14ac:dyDescent="0.4">
      <c r="A2487" s="17">
        <f t="shared" si="115"/>
        <v>2485</v>
      </c>
      <c r="B2487">
        <v>1717545600</v>
      </c>
      <c r="C2487">
        <v>71108</v>
      </c>
      <c r="D2487" s="14">
        <f t="shared" si="116"/>
        <v>45448</v>
      </c>
      <c r="F2487">
        <f ca="1">IF(A2487&lt;$F$2,"",AVERAGE(INDIRECT("C"&amp;A2487-$F$2+3):C2487))</f>
        <v>63599.699916666679</v>
      </c>
      <c r="G2487" s="2">
        <f ca="1">IF(A2487&lt;$G$2,"",IF(A2487=$G$2,AVERAGE(INDIRECT("C"&amp;A2487-$G$2+3):C2487),G2486+(2/($G$2+3))*(C2487-G2486)))</f>
        <v>62463.276446483811</v>
      </c>
      <c r="J2487">
        <f ca="1">IF(F2487="","",IF(C2487&lt;(F2487*(1-'inputs and tables'!$K$14)),0,IF(C2487&gt;(F2487*(1+'inputs and tables'!$K$14)),1,J2486)))</f>
        <v>1</v>
      </c>
      <c r="K2487">
        <f ca="1">IF(G2487="","",IF(C2487&lt;(G2487*(1-'inputs and tables'!$K$14)),0,IF(C2487&gt;(G2487*(1+'inputs and tables'!$K$14)),1,K2486)))</f>
        <v>1</v>
      </c>
      <c r="N2487" s="13">
        <f t="shared" si="114"/>
        <v>6175.2496743377806</v>
      </c>
      <c r="O2487" s="10">
        <f ca="1">(O2486+(IF(J2486&lt;&gt;J2485,(-O2486*'inputs and tables'!$K$22-'inputs and tables'!$K$21)-O2486*'inputs and tables'!$K$22,0)*('inputs and tables'!$K$15+'inputs and tables'!$K$16)))*(IF(AND(J2486=0,'inputs and tables'!$K$16=1),data!C2486/data!C2487,1)*IF(AND(J2486=1,'inputs and tables'!$K$15=1),data!C2487/data!C2486,1))</f>
        <v>168446.65586170598</v>
      </c>
      <c r="P2487" s="10">
        <f ca="1">(P2486+(IF(K2486&lt;&gt;K2485,(-P2486*'inputs and tables'!$K$22-'inputs and tables'!$K$21)-P2486*'inputs and tables'!$K$22,0)*('inputs and tables'!$K$15+'inputs and tables'!$K$16)))*(IF(AND(K2486=0,'inputs and tables'!$K$16=1),data!C2486/data!C2487,1)*IF(AND(K2486=1,'inputs and tables'!$K$15=1),data!C2487/data!C2486,1))</f>
        <v>35039.411573491998</v>
      </c>
    </row>
    <row r="2488" spans="1:16" x14ac:dyDescent="0.4">
      <c r="A2488" s="17">
        <f t="shared" si="115"/>
        <v>2486</v>
      </c>
      <c r="B2488">
        <v>1717632000</v>
      </c>
      <c r="C2488">
        <v>70799.06</v>
      </c>
      <c r="D2488" s="14">
        <f t="shared" si="116"/>
        <v>45449</v>
      </c>
      <c r="F2488">
        <f ca="1">IF(A2488&lt;$F$2,"",AVERAGE(INDIRECT("C"&amp;A2488-$F$2+3):C2488))</f>
        <v>63820.112083333341</v>
      </c>
      <c r="G2488" s="2">
        <f ca="1">IF(A2488&lt;$G$2,"",IF(A2488=$G$2,AVERAGE(INDIRECT("C"&amp;A2488-$G$2+3):C2488),G2487+(2/($G$2+3))*(C2488-G2487)))</f>
        <v>62612.129724225175</v>
      </c>
      <c r="J2488">
        <f ca="1">IF(F2488="","",IF(C2488&lt;(F2488*(1-'inputs and tables'!$K$14)),0,IF(C2488&gt;(F2488*(1+'inputs and tables'!$K$14)),1,J2487)))</f>
        <v>1</v>
      </c>
      <c r="K2488">
        <f ca="1">IF(G2488="","",IF(C2488&lt;(G2488*(1-'inputs and tables'!$K$14)),0,IF(C2488&gt;(G2488*(1+'inputs and tables'!$K$14)),1,K2487)))</f>
        <v>1</v>
      </c>
      <c r="N2488" s="13">
        <f t="shared" si="114"/>
        <v>6148.4203213199771</v>
      </c>
      <c r="O2488" s="10">
        <f ca="1">(O2487+(IF(J2487&lt;&gt;J2486,(-O2487*'inputs and tables'!$K$22-'inputs and tables'!$K$21)-O2487*'inputs and tables'!$K$22,0)*('inputs and tables'!$K$15+'inputs and tables'!$K$16)))*(IF(AND(J2487=0,'inputs and tables'!$K$16=1),data!C2487/data!C2488,1)*IF(AND(J2487=1,'inputs and tables'!$K$15=1),data!C2488/data!C2487,1))</f>
        <v>167714.81261113056</v>
      </c>
      <c r="P2488" s="10">
        <f ca="1">(P2487+(IF(K2487&lt;&gt;K2486,(-P2487*'inputs and tables'!$K$22-'inputs and tables'!$K$21)-P2487*'inputs and tables'!$K$22,0)*('inputs and tables'!$K$15+'inputs and tables'!$K$16)))*(IF(AND(K2487=0,'inputs and tables'!$K$16=1),data!C2487/data!C2488,1)*IF(AND(K2487=1,'inputs and tables'!$K$15=1),data!C2488/data!C2487,1))</f>
        <v>34887.177284642436</v>
      </c>
    </row>
    <row r="2489" spans="1:16" x14ac:dyDescent="0.4">
      <c r="A2489" s="17">
        <f t="shared" si="115"/>
        <v>2487</v>
      </c>
      <c r="B2489">
        <v>1717718400</v>
      </c>
      <c r="C2489">
        <v>69355.600000000006</v>
      </c>
      <c r="D2489" s="14">
        <f t="shared" si="116"/>
        <v>45450</v>
      </c>
      <c r="F2489">
        <f ca="1">IF(A2489&lt;$F$2,"",AVERAGE(INDIRECT("C"&amp;A2489-$F$2+3):C2489))</f>
        <v>64020.67</v>
      </c>
      <c r="G2489" s="2">
        <f ca="1">IF(A2489&lt;$G$2,"",IF(A2489=$G$2,AVERAGE(INDIRECT("C"&amp;A2489-$G$2+3):C2489),G2488+(2/($G$2+3))*(C2489-G2488)))</f>
        <v>62732.548836292583</v>
      </c>
      <c r="J2489">
        <f ca="1">IF(F2489="","",IF(C2489&lt;(F2489*(1-'inputs and tables'!$K$14)),0,IF(C2489&gt;(F2489*(1+'inputs and tables'!$K$14)),1,J2488)))</f>
        <v>1</v>
      </c>
      <c r="K2489">
        <f ca="1">IF(G2489="","",IF(C2489&lt;(G2489*(1-'inputs and tables'!$K$14)),0,IF(C2489&gt;(G2489*(1+'inputs and tables'!$K$14)),1,K2488)))</f>
        <v>1</v>
      </c>
      <c r="N2489" s="13">
        <f t="shared" si="114"/>
        <v>6023.0655666521543</v>
      </c>
      <c r="O2489" s="10">
        <f ca="1">(O2488+(IF(J2488&lt;&gt;J2487,(-O2488*'inputs and tables'!$K$22-'inputs and tables'!$K$21)-O2488*'inputs and tables'!$K$22,0)*('inputs and tables'!$K$15+'inputs and tables'!$K$16)))*(IF(AND(J2488=0,'inputs and tables'!$K$16=1),data!C2488/data!C2489,1)*IF(AND(J2488=1,'inputs and tables'!$K$15=1),data!C2489/data!C2488,1))</f>
        <v>164295.42224900343</v>
      </c>
      <c r="P2489" s="10">
        <f ca="1">(P2488+(IF(K2488&lt;&gt;K2487,(-P2488*'inputs and tables'!$K$22-'inputs and tables'!$K$21)-P2488*'inputs and tables'!$K$22,0)*('inputs and tables'!$K$15+'inputs and tables'!$K$16)))*(IF(AND(K2488=0,'inputs and tables'!$K$16=1),data!C2488/data!C2489,1)*IF(AND(K2488=1,'inputs and tables'!$K$15=1),data!C2489/data!C2488,1))</f>
        <v>34175.893195230943</v>
      </c>
    </row>
    <row r="2490" spans="1:16" x14ac:dyDescent="0.4">
      <c r="A2490" s="17">
        <f t="shared" si="115"/>
        <v>2488</v>
      </c>
      <c r="B2490">
        <v>1717804800</v>
      </c>
      <c r="C2490">
        <v>69310.460000000006</v>
      </c>
      <c r="D2490" s="14">
        <f t="shared" si="116"/>
        <v>45451</v>
      </c>
      <c r="F2490">
        <f ca="1">IF(A2490&lt;$F$2,"",AVERAGE(INDIRECT("C"&amp;A2490-$F$2+3):C2490))</f>
        <v>64205.484083333336</v>
      </c>
      <c r="G2490" s="2">
        <f ca="1">IF(A2490&lt;$G$2,"",IF(A2490=$G$2,AVERAGE(INDIRECT("C"&amp;A2490-$G$2+3):C2490),G2489+(2/($G$2+3))*(C2490-G2489)))</f>
        <v>62850.011535644502</v>
      </c>
      <c r="J2490">
        <f ca="1">IF(F2490="","",IF(C2490&lt;(F2490*(1-'inputs and tables'!$K$14)),0,IF(C2490&gt;(F2490*(1+'inputs and tables'!$K$14)),1,J2489)))</f>
        <v>1</v>
      </c>
      <c r="K2490">
        <f ca="1">IF(G2490="","",IF(C2490&lt;(G2490*(1-'inputs and tables'!$K$14)),0,IF(C2490&gt;(G2490*(1+'inputs and tables'!$K$14)),1,K2489)))</f>
        <v>1</v>
      </c>
      <c r="N2490" s="13">
        <f t="shared" si="114"/>
        <v>6019.1454624402568</v>
      </c>
      <c r="O2490" s="10">
        <f ca="1">(O2489+(IF(J2489&lt;&gt;J2488,(-O2489*'inputs and tables'!$K$22-'inputs and tables'!$K$21)-O2489*'inputs and tables'!$K$22,0)*('inputs and tables'!$K$15+'inputs and tables'!$K$16)))*(IF(AND(J2489=0,'inputs and tables'!$K$16=1),data!C2489/data!C2490,1)*IF(AND(J2489=1,'inputs and tables'!$K$15=1),data!C2490/data!C2489,1))</f>
        <v>164188.49079198597</v>
      </c>
      <c r="P2490" s="10">
        <f ca="1">(P2489+(IF(K2489&lt;&gt;K2488,(-P2489*'inputs and tables'!$K$22-'inputs and tables'!$K$21)-P2489*'inputs and tables'!$K$22,0)*('inputs and tables'!$K$15+'inputs and tables'!$K$16)))*(IF(AND(K2489=0,'inputs and tables'!$K$16=1),data!C2489/data!C2490,1)*IF(AND(K2489=1,'inputs and tables'!$K$15=1),data!C2490/data!C2489,1))</f>
        <v>34153.649860607169</v>
      </c>
    </row>
    <row r="2491" spans="1:16" x14ac:dyDescent="0.4">
      <c r="A2491" s="17">
        <f t="shared" si="115"/>
        <v>2489</v>
      </c>
      <c r="B2491">
        <v>1717891200</v>
      </c>
      <c r="C2491">
        <v>69648.14</v>
      </c>
      <c r="D2491" s="14">
        <f t="shared" si="116"/>
        <v>45452</v>
      </c>
      <c r="F2491">
        <f ca="1">IF(A2491&lt;$F$2,"",AVERAGE(INDIRECT("C"&amp;A2491-$F$2+3):C2491))</f>
        <v>64387.959499999997</v>
      </c>
      <c r="G2491" s="2">
        <f ca="1">IF(A2491&lt;$G$2,"",IF(A2491=$G$2,AVERAGE(INDIRECT("C"&amp;A2491-$G$2+3):C2491),G2490+(2/($G$2+3))*(C2491-G2490)))</f>
        <v>62971.406686793707</v>
      </c>
      <c r="J2491">
        <f ca="1">IF(F2491="","",IF(C2491&lt;(F2491*(1-'inputs and tables'!$K$14)),0,IF(C2491&gt;(F2491*(1+'inputs and tables'!$K$14)),1,J2490)))</f>
        <v>1</v>
      </c>
      <c r="K2491">
        <f ca="1">IF(G2491="","",IF(C2491&lt;(G2491*(1-'inputs and tables'!$K$14)),0,IF(C2491&gt;(G2491*(1+'inputs and tables'!$K$14)),1,K2490)))</f>
        <v>1</v>
      </c>
      <c r="N2491" s="13">
        <f t="shared" ref="N2491:N2517" si="117">(C2491/C2490)*N2490</f>
        <v>6048.4706904037821</v>
      </c>
      <c r="O2491" s="10">
        <f ca="1">(O2490+(IF(J2490&lt;&gt;J2489,(-O2490*'inputs and tables'!$K$22-'inputs and tables'!$K$21)-O2490*'inputs and tables'!$K$22,0)*('inputs and tables'!$K$15+'inputs and tables'!$K$16)))*(IF(AND(J2490=0,'inputs and tables'!$K$16=1),data!C2490/data!C2491,1)*IF(AND(J2490=1,'inputs and tables'!$K$15=1),data!C2491/data!C2490,1))</f>
        <v>164988.41578989589</v>
      </c>
      <c r="P2491" s="10">
        <f ca="1">(P2490+(IF(K2490&lt;&gt;K2489,(-P2490*'inputs and tables'!$K$22-'inputs and tables'!$K$21)-P2490*'inputs and tables'!$K$22,0)*('inputs and tables'!$K$15+'inputs and tables'!$K$16)))*(IF(AND(K2490=0,'inputs and tables'!$K$16=1),data!C2490/data!C2491,1)*IF(AND(K2490=1,'inputs and tables'!$K$15=1),data!C2491/data!C2490,1))</f>
        <v>34320.046166228713</v>
      </c>
    </row>
    <row r="2492" spans="1:16" x14ac:dyDescent="0.4">
      <c r="A2492" s="17">
        <f t="shared" si="115"/>
        <v>2490</v>
      </c>
      <c r="B2492">
        <v>1717977600</v>
      </c>
      <c r="C2492">
        <v>69540</v>
      </c>
      <c r="D2492" s="14">
        <f t="shared" si="116"/>
        <v>45453</v>
      </c>
      <c r="F2492">
        <f ca="1">IF(A2492&lt;$F$2,"",AVERAGE(INDIRECT("C"&amp;A2492-$F$2+3):C2492))</f>
        <v>64564.959583333337</v>
      </c>
      <c r="G2492" s="2">
        <f ca="1">IF(A2492&lt;$G$2,"",IF(A2492=$G$2,AVERAGE(INDIRECT("C"&amp;A2492-$G$2+3):C2492),G2491+(2/($G$2+3))*(C2492-G2491)))</f>
        <v>63088.702995958105</v>
      </c>
      <c r="J2492">
        <f ca="1">IF(F2492="","",IF(C2492&lt;(F2492*(1-'inputs and tables'!$K$14)),0,IF(C2492&gt;(F2492*(1+'inputs and tables'!$K$14)),1,J2491)))</f>
        <v>1</v>
      </c>
      <c r="K2492">
        <f ca="1">IF(G2492="","",IF(C2492&lt;(G2492*(1-'inputs and tables'!$K$14)),0,IF(C2492&gt;(G2492*(1+'inputs and tables'!$K$14)),1,K2491)))</f>
        <v>1</v>
      </c>
      <c r="N2492" s="13">
        <f t="shared" si="117"/>
        <v>6039.0794615718241</v>
      </c>
      <c r="O2492" s="10">
        <f ca="1">(O2491+(IF(J2491&lt;&gt;J2490,(-O2491*'inputs and tables'!$K$22-'inputs and tables'!$K$21)-O2491*'inputs and tables'!$K$22,0)*('inputs and tables'!$K$15+'inputs and tables'!$K$16)))*(IF(AND(J2491=0,'inputs and tables'!$K$16=1),data!C2491/data!C2492,1)*IF(AND(J2491=1,'inputs and tables'!$K$15=1),data!C2492/data!C2491,1))</f>
        <v>164732.24459446239</v>
      </c>
      <c r="P2492" s="10">
        <f ca="1">(P2491+(IF(K2491&lt;&gt;K2490,(-P2491*'inputs and tables'!$K$22-'inputs and tables'!$K$21)-P2491*'inputs and tables'!$K$22,0)*('inputs and tables'!$K$15+'inputs and tables'!$K$16)))*(IF(AND(K2491=0,'inputs and tables'!$K$16=1),data!C2491/data!C2492,1)*IF(AND(K2491=1,'inputs and tables'!$K$15=1),data!C2492/data!C2491,1))</f>
        <v>34266.758744735249</v>
      </c>
    </row>
    <row r="2493" spans="1:16" x14ac:dyDescent="0.4">
      <c r="A2493" s="17">
        <f t="shared" si="115"/>
        <v>2491</v>
      </c>
      <c r="B2493">
        <v>1718064000</v>
      </c>
      <c r="C2493">
        <v>67314.240000000005</v>
      </c>
      <c r="D2493" s="14">
        <f t="shared" si="116"/>
        <v>45454</v>
      </c>
      <c r="F2493">
        <f ca="1">IF(A2493&lt;$F$2,"",AVERAGE(INDIRECT("C"&amp;A2493-$F$2+3):C2493))</f>
        <v>64709.934333333331</v>
      </c>
      <c r="G2493" s="2">
        <f ca="1">IF(A2493&lt;$G$2,"",IF(A2493=$G$2,AVERAGE(INDIRECT("C"&amp;A2493-$G$2+3):C2493),G2492+(2/($G$2+3))*(C2493-G2492)))</f>
        <v>63164.159013887423</v>
      </c>
      <c r="J2493">
        <f ca="1">IF(F2493="","",IF(C2493&lt;(F2493*(1-'inputs and tables'!$K$14)),0,IF(C2493&gt;(F2493*(1+'inputs and tables'!$K$14)),1,J2492)))</f>
        <v>1</v>
      </c>
      <c r="K2493">
        <f ca="1">IF(G2493="","",IF(C2493&lt;(G2493*(1-'inputs and tables'!$K$14)),0,IF(C2493&gt;(G2493*(1+'inputs and tables'!$K$14)),1,K2492)))</f>
        <v>1</v>
      </c>
      <c r="N2493" s="13">
        <f t="shared" si="117"/>
        <v>5845.7872340425165</v>
      </c>
      <c r="O2493" s="10">
        <f ca="1">(O2492+(IF(J2492&lt;&gt;J2491,(-O2492*'inputs and tables'!$K$22-'inputs and tables'!$K$21)-O2492*'inputs and tables'!$K$22,0)*('inputs and tables'!$K$15+'inputs and tables'!$K$16)))*(IF(AND(J2492=0,'inputs and tables'!$K$16=1),data!C2492/data!C2493,1)*IF(AND(J2492=1,'inputs and tables'!$K$15=1),data!C2493/data!C2492,1))</f>
        <v>159459.67570276596</v>
      </c>
      <c r="P2493" s="10">
        <f ca="1">(P2492+(IF(K2492&lt;&gt;K2491,(-P2492*'inputs and tables'!$K$22-'inputs and tables'!$K$21)-P2492*'inputs and tables'!$K$22,0)*('inputs and tables'!$K$15+'inputs and tables'!$K$16)))*(IF(AND(K2492=0,'inputs and tables'!$K$16=1),data!C2492/data!C2493,1)*IF(AND(K2492=1,'inputs and tables'!$K$15=1),data!C2493/data!C2492,1))</f>
        <v>33169.98593852757</v>
      </c>
    </row>
    <row r="2494" spans="1:16" x14ac:dyDescent="0.4">
      <c r="A2494" s="17">
        <f t="shared" si="115"/>
        <v>2492</v>
      </c>
      <c r="B2494">
        <v>1718150400</v>
      </c>
      <c r="C2494">
        <v>68263.990000000005</v>
      </c>
      <c r="D2494" s="14">
        <f t="shared" si="116"/>
        <v>45455</v>
      </c>
      <c r="F2494">
        <f ca="1">IF(A2494&lt;$F$2,"",AVERAGE(INDIRECT("C"&amp;A2494-$F$2+3):C2494))</f>
        <v>64864.637666666677</v>
      </c>
      <c r="G2494" s="2">
        <f ca="1">IF(A2494&lt;$G$2,"",IF(A2494=$G$2,AVERAGE(INDIRECT("C"&amp;A2494-$G$2+3):C2494),G2493+(2/($G$2+3))*(C2494-G2493)))</f>
        <v>63255.227424353718</v>
      </c>
      <c r="J2494">
        <f ca="1">IF(F2494="","",IF(C2494&lt;(F2494*(1-'inputs and tables'!$K$14)),0,IF(C2494&gt;(F2494*(1+'inputs and tables'!$K$14)),1,J2493)))</f>
        <v>1</v>
      </c>
      <c r="K2494">
        <f ca="1">IF(G2494="","",IF(C2494&lt;(G2494*(1-'inputs and tables'!$K$14)),0,IF(C2494&gt;(G2494*(1+'inputs and tables'!$K$14)),1,K2493)))</f>
        <v>1</v>
      </c>
      <c r="N2494" s="13">
        <f t="shared" si="117"/>
        <v>5928.2666087711304</v>
      </c>
      <c r="O2494" s="10">
        <f ca="1">(O2493+(IF(J2493&lt;&gt;J2492,(-O2493*'inputs and tables'!$K$22-'inputs and tables'!$K$21)-O2493*'inputs and tables'!$K$22,0)*('inputs and tables'!$K$15+'inputs and tables'!$K$16)))*(IF(AND(J2493=0,'inputs and tables'!$K$16=1),data!C2493/data!C2494,1)*IF(AND(J2493=1,'inputs and tables'!$K$15=1),data!C2494/data!C2493,1))</f>
        <v>161709.52398150612</v>
      </c>
      <c r="P2494" s="10">
        <f ca="1">(P2493+(IF(K2493&lt;&gt;K2492,(-P2493*'inputs and tables'!$K$22-'inputs and tables'!$K$21)-P2493*'inputs and tables'!$K$22,0)*('inputs and tables'!$K$15+'inputs and tables'!$K$16)))*(IF(AND(K2493=0,'inputs and tables'!$K$16=1),data!C2493/data!C2494,1)*IF(AND(K2493=1,'inputs and tables'!$K$15=1),data!C2494/data!C2493,1))</f>
        <v>33637.987867170254</v>
      </c>
    </row>
    <row r="2495" spans="1:16" x14ac:dyDescent="0.4">
      <c r="A2495" s="17">
        <f t="shared" si="115"/>
        <v>2493</v>
      </c>
      <c r="B2495">
        <v>1718236800</v>
      </c>
      <c r="C2495">
        <v>66773.009999999995</v>
      </c>
      <c r="D2495" s="14">
        <f t="shared" si="116"/>
        <v>45456</v>
      </c>
      <c r="F2495">
        <f ca="1">IF(A2495&lt;$F$2,"",AVERAGE(INDIRECT("C"&amp;A2495-$F$2+3):C2495))</f>
        <v>64989.453000000009</v>
      </c>
      <c r="G2495" s="2">
        <f ca="1">IF(A2495&lt;$G$2,"",IF(A2495=$G$2,AVERAGE(INDIRECT("C"&amp;A2495-$G$2+3):C2495),G2494+(2/($G$2+3))*(C2495-G2494)))</f>
        <v>63318.044970347401</v>
      </c>
      <c r="J2495">
        <f ca="1">IF(F2495="","",IF(C2495&lt;(F2495*(1-'inputs and tables'!$K$14)),0,IF(C2495&gt;(F2495*(1+'inputs and tables'!$K$14)),1,J2494)))</f>
        <v>1</v>
      </c>
      <c r="K2495">
        <f ca="1">IF(G2495="","",IF(C2495&lt;(G2495*(1-'inputs and tables'!$K$14)),0,IF(C2495&gt;(G2495*(1+'inputs and tables'!$K$14)),1,K2494)))</f>
        <v>1</v>
      </c>
      <c r="N2495" s="13">
        <f t="shared" si="117"/>
        <v>5798.7850629613176</v>
      </c>
      <c r="O2495" s="10">
        <f ca="1">(O2494+(IF(J2494&lt;&gt;J2493,(-O2494*'inputs and tables'!$K$22-'inputs and tables'!$K$21)-O2494*'inputs and tables'!$K$22,0)*('inputs and tables'!$K$15+'inputs and tables'!$K$16)))*(IF(AND(J2494=0,'inputs and tables'!$K$16=1),data!C2494/data!C2495,1)*IF(AND(J2494=1,'inputs and tables'!$K$15=1),data!C2495/data!C2494,1))</f>
        <v>158177.56421668798</v>
      </c>
      <c r="P2495" s="10">
        <f ca="1">(P2494+(IF(K2494&lt;&gt;K2493,(-P2494*'inputs and tables'!$K$22-'inputs and tables'!$K$21)-P2494*'inputs and tables'!$K$22,0)*('inputs and tables'!$K$15+'inputs and tables'!$K$16)))*(IF(AND(K2494=0,'inputs and tables'!$K$16=1),data!C2494/data!C2495,1)*IF(AND(K2494=1,'inputs and tables'!$K$15=1),data!C2495/data!C2494,1))</f>
        <v>32903.2876665199</v>
      </c>
    </row>
    <row r="2496" spans="1:16" x14ac:dyDescent="0.4">
      <c r="A2496" s="17">
        <f t="shared" si="115"/>
        <v>2494</v>
      </c>
      <c r="B2496">
        <v>1718323200</v>
      </c>
      <c r="C2496">
        <v>66043.990000000005</v>
      </c>
      <c r="D2496" s="14">
        <f t="shared" si="116"/>
        <v>45457</v>
      </c>
      <c r="F2496">
        <f ca="1">IF(A2496&lt;$F$2,"",AVERAGE(INDIRECT("C"&amp;A2496-$F$2+3):C2496))</f>
        <v>65107.486250000002</v>
      </c>
      <c r="G2496" s="2">
        <f ca="1">IF(A2496&lt;$G$2,"",IF(A2496=$G$2,AVERAGE(INDIRECT("C"&amp;A2496-$G$2+3):C2496),G2495+(2/($G$2+3))*(C2496-G2495)))</f>
        <v>63366.722560162627</v>
      </c>
      <c r="J2496">
        <f ca="1">IF(F2496="","",IF(C2496&lt;(F2496*(1-'inputs and tables'!$K$14)),0,IF(C2496&gt;(F2496*(1+'inputs and tables'!$K$14)),1,J2495)))</f>
        <v>1</v>
      </c>
      <c r="K2496">
        <f ca="1">IF(G2496="","",IF(C2496&lt;(G2496*(1-'inputs and tables'!$K$14)),0,IF(C2496&gt;(G2496*(1+'inputs and tables'!$K$14)),1,K2495)))</f>
        <v>1</v>
      </c>
      <c r="N2496" s="13">
        <f t="shared" si="117"/>
        <v>5735.4745983499424</v>
      </c>
      <c r="O2496" s="10">
        <f ca="1">(O2495+(IF(J2495&lt;&gt;J2494,(-O2495*'inputs and tables'!$K$22-'inputs and tables'!$K$21)-O2495*'inputs and tables'!$K$22,0)*('inputs and tables'!$K$15+'inputs and tables'!$K$16)))*(IF(AND(J2495=0,'inputs and tables'!$K$16=1),data!C2495/data!C2496,1)*IF(AND(J2495=1,'inputs and tables'!$K$15=1),data!C2496/data!C2495,1))</f>
        <v>156450.59986589343</v>
      </c>
      <c r="P2496" s="10">
        <f ca="1">(P2495+(IF(K2495&lt;&gt;K2494,(-P2495*'inputs and tables'!$K$22-'inputs and tables'!$K$21)-P2495*'inputs and tables'!$K$22,0)*('inputs and tables'!$K$15+'inputs and tables'!$K$16)))*(IF(AND(K2495=0,'inputs and tables'!$K$16=1),data!C2495/data!C2496,1)*IF(AND(K2495=1,'inputs and tables'!$K$15=1),data!C2496/data!C2495,1))</f>
        <v>32544.053377476379</v>
      </c>
    </row>
    <row r="2497" spans="1:16" x14ac:dyDescent="0.4">
      <c r="A2497" s="17">
        <f t="shared" si="115"/>
        <v>2495</v>
      </c>
      <c r="B2497">
        <v>1718409600</v>
      </c>
      <c r="C2497">
        <v>66228.25</v>
      </c>
      <c r="D2497" s="14">
        <f t="shared" si="116"/>
        <v>45458</v>
      </c>
      <c r="F2497">
        <f ca="1">IF(A2497&lt;$F$2,"",AVERAGE(INDIRECT("C"&amp;A2497-$F$2+3):C2497))</f>
        <v>65225.020750000003</v>
      </c>
      <c r="G2497" s="2">
        <f ca="1">IF(A2497&lt;$G$2,"",IF(A2497=$G$2,AVERAGE(INDIRECT("C"&amp;A2497-$G$2+3):C2497),G2496+(2/($G$2+3))*(C2497-G2496)))</f>
        <v>63417.82126444544</v>
      </c>
      <c r="J2497">
        <f ca="1">IF(F2497="","",IF(C2497&lt;(F2497*(1-'inputs and tables'!$K$14)),0,IF(C2497&gt;(F2497*(1+'inputs and tables'!$K$14)),1,J2496)))</f>
        <v>1</v>
      </c>
      <c r="K2497">
        <f ca="1">IF(G2497="","",IF(C2497&lt;(G2497*(1-'inputs and tables'!$K$14)),0,IF(C2497&gt;(G2497*(1+'inputs and tables'!$K$14)),1,K2496)))</f>
        <v>1</v>
      </c>
      <c r="N2497" s="13">
        <f t="shared" si="117"/>
        <v>5751.4763352149002</v>
      </c>
      <c r="O2497" s="10">
        <f ca="1">(O2496+(IF(J2496&lt;&gt;J2495,(-O2496*'inputs and tables'!$K$22-'inputs and tables'!$K$21)-O2496*'inputs and tables'!$K$22,0)*('inputs and tables'!$K$15+'inputs and tables'!$K$16)))*(IF(AND(J2496=0,'inputs and tables'!$K$16=1),data!C2496/data!C2497,1)*IF(AND(J2496=1,'inputs and tables'!$K$15=1),data!C2497/data!C2496,1))</f>
        <v>156887.09056748924</v>
      </c>
      <c r="P2497" s="10">
        <f ca="1">(P2496+(IF(K2496&lt;&gt;K2495,(-P2496*'inputs and tables'!$K$22-'inputs and tables'!$K$21)-P2496*'inputs and tables'!$K$22,0)*('inputs and tables'!$K$15+'inputs and tables'!$K$16)))*(IF(AND(K2496=0,'inputs and tables'!$K$16=1),data!C2496/data!C2497,1)*IF(AND(K2496=1,'inputs and tables'!$K$15=1),data!C2497/data!C2496,1))</f>
        <v>32634.849940120966</v>
      </c>
    </row>
    <row r="2498" spans="1:16" x14ac:dyDescent="0.4">
      <c r="A2498" s="17">
        <f t="shared" si="115"/>
        <v>2496</v>
      </c>
      <c r="B2498">
        <v>1718496000</v>
      </c>
      <c r="C2498">
        <v>66676.87</v>
      </c>
      <c r="D2498" s="14">
        <f t="shared" si="116"/>
        <v>45459</v>
      </c>
      <c r="F2498">
        <f ca="1">IF(A2498&lt;$F$2,"",AVERAGE(INDIRECT("C"&amp;A2498-$F$2+3):C2498))</f>
        <v>65350.306000000004</v>
      </c>
      <c r="G2498" s="2">
        <f ca="1">IF(A2498&lt;$G$2,"",IF(A2498=$G$2,AVERAGE(INDIRECT("C"&amp;A2498-$G$2+3):C2498),G2497+(2/($G$2+3))*(C2498-G2497)))</f>
        <v>63476.01856329463</v>
      </c>
      <c r="J2498">
        <f ca="1">IF(F2498="","",IF(C2498&lt;(F2498*(1-'inputs and tables'!$K$14)),0,IF(C2498&gt;(F2498*(1+'inputs and tables'!$K$14)),1,J2497)))</f>
        <v>1</v>
      </c>
      <c r="K2498">
        <f ca="1">IF(G2498="","",IF(C2498&lt;(G2498*(1-'inputs and tables'!$K$14)),0,IF(C2498&gt;(G2498*(1+'inputs and tables'!$K$14)),1,K2497)))</f>
        <v>1</v>
      </c>
      <c r="N2498" s="13">
        <f t="shared" si="117"/>
        <v>5790.4359531046093</v>
      </c>
      <c r="O2498" s="10">
        <f ca="1">(O2497+(IF(J2497&lt;&gt;J2496,(-O2497*'inputs and tables'!$K$22-'inputs and tables'!$K$21)-O2497*'inputs and tables'!$K$22,0)*('inputs and tables'!$K$15+'inputs and tables'!$K$16)))*(IF(AND(J2497=0,'inputs and tables'!$K$16=1),data!C2497/data!C2498,1)*IF(AND(J2497=1,'inputs and tables'!$K$15=1),data!C2498/data!C2497,1))</f>
        <v>157949.81963809562</v>
      </c>
      <c r="P2498" s="10">
        <f ca="1">(P2497+(IF(K2497&lt;&gt;K2496,(-P2497*'inputs and tables'!$K$22-'inputs and tables'!$K$21)-P2497*'inputs and tables'!$K$22,0)*('inputs and tables'!$K$15+'inputs and tables'!$K$16)))*(IF(AND(K2497=0,'inputs and tables'!$K$16=1),data!C2497/data!C2498,1)*IF(AND(K2497=1,'inputs and tables'!$K$15=1),data!C2498/data!C2497,1))</f>
        <v>32855.913404430183</v>
      </c>
    </row>
    <row r="2499" spans="1:16" x14ac:dyDescent="0.4">
      <c r="A2499" s="17">
        <f t="shared" si="115"/>
        <v>2497</v>
      </c>
      <c r="B2499">
        <v>1718582400</v>
      </c>
      <c r="C2499">
        <v>66504.33</v>
      </c>
      <c r="D2499" s="14">
        <f t="shared" si="116"/>
        <v>45460</v>
      </c>
      <c r="F2499">
        <f ca="1">IF(A2499&lt;$F$2,"",AVERAGE(INDIRECT("C"&amp;A2499-$F$2+3):C2499))</f>
        <v>65470.028166666663</v>
      </c>
      <c r="G2499" s="2">
        <f ca="1">IF(A2499&lt;$G$2,"",IF(A2499=$G$2,AVERAGE(INDIRECT("C"&amp;A2499-$G$2+3):C2499),G2498+(2/($G$2+3))*(C2499-G2498)))</f>
        <v>63530.095553235798</v>
      </c>
      <c r="J2499">
        <f ca="1">IF(F2499="","",IF(C2499&lt;(F2499*(1-'inputs and tables'!$K$14)),0,IF(C2499&gt;(F2499*(1+'inputs and tables'!$K$14)),1,J2498)))</f>
        <v>1</v>
      </c>
      <c r="K2499">
        <f ca="1">IF(G2499="","",IF(C2499&lt;(G2499*(1-'inputs and tables'!$K$14)),0,IF(C2499&gt;(G2499*(1+'inputs and tables'!$K$14)),1,K2498)))</f>
        <v>1</v>
      </c>
      <c r="N2499" s="13">
        <f t="shared" si="117"/>
        <v>5775.452019105478</v>
      </c>
      <c r="O2499" s="10">
        <f ca="1">(O2498+(IF(J2498&lt;&gt;J2497,(-O2498*'inputs and tables'!$K$22-'inputs and tables'!$K$21)-O2498*'inputs and tables'!$K$22,0)*('inputs and tables'!$K$15+'inputs and tables'!$K$16)))*(IF(AND(J2498=0,'inputs and tables'!$K$16=1),data!C2498/data!C2499,1)*IF(AND(J2498=1,'inputs and tables'!$K$15=1),data!C2499/data!C2498,1))</f>
        <v>157541.09226561463</v>
      </c>
      <c r="P2499" s="10">
        <f ca="1">(P2498+(IF(K2498&lt;&gt;K2497,(-P2498*'inputs and tables'!$K$22-'inputs and tables'!$K$21)-P2498*'inputs and tables'!$K$22,0)*('inputs and tables'!$K$15+'inputs and tables'!$K$16)))*(IF(AND(K2498=0,'inputs and tables'!$K$16=1),data!C2498/data!C2499,1)*IF(AND(K2498=1,'inputs and tables'!$K$15=1),data!C2499/data!C2498,1))</f>
        <v>32770.892027469919</v>
      </c>
    </row>
    <row r="2500" spans="1:16" x14ac:dyDescent="0.4">
      <c r="A2500" s="17">
        <f t="shared" si="115"/>
        <v>2498</v>
      </c>
      <c r="B2500">
        <v>1718668800</v>
      </c>
      <c r="C2500">
        <v>65175.32</v>
      </c>
      <c r="D2500" s="14">
        <f t="shared" si="116"/>
        <v>45461</v>
      </c>
      <c r="F2500">
        <f ca="1">IF(A2500&lt;$F$2,"",AVERAGE(INDIRECT("C"&amp;A2500-$F$2+3):C2500))</f>
        <v>65581.69975</v>
      </c>
      <c r="G2500" s="2">
        <f ca="1">IF(A2500&lt;$G$2,"",IF(A2500=$G$2,AVERAGE(INDIRECT("C"&amp;A2500-$G$2+3):C2500),G2499+(2/($G$2+3))*(C2500-G2499)))</f>
        <v>63559.474561213734</v>
      </c>
      <c r="J2500">
        <f ca="1">IF(F2500="","",IF(C2500&lt;(F2500*(1-'inputs and tables'!$K$14)),0,IF(C2500&gt;(F2500*(1+'inputs and tables'!$K$14)),1,J2499)))</f>
        <v>0</v>
      </c>
      <c r="K2500">
        <f ca="1">IF(G2500="","",IF(C2500&lt;(G2500*(1-'inputs and tables'!$K$14)),0,IF(C2500&gt;(G2500*(1+'inputs and tables'!$K$14)),1,K2499)))</f>
        <v>1</v>
      </c>
      <c r="N2500" s="13">
        <f t="shared" si="117"/>
        <v>5660.0364741640979</v>
      </c>
      <c r="O2500" s="10">
        <f ca="1">(O2499+(IF(J2499&lt;&gt;J2498,(-O2499*'inputs and tables'!$K$22-'inputs and tables'!$K$21)-O2499*'inputs and tables'!$K$22,0)*('inputs and tables'!$K$15+'inputs and tables'!$K$16)))*(IF(AND(J2499=0,'inputs and tables'!$K$16=1),data!C2499/data!C2500,1)*IF(AND(J2499=1,'inputs and tables'!$K$15=1),data!C2500/data!C2499,1))</f>
        <v>154392.82076160994</v>
      </c>
      <c r="P2500" s="10">
        <f ca="1">(P2499+(IF(K2499&lt;&gt;K2498,(-P2499*'inputs and tables'!$K$22-'inputs and tables'!$K$21)-P2499*'inputs and tables'!$K$22,0)*('inputs and tables'!$K$15+'inputs and tables'!$K$16)))*(IF(AND(K2499=0,'inputs and tables'!$K$16=1),data!C2499/data!C2500,1)*IF(AND(K2499=1,'inputs and tables'!$K$15=1),data!C2500/data!C2499,1))</f>
        <v>32116.004695871692</v>
      </c>
    </row>
    <row r="2501" spans="1:16" x14ac:dyDescent="0.4">
      <c r="A2501" s="17">
        <f t="shared" ref="A2501:A2517" si="118">A2500+1</f>
        <v>2499</v>
      </c>
      <c r="B2501">
        <v>1718755200</v>
      </c>
      <c r="C2501">
        <v>64974.37</v>
      </c>
      <c r="D2501" s="14">
        <f t="shared" si="116"/>
        <v>45462</v>
      </c>
      <c r="F2501">
        <f ca="1">IF(A2501&lt;$F$2,"",AVERAGE(INDIRECT("C"&amp;A2501-$F$2+3):C2501))</f>
        <v>65687.662666666671</v>
      </c>
      <c r="G2501" s="2">
        <f ca="1">IF(A2501&lt;$G$2,"",IF(A2501=$G$2,AVERAGE(INDIRECT("C"&amp;A2501-$G$2+3):C2501),G2500+(2/($G$2+3))*(C2501-G2500)))</f>
        <v>63584.740551192059</v>
      </c>
      <c r="J2501">
        <f ca="1">IF(F2501="","",IF(C2501&lt;(F2501*(1-'inputs and tables'!$K$14)),0,IF(C2501&gt;(F2501*(1+'inputs and tables'!$K$14)),1,J2500)))</f>
        <v>0</v>
      </c>
      <c r="K2501">
        <f ca="1">IF(G2501="","",IF(C2501&lt;(G2501*(1-'inputs and tables'!$K$14)),0,IF(C2501&gt;(G2501*(1+'inputs and tables'!$K$14)),1,K2500)))</f>
        <v>1</v>
      </c>
      <c r="N2501" s="13">
        <f t="shared" si="117"/>
        <v>5642.5853234910628</v>
      </c>
      <c r="O2501" s="10">
        <f ca="1">(O2500+(IF(J2500&lt;&gt;J2499,(-O2500*'inputs and tables'!$K$22-'inputs and tables'!$K$21)-O2500*'inputs and tables'!$K$22,0)*('inputs and tables'!$K$15+'inputs and tables'!$K$16)))*(IF(AND(J2500=0,'inputs and tables'!$K$16=1),data!C2500/data!C2501,1)*IF(AND(J2500=1,'inputs and tables'!$K$15=1),data!C2501/data!C2500,1))</f>
        <v>153631.35782385958</v>
      </c>
      <c r="P2501" s="10">
        <f ca="1">(P2500+(IF(K2500&lt;&gt;K2499,(-P2500*'inputs and tables'!$K$22-'inputs and tables'!$K$21)-P2500*'inputs and tables'!$K$22,0)*('inputs and tables'!$K$15+'inputs and tables'!$K$16)))*(IF(AND(K2500=0,'inputs and tables'!$K$16=1),data!C2500/data!C2501,1)*IF(AND(K2500=1,'inputs and tables'!$K$15=1),data!C2501/data!C2500,1))</f>
        <v>32016.983914023051</v>
      </c>
    </row>
    <row r="2502" spans="1:16" x14ac:dyDescent="0.4">
      <c r="A2502" s="17">
        <f t="shared" si="118"/>
        <v>2500</v>
      </c>
      <c r="B2502">
        <v>1718841600</v>
      </c>
      <c r="C2502">
        <v>64869.99</v>
      </c>
      <c r="D2502" s="14">
        <f t="shared" si="116"/>
        <v>45463</v>
      </c>
      <c r="F2502">
        <f ca="1">IF(A2502&lt;$F$2,"",AVERAGE(INDIRECT("C"&amp;A2502-$F$2+3):C2502))</f>
        <v>65796.167666666675</v>
      </c>
      <c r="G2502" s="2">
        <f ca="1">IF(A2502&lt;$G$2,"",IF(A2502=$G$2,AVERAGE(INDIRECT("C"&amp;A2502-$G$2+3):C2502),G2501+(2/($G$2+3))*(C2502-G2501)))</f>
        <v>63607.691434206485</v>
      </c>
      <c r="J2502">
        <f ca="1">IF(F2502="","",IF(C2502&lt;(F2502*(1-'inputs and tables'!$K$14)),0,IF(C2502&gt;(F2502*(1+'inputs and tables'!$K$14)),1,J2501)))</f>
        <v>0</v>
      </c>
      <c r="K2502">
        <f ca="1">IF(G2502="","",IF(C2502&lt;(G2502*(1-'inputs and tables'!$K$14)),0,IF(C2502&gt;(G2502*(1+'inputs and tables'!$K$14)),1,K2501)))</f>
        <v>1</v>
      </c>
      <c r="N2502" s="13">
        <f t="shared" si="117"/>
        <v>5633.5206252713488</v>
      </c>
      <c r="O2502" s="10">
        <f ca="1">(O2501+(IF(J2501&lt;&gt;J2500,(-O2501*'inputs and tables'!$K$22-'inputs and tables'!$K$21)-O2501*'inputs and tables'!$K$22,0)*('inputs and tables'!$K$15+'inputs and tables'!$K$16)))*(IF(AND(J2501=0,'inputs and tables'!$K$16=1),data!C2501/data!C2502,1)*IF(AND(J2501=1,'inputs and tables'!$K$15=1),data!C2502/data!C2501,1))</f>
        <v>153878.56059249968</v>
      </c>
      <c r="P2502" s="10">
        <f ca="1">(P2501+(IF(K2501&lt;&gt;K2500,(-P2501*'inputs and tables'!$K$22-'inputs and tables'!$K$21)-P2501*'inputs and tables'!$K$22,0)*('inputs and tables'!$K$15+'inputs and tables'!$K$16)))*(IF(AND(K2501=0,'inputs and tables'!$K$16=1),data!C2501/data!C2502,1)*IF(AND(K2501=1,'inputs and tables'!$K$15=1),data!C2502/data!C2501,1))</f>
        <v>31965.549282476091</v>
      </c>
    </row>
    <row r="2503" spans="1:16" x14ac:dyDescent="0.4">
      <c r="A2503" s="17">
        <f t="shared" si="118"/>
        <v>2501</v>
      </c>
      <c r="B2503">
        <v>1718928000</v>
      </c>
      <c r="C2503">
        <v>64143.56</v>
      </c>
      <c r="D2503" s="14">
        <f t="shared" si="116"/>
        <v>45464</v>
      </c>
      <c r="F2503">
        <f ca="1">IF(A2503&lt;$F$2,"",AVERAGE(INDIRECT("C"&amp;A2503-$F$2+3):C2503))</f>
        <v>65903.293833333344</v>
      </c>
      <c r="G2503" s="2">
        <f ca="1">IF(A2503&lt;$G$2,"",IF(A2503=$G$2,AVERAGE(INDIRECT("C"&amp;A2503-$G$2+3):C2503),G2502+(2/($G$2+3))*(C2503-G2502)))</f>
        <v>63617.260515738511</v>
      </c>
      <c r="J2503">
        <f ca="1">IF(F2503="","",IF(C2503&lt;(F2503*(1-'inputs and tables'!$K$14)),0,IF(C2503&gt;(F2503*(1+'inputs and tables'!$K$14)),1,J2502)))</f>
        <v>0</v>
      </c>
      <c r="K2503">
        <f ca="1">IF(G2503="","",IF(C2503&lt;(G2503*(1-'inputs and tables'!$K$14)),0,IF(C2503&gt;(G2503*(1+'inputs and tables'!$K$14)),1,K2502)))</f>
        <v>1</v>
      </c>
      <c r="N2503" s="13">
        <f t="shared" si="117"/>
        <v>5570.4350846721309</v>
      </c>
      <c r="O2503" s="10">
        <f ca="1">(O2502+(IF(J2502&lt;&gt;J2501,(-O2502*'inputs and tables'!$K$22-'inputs and tables'!$K$21)-O2502*'inputs and tables'!$K$22,0)*('inputs and tables'!$K$15+'inputs and tables'!$K$16)))*(IF(AND(J2502=0,'inputs and tables'!$K$16=1),data!C2502/data!C2503,1)*IF(AND(J2502=1,'inputs and tables'!$K$15=1),data!C2503/data!C2502,1))</f>
        <v>155621.24532610676</v>
      </c>
      <c r="P2503" s="10">
        <f ca="1">(P2502+(IF(K2502&lt;&gt;K2501,(-P2502*'inputs and tables'!$K$22-'inputs and tables'!$K$21)-P2502*'inputs and tables'!$K$22,0)*('inputs and tables'!$K$15+'inputs and tables'!$K$16)))*(IF(AND(K2502=0,'inputs and tables'!$K$16=1),data!C2502/data!C2503,1)*IF(AND(K2502=1,'inputs and tables'!$K$15=1),data!C2503/data!C2502,1))</f>
        <v>31607.591250337206</v>
      </c>
    </row>
    <row r="2504" spans="1:16" x14ac:dyDescent="0.4">
      <c r="A2504" s="17">
        <f t="shared" si="118"/>
        <v>2502</v>
      </c>
      <c r="B2504">
        <v>1719014400</v>
      </c>
      <c r="C2504">
        <v>64262.01</v>
      </c>
      <c r="D2504" s="14">
        <f t="shared" si="116"/>
        <v>45465</v>
      </c>
      <c r="F2504">
        <f ca="1">IF(A2504&lt;$F$2,"",AVERAGE(INDIRECT("C"&amp;A2504-$F$2+3):C2504))</f>
        <v>66015.94266666667</v>
      </c>
      <c r="G2504" s="2">
        <f ca="1">IF(A2504&lt;$G$2,"",IF(A2504=$G$2,AVERAGE(INDIRECT("C"&amp;A2504-$G$2+3):C2504),G2503+(2/($G$2+3))*(C2504-G2503)))</f>
        <v>63628.77389938604</v>
      </c>
      <c r="J2504">
        <f ca="1">IF(F2504="","",IF(C2504&lt;(F2504*(1-'inputs and tables'!$K$14)),0,IF(C2504&gt;(F2504*(1+'inputs and tables'!$K$14)),1,J2503)))</f>
        <v>0</v>
      </c>
      <c r="K2504">
        <f ca="1">IF(G2504="","",IF(C2504&lt;(G2504*(1-'inputs and tables'!$K$14)),0,IF(C2504&gt;(G2504*(1+'inputs and tables'!$K$14)),1,K2503)))</f>
        <v>1</v>
      </c>
      <c r="N2504" s="13">
        <f t="shared" si="117"/>
        <v>5580.7216673903249</v>
      </c>
      <c r="O2504" s="10">
        <f ca="1">(O2503+(IF(J2503&lt;&gt;J2502,(-O2503*'inputs and tables'!$K$22-'inputs and tables'!$K$21)-O2503*'inputs and tables'!$K$22,0)*('inputs and tables'!$K$15+'inputs and tables'!$K$16)))*(IF(AND(J2503=0,'inputs and tables'!$K$16=1),data!C2503/data!C2504,1)*IF(AND(J2503=1,'inputs and tables'!$K$15=1),data!C2504/data!C2503,1))</f>
        <v>155334.39876608041</v>
      </c>
      <c r="P2504" s="10">
        <f ca="1">(P2503+(IF(K2503&lt;&gt;K2502,(-P2503*'inputs and tables'!$K$22-'inputs and tables'!$K$21)-P2503*'inputs and tables'!$K$22,0)*('inputs and tables'!$K$15+'inputs and tables'!$K$16)))*(IF(AND(K2503=0,'inputs and tables'!$K$16=1),data!C2503/data!C2504,1)*IF(AND(K2503=1,'inputs and tables'!$K$15=1),data!C2504/data!C2503,1))</f>
        <v>31665.959061285062</v>
      </c>
    </row>
    <row r="2505" spans="1:16" x14ac:dyDescent="0.4">
      <c r="A2505" s="17">
        <f t="shared" si="118"/>
        <v>2503</v>
      </c>
      <c r="B2505">
        <v>1719100800</v>
      </c>
      <c r="C2505">
        <v>63210.01</v>
      </c>
      <c r="D2505" s="14">
        <f t="shared" si="116"/>
        <v>45466</v>
      </c>
      <c r="F2505">
        <f ca="1">IF(A2505&lt;$F$2,"",AVERAGE(INDIRECT("C"&amp;A2505-$F$2+3):C2505))</f>
        <v>66112.957583333322</v>
      </c>
      <c r="G2505" s="2">
        <f ca="1">IF(A2505&lt;$G$2,"",IF(A2505=$G$2,AVERAGE(INDIRECT("C"&amp;A2505-$G$2+3):C2505),G2504+(2/($G$2+3))*(C2505-G2504)))</f>
        <v>63621.295972611289</v>
      </c>
      <c r="J2505">
        <f ca="1">IF(F2505="","",IF(C2505&lt;(F2505*(1-'inputs and tables'!$K$14)),0,IF(C2505&gt;(F2505*(1+'inputs and tables'!$K$14)),1,J2504)))</f>
        <v>0</v>
      </c>
      <c r="K2505">
        <f ca="1">IF(G2505="","",IF(C2505&lt;(G2505*(1-'inputs and tables'!$K$14)),0,IF(C2505&gt;(G2505*(1+'inputs and tables'!$K$14)),1,K2504)))</f>
        <v>0</v>
      </c>
      <c r="N2505" s="13">
        <f t="shared" si="117"/>
        <v>5489.3625705601044</v>
      </c>
      <c r="O2505" s="10">
        <f ca="1">(O2504+(IF(J2504&lt;&gt;J2503,(-O2504*'inputs and tables'!$K$22-'inputs and tables'!$K$21)-O2504*'inputs and tables'!$K$22,0)*('inputs and tables'!$K$15+'inputs and tables'!$K$16)))*(IF(AND(J2504=0,'inputs and tables'!$K$16=1),data!C2504/data!C2505,1)*IF(AND(J2504=1,'inputs and tables'!$K$15=1),data!C2505/data!C2504,1))</f>
        <v>157919.61885229644</v>
      </c>
      <c r="P2505" s="10">
        <f ca="1">(P2504+(IF(K2504&lt;&gt;K2503,(-P2504*'inputs and tables'!$K$22-'inputs and tables'!$K$21)-P2504*'inputs and tables'!$K$22,0)*('inputs and tables'!$K$15+'inputs and tables'!$K$16)))*(IF(AND(K2504=0,'inputs and tables'!$K$16=1),data!C2504/data!C2505,1)*IF(AND(K2504=1,'inputs and tables'!$K$15=1),data!C2505/data!C2504,1))</f>
        <v>31147.572086889588</v>
      </c>
    </row>
    <row r="2506" spans="1:16" x14ac:dyDescent="0.4">
      <c r="A2506" s="17">
        <f t="shared" si="118"/>
        <v>2504</v>
      </c>
      <c r="B2506">
        <v>1719187200</v>
      </c>
      <c r="C2506">
        <v>60293.3</v>
      </c>
      <c r="D2506" s="14">
        <f t="shared" si="116"/>
        <v>45467</v>
      </c>
      <c r="F2506">
        <f ca="1">IF(A2506&lt;$F$2,"",AVERAGE(INDIRECT("C"&amp;A2506-$F$2+3):C2506))</f>
        <v>66184.327999999994</v>
      </c>
      <c r="G2506" s="2">
        <f ca="1">IF(A2506&lt;$G$2,"",IF(A2506=$G$2,AVERAGE(INDIRECT("C"&amp;A2506-$G$2+3):C2506),G2505+(2/($G$2+3))*(C2506-G2505)))</f>
        <v>63561.86747310037</v>
      </c>
      <c r="J2506">
        <f ca="1">IF(F2506="","",IF(C2506&lt;(F2506*(1-'inputs and tables'!$K$14)),0,IF(C2506&gt;(F2506*(1+'inputs and tables'!$K$14)),1,J2505)))</f>
        <v>0</v>
      </c>
      <c r="K2506">
        <f ca="1">IF(G2506="","",IF(C2506&lt;(G2506*(1-'inputs and tables'!$K$14)),0,IF(C2506&gt;(G2506*(1+'inputs and tables'!$K$14)),1,K2505)))</f>
        <v>0</v>
      </c>
      <c r="N2506" s="13">
        <f t="shared" si="117"/>
        <v>5236.066000868399</v>
      </c>
      <c r="O2506" s="10">
        <f ca="1">(O2505+(IF(J2505&lt;&gt;J2504,(-O2505*'inputs and tables'!$K$22-'inputs and tables'!$K$21)-O2505*'inputs and tables'!$K$22,0)*('inputs and tables'!$K$15+'inputs and tables'!$K$16)))*(IF(AND(J2505=0,'inputs and tables'!$K$16=1),data!C2505/data!C2506,1)*IF(AND(J2505=1,'inputs and tables'!$K$15=1),data!C2506/data!C2505,1))</f>
        <v>165559.03702152387</v>
      </c>
      <c r="P2506" s="10">
        <f ca="1">(P2505+(IF(K2505&lt;&gt;K2504,(-P2505*'inputs and tables'!$K$22-'inputs and tables'!$K$21)-P2505*'inputs and tables'!$K$22,0)*('inputs and tables'!$K$15+'inputs and tables'!$K$16)))*(IF(AND(K2505=0,'inputs and tables'!$K$16=1),data!C2505/data!C2506,1)*IF(AND(K2505=1,'inputs and tables'!$K$15=1),data!C2506/data!C2505,1))</f>
        <v>32393.112275216441</v>
      </c>
    </row>
    <row r="2507" spans="1:16" x14ac:dyDescent="0.4">
      <c r="A2507" s="17">
        <f t="shared" si="118"/>
        <v>2505</v>
      </c>
      <c r="B2507">
        <v>1719273600</v>
      </c>
      <c r="C2507">
        <v>61806.01</v>
      </c>
      <c r="D2507" s="14">
        <f t="shared" si="116"/>
        <v>45468</v>
      </c>
      <c r="F2507">
        <f ca="1">IF(A2507&lt;$F$2,"",AVERAGE(INDIRECT("C"&amp;A2507-$F$2+3):C2507))</f>
        <v>66245.407499999987</v>
      </c>
      <c r="G2507" s="2">
        <f ca="1">IF(A2507&lt;$G$2,"",IF(A2507=$G$2,AVERAGE(INDIRECT("C"&amp;A2507-$G$2+3):C2507),G2506+(2/($G$2+3))*(C2507-G2506)))</f>
        <v>63530.512875366432</v>
      </c>
      <c r="J2507">
        <f ca="1">IF(F2507="","",IF(C2507&lt;(F2507*(1-'inputs and tables'!$K$14)),0,IF(C2507&gt;(F2507*(1+'inputs and tables'!$K$14)),1,J2506)))</f>
        <v>0</v>
      </c>
      <c r="K2507">
        <f ca="1">IF(G2507="","",IF(C2507&lt;(G2507*(1-'inputs and tables'!$K$14)),0,IF(C2507&gt;(G2507*(1+'inputs and tables'!$K$14)),1,K2506)))</f>
        <v>0</v>
      </c>
      <c r="N2507" s="13">
        <f t="shared" si="117"/>
        <v>5367.4346504558926</v>
      </c>
      <c r="O2507" s="10">
        <f ca="1">(O2506+(IF(J2506&lt;&gt;J2505,(-O2506*'inputs and tables'!$K$22-'inputs and tables'!$K$21)-O2506*'inputs and tables'!$K$22,0)*('inputs and tables'!$K$15+'inputs and tables'!$K$16)))*(IF(AND(J2506=0,'inputs and tables'!$K$16=1),data!C2506/data!C2507,1)*IF(AND(J2506=1,'inputs and tables'!$K$15=1),data!C2507/data!C2506,1))</f>
        <v>161506.95841472122</v>
      </c>
      <c r="P2507" s="10">
        <f ca="1">(P2506+(IF(K2506&lt;&gt;K2505,(-P2506*'inputs and tables'!$K$22-'inputs and tables'!$K$21)-P2506*'inputs and tables'!$K$22,0)*('inputs and tables'!$K$15+'inputs and tables'!$K$16)))*(IF(AND(K2506=0,'inputs and tables'!$K$16=1),data!C2506/data!C2507,1)*IF(AND(K2506=1,'inputs and tables'!$K$15=1),data!C2507/data!C2506,1))</f>
        <v>31600.286709064498</v>
      </c>
    </row>
    <row r="2508" spans="1:16" x14ac:dyDescent="0.4">
      <c r="A2508" s="17">
        <f t="shared" si="118"/>
        <v>2506</v>
      </c>
      <c r="B2508">
        <v>1719360000</v>
      </c>
      <c r="C2508">
        <v>60864.99</v>
      </c>
      <c r="D2508" s="14">
        <f t="shared" si="116"/>
        <v>45469</v>
      </c>
      <c r="F2508">
        <f ca="1">IF(A2508&lt;$F$2,"",AVERAGE(INDIRECT("C"&amp;A2508-$F$2+3):C2508))</f>
        <v>66277.304583333331</v>
      </c>
      <c r="G2508" s="2">
        <f ca="1">IF(A2508&lt;$G$2,"",IF(A2508=$G$2,AVERAGE(INDIRECT("C"&amp;A2508-$G$2+3):C2508),G2507+(2/($G$2+3))*(C2508-G2507)))</f>
        <v>63482.914252592032</v>
      </c>
      <c r="J2508">
        <f ca="1">IF(F2508="","",IF(C2508&lt;(F2508*(1-'inputs and tables'!$K$14)),0,IF(C2508&gt;(F2508*(1+'inputs and tables'!$K$14)),1,J2507)))</f>
        <v>0</v>
      </c>
      <c r="K2508">
        <f ca="1">IF(G2508="","",IF(C2508&lt;(G2508*(1-'inputs and tables'!$K$14)),0,IF(C2508&gt;(G2508*(1+'inputs and tables'!$K$14)),1,K2507)))</f>
        <v>0</v>
      </c>
      <c r="N2508" s="13">
        <f t="shared" si="117"/>
        <v>5285.7134172817723</v>
      </c>
      <c r="O2508" s="10">
        <f ca="1">(O2507+(IF(J2507&lt;&gt;J2506,(-O2507*'inputs and tables'!$K$22-'inputs and tables'!$K$21)-O2507*'inputs and tables'!$K$22,0)*('inputs and tables'!$K$15+'inputs and tables'!$K$16)))*(IF(AND(J2507=0,'inputs and tables'!$K$16=1),data!C2507/data!C2508,1)*IF(AND(J2507=1,'inputs and tables'!$K$15=1),data!C2508/data!C2507,1))</f>
        <v>164003.98138321957</v>
      </c>
      <c r="P2508" s="10">
        <f ca="1">(P2507+(IF(K2507&lt;&gt;K2506,(-P2507*'inputs and tables'!$K$22-'inputs and tables'!$K$21)-P2507*'inputs and tables'!$K$22,0)*('inputs and tables'!$K$15+'inputs and tables'!$K$16)))*(IF(AND(K2507=0,'inputs and tables'!$K$16=1),data!C2507/data!C2508,1)*IF(AND(K2507=1,'inputs and tables'!$K$15=1),data!C2508/data!C2507,1))</f>
        <v>32088.851675541351</v>
      </c>
    </row>
    <row r="2509" spans="1:16" x14ac:dyDescent="0.4">
      <c r="A2509" s="17">
        <f t="shared" si="118"/>
        <v>2507</v>
      </c>
      <c r="B2509">
        <v>1719446400</v>
      </c>
      <c r="C2509">
        <v>61706.47</v>
      </c>
      <c r="D2509" s="14">
        <f t="shared" si="116"/>
        <v>45470</v>
      </c>
      <c r="F2509">
        <f ca="1">IF(A2509&lt;$F$2,"",AVERAGE(INDIRECT("C"&amp;A2509-$F$2+3):C2509))</f>
        <v>66271.257666666657</v>
      </c>
      <c r="G2509" s="2">
        <f ca="1">IF(A2509&lt;$G$2,"",IF(A2509=$G$2,AVERAGE(INDIRECT("C"&amp;A2509-$G$2+3):C2509),G2508+(2/($G$2+3))*(C2509-G2508)))</f>
        <v>63451.192033795749</v>
      </c>
      <c r="J2509">
        <f ca="1">IF(F2509="","",IF(C2509&lt;(F2509*(1-'inputs and tables'!$K$14)),0,IF(C2509&gt;(F2509*(1+'inputs and tables'!$K$14)),1,J2508)))</f>
        <v>0</v>
      </c>
      <c r="K2509">
        <f ca="1">IF(G2509="","",IF(C2509&lt;(G2509*(1-'inputs and tables'!$K$14)),0,IF(C2509&gt;(G2509*(1+'inputs and tables'!$K$14)),1,K2508)))</f>
        <v>0</v>
      </c>
      <c r="N2509" s="13">
        <f t="shared" si="117"/>
        <v>5358.7902735561966</v>
      </c>
      <c r="O2509" s="10">
        <f ca="1">(O2508+(IF(J2508&lt;&gt;J2507,(-O2508*'inputs and tables'!$K$22-'inputs and tables'!$K$21)-O2508*'inputs and tables'!$K$22,0)*('inputs and tables'!$K$15+'inputs and tables'!$K$16)))*(IF(AND(J2508=0,'inputs and tables'!$K$16=1),data!C2508/data!C2509,1)*IF(AND(J2508=1,'inputs and tables'!$K$15=1),data!C2509/data!C2508,1))</f>
        <v>161767.4886741997</v>
      </c>
      <c r="P2509" s="10">
        <f ca="1">(P2508+(IF(K2508&lt;&gt;K2507,(-P2508*'inputs and tables'!$K$22-'inputs and tables'!$K$21)-P2508*'inputs and tables'!$K$22,0)*('inputs and tables'!$K$15+'inputs and tables'!$K$16)))*(IF(AND(K2508=0,'inputs and tables'!$K$16=1),data!C2508/data!C2509,1)*IF(AND(K2508=1,'inputs and tables'!$K$15=1),data!C2509/data!C2508,1))</f>
        <v>31651.261793833084</v>
      </c>
    </row>
    <row r="2510" spans="1:16" x14ac:dyDescent="0.4">
      <c r="A2510" s="17">
        <f t="shared" si="118"/>
        <v>2508</v>
      </c>
      <c r="B2510">
        <v>1719532800</v>
      </c>
      <c r="C2510">
        <v>60427.839999999997</v>
      </c>
      <c r="D2510" s="14">
        <f t="shared" si="116"/>
        <v>45471</v>
      </c>
      <c r="F2510">
        <f ca="1">IF(A2510&lt;$F$2,"",AVERAGE(INDIRECT("C"&amp;A2510-$F$2+3):C2510))</f>
        <v>66265.398166666651</v>
      </c>
      <c r="G2510" s="2">
        <f ca="1">IF(A2510&lt;$G$2,"",IF(A2510=$G$2,AVERAGE(INDIRECT("C"&amp;A2510-$G$2+3):C2510),G2509+(2/($G$2+3))*(C2510-G2509)))</f>
        <v>63397.203604620823</v>
      </c>
      <c r="J2510">
        <f ca="1">IF(F2510="","",IF(C2510&lt;(F2510*(1-'inputs and tables'!$K$14)),0,IF(C2510&gt;(F2510*(1+'inputs and tables'!$K$14)),1,J2509)))</f>
        <v>0</v>
      </c>
      <c r="K2510">
        <f ca="1">IF(G2510="","",IF(C2510&lt;(G2510*(1-'inputs and tables'!$K$14)),0,IF(C2510&gt;(G2510*(1+'inputs and tables'!$K$14)),1,K2509)))</f>
        <v>0</v>
      </c>
      <c r="N2510" s="13">
        <f t="shared" si="117"/>
        <v>5247.7498914459056</v>
      </c>
      <c r="O2510" s="10">
        <f ca="1">(O2509+(IF(J2509&lt;&gt;J2508,(-O2509*'inputs and tables'!$K$22-'inputs and tables'!$K$21)-O2509*'inputs and tables'!$K$22,0)*('inputs and tables'!$K$15+'inputs and tables'!$K$16)))*(IF(AND(J2509=0,'inputs and tables'!$K$16=1),data!C2509/data!C2510,1)*IF(AND(J2509=1,'inputs and tables'!$K$15=1),data!C2510/data!C2509,1))</f>
        <v>165190.4269100111</v>
      </c>
      <c r="P2510" s="10">
        <f ca="1">(P2509+(IF(K2509&lt;&gt;K2508,(-P2509*'inputs and tables'!$K$22-'inputs and tables'!$K$21)-P2509*'inputs and tables'!$K$22,0)*('inputs and tables'!$K$15+'inputs and tables'!$K$16)))*(IF(AND(K2509=0,'inputs and tables'!$K$16=1),data!C2509/data!C2510,1)*IF(AND(K2509=1,'inputs and tables'!$K$15=1),data!C2510/data!C2509,1))</f>
        <v>32320.990396865214</v>
      </c>
    </row>
    <row r="2511" spans="1:16" x14ac:dyDescent="0.4">
      <c r="A2511" s="17">
        <f t="shared" si="118"/>
        <v>2509</v>
      </c>
      <c r="B2511">
        <v>1719619200</v>
      </c>
      <c r="C2511">
        <v>60986.68</v>
      </c>
      <c r="D2511" s="14">
        <f t="shared" si="116"/>
        <v>45472</v>
      </c>
      <c r="F2511">
        <f ca="1">IF(A2511&lt;$F$2,"",AVERAGE(INDIRECT("C"&amp;A2511-$F$2+3):C2511))</f>
        <v>66253.72133333332</v>
      </c>
      <c r="G2511" s="2">
        <f ca="1">IF(A2511&lt;$G$2,"",IF(A2511=$G$2,AVERAGE(INDIRECT("C"&amp;A2511-$G$2+3):C2511),G2510+(2/($G$2+3))*(C2511-G2510)))</f>
        <v>63354.158540252596</v>
      </c>
      <c r="J2511">
        <f ca="1">IF(F2511="","",IF(C2511&lt;(F2511*(1-'inputs and tables'!$K$14)),0,IF(C2511&gt;(F2511*(1+'inputs and tables'!$K$14)),1,J2510)))</f>
        <v>0</v>
      </c>
      <c r="K2511">
        <f ca="1">IF(G2511="","",IF(C2511&lt;(G2511*(1-'inputs and tables'!$K$14)),0,IF(C2511&gt;(G2511*(1+'inputs and tables'!$K$14)),1,K2510)))</f>
        <v>0</v>
      </c>
      <c r="N2511" s="13">
        <f t="shared" si="117"/>
        <v>5296.2813721232833</v>
      </c>
      <c r="O2511" s="10">
        <f ca="1">(O2510+(IF(J2510&lt;&gt;J2509,(-O2510*'inputs and tables'!$K$22-'inputs and tables'!$K$21)-O2510*'inputs and tables'!$K$22,0)*('inputs and tables'!$K$15+'inputs and tables'!$K$16)))*(IF(AND(J2510=0,'inputs and tables'!$K$16=1),data!C2510/data!C2511,1)*IF(AND(J2510=1,'inputs and tables'!$K$15=1),data!C2511/data!C2510,1))</f>
        <v>163676.73542566746</v>
      </c>
      <c r="P2511" s="10">
        <f ca="1">(P2510+(IF(K2510&lt;&gt;K2509,(-P2510*'inputs and tables'!$K$22-'inputs and tables'!$K$21)-P2510*'inputs and tables'!$K$22,0)*('inputs and tables'!$K$15+'inputs and tables'!$K$16)))*(IF(AND(K2510=0,'inputs and tables'!$K$16=1),data!C2510/data!C2511,1)*IF(AND(K2510=1,'inputs and tables'!$K$15=1),data!C2511/data!C2510,1))</f>
        <v>32024.823065353085</v>
      </c>
    </row>
    <row r="2512" spans="1:16" x14ac:dyDescent="0.4">
      <c r="A2512" s="17">
        <f t="shared" si="118"/>
        <v>2510</v>
      </c>
      <c r="B2512">
        <v>1719705600</v>
      </c>
      <c r="C2512">
        <v>62772.01</v>
      </c>
      <c r="D2512" s="14">
        <f t="shared" si="116"/>
        <v>45473</v>
      </c>
      <c r="F2512">
        <f ca="1">IF(A2512&lt;$F$2,"",AVERAGE(INDIRECT("C"&amp;A2512-$F$2+3):C2512))</f>
        <v>66260.260749999987</v>
      </c>
      <c r="G2512" s="2">
        <f ca="1">IF(A2512&lt;$G$2,"",IF(A2512=$G$2,AVERAGE(INDIRECT("C"&amp;A2512-$G$2+3):C2512),G2511+(2/($G$2+3))*(C2512-G2511)))</f>
        <v>63343.763030605231</v>
      </c>
      <c r="J2512">
        <f ca="1">IF(F2512="","",IF(C2512&lt;(F2512*(1-'inputs and tables'!$K$14)),0,IF(C2512&gt;(F2512*(1+'inputs and tables'!$K$14)),1,J2511)))</f>
        <v>0</v>
      </c>
      <c r="K2512">
        <f ca="1">IF(G2512="","",IF(C2512&lt;(G2512*(1-'inputs and tables'!$K$14)),0,IF(C2512&gt;(G2512*(1+'inputs and tables'!$K$14)),1,K2511)))</f>
        <v>0</v>
      </c>
      <c r="N2512" s="13">
        <f t="shared" si="117"/>
        <v>5451.3252279634908</v>
      </c>
      <c r="O2512" s="10">
        <f ca="1">(O2511+(IF(J2511&lt;&gt;J2510,(-O2511*'inputs and tables'!$K$22-'inputs and tables'!$K$21)-O2511*'inputs and tables'!$K$22,0)*('inputs and tables'!$K$15+'inputs and tables'!$K$16)))*(IF(AND(J2511=0,'inputs and tables'!$K$16=1),data!C2511/data!C2512,1)*IF(AND(J2511=1,'inputs and tables'!$K$15=1),data!C2512/data!C2511,1))</f>
        <v>159021.52387425295</v>
      </c>
      <c r="P2512" s="10">
        <f ca="1">(P2511+(IF(K2511&lt;&gt;K2510,(-P2511*'inputs and tables'!$K$22-'inputs and tables'!$K$21)-P2511*'inputs and tables'!$K$22,0)*('inputs and tables'!$K$15+'inputs and tables'!$K$16)))*(IF(AND(K2511=0,'inputs and tables'!$K$16=1),data!C2511/data!C2512,1)*IF(AND(K2511=1,'inputs and tables'!$K$15=1),data!C2512/data!C2511,1))</f>
        <v>31113.989122593135</v>
      </c>
    </row>
    <row r="2513" spans="1:16" x14ac:dyDescent="0.4">
      <c r="A2513" s="17">
        <f t="shared" si="118"/>
        <v>2511</v>
      </c>
      <c r="B2513">
        <v>1719792000</v>
      </c>
      <c r="C2513">
        <v>62899.99</v>
      </c>
      <c r="D2513" s="14">
        <f t="shared" si="116"/>
        <v>45474</v>
      </c>
      <c r="F2513">
        <f ca="1">IF(A2513&lt;$F$2,"",AVERAGE(INDIRECT("C"&amp;A2513-$F$2+3):C2513))</f>
        <v>66258.477583333326</v>
      </c>
      <c r="G2513" s="2">
        <f ca="1">IF(A2513&lt;$G$2,"",IF(A2513=$G$2,AVERAGE(INDIRECT("C"&amp;A2513-$G$2+3):C2513),G2512+(2/($G$2+3))*(C2513-G2512)))</f>
        <v>63335.838512201568</v>
      </c>
      <c r="J2513">
        <f ca="1">IF(F2513="","",IF(C2513&lt;(F2513*(1-'inputs and tables'!$K$14)),0,IF(C2513&gt;(F2513*(1+'inputs and tables'!$K$14)),1,J2512)))</f>
        <v>0</v>
      </c>
      <c r="K2513">
        <f ca="1">IF(G2513="","",IF(C2513&lt;(G2513*(1-'inputs and tables'!$K$14)),0,IF(C2513&gt;(G2513*(1+'inputs and tables'!$K$14)),1,K2512)))</f>
        <v>0</v>
      </c>
      <c r="N2513" s="13">
        <f t="shared" si="117"/>
        <v>5462.4394268345277</v>
      </c>
      <c r="O2513" s="10">
        <f ca="1">(O2512+(IF(J2512&lt;&gt;J2511,(-O2512*'inputs and tables'!$K$22-'inputs and tables'!$K$21)-O2512*'inputs and tables'!$K$22,0)*('inputs and tables'!$K$15+'inputs and tables'!$K$16)))*(IF(AND(J2512=0,'inputs and tables'!$K$16=1),data!C2512/data!C2513,1)*IF(AND(J2512=1,'inputs and tables'!$K$15=1),data!C2513/data!C2512,1))</f>
        <v>158697.96937725818</v>
      </c>
      <c r="P2513" s="10">
        <f ca="1">(P2512+(IF(K2512&lt;&gt;K2511,(-P2512*'inputs and tables'!$K$22-'inputs and tables'!$K$21)-P2512*'inputs and tables'!$K$22,0)*('inputs and tables'!$K$15+'inputs and tables'!$K$16)))*(IF(AND(K2512=0,'inputs and tables'!$K$16=1),data!C2512/data!C2513,1)*IF(AND(K2512=1,'inputs and tables'!$K$15=1),data!C2513/data!C2512,1))</f>
        <v>31050.682779811374</v>
      </c>
    </row>
    <row r="2514" spans="1:16" x14ac:dyDescent="0.4">
      <c r="A2514" s="17">
        <f t="shared" si="118"/>
        <v>2512</v>
      </c>
      <c r="B2514">
        <v>1719878400</v>
      </c>
      <c r="C2514">
        <v>62135.47</v>
      </c>
      <c r="D2514" s="14">
        <f t="shared" ref="D2514:D2517" si="119">(B2514/86400)+DATE(1970,1,1)</f>
        <v>45475</v>
      </c>
      <c r="F2514">
        <f ca="1">IF(A2514&lt;$F$2,"",AVERAGE(INDIRECT("C"&amp;A2514-$F$2+3):C2514))</f>
        <v>66207.558916666647</v>
      </c>
      <c r="G2514" s="2">
        <f ca="1">IF(A2514&lt;$G$2,"",IF(A2514=$G$2,AVERAGE(INDIRECT("C"&amp;A2514-$G$2+3):C2514),G2513+(2/($G$2+3))*(C2514-G2513)))</f>
        <v>63314.403360197968</v>
      </c>
      <c r="J2514">
        <f ca="1">IF(F2514="","",IF(C2514&lt;(F2514*(1-'inputs and tables'!$K$14)),0,IF(C2514&gt;(F2514*(1+'inputs and tables'!$K$14)),1,J2513)))</f>
        <v>0</v>
      </c>
      <c r="K2514">
        <f ca="1">IF(G2514="","",IF(C2514&lt;(G2514*(1-'inputs and tables'!$K$14)),0,IF(C2514&gt;(G2514*(1+'inputs and tables'!$K$14)),1,K2513)))</f>
        <v>0</v>
      </c>
      <c r="N2514" s="13">
        <f t="shared" si="117"/>
        <v>5396.0460269213718</v>
      </c>
      <c r="O2514" s="10">
        <f ca="1">(O2513+(IF(J2513&lt;&gt;J2512,(-O2513*'inputs and tables'!$K$22-'inputs and tables'!$K$21)-O2513*'inputs and tables'!$K$22,0)*('inputs and tables'!$K$15+'inputs and tables'!$K$16)))*(IF(AND(J2513=0,'inputs and tables'!$K$16=1),data!C2513/data!C2514,1)*IF(AND(J2513=1,'inputs and tables'!$K$15=1),data!C2514/data!C2513,1))</f>
        <v>160650.60241517198</v>
      </c>
      <c r="P2514" s="10">
        <f ca="1">(P2513+(IF(K2513&lt;&gt;K2512,(-P2513*'inputs and tables'!$K$22-'inputs and tables'!$K$21)-P2513*'inputs and tables'!$K$22,0)*('inputs and tables'!$K$15+'inputs and tables'!$K$16)))*(IF(AND(K2513=0,'inputs and tables'!$K$16=1),data!C2513/data!C2514,1)*IF(AND(K2513=1,'inputs and tables'!$K$15=1),data!C2514/data!C2513,1))</f>
        <v>31432.732967873384</v>
      </c>
    </row>
    <row r="2515" spans="1:16" x14ac:dyDescent="0.4">
      <c r="A2515" s="17">
        <f t="shared" si="118"/>
        <v>2513</v>
      </c>
      <c r="B2515">
        <v>1719964800</v>
      </c>
      <c r="C2515">
        <v>60208.58</v>
      </c>
      <c r="D2515" s="14">
        <f t="shared" si="119"/>
        <v>45476</v>
      </c>
      <c r="F2515">
        <f ca="1">IF(A2515&lt;$F$2,"",AVERAGE(INDIRECT("C"&amp;A2515-$F$2+3):C2515))</f>
        <v>66178.263666666651</v>
      </c>
      <c r="G2515" s="2">
        <f ca="1">IF(A2515&lt;$G$2,"",IF(A2515=$G$2,AVERAGE(INDIRECT("C"&amp;A2515-$G$2+3):C2515),G2514+(2/($G$2+3))*(C2515-G2514)))</f>
        <v>63258.94222876586</v>
      </c>
      <c r="J2515">
        <f ca="1">IF(F2515="","",IF(C2515&lt;(F2515*(1-'inputs and tables'!$K$14)),0,IF(C2515&gt;(F2515*(1+'inputs and tables'!$K$14)),1,J2514)))</f>
        <v>0</v>
      </c>
      <c r="K2515">
        <f ca="1">IF(G2515="","",IF(C2515&lt;(G2515*(1-'inputs and tables'!$K$14)),0,IF(C2515&gt;(G2515*(1+'inputs and tables'!$K$14)),1,K2514)))</f>
        <v>0</v>
      </c>
      <c r="N2515" s="13">
        <f t="shared" si="117"/>
        <v>5228.7086409031363</v>
      </c>
      <c r="O2515" s="10">
        <f ca="1">(O2514+(IF(J2514&lt;&gt;J2513,(-O2514*'inputs and tables'!$K$22-'inputs and tables'!$K$21)-O2514*'inputs and tables'!$K$22,0)*('inputs and tables'!$K$15+'inputs and tables'!$K$16)))*(IF(AND(J2514=0,'inputs and tables'!$K$16=1),data!C2514/data!C2515,1)*IF(AND(J2514=1,'inputs and tables'!$K$15=1),data!C2515/data!C2514,1))</f>
        <v>165791.99653686976</v>
      </c>
      <c r="P2515" s="10">
        <f ca="1">(P2514+(IF(K2514&lt;&gt;K2513,(-P2514*'inputs and tables'!$K$22-'inputs and tables'!$K$21)-P2514*'inputs and tables'!$K$22,0)*('inputs and tables'!$K$15+'inputs and tables'!$K$16)))*(IF(AND(K2514=0,'inputs and tables'!$K$16=1),data!C2514/data!C2515,1)*IF(AND(K2514=1,'inputs and tables'!$K$15=1),data!C2515/data!C2514,1))</f>
        <v>32438.692896316566</v>
      </c>
    </row>
    <row r="2516" spans="1:16" x14ac:dyDescent="0.4">
      <c r="A2516" s="17">
        <f t="shared" si="118"/>
        <v>2514</v>
      </c>
      <c r="B2516">
        <v>1720051200</v>
      </c>
      <c r="C2516">
        <v>57050.01</v>
      </c>
      <c r="D2516" s="14">
        <f t="shared" si="119"/>
        <v>45477</v>
      </c>
      <c r="F2516">
        <f ca="1">IF(A2516&lt;$F$2,"",AVERAGE(INDIRECT("C"&amp;A2516-$F$2+3):C2516))</f>
        <v>66103.063416666642</v>
      </c>
      <c r="G2516" s="2">
        <f ca="1">IF(A2516&lt;$G$2,"",IF(A2516=$G$2,AVERAGE(INDIRECT("C"&amp;A2516-$G$2+3):C2516),G2515+(2/($G$2+3))*(C2516-G2515)))</f>
        <v>63148.068438966468</v>
      </c>
      <c r="J2516">
        <f ca="1">IF(F2516="","",IF(C2516&lt;(F2516*(1-'inputs and tables'!$K$14)),0,IF(C2516&gt;(F2516*(1+'inputs and tables'!$K$14)),1,J2515)))</f>
        <v>0</v>
      </c>
      <c r="K2516">
        <f ca="1">IF(G2516="","",IF(C2516&lt;(G2516*(1-'inputs and tables'!$K$14)),0,IF(C2516&gt;(G2516*(1+'inputs and tables'!$K$14)),1,K2515)))</f>
        <v>0</v>
      </c>
      <c r="N2516" s="13">
        <f t="shared" si="117"/>
        <v>4954.4081632652742</v>
      </c>
      <c r="O2516" s="10">
        <f ca="1">(O2515+(IF(J2515&lt;&gt;J2514,(-O2515*'inputs and tables'!$K$22-'inputs and tables'!$K$21)-O2515*'inputs and tables'!$K$22,0)*('inputs and tables'!$K$15+'inputs and tables'!$K$16)))*(IF(AND(J2515=0,'inputs and tables'!$K$16=1),data!C2515/data!C2516,1)*IF(AND(J2515=1,'inputs and tables'!$K$15=1),data!C2516/data!C2515,1))</f>
        <v>174971.05937141547</v>
      </c>
      <c r="P2516" s="10">
        <f ca="1">(P2515+(IF(K2515&lt;&gt;K2514,(-P2515*'inputs and tables'!$K$22-'inputs and tables'!$K$21)-P2515*'inputs and tables'!$K$22,0)*('inputs and tables'!$K$15+'inputs and tables'!$K$16)))*(IF(AND(K2515=0,'inputs and tables'!$K$16=1),data!C2515/data!C2516,1)*IF(AND(K2515=1,'inputs and tables'!$K$15=1),data!C2516/data!C2515,1))</f>
        <v>34234.658965761926</v>
      </c>
    </row>
    <row r="2517" spans="1:16" x14ac:dyDescent="0.4">
      <c r="A2517" s="17">
        <f t="shared" si="118"/>
        <v>2515</v>
      </c>
      <c r="B2517">
        <v>1720137600</v>
      </c>
      <c r="C2517">
        <v>54378.01</v>
      </c>
      <c r="D2517" s="14">
        <f t="shared" si="119"/>
        <v>45478</v>
      </c>
      <c r="F2517">
        <f ca="1">IF(A2517&lt;$F$2,"",AVERAGE(INDIRECT("C"&amp;A2517-$F$2+3):C2517))</f>
        <v>65999.35374999998</v>
      </c>
      <c r="G2517" s="2">
        <f ca="1">IF(A2517&lt;$G$2,"",IF(A2517=$G$2,AVERAGE(INDIRECT("C"&amp;A2517-$G$2+3):C2517),G2516+(2/($G$2+3))*(C2517-G2516)))</f>
        <v>62991.460252556353</v>
      </c>
      <c r="J2517">
        <f ca="1">IF(F2517="","",IF(C2517&lt;(F2517*(1-'inputs and tables'!$K$14)),0,IF(C2517&gt;(F2517*(1+'inputs and tables'!$K$14)),1,J2516)))</f>
        <v>0</v>
      </c>
      <c r="K2517">
        <f ca="1">IF(G2517="","",IF(C2517&lt;(G2517*(1-'inputs and tables'!$K$14)),0,IF(C2517&gt;(G2517*(1+'inputs and tables'!$K$14)),1,K2516)))</f>
        <v>0</v>
      </c>
      <c r="N2517" s="13">
        <f t="shared" si="117"/>
        <v>4722.3630047763481</v>
      </c>
      <c r="O2517" s="10">
        <f ca="1">(O2516+(IF(J2516&lt;&gt;J2515,(-O2516*'inputs and tables'!$K$22-'inputs and tables'!$K$21)-O2516*'inputs and tables'!$K$22,0)*('inputs and tables'!$K$15+'inputs and tables'!$K$16)))*(IF(AND(J2516=0,'inputs and tables'!$K$16=1),data!C2516/data!C2517,1)*IF(AND(J2516=1,'inputs and tables'!$K$15=1),data!C2517/data!C2516,1))</f>
        <v>183568.70151831312</v>
      </c>
      <c r="P2517" s="10">
        <f ca="1">(P2516+(IF(K2516&lt;&gt;K2515,(-P2516*'inputs and tables'!$K$22-'inputs and tables'!$K$21)-P2516*'inputs and tables'!$K$22,0)*('inputs and tables'!$K$15+'inputs and tables'!$K$16)))*(IF(AND(K2516=0,'inputs and tables'!$K$16=1),data!C2516/data!C2517,1)*IF(AND(K2516=1,'inputs and tables'!$K$15=1),data!C2517/data!C2516,1))</f>
        <v>35916.864856645312</v>
      </c>
    </row>
    <row r="2518" spans="1:16" x14ac:dyDescent="0.4">
      <c r="B2518"/>
      <c r="C2518"/>
      <c r="D2518" s="14"/>
      <c r="G2518" s="2"/>
      <c r="N2518" s="13"/>
    </row>
    <row r="2519" spans="1:16" x14ac:dyDescent="0.4">
      <c r="B2519"/>
      <c r="C2519"/>
      <c r="D2519" s="14"/>
      <c r="G2519" s="2"/>
      <c r="N2519" s="13"/>
    </row>
    <row r="2520" spans="1:16" x14ac:dyDescent="0.4">
      <c r="B2520"/>
      <c r="C2520"/>
      <c r="D2520" s="14"/>
      <c r="G2520" s="2"/>
      <c r="N2520" s="13"/>
    </row>
    <row r="2521" spans="1:16" x14ac:dyDescent="0.4">
      <c r="B2521"/>
      <c r="C2521"/>
      <c r="D2521" s="14"/>
      <c r="G2521" s="2"/>
      <c r="N2521" s="13"/>
    </row>
    <row r="2522" spans="1:16" x14ac:dyDescent="0.4">
      <c r="B2522"/>
      <c r="C2522"/>
      <c r="D2522" s="14"/>
      <c r="G2522" s="2"/>
      <c r="N2522" s="13"/>
    </row>
    <row r="2523" spans="1:16" x14ac:dyDescent="0.4">
      <c r="B2523"/>
      <c r="C2523"/>
      <c r="D2523" s="14"/>
      <c r="G2523" s="2"/>
      <c r="N2523" s="13"/>
    </row>
    <row r="2524" spans="1:16" x14ac:dyDescent="0.4">
      <c r="B2524"/>
      <c r="C2524"/>
      <c r="D2524" s="14"/>
      <c r="G2524" s="2"/>
      <c r="N2524" s="13"/>
    </row>
    <row r="2525" spans="1:16" x14ac:dyDescent="0.4">
      <c r="B2525"/>
      <c r="C2525"/>
      <c r="D2525" s="14"/>
      <c r="G2525" s="2"/>
      <c r="N2525" s="13"/>
    </row>
    <row r="2526" spans="1:16" x14ac:dyDescent="0.4">
      <c r="B2526"/>
      <c r="C2526"/>
      <c r="D2526" s="14"/>
      <c r="G2526" s="2"/>
      <c r="N2526" s="13"/>
    </row>
    <row r="2527" spans="1:16" x14ac:dyDescent="0.4">
      <c r="B2527"/>
      <c r="C2527"/>
      <c r="D2527" s="14"/>
      <c r="G2527" s="2"/>
      <c r="N2527" s="13"/>
    </row>
    <row r="2528" spans="1:16" x14ac:dyDescent="0.4">
      <c r="B2528"/>
      <c r="C2528"/>
      <c r="D2528" s="14"/>
      <c r="G2528" s="2"/>
      <c r="N2528" s="13"/>
    </row>
    <row r="2529" spans="2:14" x14ac:dyDescent="0.4">
      <c r="B2529"/>
      <c r="C2529"/>
      <c r="D2529" s="14"/>
      <c r="G2529" s="2"/>
      <c r="N2529" s="13"/>
    </row>
    <row r="2530" spans="2:14" x14ac:dyDescent="0.4">
      <c r="B2530"/>
      <c r="C2530"/>
      <c r="D2530" s="14"/>
      <c r="G2530" s="2"/>
      <c r="N2530" s="13"/>
    </row>
    <row r="2531" spans="2:14" x14ac:dyDescent="0.4">
      <c r="B2531"/>
      <c r="C2531"/>
      <c r="D2531" s="14"/>
      <c r="G2531" s="2"/>
      <c r="N2531" s="13"/>
    </row>
    <row r="2532" spans="2:14" x14ac:dyDescent="0.4">
      <c r="B2532"/>
      <c r="C2532"/>
      <c r="D2532" s="14"/>
      <c r="G2532" s="2"/>
      <c r="N2532" s="13"/>
    </row>
    <row r="2533" spans="2:14" x14ac:dyDescent="0.4">
      <c r="B2533"/>
      <c r="C2533"/>
      <c r="D2533" s="14"/>
      <c r="G2533" s="2"/>
      <c r="N2533" s="13"/>
    </row>
    <row r="2534" spans="2:14" x14ac:dyDescent="0.4">
      <c r="B2534"/>
      <c r="C2534"/>
      <c r="D2534" s="14"/>
      <c r="G2534" s="2"/>
      <c r="N2534" s="13"/>
    </row>
    <row r="2535" spans="2:14" x14ac:dyDescent="0.4">
      <c r="B2535"/>
      <c r="C2535"/>
      <c r="D2535" s="14"/>
      <c r="G2535" s="2"/>
      <c r="N2535" s="13"/>
    </row>
    <row r="2536" spans="2:14" x14ac:dyDescent="0.4">
      <c r="B2536"/>
      <c r="C2536"/>
      <c r="D2536" s="14"/>
      <c r="G2536" s="2"/>
      <c r="N2536" s="13"/>
    </row>
    <row r="2537" spans="2:14" x14ac:dyDescent="0.4">
      <c r="B2537"/>
      <c r="C2537"/>
      <c r="D2537" s="14"/>
      <c r="G2537" s="2"/>
      <c r="N2537" s="13"/>
    </row>
    <row r="2538" spans="2:14" x14ac:dyDescent="0.4">
      <c r="B2538"/>
      <c r="C2538"/>
      <c r="D2538" s="14"/>
      <c r="G2538" s="2"/>
      <c r="N2538" s="13"/>
    </row>
    <row r="2539" spans="2:14" x14ac:dyDescent="0.4">
      <c r="B2539"/>
      <c r="C2539"/>
      <c r="D2539" s="14"/>
      <c r="G2539" s="2"/>
      <c r="N2539" s="13"/>
    </row>
    <row r="2540" spans="2:14" x14ac:dyDescent="0.4">
      <c r="B2540"/>
      <c r="C2540"/>
      <c r="D2540" s="14"/>
      <c r="G2540" s="2"/>
      <c r="N2540" s="13"/>
    </row>
    <row r="2541" spans="2:14" x14ac:dyDescent="0.4">
      <c r="B2541"/>
      <c r="C2541"/>
      <c r="D2541" s="14"/>
      <c r="G2541" s="2"/>
      <c r="N2541" s="13"/>
    </row>
    <row r="2542" spans="2:14" x14ac:dyDescent="0.4">
      <c r="B2542"/>
      <c r="C2542"/>
      <c r="D2542" s="14"/>
      <c r="G2542" s="2"/>
      <c r="N2542" s="13"/>
    </row>
    <row r="2543" spans="2:14" x14ac:dyDescent="0.4">
      <c r="B2543"/>
      <c r="C2543"/>
      <c r="D2543" s="14"/>
      <c r="G2543" s="2"/>
      <c r="N2543" s="13"/>
    </row>
    <row r="2544" spans="2:14" x14ac:dyDescent="0.4">
      <c r="B2544"/>
      <c r="C2544"/>
      <c r="D2544" s="14"/>
      <c r="G2544" s="2"/>
      <c r="N2544" s="13"/>
    </row>
    <row r="2545" spans="2:14" x14ac:dyDescent="0.4">
      <c r="B2545"/>
      <c r="C2545"/>
      <c r="D2545" s="14"/>
      <c r="G2545" s="2"/>
      <c r="N2545" s="13"/>
    </row>
    <row r="2546" spans="2:14" x14ac:dyDescent="0.4">
      <c r="B2546"/>
      <c r="C2546"/>
      <c r="D2546" s="14"/>
      <c r="G2546" s="2"/>
      <c r="N2546" s="13"/>
    </row>
    <row r="2547" spans="2:14" x14ac:dyDescent="0.4">
      <c r="B2547"/>
      <c r="C2547"/>
      <c r="D2547" s="14"/>
      <c r="G2547" s="2"/>
      <c r="N2547" s="13"/>
    </row>
    <row r="2548" spans="2:14" x14ac:dyDescent="0.4">
      <c r="B2548"/>
      <c r="C2548"/>
      <c r="D2548" s="14"/>
      <c r="G2548" s="2"/>
      <c r="N2548" s="13"/>
    </row>
    <row r="2549" spans="2:14" x14ac:dyDescent="0.4">
      <c r="B2549"/>
      <c r="C2549"/>
      <c r="D2549" s="14"/>
      <c r="G2549" s="2"/>
      <c r="N2549" s="13"/>
    </row>
    <row r="2550" spans="2:14" x14ac:dyDescent="0.4">
      <c r="B2550"/>
      <c r="C2550"/>
      <c r="D2550" s="14"/>
      <c r="G2550" s="2"/>
      <c r="N2550" s="13"/>
    </row>
    <row r="2551" spans="2:14" x14ac:dyDescent="0.4">
      <c r="B2551"/>
      <c r="C2551"/>
      <c r="D2551" s="14"/>
      <c r="G2551" s="2"/>
      <c r="N2551" s="13"/>
    </row>
    <row r="2552" spans="2:14" x14ac:dyDescent="0.4">
      <c r="B2552"/>
      <c r="C2552"/>
      <c r="D2552" s="14"/>
      <c r="G2552" s="2"/>
      <c r="N2552" s="13"/>
    </row>
    <row r="2553" spans="2:14" x14ac:dyDescent="0.4">
      <c r="B2553"/>
      <c r="C2553"/>
      <c r="D2553" s="14"/>
      <c r="G2553" s="2"/>
      <c r="N2553" s="13"/>
    </row>
    <row r="2554" spans="2:14" x14ac:dyDescent="0.4">
      <c r="B2554"/>
      <c r="C2554"/>
      <c r="D2554" s="14"/>
      <c r="G2554" s="2"/>
      <c r="N2554" s="13"/>
    </row>
    <row r="2555" spans="2:14" x14ac:dyDescent="0.4">
      <c r="B2555"/>
      <c r="C2555"/>
      <c r="D2555" s="14"/>
      <c r="G2555" s="2"/>
      <c r="N2555" s="13"/>
    </row>
    <row r="2556" spans="2:14" x14ac:dyDescent="0.4">
      <c r="B2556"/>
      <c r="C2556"/>
      <c r="D2556" s="14"/>
      <c r="G2556" s="2"/>
      <c r="N2556" s="13"/>
    </row>
    <row r="2557" spans="2:14" x14ac:dyDescent="0.4">
      <c r="B2557"/>
      <c r="C2557"/>
      <c r="D2557" s="14"/>
      <c r="G2557" s="2"/>
      <c r="N2557" s="13"/>
    </row>
    <row r="2558" spans="2:14" x14ac:dyDescent="0.4">
      <c r="B2558"/>
      <c r="C2558"/>
      <c r="D2558" s="14"/>
      <c r="G2558" s="2"/>
      <c r="N2558" s="13"/>
    </row>
    <row r="2559" spans="2:14" x14ac:dyDescent="0.4">
      <c r="B2559"/>
      <c r="C2559"/>
      <c r="D2559" s="14"/>
      <c r="G2559" s="2"/>
      <c r="N2559" s="13"/>
    </row>
    <row r="2560" spans="2:14" x14ac:dyDescent="0.4">
      <c r="B2560"/>
      <c r="C2560"/>
      <c r="D2560" s="14"/>
      <c r="G2560" s="2"/>
      <c r="N2560" s="13"/>
    </row>
    <row r="2561" spans="2:14" x14ac:dyDescent="0.4">
      <c r="B2561"/>
      <c r="C2561"/>
      <c r="D2561" s="14"/>
      <c r="G2561" s="2"/>
      <c r="N2561" s="13"/>
    </row>
    <row r="2562" spans="2:14" x14ac:dyDescent="0.4">
      <c r="B2562"/>
      <c r="C2562"/>
      <c r="D2562" s="14"/>
      <c r="G2562" s="2"/>
      <c r="N2562" s="13"/>
    </row>
    <row r="2563" spans="2:14" x14ac:dyDescent="0.4">
      <c r="B2563"/>
      <c r="C2563"/>
      <c r="D2563" s="14"/>
      <c r="G2563" s="2"/>
      <c r="N2563" s="13"/>
    </row>
    <row r="2564" spans="2:14" x14ac:dyDescent="0.4">
      <c r="B2564"/>
      <c r="C2564"/>
      <c r="D2564" s="14"/>
      <c r="G2564" s="2"/>
      <c r="N2564" s="13"/>
    </row>
    <row r="2565" spans="2:14" x14ac:dyDescent="0.4">
      <c r="B2565"/>
      <c r="C2565"/>
      <c r="D2565" s="14"/>
      <c r="G2565" s="2"/>
      <c r="N2565" s="13"/>
    </row>
    <row r="2566" spans="2:14" x14ac:dyDescent="0.4">
      <c r="B2566"/>
      <c r="C2566"/>
      <c r="D2566" s="14"/>
      <c r="G2566" s="2"/>
      <c r="N2566" s="13"/>
    </row>
    <row r="2567" spans="2:14" x14ac:dyDescent="0.4">
      <c r="B2567"/>
      <c r="C2567"/>
      <c r="D2567" s="14"/>
      <c r="G2567" s="2"/>
      <c r="N2567" s="13"/>
    </row>
    <row r="2568" spans="2:14" x14ac:dyDescent="0.4">
      <c r="B2568"/>
      <c r="C2568"/>
      <c r="D2568" s="14"/>
      <c r="G2568" s="2"/>
      <c r="N2568" s="13"/>
    </row>
    <row r="2569" spans="2:14" x14ac:dyDescent="0.4">
      <c r="B2569"/>
      <c r="C2569"/>
      <c r="D2569" s="14"/>
      <c r="G2569" s="2"/>
      <c r="N2569" s="13"/>
    </row>
    <row r="2570" spans="2:14" x14ac:dyDescent="0.4">
      <c r="B2570"/>
      <c r="C2570"/>
      <c r="D2570" s="14"/>
      <c r="G2570" s="2"/>
      <c r="N2570" s="13"/>
    </row>
    <row r="2571" spans="2:14" x14ac:dyDescent="0.4">
      <c r="B2571"/>
      <c r="C2571"/>
      <c r="D2571" s="14"/>
      <c r="G2571" s="2"/>
      <c r="N2571" s="13"/>
    </row>
    <row r="2572" spans="2:14" x14ac:dyDescent="0.4">
      <c r="B2572"/>
      <c r="C2572"/>
      <c r="D2572" s="14"/>
      <c r="G2572" s="2"/>
      <c r="N2572" s="13"/>
    </row>
    <row r="2573" spans="2:14" x14ac:dyDescent="0.4">
      <c r="B2573"/>
      <c r="C2573"/>
      <c r="D2573" s="14"/>
      <c r="G2573" s="2"/>
      <c r="N2573" s="13"/>
    </row>
    <row r="2574" spans="2:14" x14ac:dyDescent="0.4">
      <c r="B2574"/>
      <c r="C2574"/>
      <c r="D2574" s="14"/>
      <c r="G2574" s="2"/>
      <c r="N2574" s="13"/>
    </row>
    <row r="2575" spans="2:14" x14ac:dyDescent="0.4">
      <c r="B2575"/>
      <c r="C2575"/>
      <c r="D2575" s="14"/>
      <c r="G2575" s="2"/>
      <c r="N2575" s="13"/>
    </row>
    <row r="2576" spans="2:14" x14ac:dyDescent="0.4">
      <c r="B2576"/>
      <c r="C2576"/>
      <c r="D2576" s="14"/>
      <c r="G2576" s="2"/>
      <c r="N2576" s="13"/>
    </row>
    <row r="2577" spans="2:14" x14ac:dyDescent="0.4">
      <c r="B2577"/>
      <c r="C2577"/>
      <c r="D2577" s="14"/>
      <c r="G2577" s="2"/>
      <c r="N2577" s="13"/>
    </row>
    <row r="2578" spans="2:14" x14ac:dyDescent="0.4">
      <c r="B2578"/>
      <c r="C2578"/>
      <c r="D2578" s="14"/>
      <c r="G2578" s="2"/>
      <c r="N2578" s="13"/>
    </row>
    <row r="2579" spans="2:14" x14ac:dyDescent="0.4">
      <c r="B2579"/>
      <c r="C2579"/>
      <c r="D2579" s="14"/>
      <c r="G2579" s="2"/>
      <c r="N2579" s="13"/>
    </row>
    <row r="2580" spans="2:14" x14ac:dyDescent="0.4">
      <c r="B2580"/>
      <c r="C2580"/>
      <c r="D2580" s="14"/>
      <c r="G2580" s="2"/>
      <c r="N2580" s="13"/>
    </row>
    <row r="2581" spans="2:14" x14ac:dyDescent="0.4">
      <c r="B2581"/>
      <c r="C2581"/>
      <c r="D2581" s="14"/>
      <c r="G2581" s="2"/>
      <c r="N2581" s="13"/>
    </row>
    <row r="2582" spans="2:14" x14ac:dyDescent="0.4">
      <c r="B2582"/>
      <c r="C2582"/>
      <c r="D2582" s="14"/>
      <c r="G2582" s="2"/>
      <c r="N2582" s="13"/>
    </row>
    <row r="2583" spans="2:14" x14ac:dyDescent="0.4">
      <c r="B2583"/>
      <c r="C2583"/>
      <c r="D2583" s="14"/>
      <c r="G2583" s="2"/>
      <c r="N2583" s="13"/>
    </row>
    <row r="2584" spans="2:14" x14ac:dyDescent="0.4">
      <c r="B2584"/>
      <c r="C2584"/>
      <c r="D2584" s="14"/>
      <c r="G2584" s="2"/>
      <c r="N2584" s="13"/>
    </row>
    <row r="2585" spans="2:14" x14ac:dyDescent="0.4">
      <c r="B2585"/>
      <c r="C2585"/>
      <c r="D2585" s="14"/>
      <c r="G2585" s="2"/>
      <c r="N2585" s="13"/>
    </row>
    <row r="2586" spans="2:14" x14ac:dyDescent="0.4">
      <c r="B2586"/>
      <c r="C2586"/>
      <c r="D2586" s="14"/>
      <c r="G2586" s="2"/>
      <c r="N2586" s="13"/>
    </row>
    <row r="2587" spans="2:14" x14ac:dyDescent="0.4">
      <c r="B2587"/>
      <c r="C2587"/>
      <c r="D2587" s="14"/>
      <c r="G2587" s="2"/>
      <c r="N2587" s="13"/>
    </row>
    <row r="2588" spans="2:14" x14ac:dyDescent="0.4">
      <c r="B2588"/>
      <c r="C2588"/>
      <c r="D2588" s="14"/>
      <c r="G2588" s="2"/>
      <c r="N2588" s="13"/>
    </row>
    <row r="2589" spans="2:14" x14ac:dyDescent="0.4">
      <c r="B2589"/>
      <c r="C2589"/>
      <c r="D2589" s="14"/>
      <c r="G2589" s="2"/>
      <c r="N2589" s="13"/>
    </row>
    <row r="2590" spans="2:14" x14ac:dyDescent="0.4">
      <c r="B2590"/>
      <c r="C2590"/>
      <c r="D2590" s="14"/>
      <c r="G2590" s="2"/>
      <c r="N2590" s="13"/>
    </row>
    <row r="2591" spans="2:14" x14ac:dyDescent="0.4">
      <c r="B2591"/>
      <c r="C2591"/>
      <c r="D2591" s="14"/>
      <c r="G2591" s="2"/>
      <c r="N2591" s="13"/>
    </row>
    <row r="2592" spans="2:14" x14ac:dyDescent="0.4">
      <c r="B2592"/>
      <c r="C2592"/>
      <c r="D2592" s="14"/>
      <c r="G2592" s="2"/>
      <c r="N2592" s="13"/>
    </row>
    <row r="2593" spans="2:14" x14ac:dyDescent="0.4">
      <c r="B2593"/>
      <c r="C2593"/>
      <c r="D2593" s="14"/>
      <c r="G2593" s="2"/>
      <c r="N2593" s="13"/>
    </row>
    <row r="2594" spans="2:14" x14ac:dyDescent="0.4">
      <c r="B2594"/>
      <c r="C2594"/>
      <c r="D2594" s="14"/>
      <c r="G2594" s="2"/>
      <c r="N2594" s="13"/>
    </row>
    <row r="2595" spans="2:14" x14ac:dyDescent="0.4">
      <c r="B2595"/>
      <c r="C2595"/>
      <c r="D2595" s="14"/>
      <c r="G2595" s="2"/>
      <c r="N2595" s="13"/>
    </row>
    <row r="2596" spans="2:14" x14ac:dyDescent="0.4">
      <c r="B2596"/>
      <c r="C2596"/>
      <c r="D2596" s="14"/>
      <c r="G2596" s="2"/>
      <c r="N2596" s="13"/>
    </row>
    <row r="2597" spans="2:14" x14ac:dyDescent="0.4">
      <c r="B2597"/>
      <c r="C2597"/>
      <c r="D2597" s="14"/>
      <c r="G2597" s="2"/>
      <c r="N2597" s="13"/>
    </row>
    <row r="2598" spans="2:14" x14ac:dyDescent="0.4">
      <c r="B2598"/>
      <c r="C2598"/>
      <c r="D2598" s="14"/>
      <c r="G2598" s="2"/>
      <c r="N2598" s="13"/>
    </row>
    <row r="2599" spans="2:14" x14ac:dyDescent="0.4">
      <c r="B2599"/>
      <c r="C2599"/>
      <c r="D2599" s="14"/>
      <c r="G2599" s="2"/>
      <c r="N2599" s="13"/>
    </row>
    <row r="2600" spans="2:14" x14ac:dyDescent="0.4">
      <c r="B2600"/>
      <c r="C2600"/>
      <c r="D2600" s="14"/>
      <c r="G2600" s="2"/>
      <c r="N2600" s="13"/>
    </row>
    <row r="2601" spans="2:14" x14ac:dyDescent="0.4">
      <c r="B2601"/>
      <c r="C2601"/>
      <c r="D2601" s="14"/>
      <c r="G2601" s="2"/>
      <c r="N2601" s="13"/>
    </row>
    <row r="2602" spans="2:14" x14ac:dyDescent="0.4">
      <c r="B2602"/>
      <c r="C2602"/>
      <c r="D2602" s="14"/>
      <c r="G2602" s="2"/>
      <c r="N2602" s="13"/>
    </row>
    <row r="2603" spans="2:14" x14ac:dyDescent="0.4">
      <c r="B2603"/>
      <c r="C2603"/>
      <c r="D2603" s="14"/>
      <c r="G2603" s="2"/>
      <c r="N2603" s="13"/>
    </row>
    <row r="2604" spans="2:14" x14ac:dyDescent="0.4">
      <c r="B2604"/>
      <c r="C2604"/>
      <c r="D2604" s="14"/>
      <c r="G2604" s="2"/>
      <c r="N2604" s="13"/>
    </row>
    <row r="2605" spans="2:14" x14ac:dyDescent="0.4">
      <c r="B2605"/>
      <c r="C2605"/>
      <c r="D2605" s="14"/>
      <c r="G2605" s="2"/>
      <c r="N2605" s="13"/>
    </row>
    <row r="2606" spans="2:14" x14ac:dyDescent="0.4">
      <c r="B2606"/>
      <c r="C2606"/>
      <c r="D2606" s="14"/>
      <c r="G2606" s="2"/>
      <c r="N2606" s="13"/>
    </row>
    <row r="2607" spans="2:14" x14ac:dyDescent="0.4">
      <c r="B2607"/>
      <c r="C2607"/>
      <c r="D2607" s="14"/>
      <c r="G2607" s="2"/>
      <c r="N2607" s="13"/>
    </row>
    <row r="2608" spans="2:14" x14ac:dyDescent="0.4">
      <c r="B2608"/>
      <c r="C2608"/>
      <c r="D2608" s="14"/>
      <c r="G2608" s="2"/>
      <c r="N2608" s="13"/>
    </row>
    <row r="2609" spans="2:14" x14ac:dyDescent="0.4">
      <c r="B2609"/>
      <c r="C2609"/>
      <c r="D2609" s="14"/>
      <c r="G2609" s="2"/>
      <c r="N2609" s="13"/>
    </row>
    <row r="2610" spans="2:14" x14ac:dyDescent="0.4">
      <c r="B2610"/>
      <c r="C2610"/>
      <c r="D2610" s="14"/>
      <c r="G2610" s="2"/>
      <c r="N2610" s="13"/>
    </row>
    <row r="2611" spans="2:14" x14ac:dyDescent="0.4">
      <c r="B2611"/>
      <c r="C2611"/>
      <c r="D2611" s="14"/>
      <c r="G2611" s="2"/>
      <c r="N2611" s="13"/>
    </row>
    <row r="2612" spans="2:14" x14ac:dyDescent="0.4">
      <c r="B2612"/>
      <c r="C2612"/>
      <c r="D2612" s="14"/>
      <c r="G2612" s="2"/>
      <c r="N2612" s="13"/>
    </row>
    <row r="2613" spans="2:14" x14ac:dyDescent="0.4">
      <c r="B2613"/>
      <c r="C2613"/>
      <c r="D2613" s="14"/>
      <c r="G2613" s="2"/>
      <c r="N2613" s="13"/>
    </row>
    <row r="2614" spans="2:14" x14ac:dyDescent="0.4">
      <c r="B2614"/>
      <c r="C2614"/>
      <c r="D2614" s="14"/>
      <c r="G2614" s="2"/>
      <c r="N2614" s="13"/>
    </row>
    <row r="2615" spans="2:14" x14ac:dyDescent="0.4">
      <c r="B2615"/>
      <c r="C2615"/>
      <c r="D2615" s="14"/>
      <c r="G2615" s="2"/>
      <c r="N2615" s="13"/>
    </row>
    <row r="2616" spans="2:14" x14ac:dyDescent="0.4">
      <c r="B2616"/>
      <c r="C2616"/>
      <c r="D2616" s="14"/>
      <c r="G2616" s="2"/>
      <c r="N2616" s="13"/>
    </row>
    <row r="2617" spans="2:14" x14ac:dyDescent="0.4">
      <c r="B2617"/>
      <c r="C2617"/>
      <c r="D2617" s="14"/>
      <c r="G2617" s="2"/>
      <c r="N2617" s="13"/>
    </row>
    <row r="2618" spans="2:14" x14ac:dyDescent="0.4">
      <c r="B2618"/>
      <c r="C2618"/>
      <c r="D2618" s="14"/>
      <c r="G2618" s="2"/>
      <c r="N2618" s="13"/>
    </row>
    <row r="2619" spans="2:14" x14ac:dyDescent="0.4">
      <c r="B2619"/>
      <c r="C2619"/>
      <c r="D2619" s="14"/>
      <c r="G2619" s="2"/>
      <c r="N2619" s="13"/>
    </row>
    <row r="2620" spans="2:14" x14ac:dyDescent="0.4">
      <c r="B2620"/>
      <c r="C2620"/>
      <c r="D2620" s="14"/>
      <c r="G2620" s="2"/>
      <c r="N2620" s="13"/>
    </row>
    <row r="2621" spans="2:14" x14ac:dyDescent="0.4">
      <c r="B2621"/>
      <c r="C2621"/>
      <c r="D2621" s="14"/>
      <c r="G2621" s="2"/>
      <c r="N2621" s="13"/>
    </row>
    <row r="2622" spans="2:14" x14ac:dyDescent="0.4">
      <c r="B2622"/>
      <c r="C2622"/>
      <c r="D2622" s="14"/>
      <c r="G2622" s="2"/>
      <c r="N2622" s="13"/>
    </row>
    <row r="2623" spans="2:14" x14ac:dyDescent="0.4">
      <c r="B2623"/>
      <c r="C2623"/>
      <c r="D2623" s="14"/>
      <c r="G2623" s="2"/>
      <c r="N2623" s="13"/>
    </row>
    <row r="2624" spans="2:14" x14ac:dyDescent="0.4">
      <c r="B2624"/>
      <c r="C2624"/>
      <c r="D2624" s="14"/>
      <c r="G2624" s="2"/>
      <c r="N2624" s="13"/>
    </row>
    <row r="2625" spans="2:14" x14ac:dyDescent="0.4">
      <c r="B2625"/>
      <c r="C2625"/>
      <c r="D2625" s="14"/>
      <c r="G2625" s="2"/>
      <c r="N2625" s="13"/>
    </row>
    <row r="2626" spans="2:14" x14ac:dyDescent="0.4">
      <c r="B2626"/>
      <c r="C2626"/>
      <c r="D2626" s="14"/>
      <c r="G2626" s="2"/>
      <c r="N2626" s="13"/>
    </row>
    <row r="2627" spans="2:14" x14ac:dyDescent="0.4">
      <c r="B2627"/>
      <c r="C2627"/>
      <c r="D2627" s="14"/>
      <c r="G2627" s="2"/>
      <c r="N2627" s="13"/>
    </row>
    <row r="2628" spans="2:14" x14ac:dyDescent="0.4">
      <c r="B2628"/>
      <c r="C2628"/>
      <c r="D2628" s="14"/>
      <c r="G2628" s="2"/>
      <c r="N2628" s="13"/>
    </row>
    <row r="2629" spans="2:14" x14ac:dyDescent="0.4">
      <c r="B2629"/>
      <c r="C2629"/>
      <c r="D2629" s="14"/>
      <c r="G2629" s="2"/>
      <c r="N2629" s="13"/>
    </row>
    <row r="2630" spans="2:14" x14ac:dyDescent="0.4">
      <c r="B2630"/>
      <c r="C2630"/>
      <c r="D2630" s="14"/>
      <c r="G2630" s="2"/>
      <c r="N2630" s="13"/>
    </row>
    <row r="2631" spans="2:14" x14ac:dyDescent="0.4">
      <c r="B2631"/>
      <c r="C2631"/>
      <c r="D2631" s="14"/>
      <c r="G2631" s="2"/>
      <c r="N2631" s="13"/>
    </row>
    <row r="2632" spans="2:14" x14ac:dyDescent="0.4">
      <c r="B2632"/>
      <c r="C2632"/>
      <c r="D2632" s="14"/>
      <c r="G2632" s="2"/>
      <c r="N2632" s="13"/>
    </row>
    <row r="2633" spans="2:14" x14ac:dyDescent="0.4">
      <c r="B2633"/>
      <c r="C2633"/>
      <c r="D2633" s="14"/>
      <c r="G2633" s="2"/>
      <c r="N2633" s="13"/>
    </row>
    <row r="2634" spans="2:14" x14ac:dyDescent="0.4">
      <c r="B2634"/>
      <c r="C2634"/>
      <c r="D2634" s="14"/>
      <c r="G2634" s="2"/>
      <c r="N2634" s="13"/>
    </row>
    <row r="2635" spans="2:14" x14ac:dyDescent="0.4">
      <c r="B2635"/>
      <c r="C2635"/>
      <c r="D2635" s="14"/>
      <c r="G2635" s="2"/>
      <c r="N2635" s="13"/>
    </row>
    <row r="2636" spans="2:14" x14ac:dyDescent="0.4">
      <c r="B2636"/>
      <c r="C2636"/>
      <c r="D2636" s="14"/>
      <c r="G2636" s="2"/>
      <c r="N2636" s="13"/>
    </row>
    <row r="2637" spans="2:14" x14ac:dyDescent="0.4">
      <c r="B2637"/>
      <c r="C2637"/>
      <c r="D2637" s="14"/>
      <c r="G2637" s="2"/>
      <c r="N2637" s="13"/>
    </row>
    <row r="2638" spans="2:14" x14ac:dyDescent="0.4">
      <c r="B2638"/>
      <c r="C2638"/>
      <c r="D2638" s="14"/>
      <c r="G2638" s="2"/>
      <c r="N2638" s="13"/>
    </row>
    <row r="2639" spans="2:14" x14ac:dyDescent="0.4">
      <c r="B2639"/>
      <c r="C2639"/>
      <c r="D2639" s="14"/>
      <c r="G2639" s="2"/>
      <c r="N2639" s="13"/>
    </row>
    <row r="2640" spans="2:14" x14ac:dyDescent="0.4">
      <c r="B2640"/>
      <c r="C2640"/>
      <c r="D2640" s="14"/>
      <c r="G2640" s="2"/>
      <c r="N2640" s="13"/>
    </row>
    <row r="2641" spans="2:14" x14ac:dyDescent="0.4">
      <c r="B2641"/>
      <c r="C2641"/>
      <c r="D2641" s="14"/>
      <c r="G2641" s="2"/>
      <c r="N2641" s="13"/>
    </row>
    <row r="2642" spans="2:14" x14ac:dyDescent="0.4">
      <c r="B2642"/>
      <c r="C2642"/>
      <c r="D2642" s="14"/>
      <c r="G2642" s="2"/>
      <c r="N2642" s="13"/>
    </row>
    <row r="2643" spans="2:14" x14ac:dyDescent="0.4">
      <c r="B2643"/>
      <c r="C2643"/>
      <c r="D2643" s="14"/>
      <c r="G2643" s="2"/>
      <c r="N2643" s="13"/>
    </row>
    <row r="2644" spans="2:14" x14ac:dyDescent="0.4">
      <c r="B2644"/>
      <c r="C2644"/>
      <c r="D2644" s="14"/>
      <c r="G2644" s="2"/>
      <c r="N2644" s="13"/>
    </row>
    <row r="2645" spans="2:14" x14ac:dyDescent="0.4">
      <c r="B2645"/>
      <c r="C2645"/>
      <c r="D2645" s="14"/>
      <c r="G2645" s="2"/>
      <c r="N2645" s="13"/>
    </row>
    <row r="2646" spans="2:14" x14ac:dyDescent="0.4">
      <c r="B2646"/>
      <c r="C2646"/>
      <c r="D2646" s="14"/>
      <c r="G2646" s="2"/>
      <c r="N2646" s="13"/>
    </row>
    <row r="2647" spans="2:14" x14ac:dyDescent="0.4">
      <c r="B2647"/>
      <c r="C2647"/>
      <c r="D2647" s="14"/>
      <c r="G2647" s="2"/>
      <c r="N2647" s="13"/>
    </row>
    <row r="2648" spans="2:14" x14ac:dyDescent="0.4">
      <c r="B2648"/>
      <c r="C2648"/>
      <c r="D2648" s="14"/>
      <c r="G2648" s="2"/>
      <c r="N2648" s="13"/>
    </row>
    <row r="2649" spans="2:14" x14ac:dyDescent="0.4">
      <c r="B2649"/>
      <c r="C2649"/>
      <c r="D2649" s="14"/>
      <c r="G2649" s="2"/>
      <c r="N2649" s="13"/>
    </row>
    <row r="2650" spans="2:14" x14ac:dyDescent="0.4">
      <c r="B2650"/>
      <c r="C2650"/>
      <c r="D2650" s="14"/>
      <c r="G2650" s="2"/>
      <c r="N2650" s="13"/>
    </row>
    <row r="2651" spans="2:14" x14ac:dyDescent="0.4">
      <c r="B2651"/>
      <c r="C2651"/>
      <c r="D2651" s="14"/>
      <c r="G2651" s="2"/>
      <c r="N2651" s="13"/>
    </row>
    <row r="2652" spans="2:14" x14ac:dyDescent="0.4">
      <c r="B2652"/>
      <c r="C2652"/>
      <c r="D2652" s="14"/>
      <c r="G2652" s="2"/>
      <c r="N2652" s="13"/>
    </row>
    <row r="2653" spans="2:14" x14ac:dyDescent="0.4">
      <c r="B2653"/>
      <c r="C2653"/>
      <c r="D2653" s="14"/>
      <c r="G2653" s="2"/>
      <c r="N2653" s="13"/>
    </row>
    <row r="2654" spans="2:14" x14ac:dyDescent="0.4">
      <c r="B2654"/>
      <c r="C2654"/>
      <c r="D2654" s="14"/>
      <c r="G2654" s="2"/>
      <c r="N2654" s="13"/>
    </row>
    <row r="2655" spans="2:14" x14ac:dyDescent="0.4">
      <c r="B2655"/>
      <c r="C2655"/>
      <c r="D2655" s="14"/>
      <c r="G2655" s="2"/>
      <c r="N2655" s="13"/>
    </row>
    <row r="2656" spans="2:14" x14ac:dyDescent="0.4">
      <c r="B2656"/>
      <c r="C2656"/>
      <c r="D2656" s="14"/>
      <c r="G2656" s="2"/>
      <c r="N2656" s="13"/>
    </row>
    <row r="2657" spans="2:14" x14ac:dyDescent="0.4">
      <c r="B2657"/>
      <c r="C2657"/>
      <c r="D2657" s="14"/>
      <c r="G2657" s="2"/>
      <c r="N2657" s="13"/>
    </row>
    <row r="2658" spans="2:14" x14ac:dyDescent="0.4">
      <c r="B2658"/>
      <c r="C2658"/>
      <c r="D2658" s="14"/>
      <c r="G2658" s="2"/>
      <c r="N2658" s="13"/>
    </row>
    <row r="2659" spans="2:14" x14ac:dyDescent="0.4">
      <c r="B2659"/>
      <c r="C2659"/>
      <c r="D2659" s="14"/>
      <c r="G2659" s="2"/>
      <c r="N2659" s="13"/>
    </row>
    <row r="2660" spans="2:14" x14ac:dyDescent="0.4">
      <c r="B2660"/>
      <c r="C2660"/>
      <c r="D2660" s="14"/>
      <c r="G2660" s="2"/>
      <c r="N2660" s="13"/>
    </row>
    <row r="2661" spans="2:14" x14ac:dyDescent="0.4">
      <c r="B2661"/>
      <c r="C2661"/>
      <c r="D2661" s="14"/>
      <c r="G2661" s="2"/>
      <c r="N2661" s="13"/>
    </row>
    <row r="2662" spans="2:14" x14ac:dyDescent="0.4">
      <c r="B2662"/>
      <c r="C2662"/>
      <c r="D2662" s="14"/>
      <c r="G2662" s="2"/>
      <c r="N2662" s="13"/>
    </row>
    <row r="2663" spans="2:14" x14ac:dyDescent="0.4">
      <c r="B2663"/>
      <c r="C2663"/>
      <c r="D2663" s="14"/>
      <c r="G2663" s="2"/>
      <c r="N2663" s="13"/>
    </row>
    <row r="2664" spans="2:14" x14ac:dyDescent="0.4">
      <c r="B2664"/>
      <c r="C2664"/>
      <c r="D2664" s="14"/>
      <c r="G2664" s="2"/>
      <c r="N2664" s="13"/>
    </row>
    <row r="2665" spans="2:14" x14ac:dyDescent="0.4">
      <c r="B2665"/>
      <c r="C2665"/>
      <c r="D2665" s="14"/>
      <c r="G2665" s="2"/>
      <c r="N2665" s="13"/>
    </row>
    <row r="2666" spans="2:14" x14ac:dyDescent="0.4">
      <c r="B2666"/>
      <c r="C2666"/>
      <c r="D2666" s="14"/>
      <c r="G2666" s="2"/>
      <c r="N2666" s="13"/>
    </row>
    <row r="2667" spans="2:14" x14ac:dyDescent="0.4">
      <c r="B2667"/>
      <c r="C2667"/>
      <c r="D2667" s="14"/>
      <c r="G2667" s="2"/>
      <c r="N2667" s="13"/>
    </row>
    <row r="2668" spans="2:14" x14ac:dyDescent="0.4">
      <c r="B2668"/>
      <c r="C2668"/>
      <c r="D2668" s="14"/>
      <c r="G2668" s="2"/>
      <c r="N2668" s="13"/>
    </row>
    <row r="2669" spans="2:14" x14ac:dyDescent="0.4">
      <c r="B2669"/>
      <c r="C2669"/>
      <c r="D2669" s="14"/>
      <c r="G2669" s="2"/>
      <c r="N2669" s="13"/>
    </row>
    <row r="2670" spans="2:14" x14ac:dyDescent="0.4">
      <c r="B2670"/>
      <c r="C2670"/>
      <c r="D2670" s="14"/>
      <c r="G2670" s="2"/>
      <c r="N2670" s="13"/>
    </row>
    <row r="2671" spans="2:14" x14ac:dyDescent="0.4">
      <c r="B2671"/>
      <c r="C2671"/>
      <c r="D2671" s="14"/>
      <c r="G2671" s="2"/>
      <c r="N2671" s="13"/>
    </row>
    <row r="2672" spans="2:14" x14ac:dyDescent="0.4">
      <c r="B2672"/>
      <c r="C2672"/>
      <c r="D2672" s="14"/>
      <c r="G2672" s="2"/>
      <c r="N2672" s="13"/>
    </row>
    <row r="2673" spans="2:14" x14ac:dyDescent="0.4">
      <c r="B2673"/>
      <c r="C2673"/>
      <c r="D2673" s="14"/>
      <c r="G2673" s="2"/>
      <c r="N2673" s="13"/>
    </row>
    <row r="2674" spans="2:14" x14ac:dyDescent="0.4">
      <c r="B2674"/>
      <c r="C2674"/>
      <c r="D2674" s="14"/>
      <c r="G2674" s="2"/>
      <c r="N2674" s="13"/>
    </row>
    <row r="2675" spans="2:14" x14ac:dyDescent="0.4">
      <c r="B2675"/>
      <c r="C2675"/>
      <c r="D2675" s="14"/>
      <c r="G2675" s="2"/>
      <c r="N2675" s="13"/>
    </row>
    <row r="2676" spans="2:14" x14ac:dyDescent="0.4">
      <c r="B2676"/>
      <c r="C2676"/>
      <c r="D2676" s="14"/>
      <c r="G2676" s="2"/>
      <c r="N2676" s="13"/>
    </row>
    <row r="2677" spans="2:14" x14ac:dyDescent="0.4">
      <c r="B2677"/>
      <c r="C2677"/>
      <c r="D2677" s="14"/>
      <c r="G2677" s="2"/>
      <c r="N2677" s="13"/>
    </row>
    <row r="2678" spans="2:14" x14ac:dyDescent="0.4">
      <c r="B2678"/>
      <c r="C2678"/>
      <c r="D2678" s="14"/>
      <c r="G2678" s="2"/>
      <c r="N2678" s="13"/>
    </row>
    <row r="2679" spans="2:14" x14ac:dyDescent="0.4">
      <c r="B2679"/>
      <c r="C2679"/>
      <c r="D2679" s="14"/>
      <c r="G2679" s="2"/>
      <c r="N2679" s="13"/>
    </row>
    <row r="2680" spans="2:14" x14ac:dyDescent="0.4">
      <c r="B2680"/>
      <c r="C2680"/>
      <c r="D2680" s="14"/>
      <c r="G2680" s="2"/>
      <c r="N2680" s="13"/>
    </row>
    <row r="2681" spans="2:14" x14ac:dyDescent="0.4">
      <c r="B2681"/>
      <c r="C2681"/>
      <c r="D2681" s="14"/>
      <c r="G2681" s="2"/>
      <c r="N2681" s="13"/>
    </row>
    <row r="2682" spans="2:14" x14ac:dyDescent="0.4">
      <c r="B2682"/>
      <c r="C2682"/>
      <c r="D2682" s="14"/>
      <c r="G2682" s="2"/>
      <c r="N2682" s="13"/>
    </row>
    <row r="2683" spans="2:14" x14ac:dyDescent="0.4">
      <c r="B2683"/>
      <c r="C2683"/>
      <c r="D2683" s="14"/>
      <c r="G2683" s="2"/>
      <c r="N2683" s="13"/>
    </row>
    <row r="2684" spans="2:14" x14ac:dyDescent="0.4">
      <c r="B2684"/>
      <c r="C2684"/>
      <c r="D2684" s="14"/>
      <c r="G2684" s="2"/>
      <c r="N2684" s="13"/>
    </row>
    <row r="2685" spans="2:14" x14ac:dyDescent="0.4">
      <c r="B2685"/>
      <c r="C2685"/>
      <c r="D2685" s="14"/>
      <c r="G2685" s="2"/>
      <c r="N2685" s="13"/>
    </row>
    <row r="2686" spans="2:14" x14ac:dyDescent="0.4">
      <c r="B2686"/>
      <c r="C2686"/>
      <c r="D2686" s="14"/>
      <c r="G2686" s="2"/>
      <c r="N2686" s="13"/>
    </row>
    <row r="2687" spans="2:14" x14ac:dyDescent="0.4">
      <c r="B2687"/>
      <c r="C2687"/>
      <c r="D2687" s="14"/>
      <c r="G2687" s="2"/>
      <c r="N2687" s="13"/>
    </row>
    <row r="2688" spans="2:14" x14ac:dyDescent="0.4">
      <c r="B2688"/>
      <c r="C2688"/>
      <c r="D2688" s="14"/>
      <c r="G2688" s="2"/>
      <c r="N2688" s="13"/>
    </row>
    <row r="2689" spans="2:14" x14ac:dyDescent="0.4">
      <c r="B2689"/>
      <c r="C2689"/>
      <c r="D2689" s="14"/>
      <c r="G2689" s="2"/>
      <c r="N2689" s="13"/>
    </row>
    <row r="2690" spans="2:14" x14ac:dyDescent="0.4">
      <c r="B2690"/>
      <c r="C2690"/>
      <c r="D2690" s="14"/>
      <c r="G2690" s="2"/>
      <c r="N2690" s="13"/>
    </row>
    <row r="2691" spans="2:14" x14ac:dyDescent="0.4">
      <c r="B2691"/>
      <c r="C2691"/>
      <c r="D2691" s="14"/>
      <c r="G2691" s="2"/>
      <c r="N2691" s="13"/>
    </row>
    <row r="2692" spans="2:14" x14ac:dyDescent="0.4">
      <c r="B2692"/>
      <c r="C2692"/>
      <c r="D2692" s="14"/>
      <c r="G2692" s="2"/>
      <c r="N2692" s="13"/>
    </row>
    <row r="2693" spans="2:14" x14ac:dyDescent="0.4">
      <c r="B2693"/>
      <c r="C2693"/>
      <c r="D2693" s="14"/>
      <c r="G2693" s="2"/>
      <c r="N2693" s="13"/>
    </row>
    <row r="2694" spans="2:14" x14ac:dyDescent="0.4">
      <c r="B2694"/>
      <c r="C2694"/>
      <c r="D2694" s="14"/>
      <c r="G2694" s="2"/>
      <c r="N2694" s="13"/>
    </row>
    <row r="2695" spans="2:14" x14ac:dyDescent="0.4">
      <c r="B2695"/>
      <c r="C2695"/>
      <c r="D2695" s="14"/>
      <c r="G2695" s="2"/>
      <c r="N2695" s="13"/>
    </row>
    <row r="2696" spans="2:14" x14ac:dyDescent="0.4">
      <c r="B2696"/>
      <c r="C2696"/>
      <c r="D2696" s="14"/>
      <c r="G2696" s="2"/>
      <c r="N2696" s="13"/>
    </row>
    <row r="2697" spans="2:14" x14ac:dyDescent="0.4">
      <c r="B2697"/>
      <c r="C2697"/>
      <c r="D2697" s="14"/>
      <c r="G2697" s="2"/>
      <c r="N2697" s="13"/>
    </row>
    <row r="2698" spans="2:14" x14ac:dyDescent="0.4">
      <c r="B2698"/>
      <c r="C2698"/>
      <c r="D2698" s="14"/>
      <c r="G2698" s="2"/>
      <c r="N2698" s="13"/>
    </row>
    <row r="2699" spans="2:14" x14ac:dyDescent="0.4">
      <c r="B2699"/>
      <c r="C2699"/>
      <c r="D2699" s="14"/>
      <c r="G2699" s="2"/>
      <c r="N2699" s="13"/>
    </row>
    <row r="2700" spans="2:14" x14ac:dyDescent="0.4">
      <c r="B2700"/>
      <c r="C2700"/>
      <c r="D2700" s="14"/>
      <c r="G2700" s="2"/>
      <c r="N2700" s="13"/>
    </row>
    <row r="2701" spans="2:14" x14ac:dyDescent="0.4">
      <c r="B2701"/>
      <c r="C2701"/>
      <c r="D2701" s="14"/>
      <c r="G2701" s="2"/>
      <c r="N2701" s="13"/>
    </row>
    <row r="2702" spans="2:14" x14ac:dyDescent="0.4">
      <c r="B2702"/>
      <c r="C2702"/>
      <c r="D2702" s="14"/>
      <c r="G2702" s="2"/>
      <c r="N2702" s="13"/>
    </row>
    <row r="2703" spans="2:14" x14ac:dyDescent="0.4">
      <c r="B2703"/>
      <c r="C2703"/>
      <c r="D2703" s="14"/>
      <c r="G2703" s="2"/>
      <c r="N2703" s="13"/>
    </row>
    <row r="2704" spans="2:14" x14ac:dyDescent="0.4">
      <c r="B2704"/>
      <c r="C2704"/>
      <c r="D2704" s="14"/>
      <c r="G2704" s="2"/>
      <c r="N2704" s="13"/>
    </row>
    <row r="2705" spans="2:14" x14ac:dyDescent="0.4">
      <c r="B2705"/>
      <c r="C2705"/>
      <c r="D2705" s="14"/>
      <c r="G2705" s="2"/>
      <c r="N2705" s="13"/>
    </row>
    <row r="2706" spans="2:14" x14ac:dyDescent="0.4">
      <c r="B2706"/>
      <c r="C2706"/>
      <c r="D2706" s="14"/>
      <c r="G2706" s="2"/>
      <c r="N2706" s="13"/>
    </row>
    <row r="2707" spans="2:14" x14ac:dyDescent="0.4">
      <c r="B2707"/>
      <c r="C2707"/>
      <c r="D2707" s="14"/>
      <c r="G2707" s="2"/>
      <c r="N2707" s="13"/>
    </row>
    <row r="2708" spans="2:14" x14ac:dyDescent="0.4">
      <c r="B2708"/>
      <c r="C2708"/>
      <c r="D2708" s="14"/>
      <c r="G2708" s="2"/>
      <c r="N2708" s="13"/>
    </row>
    <row r="2709" spans="2:14" x14ac:dyDescent="0.4">
      <c r="B2709"/>
      <c r="C2709"/>
      <c r="D2709" s="14"/>
      <c r="G2709" s="2"/>
      <c r="N2709" s="13"/>
    </row>
    <row r="2710" spans="2:14" x14ac:dyDescent="0.4">
      <c r="B2710"/>
      <c r="C2710"/>
      <c r="D2710" s="14"/>
      <c r="G2710" s="2"/>
      <c r="N2710" s="13"/>
    </row>
    <row r="2711" spans="2:14" x14ac:dyDescent="0.4">
      <c r="B2711"/>
      <c r="C2711"/>
      <c r="D2711" s="14"/>
      <c r="G2711" s="2"/>
      <c r="N2711" s="13"/>
    </row>
    <row r="2712" spans="2:14" x14ac:dyDescent="0.4">
      <c r="B2712"/>
      <c r="C2712"/>
      <c r="D2712" s="14"/>
      <c r="G2712" s="2"/>
      <c r="N2712" s="13"/>
    </row>
    <row r="2713" spans="2:14" x14ac:dyDescent="0.4">
      <c r="B2713"/>
      <c r="C2713"/>
      <c r="D2713" s="14"/>
      <c r="G2713" s="2"/>
      <c r="N2713" s="13"/>
    </row>
    <row r="2714" spans="2:14" x14ac:dyDescent="0.4">
      <c r="B2714"/>
      <c r="C2714"/>
      <c r="D2714" s="14"/>
      <c r="G2714" s="2"/>
      <c r="N2714" s="13"/>
    </row>
    <row r="2715" spans="2:14" x14ac:dyDescent="0.4">
      <c r="B2715"/>
      <c r="C2715"/>
      <c r="D2715" s="14"/>
      <c r="G2715" s="2"/>
      <c r="N2715" s="13"/>
    </row>
    <row r="2716" spans="2:14" x14ac:dyDescent="0.4">
      <c r="B2716"/>
      <c r="C2716"/>
      <c r="D2716" s="14"/>
      <c r="G2716" s="2"/>
      <c r="N2716" s="13"/>
    </row>
    <row r="2717" spans="2:14" x14ac:dyDescent="0.4">
      <c r="B2717"/>
      <c r="C2717"/>
      <c r="D2717" s="14"/>
      <c r="G2717" s="2"/>
      <c r="N2717" s="13"/>
    </row>
    <row r="2718" spans="2:14" x14ac:dyDescent="0.4">
      <c r="B2718"/>
      <c r="C2718"/>
      <c r="D2718" s="14"/>
      <c r="G2718" s="2"/>
      <c r="N2718" s="13"/>
    </row>
    <row r="2719" spans="2:14" x14ac:dyDescent="0.4">
      <c r="B2719"/>
      <c r="C2719"/>
      <c r="D2719" s="14"/>
      <c r="G2719" s="2"/>
      <c r="N2719" s="13"/>
    </row>
    <row r="2720" spans="2:14" x14ac:dyDescent="0.4">
      <c r="B2720"/>
      <c r="C2720"/>
      <c r="D2720" s="14"/>
      <c r="G2720" s="2"/>
      <c r="N2720" s="13"/>
    </row>
    <row r="2721" spans="2:14" x14ac:dyDescent="0.4">
      <c r="B2721"/>
      <c r="C2721"/>
      <c r="D2721" s="14"/>
      <c r="G2721" s="2"/>
      <c r="N2721" s="13"/>
    </row>
    <row r="2722" spans="2:14" x14ac:dyDescent="0.4">
      <c r="B2722"/>
      <c r="C2722"/>
      <c r="D2722" s="14"/>
      <c r="G2722" s="2"/>
      <c r="N2722" s="13"/>
    </row>
    <row r="2723" spans="2:14" x14ac:dyDescent="0.4">
      <c r="B2723"/>
      <c r="C2723"/>
      <c r="D2723" s="14"/>
      <c r="G2723" s="2"/>
      <c r="N2723" s="13"/>
    </row>
    <row r="2724" spans="2:14" x14ac:dyDescent="0.4">
      <c r="B2724"/>
      <c r="C2724"/>
      <c r="D2724" s="14"/>
      <c r="G2724" s="2"/>
      <c r="N2724" s="13"/>
    </row>
    <row r="2725" spans="2:14" x14ac:dyDescent="0.4">
      <c r="B2725"/>
      <c r="C2725"/>
      <c r="D2725" s="14"/>
      <c r="G2725" s="2"/>
      <c r="N2725" s="13"/>
    </row>
    <row r="2726" spans="2:14" x14ac:dyDescent="0.4">
      <c r="B2726"/>
      <c r="C2726"/>
      <c r="D2726" s="14"/>
      <c r="G2726" s="2"/>
      <c r="N2726" s="13"/>
    </row>
    <row r="2727" spans="2:14" x14ac:dyDescent="0.4">
      <c r="B2727"/>
      <c r="C2727"/>
      <c r="D2727" s="14"/>
      <c r="G2727" s="2"/>
      <c r="N2727" s="13"/>
    </row>
    <row r="2728" spans="2:14" x14ac:dyDescent="0.4">
      <c r="B2728"/>
      <c r="C2728"/>
      <c r="D2728" s="14"/>
      <c r="G2728" s="2"/>
      <c r="N2728" s="13"/>
    </row>
    <row r="2729" spans="2:14" x14ac:dyDescent="0.4">
      <c r="B2729"/>
      <c r="C2729"/>
      <c r="D2729" s="14"/>
      <c r="G2729" s="2"/>
      <c r="N2729" s="13"/>
    </row>
    <row r="2730" spans="2:14" x14ac:dyDescent="0.4">
      <c r="B2730"/>
      <c r="C2730"/>
      <c r="D2730" s="14"/>
      <c r="G2730" s="2"/>
      <c r="N2730" s="13"/>
    </row>
    <row r="2731" spans="2:14" x14ac:dyDescent="0.4">
      <c r="B2731"/>
      <c r="C2731"/>
      <c r="D2731" s="14"/>
      <c r="G2731" s="2"/>
      <c r="N2731" s="13"/>
    </row>
    <row r="2732" spans="2:14" x14ac:dyDescent="0.4">
      <c r="B2732"/>
      <c r="C2732"/>
      <c r="D2732" s="14"/>
      <c r="G2732" s="2"/>
      <c r="N2732" s="13"/>
    </row>
    <row r="2733" spans="2:14" x14ac:dyDescent="0.4">
      <c r="B2733"/>
      <c r="C2733"/>
      <c r="D2733" s="14"/>
      <c r="G2733" s="2"/>
      <c r="N2733" s="13"/>
    </row>
    <row r="2734" spans="2:14" x14ac:dyDescent="0.4">
      <c r="B2734"/>
      <c r="C2734"/>
      <c r="D2734" s="14"/>
      <c r="G2734" s="2"/>
      <c r="N2734" s="13"/>
    </row>
    <row r="2735" spans="2:14" x14ac:dyDescent="0.4">
      <c r="B2735"/>
      <c r="C2735"/>
      <c r="D2735" s="14"/>
      <c r="G2735" s="2"/>
      <c r="N2735" s="13"/>
    </row>
    <row r="2736" spans="2:14" x14ac:dyDescent="0.4">
      <c r="B2736"/>
      <c r="C2736"/>
      <c r="D2736" s="14"/>
      <c r="G2736" s="2"/>
      <c r="N2736" s="13"/>
    </row>
    <row r="2737" spans="2:14" x14ac:dyDescent="0.4">
      <c r="B2737"/>
      <c r="C2737"/>
      <c r="D2737" s="14"/>
      <c r="G2737" s="2"/>
      <c r="N2737" s="13"/>
    </row>
    <row r="2738" spans="2:14" x14ac:dyDescent="0.4">
      <c r="B2738"/>
      <c r="C2738"/>
      <c r="D2738" s="14"/>
      <c r="G2738" s="2"/>
      <c r="N2738" s="13"/>
    </row>
    <row r="2739" spans="2:14" x14ac:dyDescent="0.4">
      <c r="B2739"/>
      <c r="C2739"/>
      <c r="D2739" s="14"/>
      <c r="G2739" s="2"/>
      <c r="N2739" s="13"/>
    </row>
    <row r="2740" spans="2:14" x14ac:dyDescent="0.4">
      <c r="B2740"/>
      <c r="C2740"/>
      <c r="D2740" s="14"/>
      <c r="G2740" s="2"/>
      <c r="N2740" s="13"/>
    </row>
    <row r="2741" spans="2:14" x14ac:dyDescent="0.4">
      <c r="B2741"/>
      <c r="C2741"/>
      <c r="D2741" s="14"/>
      <c r="G2741" s="2"/>
      <c r="N2741" s="13"/>
    </row>
    <row r="2742" spans="2:14" x14ac:dyDescent="0.4">
      <c r="B2742"/>
      <c r="C2742"/>
      <c r="D2742" s="14"/>
      <c r="G2742" s="2"/>
      <c r="N2742" s="13"/>
    </row>
    <row r="2743" spans="2:14" x14ac:dyDescent="0.4">
      <c r="B2743"/>
      <c r="C2743"/>
      <c r="D2743" s="14"/>
      <c r="G2743" s="2"/>
      <c r="N2743" s="13"/>
    </row>
    <row r="2744" spans="2:14" x14ac:dyDescent="0.4">
      <c r="B2744"/>
      <c r="C2744"/>
      <c r="D2744" s="14"/>
      <c r="G2744" s="2"/>
      <c r="N2744" s="13"/>
    </row>
    <row r="2745" spans="2:14" x14ac:dyDescent="0.4">
      <c r="B2745"/>
      <c r="C2745"/>
      <c r="D2745" s="14"/>
      <c r="G2745" s="2"/>
      <c r="N2745" s="13"/>
    </row>
    <row r="2746" spans="2:14" x14ac:dyDescent="0.4">
      <c r="B2746"/>
      <c r="C2746"/>
      <c r="D2746" s="14"/>
      <c r="G2746" s="2"/>
      <c r="N2746" s="13"/>
    </row>
    <row r="2747" spans="2:14" x14ac:dyDescent="0.4">
      <c r="B2747"/>
      <c r="C2747"/>
      <c r="D2747" s="14"/>
      <c r="G2747" s="2"/>
      <c r="N2747" s="13"/>
    </row>
    <row r="2748" spans="2:14" x14ac:dyDescent="0.4">
      <c r="B2748"/>
      <c r="C2748"/>
      <c r="D2748" s="14"/>
      <c r="G2748" s="2"/>
      <c r="N2748" s="13"/>
    </row>
    <row r="2749" spans="2:14" x14ac:dyDescent="0.4">
      <c r="B2749"/>
      <c r="C2749"/>
      <c r="D2749" s="14"/>
      <c r="G2749" s="2"/>
      <c r="N2749" s="13"/>
    </row>
    <row r="2750" spans="2:14" x14ac:dyDescent="0.4">
      <c r="B2750"/>
      <c r="C2750"/>
      <c r="D2750" s="14"/>
      <c r="G2750" s="2"/>
      <c r="N2750" s="13"/>
    </row>
    <row r="2751" spans="2:14" x14ac:dyDescent="0.4">
      <c r="B2751"/>
      <c r="C2751"/>
      <c r="D2751" s="14"/>
      <c r="G2751" s="2"/>
      <c r="N2751" s="13"/>
    </row>
    <row r="2752" spans="2:14" x14ac:dyDescent="0.4">
      <c r="B2752"/>
      <c r="C2752"/>
      <c r="D2752" s="14"/>
      <c r="G2752" s="2"/>
      <c r="N2752" s="13"/>
    </row>
    <row r="2753" spans="2:14" x14ac:dyDescent="0.4">
      <c r="B2753"/>
      <c r="C2753"/>
      <c r="D2753" s="14"/>
      <c r="G2753" s="2"/>
      <c r="N2753" s="13"/>
    </row>
    <row r="2754" spans="2:14" x14ac:dyDescent="0.4">
      <c r="B2754"/>
      <c r="C2754"/>
      <c r="D2754" s="14"/>
      <c r="G2754" s="2"/>
      <c r="N2754" s="13"/>
    </row>
    <row r="2755" spans="2:14" x14ac:dyDescent="0.4">
      <c r="B2755"/>
      <c r="C2755"/>
      <c r="D2755" s="14"/>
      <c r="G2755" s="2"/>
      <c r="N2755" s="13"/>
    </row>
    <row r="2756" spans="2:14" x14ac:dyDescent="0.4">
      <c r="B2756"/>
      <c r="C2756"/>
      <c r="D2756" s="14"/>
      <c r="G2756" s="2"/>
      <c r="N2756" s="13"/>
    </row>
    <row r="2757" spans="2:14" x14ac:dyDescent="0.4">
      <c r="B2757"/>
      <c r="C2757"/>
      <c r="D2757" s="14"/>
      <c r="G2757" s="2"/>
      <c r="N2757" s="13"/>
    </row>
    <row r="2758" spans="2:14" x14ac:dyDescent="0.4">
      <c r="B2758"/>
      <c r="C2758"/>
      <c r="D2758" s="14"/>
      <c r="G2758" s="2"/>
      <c r="N2758" s="13"/>
    </row>
    <row r="2759" spans="2:14" x14ac:dyDescent="0.4">
      <c r="B2759"/>
      <c r="C2759"/>
      <c r="D2759" s="14"/>
      <c r="G2759" s="2"/>
      <c r="N2759" s="13"/>
    </row>
    <row r="2760" spans="2:14" x14ac:dyDescent="0.4">
      <c r="B2760"/>
      <c r="C2760"/>
      <c r="D2760" s="14"/>
      <c r="G2760" s="2"/>
      <c r="N2760" s="13"/>
    </row>
    <row r="2761" spans="2:14" x14ac:dyDescent="0.4">
      <c r="B2761"/>
      <c r="C2761"/>
      <c r="D2761" s="14"/>
      <c r="G2761" s="2"/>
      <c r="N2761" s="13"/>
    </row>
    <row r="2762" spans="2:14" x14ac:dyDescent="0.4">
      <c r="B2762"/>
      <c r="C2762"/>
      <c r="D2762" s="14"/>
      <c r="G2762" s="2"/>
      <c r="N2762" s="13"/>
    </row>
    <row r="2763" spans="2:14" x14ac:dyDescent="0.4">
      <c r="B2763"/>
      <c r="C2763"/>
      <c r="D2763" s="14"/>
      <c r="G2763" s="2"/>
      <c r="N2763" s="13"/>
    </row>
    <row r="2764" spans="2:14" x14ac:dyDescent="0.4">
      <c r="B2764"/>
      <c r="C2764"/>
      <c r="D2764" s="14"/>
      <c r="G2764" s="2"/>
      <c r="N2764" s="13"/>
    </row>
    <row r="2765" spans="2:14" x14ac:dyDescent="0.4">
      <c r="B2765"/>
      <c r="C2765"/>
      <c r="D2765" s="14"/>
      <c r="G2765" s="2"/>
      <c r="N2765" s="13"/>
    </row>
    <row r="2766" spans="2:14" x14ac:dyDescent="0.4">
      <c r="B2766"/>
      <c r="C2766"/>
      <c r="D2766" s="14"/>
      <c r="G2766" s="2"/>
      <c r="N2766" s="13"/>
    </row>
    <row r="2767" spans="2:14" x14ac:dyDescent="0.4">
      <c r="B2767"/>
      <c r="C2767"/>
      <c r="D2767" s="14"/>
      <c r="G2767" s="2"/>
      <c r="N2767" s="13"/>
    </row>
    <row r="2768" spans="2:14" x14ac:dyDescent="0.4">
      <c r="B2768"/>
      <c r="C2768"/>
      <c r="D2768" s="14"/>
      <c r="G2768" s="2"/>
      <c r="N2768" s="13"/>
    </row>
    <row r="2769" spans="2:14" x14ac:dyDescent="0.4">
      <c r="B2769"/>
      <c r="C2769"/>
      <c r="D2769" s="14"/>
      <c r="G2769" s="2"/>
      <c r="N2769" s="13"/>
    </row>
    <row r="2770" spans="2:14" x14ac:dyDescent="0.4">
      <c r="B2770"/>
      <c r="C2770"/>
      <c r="D2770" s="14"/>
      <c r="G2770" s="2"/>
      <c r="N2770" s="13"/>
    </row>
    <row r="2771" spans="2:14" x14ac:dyDescent="0.4">
      <c r="B2771"/>
      <c r="C2771"/>
      <c r="D2771" s="14"/>
      <c r="G2771" s="2"/>
      <c r="N2771" s="13"/>
    </row>
    <row r="2772" spans="2:14" x14ac:dyDescent="0.4">
      <c r="B2772"/>
      <c r="C2772"/>
      <c r="D2772" s="14"/>
      <c r="G2772" s="2"/>
      <c r="N2772" s="13"/>
    </row>
    <row r="2773" spans="2:14" x14ac:dyDescent="0.4">
      <c r="B2773"/>
      <c r="C2773"/>
      <c r="D2773" s="14"/>
      <c r="G2773" s="2"/>
      <c r="N2773" s="13"/>
    </row>
    <row r="2774" spans="2:14" x14ac:dyDescent="0.4">
      <c r="B2774"/>
      <c r="C2774"/>
      <c r="D2774" s="14"/>
      <c r="G2774" s="2"/>
      <c r="N2774" s="13"/>
    </row>
    <row r="2775" spans="2:14" x14ac:dyDescent="0.4">
      <c r="B2775"/>
      <c r="C2775"/>
      <c r="D2775" s="14"/>
      <c r="G2775" s="2"/>
      <c r="N2775" s="13"/>
    </row>
    <row r="2776" spans="2:14" x14ac:dyDescent="0.4">
      <c r="B2776"/>
      <c r="C2776"/>
      <c r="D2776" s="14"/>
      <c r="G2776" s="2"/>
      <c r="N2776" s="13"/>
    </row>
    <row r="2777" spans="2:14" x14ac:dyDescent="0.4">
      <c r="B2777"/>
      <c r="C2777"/>
      <c r="D2777" s="14"/>
      <c r="G2777" s="2"/>
      <c r="N2777" s="13"/>
    </row>
    <row r="2778" spans="2:14" x14ac:dyDescent="0.4">
      <c r="B2778"/>
      <c r="C2778"/>
      <c r="D2778" s="14"/>
      <c r="G2778" s="2"/>
      <c r="N2778" s="13"/>
    </row>
    <row r="2779" spans="2:14" x14ac:dyDescent="0.4">
      <c r="B2779"/>
      <c r="C2779"/>
      <c r="D2779" s="14"/>
      <c r="G2779" s="2"/>
      <c r="N2779" s="13"/>
    </row>
    <row r="2780" spans="2:14" x14ac:dyDescent="0.4">
      <c r="B2780"/>
      <c r="C2780"/>
      <c r="D2780" s="14"/>
      <c r="G2780" s="2"/>
      <c r="N2780" s="13"/>
    </row>
    <row r="2781" spans="2:14" x14ac:dyDescent="0.4">
      <c r="B2781"/>
      <c r="C2781"/>
      <c r="D2781" s="14"/>
      <c r="G2781" s="2"/>
      <c r="N2781" s="13"/>
    </row>
    <row r="2782" spans="2:14" x14ac:dyDescent="0.4">
      <c r="B2782"/>
      <c r="C2782"/>
      <c r="D2782" s="14"/>
      <c r="G2782" s="2"/>
      <c r="N2782" s="13"/>
    </row>
    <row r="2783" spans="2:14" x14ac:dyDescent="0.4">
      <c r="B2783"/>
      <c r="C2783"/>
      <c r="D2783" s="14"/>
      <c r="G2783" s="2"/>
      <c r="N2783" s="13"/>
    </row>
    <row r="2784" spans="2:14" x14ac:dyDescent="0.4">
      <c r="B2784"/>
      <c r="C2784"/>
      <c r="D2784" s="14"/>
      <c r="G2784" s="2"/>
      <c r="N2784" s="13"/>
    </row>
    <row r="2785" spans="2:14" x14ac:dyDescent="0.4">
      <c r="B2785"/>
      <c r="C2785"/>
      <c r="D2785" s="14"/>
      <c r="G2785" s="2"/>
      <c r="N2785" s="13"/>
    </row>
    <row r="2786" spans="2:14" x14ac:dyDescent="0.4">
      <c r="B2786"/>
      <c r="C2786"/>
      <c r="D2786" s="14"/>
      <c r="G2786" s="2"/>
      <c r="N2786" s="13"/>
    </row>
    <row r="2787" spans="2:14" x14ac:dyDescent="0.4">
      <c r="B2787"/>
      <c r="C2787"/>
      <c r="D2787" s="14"/>
      <c r="G2787" s="2"/>
      <c r="N2787" s="13"/>
    </row>
    <row r="2788" spans="2:14" x14ac:dyDescent="0.4">
      <c r="B2788"/>
      <c r="C2788"/>
      <c r="D2788" s="14"/>
      <c r="G2788" s="2"/>
      <c r="N2788" s="13"/>
    </row>
    <row r="2789" spans="2:14" x14ac:dyDescent="0.4">
      <c r="B2789"/>
      <c r="C2789"/>
      <c r="D2789" s="14"/>
      <c r="G2789" s="2"/>
      <c r="N2789" s="13"/>
    </row>
    <row r="2790" spans="2:14" x14ac:dyDescent="0.4">
      <c r="B2790"/>
      <c r="C2790"/>
      <c r="D2790" s="14"/>
      <c r="G2790" s="2"/>
      <c r="N2790" s="13"/>
    </row>
    <row r="2791" spans="2:14" x14ac:dyDescent="0.4">
      <c r="B2791"/>
      <c r="C2791"/>
      <c r="D2791" s="14"/>
      <c r="G2791" s="2"/>
      <c r="N2791" s="13"/>
    </row>
    <row r="2792" spans="2:14" x14ac:dyDescent="0.4">
      <c r="B2792"/>
      <c r="C2792"/>
      <c r="D2792" s="14"/>
      <c r="G2792" s="2"/>
      <c r="N2792" s="13"/>
    </row>
    <row r="2793" spans="2:14" x14ac:dyDescent="0.4">
      <c r="B2793"/>
      <c r="C2793"/>
      <c r="D2793" s="14"/>
      <c r="G2793" s="2"/>
      <c r="N2793" s="13"/>
    </row>
    <row r="2794" spans="2:14" x14ac:dyDescent="0.4">
      <c r="B2794"/>
      <c r="C2794"/>
      <c r="D2794" s="14"/>
      <c r="G2794" s="2"/>
      <c r="N2794" s="13"/>
    </row>
    <row r="2795" spans="2:14" x14ac:dyDescent="0.4">
      <c r="B2795"/>
      <c r="C2795"/>
      <c r="D2795" s="14"/>
      <c r="G2795" s="2"/>
      <c r="N2795" s="13"/>
    </row>
    <row r="2796" spans="2:14" x14ac:dyDescent="0.4">
      <c r="B2796"/>
      <c r="C2796"/>
      <c r="D2796" s="14"/>
      <c r="G2796" s="2"/>
      <c r="N2796" s="13"/>
    </row>
    <row r="2797" spans="2:14" x14ac:dyDescent="0.4">
      <c r="B2797"/>
      <c r="C2797"/>
      <c r="D2797" s="14"/>
      <c r="G2797" s="2"/>
      <c r="N2797" s="13"/>
    </row>
    <row r="2798" spans="2:14" x14ac:dyDescent="0.4">
      <c r="B2798"/>
      <c r="C2798"/>
      <c r="D2798" s="14"/>
      <c r="G2798" s="2"/>
      <c r="N2798" s="13"/>
    </row>
    <row r="2799" spans="2:14" x14ac:dyDescent="0.4">
      <c r="B2799"/>
      <c r="C2799"/>
      <c r="D2799" s="14"/>
      <c r="G2799" s="2"/>
      <c r="N2799" s="13"/>
    </row>
    <row r="2800" spans="2:14" x14ac:dyDescent="0.4">
      <c r="B2800"/>
      <c r="C2800"/>
      <c r="D2800" s="14"/>
      <c r="G2800" s="2"/>
      <c r="N2800" s="13"/>
    </row>
    <row r="2801" spans="2:14" x14ac:dyDescent="0.4">
      <c r="B2801"/>
      <c r="C2801"/>
      <c r="D2801" s="14"/>
      <c r="G2801" s="2"/>
      <c r="N2801" s="13"/>
    </row>
    <row r="2802" spans="2:14" x14ac:dyDescent="0.4">
      <c r="B2802"/>
      <c r="C2802"/>
      <c r="D2802" s="14"/>
      <c r="G2802" s="2"/>
      <c r="N2802" s="13"/>
    </row>
    <row r="2803" spans="2:14" x14ac:dyDescent="0.4">
      <c r="B2803"/>
      <c r="C2803"/>
      <c r="D2803" s="14"/>
      <c r="G2803" s="2"/>
      <c r="N2803" s="13"/>
    </row>
    <row r="2804" spans="2:14" x14ac:dyDescent="0.4">
      <c r="B2804"/>
      <c r="C2804"/>
      <c r="D2804" s="14"/>
      <c r="G2804" s="2"/>
      <c r="N2804" s="13"/>
    </row>
    <row r="2805" spans="2:14" x14ac:dyDescent="0.4">
      <c r="B2805"/>
      <c r="C2805"/>
      <c r="D2805" s="14"/>
      <c r="G2805" s="2"/>
      <c r="N2805" s="13"/>
    </row>
    <row r="2806" spans="2:14" x14ac:dyDescent="0.4">
      <c r="B2806"/>
      <c r="C2806"/>
      <c r="D2806" s="14"/>
      <c r="G2806" s="2"/>
      <c r="N2806" s="13"/>
    </row>
    <row r="2807" spans="2:14" x14ac:dyDescent="0.4">
      <c r="B2807"/>
      <c r="C2807"/>
      <c r="D2807" s="14"/>
      <c r="G2807" s="2"/>
      <c r="N2807" s="13"/>
    </row>
    <row r="2808" spans="2:14" x14ac:dyDescent="0.4">
      <c r="B2808"/>
      <c r="C2808"/>
      <c r="D2808" s="14"/>
      <c r="G2808" s="2"/>
      <c r="N2808" s="13"/>
    </row>
    <row r="2809" spans="2:14" x14ac:dyDescent="0.4">
      <c r="B2809"/>
      <c r="C2809"/>
      <c r="D2809" s="14"/>
      <c r="G2809" s="2"/>
      <c r="N2809" s="13"/>
    </row>
    <row r="2810" spans="2:14" x14ac:dyDescent="0.4">
      <c r="B2810"/>
      <c r="C2810"/>
      <c r="D2810" s="14"/>
      <c r="G2810" s="2"/>
      <c r="N2810" s="13"/>
    </row>
    <row r="2811" spans="2:14" x14ac:dyDescent="0.4">
      <c r="B2811"/>
      <c r="C2811"/>
      <c r="D2811" s="14"/>
      <c r="G2811" s="2"/>
      <c r="N2811" s="13"/>
    </row>
    <row r="2812" spans="2:14" x14ac:dyDescent="0.4">
      <c r="B2812"/>
      <c r="C2812"/>
      <c r="D2812" s="14"/>
      <c r="G2812" s="2"/>
      <c r="N2812" s="13"/>
    </row>
    <row r="2813" spans="2:14" x14ac:dyDescent="0.4">
      <c r="B2813"/>
      <c r="C2813"/>
      <c r="D2813" s="14"/>
      <c r="G2813" s="2"/>
      <c r="N2813" s="13"/>
    </row>
    <row r="2814" spans="2:14" x14ac:dyDescent="0.4">
      <c r="B2814"/>
      <c r="C2814"/>
      <c r="D2814" s="14"/>
      <c r="G2814" s="2"/>
      <c r="N2814" s="13"/>
    </row>
    <row r="2815" spans="2:14" x14ac:dyDescent="0.4">
      <c r="B2815"/>
      <c r="C2815"/>
      <c r="D2815" s="14"/>
      <c r="G2815" s="2"/>
      <c r="N2815" s="13"/>
    </row>
    <row r="2816" spans="2:14" x14ac:dyDescent="0.4">
      <c r="B2816"/>
      <c r="C2816"/>
      <c r="D2816" s="14"/>
      <c r="G2816" s="2"/>
      <c r="N2816" s="13"/>
    </row>
    <row r="2817" spans="2:14" x14ac:dyDescent="0.4">
      <c r="B2817"/>
      <c r="C2817"/>
      <c r="D2817" s="14"/>
      <c r="G2817" s="2"/>
      <c r="N2817" s="13"/>
    </row>
    <row r="2818" spans="2:14" x14ac:dyDescent="0.4">
      <c r="B2818"/>
      <c r="C2818"/>
      <c r="D2818" s="14"/>
      <c r="G2818" s="2"/>
      <c r="N2818" s="13"/>
    </row>
    <row r="2819" spans="2:14" x14ac:dyDescent="0.4">
      <c r="B2819"/>
      <c r="C2819"/>
      <c r="D2819" s="14"/>
      <c r="G2819" s="2"/>
      <c r="N2819" s="13"/>
    </row>
    <row r="2820" spans="2:14" x14ac:dyDescent="0.4">
      <c r="B2820"/>
      <c r="C2820"/>
      <c r="D2820" s="14"/>
      <c r="G2820" s="2"/>
      <c r="N2820" s="13"/>
    </row>
    <row r="2821" spans="2:14" x14ac:dyDescent="0.4">
      <c r="B2821"/>
      <c r="C2821"/>
      <c r="D2821" s="14"/>
      <c r="G2821" s="2"/>
      <c r="N2821" s="13"/>
    </row>
    <row r="2822" spans="2:14" x14ac:dyDescent="0.4">
      <c r="B2822"/>
      <c r="C2822"/>
      <c r="D2822" s="14"/>
      <c r="G2822" s="2"/>
      <c r="N2822" s="13"/>
    </row>
    <row r="2823" spans="2:14" x14ac:dyDescent="0.4">
      <c r="B2823"/>
      <c r="C2823"/>
      <c r="D2823" s="14"/>
      <c r="G2823" s="2"/>
      <c r="N2823" s="13"/>
    </row>
    <row r="2824" spans="2:14" x14ac:dyDescent="0.4">
      <c r="B2824"/>
      <c r="C2824"/>
      <c r="D2824" s="14"/>
      <c r="G2824" s="2"/>
      <c r="N2824" s="13"/>
    </row>
    <row r="2825" spans="2:14" x14ac:dyDescent="0.4">
      <c r="B2825"/>
      <c r="C2825"/>
      <c r="D2825" s="14"/>
      <c r="G2825" s="2"/>
      <c r="N2825" s="13"/>
    </row>
    <row r="2826" spans="2:14" x14ac:dyDescent="0.4">
      <c r="B2826"/>
      <c r="C2826"/>
      <c r="D2826" s="14"/>
      <c r="G2826" s="2"/>
      <c r="N2826" s="13"/>
    </row>
    <row r="2827" spans="2:14" x14ac:dyDescent="0.4">
      <c r="B2827"/>
      <c r="C2827"/>
      <c r="D2827" s="14"/>
      <c r="G2827" s="2"/>
      <c r="N2827" s="13"/>
    </row>
    <row r="2828" spans="2:14" x14ac:dyDescent="0.4">
      <c r="B2828"/>
      <c r="C2828"/>
      <c r="D2828" s="14"/>
      <c r="G2828" s="2"/>
      <c r="N2828" s="13"/>
    </row>
    <row r="2829" spans="2:14" x14ac:dyDescent="0.4">
      <c r="B2829"/>
      <c r="C2829"/>
      <c r="D2829" s="14"/>
      <c r="G2829" s="2"/>
      <c r="N2829" s="13"/>
    </row>
    <row r="2830" spans="2:14" x14ac:dyDescent="0.4">
      <c r="B2830"/>
      <c r="C2830"/>
      <c r="D2830" s="14"/>
      <c r="G2830" s="2"/>
      <c r="N2830" s="13"/>
    </row>
    <row r="2831" spans="2:14" x14ac:dyDescent="0.4">
      <c r="B2831"/>
      <c r="C2831"/>
      <c r="D2831" s="14"/>
      <c r="G2831" s="2"/>
      <c r="N2831" s="13"/>
    </row>
    <row r="2832" spans="2:14" x14ac:dyDescent="0.4">
      <c r="B2832"/>
      <c r="C2832"/>
      <c r="D2832" s="14"/>
      <c r="G2832" s="2"/>
      <c r="N2832" s="13"/>
    </row>
    <row r="2833" spans="2:14" x14ac:dyDescent="0.4">
      <c r="B2833"/>
      <c r="C2833"/>
      <c r="D2833" s="14"/>
      <c r="G2833" s="2"/>
      <c r="N2833" s="13"/>
    </row>
    <row r="2834" spans="2:14" x14ac:dyDescent="0.4">
      <c r="B2834"/>
      <c r="C2834"/>
      <c r="D2834" s="14"/>
      <c r="G2834" s="2"/>
      <c r="N2834" s="13"/>
    </row>
    <row r="2835" spans="2:14" x14ac:dyDescent="0.4">
      <c r="B2835"/>
      <c r="C2835"/>
      <c r="D2835" s="14"/>
      <c r="G2835" s="2"/>
      <c r="N2835" s="13"/>
    </row>
    <row r="2836" spans="2:14" x14ac:dyDescent="0.4">
      <c r="B2836"/>
      <c r="C2836"/>
      <c r="D2836" s="14"/>
      <c r="G2836" s="2"/>
      <c r="N2836" s="13"/>
    </row>
    <row r="2837" spans="2:14" x14ac:dyDescent="0.4">
      <c r="B2837"/>
      <c r="C2837"/>
      <c r="D2837" s="14"/>
      <c r="G2837" s="2"/>
      <c r="N2837" s="13"/>
    </row>
    <row r="2838" spans="2:14" x14ac:dyDescent="0.4">
      <c r="B2838"/>
      <c r="C2838"/>
      <c r="D2838" s="14"/>
      <c r="G2838" s="2"/>
      <c r="N2838" s="13"/>
    </row>
    <row r="2839" spans="2:14" x14ac:dyDescent="0.4">
      <c r="B2839"/>
      <c r="C2839"/>
      <c r="D2839" s="14"/>
      <c r="G2839" s="2"/>
      <c r="N2839" s="13"/>
    </row>
    <row r="2840" spans="2:14" x14ac:dyDescent="0.4">
      <c r="B2840"/>
      <c r="C2840"/>
      <c r="D2840" s="14"/>
      <c r="G2840" s="2"/>
      <c r="N2840" s="13"/>
    </row>
    <row r="2841" spans="2:14" x14ac:dyDescent="0.4">
      <c r="B2841"/>
      <c r="C2841"/>
      <c r="D2841" s="14"/>
      <c r="G2841" s="2"/>
      <c r="N2841" s="13"/>
    </row>
    <row r="2842" spans="2:14" x14ac:dyDescent="0.4">
      <c r="B2842"/>
      <c r="C2842"/>
      <c r="D2842" s="14"/>
      <c r="G2842" s="2"/>
      <c r="N2842" s="13"/>
    </row>
    <row r="2843" spans="2:14" x14ac:dyDescent="0.4">
      <c r="B2843"/>
      <c r="C2843"/>
      <c r="D2843" s="14"/>
      <c r="G2843" s="2"/>
      <c r="N2843" s="13"/>
    </row>
    <row r="2844" spans="2:14" x14ac:dyDescent="0.4">
      <c r="B2844"/>
      <c r="C2844"/>
      <c r="D2844" s="14"/>
      <c r="G2844" s="2"/>
      <c r="N2844" s="13"/>
    </row>
    <row r="2845" spans="2:14" x14ac:dyDescent="0.4">
      <c r="B2845"/>
      <c r="C2845"/>
      <c r="D2845" s="14"/>
      <c r="G2845" s="2"/>
      <c r="N2845" s="13"/>
    </row>
    <row r="2846" spans="2:14" x14ac:dyDescent="0.4">
      <c r="B2846"/>
      <c r="C2846"/>
      <c r="D2846" s="14"/>
      <c r="G2846" s="2"/>
      <c r="N2846" s="13"/>
    </row>
    <row r="2847" spans="2:14" x14ac:dyDescent="0.4">
      <c r="B2847"/>
      <c r="C2847"/>
      <c r="D2847" s="14"/>
      <c r="G2847" s="2"/>
      <c r="N2847" s="13"/>
    </row>
    <row r="2848" spans="2:14" x14ac:dyDescent="0.4">
      <c r="B2848"/>
      <c r="C2848"/>
      <c r="D2848" s="14"/>
      <c r="G2848" s="2"/>
      <c r="N2848" s="13"/>
    </row>
    <row r="2849" spans="2:14" x14ac:dyDescent="0.4">
      <c r="B2849"/>
      <c r="C2849"/>
      <c r="D2849" s="14"/>
      <c r="G2849" s="2"/>
      <c r="N2849" s="13"/>
    </row>
    <row r="2850" spans="2:14" x14ac:dyDescent="0.4">
      <c r="B2850"/>
      <c r="C2850"/>
      <c r="D2850" s="14"/>
      <c r="G2850" s="2"/>
      <c r="N2850" s="13"/>
    </row>
    <row r="2851" spans="2:14" x14ac:dyDescent="0.4">
      <c r="B2851"/>
      <c r="C2851"/>
      <c r="D2851" s="14"/>
      <c r="G2851" s="2"/>
      <c r="N2851" s="13"/>
    </row>
    <row r="2852" spans="2:14" x14ac:dyDescent="0.4">
      <c r="B2852"/>
      <c r="C2852"/>
      <c r="D2852" s="14"/>
      <c r="G2852" s="2"/>
      <c r="N2852" s="13"/>
    </row>
    <row r="2853" spans="2:14" x14ac:dyDescent="0.4">
      <c r="B2853"/>
      <c r="C2853"/>
      <c r="D2853" s="14"/>
      <c r="G2853" s="2"/>
      <c r="N2853" s="13"/>
    </row>
    <row r="2854" spans="2:14" x14ac:dyDescent="0.4">
      <c r="B2854"/>
      <c r="C2854"/>
      <c r="D2854" s="14"/>
      <c r="G2854" s="2"/>
      <c r="N2854" s="13"/>
    </row>
    <row r="2855" spans="2:14" x14ac:dyDescent="0.4">
      <c r="B2855"/>
      <c r="C2855"/>
      <c r="D2855" s="14"/>
      <c r="G2855" s="2"/>
      <c r="N2855" s="13"/>
    </row>
    <row r="2856" spans="2:14" x14ac:dyDescent="0.4">
      <c r="B2856"/>
      <c r="C2856"/>
      <c r="D2856" s="14"/>
      <c r="G2856" s="2"/>
      <c r="N2856" s="13"/>
    </row>
    <row r="2857" spans="2:14" x14ac:dyDescent="0.4">
      <c r="B2857"/>
      <c r="C2857"/>
      <c r="D2857" s="14"/>
      <c r="G2857" s="2"/>
      <c r="N2857" s="13"/>
    </row>
    <row r="2858" spans="2:14" x14ac:dyDescent="0.4">
      <c r="B2858"/>
      <c r="C2858"/>
      <c r="D2858" s="14"/>
      <c r="G2858" s="2"/>
      <c r="N2858" s="13"/>
    </row>
    <row r="2859" spans="2:14" x14ac:dyDescent="0.4">
      <c r="B2859"/>
      <c r="C2859"/>
      <c r="D2859" s="14"/>
      <c r="G2859" s="2"/>
      <c r="N2859" s="13"/>
    </row>
    <row r="2860" spans="2:14" x14ac:dyDescent="0.4">
      <c r="B2860"/>
      <c r="C2860"/>
      <c r="D2860" s="14"/>
      <c r="G2860" s="2"/>
      <c r="N2860" s="13"/>
    </row>
    <row r="2861" spans="2:14" x14ac:dyDescent="0.4">
      <c r="B2861"/>
      <c r="C2861"/>
      <c r="D2861" s="14"/>
      <c r="G2861" s="2"/>
      <c r="N2861" s="13"/>
    </row>
    <row r="2862" spans="2:14" x14ac:dyDescent="0.4">
      <c r="B2862"/>
      <c r="C2862"/>
      <c r="D2862" s="14"/>
      <c r="G2862" s="2"/>
      <c r="N2862" s="13"/>
    </row>
    <row r="2863" spans="2:14" x14ac:dyDescent="0.4">
      <c r="B2863"/>
      <c r="C2863"/>
      <c r="D2863" s="14"/>
      <c r="G2863" s="2"/>
      <c r="N2863" s="13"/>
    </row>
    <row r="2864" spans="2:14" x14ac:dyDescent="0.4">
      <c r="B2864"/>
      <c r="C2864"/>
      <c r="D2864" s="14"/>
      <c r="G2864" s="2"/>
      <c r="N2864" s="13"/>
    </row>
    <row r="2865" spans="2:14" x14ac:dyDescent="0.4">
      <c r="B2865"/>
      <c r="C2865"/>
      <c r="D2865" s="14"/>
      <c r="G2865" s="2"/>
      <c r="N2865" s="13"/>
    </row>
    <row r="2866" spans="2:14" x14ac:dyDescent="0.4">
      <c r="B2866"/>
      <c r="C2866"/>
      <c r="D2866" s="14"/>
      <c r="G2866" s="2"/>
      <c r="N2866" s="13"/>
    </row>
    <row r="2867" spans="2:14" x14ac:dyDescent="0.4">
      <c r="B2867"/>
      <c r="C2867"/>
      <c r="D2867" s="14"/>
      <c r="G2867" s="2"/>
      <c r="N2867" s="13"/>
    </row>
    <row r="2868" spans="2:14" x14ac:dyDescent="0.4">
      <c r="B2868"/>
      <c r="C2868"/>
      <c r="D2868" s="14"/>
      <c r="G2868" s="2"/>
      <c r="N2868" s="13"/>
    </row>
    <row r="2869" spans="2:14" x14ac:dyDescent="0.4">
      <c r="B2869"/>
      <c r="C2869"/>
      <c r="D2869" s="14"/>
      <c r="G2869" s="2"/>
      <c r="N2869" s="13"/>
    </row>
    <row r="2870" spans="2:14" x14ac:dyDescent="0.4">
      <c r="B2870"/>
      <c r="C2870"/>
      <c r="D2870" s="14"/>
      <c r="G2870" s="2"/>
      <c r="N2870" s="13"/>
    </row>
    <row r="2871" spans="2:14" x14ac:dyDescent="0.4">
      <c r="B2871"/>
      <c r="C2871"/>
      <c r="D2871" s="14"/>
      <c r="G2871" s="2"/>
      <c r="N2871" s="13"/>
    </row>
    <row r="2872" spans="2:14" x14ac:dyDescent="0.4">
      <c r="B2872"/>
      <c r="C2872"/>
      <c r="D2872" s="14"/>
      <c r="G2872" s="2"/>
      <c r="N2872" s="13"/>
    </row>
    <row r="2873" spans="2:14" x14ac:dyDescent="0.4">
      <c r="B2873"/>
      <c r="C2873"/>
      <c r="D2873" s="14"/>
      <c r="G2873" s="2"/>
      <c r="N2873" s="13"/>
    </row>
    <row r="2874" spans="2:14" x14ac:dyDescent="0.4">
      <c r="B2874"/>
      <c r="C2874"/>
      <c r="D2874" s="14"/>
      <c r="G2874" s="2"/>
      <c r="N2874" s="13"/>
    </row>
    <row r="2875" spans="2:14" x14ac:dyDescent="0.4">
      <c r="B2875"/>
      <c r="C2875"/>
      <c r="D2875" s="14"/>
      <c r="G2875" s="2"/>
      <c r="N2875" s="13"/>
    </row>
    <row r="2876" spans="2:14" x14ac:dyDescent="0.4">
      <c r="B2876"/>
      <c r="C2876"/>
      <c r="D2876" s="14"/>
      <c r="G2876" s="2"/>
      <c r="N2876" s="13"/>
    </row>
    <row r="2877" spans="2:14" x14ac:dyDescent="0.4">
      <c r="B2877"/>
      <c r="C2877"/>
      <c r="D2877" s="14"/>
      <c r="G2877" s="2"/>
      <c r="N2877" s="13"/>
    </row>
    <row r="2878" spans="2:14" x14ac:dyDescent="0.4">
      <c r="B2878"/>
      <c r="C2878"/>
      <c r="D2878" s="14"/>
      <c r="G2878" s="2"/>
      <c r="N2878" s="13"/>
    </row>
    <row r="2879" spans="2:14" x14ac:dyDescent="0.4">
      <c r="B2879"/>
      <c r="C2879"/>
      <c r="D2879" s="14"/>
      <c r="G2879" s="2"/>
      <c r="N2879" s="13"/>
    </row>
    <row r="2880" spans="2:14" x14ac:dyDescent="0.4">
      <c r="B2880"/>
      <c r="C2880"/>
      <c r="D2880" s="14"/>
      <c r="G2880" s="2"/>
      <c r="N2880" s="13"/>
    </row>
    <row r="2881" spans="2:14" x14ac:dyDescent="0.4">
      <c r="B2881"/>
      <c r="C2881"/>
      <c r="D2881" s="14"/>
      <c r="G2881" s="2"/>
      <c r="N2881" s="13"/>
    </row>
    <row r="2882" spans="2:14" x14ac:dyDescent="0.4">
      <c r="B2882"/>
      <c r="C2882"/>
      <c r="D2882" s="14"/>
      <c r="G2882" s="2"/>
      <c r="N2882" s="13"/>
    </row>
    <row r="2883" spans="2:14" x14ac:dyDescent="0.4">
      <c r="B2883"/>
      <c r="C2883"/>
      <c r="D2883" s="14"/>
      <c r="G2883" s="2"/>
      <c r="N2883" s="13"/>
    </row>
    <row r="2884" spans="2:14" x14ac:dyDescent="0.4">
      <c r="B2884"/>
      <c r="C2884"/>
      <c r="D2884" s="14"/>
      <c r="G2884" s="2"/>
      <c r="N2884" s="13"/>
    </row>
    <row r="2885" spans="2:14" x14ac:dyDescent="0.4">
      <c r="B2885"/>
      <c r="C2885"/>
      <c r="D2885" s="14"/>
      <c r="G2885" s="2"/>
      <c r="N2885" s="13"/>
    </row>
    <row r="2886" spans="2:14" x14ac:dyDescent="0.4">
      <c r="B2886"/>
      <c r="C2886"/>
      <c r="D2886" s="14"/>
      <c r="G2886" s="2"/>
      <c r="N2886" s="13"/>
    </row>
    <row r="2887" spans="2:14" x14ac:dyDescent="0.4">
      <c r="B2887"/>
      <c r="C2887"/>
      <c r="D2887" s="14"/>
      <c r="G2887" s="2"/>
      <c r="N2887" s="13"/>
    </row>
    <row r="2888" spans="2:14" x14ac:dyDescent="0.4">
      <c r="B2888"/>
      <c r="C2888"/>
      <c r="D2888" s="14"/>
      <c r="G2888" s="2"/>
      <c r="N2888" s="13"/>
    </row>
    <row r="2889" spans="2:14" x14ac:dyDescent="0.4">
      <c r="B2889"/>
      <c r="C2889"/>
      <c r="D2889" s="14"/>
      <c r="G2889" s="2"/>
      <c r="N2889" s="13"/>
    </row>
    <row r="2890" spans="2:14" x14ac:dyDescent="0.4">
      <c r="B2890"/>
      <c r="C2890"/>
      <c r="D2890" s="14"/>
      <c r="G2890" s="2"/>
      <c r="N2890" s="13"/>
    </row>
    <row r="2891" spans="2:14" x14ac:dyDescent="0.4">
      <c r="B2891"/>
      <c r="C2891"/>
      <c r="D2891" s="14"/>
      <c r="G2891" s="2"/>
      <c r="N2891" s="13"/>
    </row>
    <row r="2892" spans="2:14" x14ac:dyDescent="0.4">
      <c r="B2892"/>
      <c r="C2892"/>
      <c r="D2892" s="14"/>
      <c r="G2892" s="2"/>
      <c r="N2892" s="13"/>
    </row>
    <row r="2893" spans="2:14" x14ac:dyDescent="0.4">
      <c r="B2893"/>
      <c r="C2893"/>
      <c r="D2893" s="14"/>
      <c r="G2893" s="2"/>
      <c r="N2893" s="13"/>
    </row>
    <row r="2894" spans="2:14" x14ac:dyDescent="0.4">
      <c r="B2894"/>
      <c r="C2894"/>
      <c r="D2894" s="14"/>
      <c r="G2894" s="2"/>
      <c r="N2894" s="13"/>
    </row>
    <row r="2895" spans="2:14" x14ac:dyDescent="0.4">
      <c r="B2895"/>
      <c r="C2895"/>
      <c r="D2895" s="14"/>
      <c r="G2895" s="2"/>
      <c r="N2895" s="13"/>
    </row>
    <row r="2896" spans="2:14" x14ac:dyDescent="0.4">
      <c r="B2896"/>
      <c r="C2896"/>
      <c r="D2896" s="14"/>
      <c r="G2896" s="2"/>
      <c r="N2896" s="13"/>
    </row>
    <row r="2897" spans="2:14" x14ac:dyDescent="0.4">
      <c r="B2897"/>
      <c r="C2897"/>
      <c r="D2897" s="14"/>
      <c r="G2897" s="2"/>
      <c r="N2897" s="13"/>
    </row>
    <row r="2898" spans="2:14" x14ac:dyDescent="0.4">
      <c r="B2898"/>
      <c r="C2898"/>
      <c r="D2898" s="14"/>
      <c r="G2898" s="2"/>
      <c r="N2898" s="13"/>
    </row>
    <row r="2899" spans="2:14" x14ac:dyDescent="0.4">
      <c r="B2899"/>
      <c r="C2899"/>
      <c r="D2899" s="14"/>
      <c r="G2899" s="2"/>
      <c r="N2899" s="13"/>
    </row>
    <row r="2900" spans="2:14" x14ac:dyDescent="0.4">
      <c r="B2900"/>
      <c r="C2900"/>
      <c r="D2900" s="14"/>
      <c r="G2900" s="2"/>
      <c r="N2900" s="13"/>
    </row>
    <row r="2901" spans="2:14" x14ac:dyDescent="0.4">
      <c r="B2901"/>
      <c r="C2901"/>
      <c r="D2901" s="14"/>
      <c r="G2901" s="2"/>
      <c r="N2901" s="13"/>
    </row>
    <row r="2902" spans="2:14" x14ac:dyDescent="0.4">
      <c r="B2902"/>
      <c r="C2902"/>
      <c r="D2902" s="14"/>
      <c r="G2902" s="2"/>
      <c r="N2902" s="13"/>
    </row>
    <row r="2903" spans="2:14" x14ac:dyDescent="0.4">
      <c r="B2903"/>
      <c r="C2903"/>
      <c r="D2903" s="14"/>
      <c r="G2903" s="2"/>
      <c r="N2903" s="13"/>
    </row>
    <row r="2904" spans="2:14" x14ac:dyDescent="0.4">
      <c r="B2904"/>
      <c r="C2904"/>
      <c r="D2904" s="14"/>
      <c r="G2904" s="2"/>
      <c r="N2904" s="13"/>
    </row>
    <row r="2905" spans="2:14" x14ac:dyDescent="0.4">
      <c r="B2905"/>
      <c r="C2905"/>
      <c r="D2905" s="14"/>
      <c r="G2905" s="2"/>
      <c r="N2905" s="13"/>
    </row>
    <row r="2906" spans="2:14" x14ac:dyDescent="0.4">
      <c r="B2906"/>
      <c r="C2906"/>
      <c r="D2906" s="14"/>
      <c r="G2906" s="2"/>
      <c r="N2906" s="13"/>
    </row>
    <row r="2907" spans="2:14" x14ac:dyDescent="0.4">
      <c r="B2907"/>
      <c r="C2907"/>
      <c r="D2907" s="14"/>
      <c r="G2907" s="2"/>
      <c r="N2907" s="13"/>
    </row>
    <row r="2908" spans="2:14" x14ac:dyDescent="0.4">
      <c r="B2908"/>
      <c r="C2908"/>
      <c r="D2908" s="14"/>
      <c r="G2908" s="2"/>
      <c r="N2908" s="13"/>
    </row>
    <row r="2909" spans="2:14" x14ac:dyDescent="0.4">
      <c r="B2909"/>
      <c r="C2909"/>
      <c r="D2909" s="14"/>
      <c r="G2909" s="2"/>
      <c r="N2909" s="13"/>
    </row>
    <row r="2910" spans="2:14" x14ac:dyDescent="0.4">
      <c r="B2910"/>
      <c r="C2910"/>
      <c r="D2910" s="14"/>
      <c r="G2910" s="2"/>
      <c r="N2910" s="13"/>
    </row>
    <row r="2911" spans="2:14" x14ac:dyDescent="0.4">
      <c r="B2911"/>
      <c r="C2911"/>
      <c r="D2911" s="14"/>
      <c r="G2911" s="2"/>
      <c r="N2911" s="13"/>
    </row>
    <row r="2912" spans="2:14" x14ac:dyDescent="0.4">
      <c r="B2912"/>
      <c r="C2912"/>
      <c r="D2912" s="14"/>
      <c r="G2912" s="2"/>
      <c r="N2912" s="13"/>
    </row>
    <row r="2913" spans="2:14" x14ac:dyDescent="0.4">
      <c r="B2913"/>
      <c r="C2913"/>
      <c r="D2913" s="14"/>
      <c r="G2913" s="2"/>
      <c r="N2913" s="13"/>
    </row>
    <row r="2914" spans="2:14" x14ac:dyDescent="0.4">
      <c r="B2914"/>
      <c r="C2914"/>
      <c r="D2914" s="14"/>
      <c r="G2914" s="2"/>
      <c r="N2914" s="13"/>
    </row>
    <row r="2915" spans="2:14" x14ac:dyDescent="0.4">
      <c r="B2915"/>
      <c r="C2915"/>
      <c r="D2915" s="14"/>
      <c r="G2915" s="2"/>
      <c r="N2915" s="13"/>
    </row>
    <row r="2916" spans="2:14" x14ac:dyDescent="0.4">
      <c r="B2916"/>
      <c r="C2916"/>
      <c r="D2916" s="14"/>
      <c r="G2916" s="2"/>
      <c r="N2916" s="13"/>
    </row>
    <row r="2917" spans="2:14" x14ac:dyDescent="0.4">
      <c r="B2917"/>
      <c r="C2917"/>
      <c r="D2917" s="14"/>
      <c r="G2917" s="2"/>
      <c r="N2917" s="13"/>
    </row>
    <row r="2918" spans="2:14" x14ac:dyDescent="0.4">
      <c r="B2918"/>
      <c r="C2918"/>
      <c r="D2918" s="14"/>
      <c r="G2918" s="2"/>
      <c r="N2918" s="13"/>
    </row>
    <row r="2919" spans="2:14" x14ac:dyDescent="0.4">
      <c r="B2919"/>
      <c r="C2919"/>
      <c r="D2919" s="14"/>
      <c r="G2919" s="2"/>
      <c r="N2919" s="13"/>
    </row>
    <row r="2920" spans="2:14" x14ac:dyDescent="0.4">
      <c r="B2920"/>
      <c r="C2920"/>
      <c r="D2920" s="14"/>
      <c r="G2920" s="2"/>
      <c r="N2920" s="13"/>
    </row>
    <row r="2921" spans="2:14" x14ac:dyDescent="0.4">
      <c r="B2921"/>
      <c r="C2921"/>
      <c r="D2921" s="14"/>
      <c r="G2921" s="2"/>
      <c r="N2921" s="13"/>
    </row>
    <row r="2922" spans="2:14" x14ac:dyDescent="0.4">
      <c r="B2922"/>
      <c r="C2922"/>
      <c r="D2922" s="14"/>
      <c r="G2922" s="2"/>
      <c r="N2922" s="13"/>
    </row>
    <row r="2923" spans="2:14" x14ac:dyDescent="0.4">
      <c r="B2923"/>
      <c r="C2923"/>
      <c r="D2923" s="14"/>
      <c r="G2923" s="2"/>
      <c r="N2923" s="13"/>
    </row>
    <row r="2924" spans="2:14" x14ac:dyDescent="0.4">
      <c r="B2924"/>
      <c r="C2924"/>
      <c r="D2924" s="14"/>
      <c r="G2924" s="2"/>
      <c r="N2924" s="13"/>
    </row>
    <row r="2925" spans="2:14" x14ac:dyDescent="0.4">
      <c r="B2925"/>
      <c r="C2925"/>
      <c r="D2925" s="14"/>
      <c r="G2925" s="2"/>
      <c r="N2925" s="13"/>
    </row>
    <row r="2926" spans="2:14" x14ac:dyDescent="0.4">
      <c r="B2926"/>
      <c r="C2926"/>
      <c r="D2926" s="14"/>
      <c r="G2926" s="2"/>
      <c r="N2926" s="13"/>
    </row>
    <row r="2927" spans="2:14" x14ac:dyDescent="0.4">
      <c r="B2927"/>
      <c r="C2927"/>
      <c r="D2927" s="14"/>
      <c r="G2927" s="2"/>
      <c r="N2927" s="13"/>
    </row>
    <row r="2928" spans="2:14" x14ac:dyDescent="0.4">
      <c r="B2928"/>
      <c r="C2928"/>
      <c r="D2928" s="14"/>
      <c r="G2928" s="2"/>
      <c r="N2928" s="13"/>
    </row>
    <row r="2929" spans="2:14" x14ac:dyDescent="0.4">
      <c r="B2929"/>
      <c r="C2929"/>
      <c r="D2929" s="14"/>
      <c r="G2929" s="2"/>
      <c r="N2929" s="13"/>
    </row>
    <row r="2930" spans="2:14" x14ac:dyDescent="0.4">
      <c r="B2930"/>
      <c r="C2930"/>
      <c r="D2930" s="14"/>
      <c r="G2930" s="2"/>
      <c r="N2930" s="13"/>
    </row>
    <row r="2931" spans="2:14" x14ac:dyDescent="0.4">
      <c r="B2931"/>
      <c r="C2931"/>
      <c r="D2931" s="14"/>
      <c r="G2931" s="2"/>
      <c r="N2931" s="13"/>
    </row>
    <row r="2932" spans="2:14" x14ac:dyDescent="0.4">
      <c r="B2932"/>
      <c r="C2932"/>
      <c r="D2932" s="14"/>
      <c r="G2932" s="2"/>
      <c r="N2932" s="13"/>
    </row>
    <row r="2933" spans="2:14" x14ac:dyDescent="0.4">
      <c r="B2933"/>
      <c r="C2933"/>
      <c r="D2933" s="14"/>
      <c r="G2933" s="2"/>
      <c r="N2933" s="13"/>
    </row>
    <row r="2934" spans="2:14" x14ac:dyDescent="0.4">
      <c r="B2934"/>
      <c r="C2934"/>
      <c r="D2934" s="14"/>
      <c r="G2934" s="2"/>
      <c r="N2934" s="13"/>
    </row>
    <row r="2935" spans="2:14" x14ac:dyDescent="0.4">
      <c r="B2935"/>
      <c r="C2935"/>
      <c r="D2935" s="14"/>
      <c r="G2935" s="2"/>
      <c r="N2935" s="13"/>
    </row>
    <row r="2936" spans="2:14" x14ac:dyDescent="0.4">
      <c r="B2936"/>
      <c r="C2936"/>
      <c r="D2936" s="14"/>
      <c r="G2936" s="2"/>
      <c r="N2936" s="13"/>
    </row>
    <row r="2937" spans="2:14" x14ac:dyDescent="0.4">
      <c r="B2937"/>
      <c r="C2937"/>
      <c r="D2937" s="14"/>
      <c r="G2937" s="2"/>
      <c r="N2937" s="13"/>
    </row>
    <row r="2938" spans="2:14" x14ac:dyDescent="0.4">
      <c r="B2938"/>
      <c r="C2938"/>
      <c r="D2938" s="14"/>
      <c r="G2938" s="2"/>
      <c r="N2938" s="13"/>
    </row>
    <row r="2939" spans="2:14" x14ac:dyDescent="0.4">
      <c r="B2939"/>
      <c r="C2939"/>
      <c r="D2939" s="14"/>
      <c r="G2939" s="2"/>
      <c r="N2939" s="13"/>
    </row>
    <row r="2940" spans="2:14" x14ac:dyDescent="0.4">
      <c r="B2940"/>
      <c r="C2940"/>
      <c r="D2940" s="14"/>
      <c r="G2940" s="2"/>
      <c r="N2940" s="13"/>
    </row>
    <row r="2941" spans="2:14" x14ac:dyDescent="0.4">
      <c r="B2941"/>
      <c r="C2941"/>
      <c r="D2941" s="14"/>
      <c r="G2941" s="2"/>
      <c r="N2941" s="13"/>
    </row>
    <row r="2942" spans="2:14" x14ac:dyDescent="0.4">
      <c r="B2942"/>
      <c r="C2942"/>
      <c r="D2942" s="14"/>
      <c r="G2942" s="2"/>
      <c r="N2942" s="13"/>
    </row>
    <row r="2943" spans="2:14" x14ac:dyDescent="0.4">
      <c r="B2943"/>
      <c r="C2943"/>
      <c r="D2943" s="14"/>
      <c r="G2943" s="2"/>
      <c r="N2943" s="13"/>
    </row>
    <row r="2944" spans="2:14" x14ac:dyDescent="0.4">
      <c r="B2944"/>
      <c r="C2944"/>
      <c r="D2944" s="14"/>
      <c r="G2944" s="2"/>
      <c r="N2944" s="13"/>
    </row>
    <row r="2945" spans="2:14" x14ac:dyDescent="0.4">
      <c r="B2945"/>
      <c r="C2945"/>
      <c r="D2945" s="14"/>
      <c r="G2945" s="2"/>
      <c r="N2945" s="13"/>
    </row>
    <row r="2946" spans="2:14" x14ac:dyDescent="0.4">
      <c r="B2946"/>
      <c r="C2946"/>
      <c r="D2946" s="14"/>
      <c r="G2946" s="2"/>
      <c r="N2946" s="13"/>
    </row>
    <row r="2947" spans="2:14" x14ac:dyDescent="0.4">
      <c r="B2947"/>
      <c r="C2947"/>
      <c r="D2947" s="14"/>
      <c r="G2947" s="2"/>
      <c r="N2947" s="13"/>
    </row>
    <row r="2948" spans="2:14" x14ac:dyDescent="0.4">
      <c r="B2948"/>
      <c r="C2948"/>
      <c r="D2948" s="14"/>
      <c r="G2948" s="2"/>
      <c r="N2948" s="13"/>
    </row>
    <row r="2949" spans="2:14" x14ac:dyDescent="0.4">
      <c r="B2949"/>
      <c r="C2949"/>
      <c r="D2949" s="14"/>
      <c r="G2949" s="2"/>
      <c r="N2949" s="13"/>
    </row>
    <row r="2950" spans="2:14" x14ac:dyDescent="0.4">
      <c r="B2950"/>
      <c r="C2950"/>
      <c r="D2950" s="14"/>
      <c r="G2950" s="2"/>
      <c r="N2950" s="13"/>
    </row>
    <row r="2951" spans="2:14" x14ac:dyDescent="0.4">
      <c r="B2951"/>
      <c r="C2951"/>
      <c r="D2951" s="14"/>
      <c r="G2951" s="2"/>
      <c r="N2951" s="13"/>
    </row>
    <row r="2952" spans="2:14" x14ac:dyDescent="0.4">
      <c r="B2952"/>
      <c r="C2952"/>
      <c r="D2952" s="14"/>
      <c r="G2952" s="2"/>
      <c r="N2952" s="13"/>
    </row>
    <row r="2953" spans="2:14" x14ac:dyDescent="0.4">
      <c r="B2953"/>
      <c r="C2953"/>
      <c r="D2953" s="14"/>
      <c r="G2953" s="2"/>
      <c r="N2953" s="13"/>
    </row>
    <row r="2954" spans="2:14" x14ac:dyDescent="0.4">
      <c r="B2954"/>
      <c r="C2954"/>
      <c r="D2954" s="14"/>
      <c r="G2954" s="2"/>
      <c r="N2954" s="13"/>
    </row>
    <row r="2955" spans="2:14" x14ac:dyDescent="0.4">
      <c r="B2955"/>
      <c r="C2955"/>
      <c r="D2955" s="14"/>
      <c r="G2955" s="2"/>
      <c r="N2955" s="13"/>
    </row>
    <row r="2956" spans="2:14" x14ac:dyDescent="0.4">
      <c r="B2956"/>
      <c r="C2956"/>
      <c r="D2956" s="14"/>
      <c r="G2956" s="2"/>
      <c r="N2956" s="13"/>
    </row>
    <row r="2957" spans="2:14" x14ac:dyDescent="0.4">
      <c r="B2957"/>
      <c r="C2957"/>
      <c r="D2957" s="14"/>
      <c r="G2957" s="2"/>
      <c r="N2957" s="13"/>
    </row>
    <row r="2958" spans="2:14" x14ac:dyDescent="0.4">
      <c r="B2958"/>
      <c r="C2958"/>
      <c r="D2958" s="14"/>
      <c r="G2958" s="2"/>
      <c r="N2958" s="13"/>
    </row>
    <row r="2959" spans="2:14" x14ac:dyDescent="0.4">
      <c r="B2959"/>
      <c r="C2959"/>
      <c r="D2959" s="14"/>
      <c r="G2959" s="2"/>
      <c r="N2959" s="13"/>
    </row>
    <row r="2960" spans="2:14" x14ac:dyDescent="0.4">
      <c r="B2960"/>
      <c r="C2960"/>
      <c r="D2960" s="14"/>
      <c r="G2960" s="2"/>
      <c r="N2960" s="13"/>
    </row>
    <row r="2961" spans="2:14" x14ac:dyDescent="0.4">
      <c r="B2961"/>
      <c r="C2961"/>
      <c r="D2961" s="14"/>
      <c r="G2961" s="2"/>
      <c r="N2961" s="13"/>
    </row>
    <row r="2962" spans="2:14" x14ac:dyDescent="0.4">
      <c r="B2962"/>
      <c r="C2962"/>
      <c r="D2962" s="14"/>
      <c r="G2962" s="2"/>
      <c r="N2962" s="13"/>
    </row>
    <row r="2963" spans="2:14" x14ac:dyDescent="0.4">
      <c r="B2963"/>
      <c r="C2963"/>
      <c r="D2963" s="14"/>
      <c r="G2963" s="2"/>
      <c r="N2963" s="13"/>
    </row>
    <row r="2964" spans="2:14" x14ac:dyDescent="0.4">
      <c r="B2964"/>
      <c r="C2964"/>
      <c r="D2964" s="14"/>
      <c r="G2964" s="2"/>
      <c r="N2964" s="13"/>
    </row>
    <row r="2965" spans="2:14" x14ac:dyDescent="0.4">
      <c r="B2965"/>
      <c r="C2965"/>
      <c r="D2965" s="14"/>
      <c r="G2965" s="2"/>
      <c r="N2965" s="13"/>
    </row>
    <row r="2966" spans="2:14" x14ac:dyDescent="0.4">
      <c r="B2966"/>
      <c r="C2966"/>
      <c r="D2966" s="14"/>
      <c r="G2966" s="2"/>
      <c r="N2966" s="13"/>
    </row>
    <row r="2967" spans="2:14" x14ac:dyDescent="0.4">
      <c r="B2967"/>
      <c r="C2967"/>
      <c r="D2967" s="14"/>
      <c r="G2967" s="2"/>
      <c r="N2967" s="13"/>
    </row>
    <row r="2968" spans="2:14" x14ac:dyDescent="0.4">
      <c r="B2968"/>
      <c r="C2968"/>
      <c r="D2968" s="14"/>
      <c r="G2968" s="2"/>
      <c r="N2968" s="13"/>
    </row>
    <row r="2969" spans="2:14" x14ac:dyDescent="0.4">
      <c r="B2969"/>
      <c r="C2969"/>
      <c r="D2969" s="14"/>
      <c r="G2969" s="2"/>
      <c r="N2969" s="13"/>
    </row>
    <row r="2970" spans="2:14" x14ac:dyDescent="0.4">
      <c r="B2970"/>
      <c r="C2970"/>
      <c r="D2970" s="14"/>
      <c r="G2970" s="2"/>
      <c r="N2970" s="13"/>
    </row>
    <row r="2971" spans="2:14" x14ac:dyDescent="0.4">
      <c r="B2971"/>
      <c r="C2971"/>
      <c r="D2971" s="14"/>
      <c r="G2971" s="2"/>
      <c r="N2971" s="13"/>
    </row>
    <row r="2972" spans="2:14" x14ac:dyDescent="0.4">
      <c r="B2972"/>
      <c r="C2972"/>
      <c r="D2972" s="14"/>
      <c r="G2972" s="2"/>
      <c r="N2972" s="13"/>
    </row>
    <row r="2973" spans="2:14" x14ac:dyDescent="0.4">
      <c r="B2973"/>
      <c r="C2973"/>
      <c r="D2973" s="14"/>
      <c r="G2973" s="2"/>
      <c r="N2973" s="13"/>
    </row>
    <row r="2974" spans="2:14" x14ac:dyDescent="0.4">
      <c r="B2974"/>
      <c r="C2974"/>
      <c r="D2974" s="14"/>
      <c r="G2974" s="2"/>
      <c r="N2974" s="13"/>
    </row>
    <row r="2975" spans="2:14" x14ac:dyDescent="0.4">
      <c r="B2975"/>
      <c r="C2975"/>
      <c r="D2975" s="14"/>
      <c r="G2975" s="2"/>
      <c r="N2975" s="13"/>
    </row>
    <row r="2976" spans="2:14" x14ac:dyDescent="0.4">
      <c r="B2976"/>
      <c r="C2976"/>
      <c r="D2976" s="14"/>
      <c r="G2976" s="2"/>
      <c r="N2976" s="13"/>
    </row>
    <row r="2977" spans="2:14" x14ac:dyDescent="0.4">
      <c r="B2977"/>
      <c r="C2977"/>
      <c r="D2977" s="14"/>
      <c r="G2977" s="2"/>
      <c r="N2977" s="13"/>
    </row>
    <row r="2978" spans="2:14" x14ac:dyDescent="0.4">
      <c r="B2978"/>
      <c r="C2978"/>
      <c r="D2978" s="14"/>
      <c r="G2978" s="2"/>
      <c r="N2978" s="13"/>
    </row>
    <row r="2979" spans="2:14" x14ac:dyDescent="0.4">
      <c r="B2979"/>
      <c r="C2979"/>
      <c r="D2979" s="14"/>
      <c r="G2979" s="2"/>
      <c r="N2979" s="13"/>
    </row>
    <row r="2980" spans="2:14" x14ac:dyDescent="0.4">
      <c r="B2980"/>
      <c r="C2980"/>
      <c r="D2980" s="14"/>
      <c r="G2980" s="2"/>
      <c r="N2980" s="13"/>
    </row>
    <row r="2981" spans="2:14" x14ac:dyDescent="0.4">
      <c r="B2981"/>
      <c r="C2981"/>
      <c r="D2981" s="14"/>
      <c r="G2981" s="2"/>
      <c r="N2981" s="13"/>
    </row>
    <row r="2982" spans="2:14" x14ac:dyDescent="0.4">
      <c r="B2982"/>
      <c r="C2982"/>
      <c r="D2982" s="14"/>
      <c r="G2982" s="2"/>
      <c r="N2982" s="13"/>
    </row>
    <row r="2983" spans="2:14" x14ac:dyDescent="0.4">
      <c r="B2983"/>
      <c r="C2983"/>
      <c r="D2983" s="14"/>
      <c r="G2983" s="2"/>
      <c r="N2983" s="13"/>
    </row>
    <row r="2984" spans="2:14" x14ac:dyDescent="0.4">
      <c r="B2984"/>
      <c r="C2984"/>
      <c r="D2984" s="14"/>
      <c r="G2984" s="2"/>
      <c r="N2984" s="13"/>
    </row>
    <row r="2985" spans="2:14" x14ac:dyDescent="0.4">
      <c r="B2985"/>
      <c r="C2985"/>
      <c r="D2985" s="14"/>
      <c r="G2985" s="2"/>
      <c r="N2985" s="13"/>
    </row>
    <row r="2986" spans="2:14" x14ac:dyDescent="0.4">
      <c r="B2986"/>
      <c r="C2986"/>
      <c r="D2986" s="14"/>
      <c r="G2986" s="2"/>
      <c r="N2986" s="13"/>
    </row>
    <row r="2987" spans="2:14" x14ac:dyDescent="0.4">
      <c r="B2987"/>
      <c r="C2987"/>
      <c r="D2987" s="14"/>
      <c r="G2987" s="2"/>
      <c r="N2987" s="13"/>
    </row>
    <row r="2988" spans="2:14" x14ac:dyDescent="0.4">
      <c r="B2988"/>
      <c r="C2988"/>
      <c r="D2988" s="14"/>
      <c r="G2988" s="2"/>
      <c r="N2988" s="13"/>
    </row>
    <row r="2989" spans="2:14" x14ac:dyDescent="0.4">
      <c r="B2989"/>
      <c r="C2989"/>
      <c r="D2989" s="14"/>
      <c r="G2989" s="2"/>
      <c r="N2989" s="13"/>
    </row>
    <row r="2990" spans="2:14" x14ac:dyDescent="0.4">
      <c r="B2990"/>
      <c r="C2990"/>
      <c r="D2990" s="14"/>
      <c r="G2990" s="2"/>
      <c r="N2990" s="13"/>
    </row>
    <row r="2991" spans="2:14" x14ac:dyDescent="0.4">
      <c r="B2991"/>
      <c r="C2991"/>
      <c r="D2991" s="14"/>
      <c r="G2991" s="2"/>
      <c r="N2991" s="13"/>
    </row>
    <row r="2992" spans="2:14" x14ac:dyDescent="0.4">
      <c r="B2992"/>
      <c r="C2992"/>
      <c r="D2992" s="14"/>
      <c r="G2992" s="2"/>
      <c r="N2992" s="13"/>
    </row>
    <row r="2993" spans="2:14" x14ac:dyDescent="0.4">
      <c r="B2993"/>
      <c r="C2993"/>
      <c r="D2993" s="14"/>
      <c r="G2993" s="2"/>
      <c r="N2993" s="13"/>
    </row>
    <row r="2994" spans="2:14" x14ac:dyDescent="0.4">
      <c r="B2994"/>
      <c r="C2994"/>
      <c r="D2994" s="14"/>
      <c r="G2994" s="2"/>
      <c r="N2994" s="13"/>
    </row>
    <row r="2995" spans="2:14" x14ac:dyDescent="0.4">
      <c r="B2995"/>
      <c r="C2995"/>
      <c r="D2995" s="14"/>
      <c r="G2995" s="2"/>
      <c r="N2995" s="13"/>
    </row>
    <row r="2996" spans="2:14" x14ac:dyDescent="0.4">
      <c r="B2996"/>
      <c r="C2996"/>
      <c r="D2996" s="14"/>
      <c r="G2996" s="2"/>
      <c r="N2996" s="13"/>
    </row>
    <row r="2997" spans="2:14" x14ac:dyDescent="0.4">
      <c r="B2997"/>
      <c r="C2997"/>
      <c r="D2997" s="14"/>
      <c r="G2997" s="2"/>
      <c r="N2997" s="13"/>
    </row>
    <row r="2998" spans="2:14" x14ac:dyDescent="0.4">
      <c r="B2998"/>
      <c r="C2998"/>
      <c r="D2998" s="14"/>
      <c r="G2998" s="2"/>
      <c r="N2998" s="13"/>
    </row>
    <row r="2999" spans="2:14" x14ac:dyDescent="0.4">
      <c r="B2999"/>
      <c r="C2999"/>
      <c r="D2999" s="14"/>
      <c r="G2999" s="2"/>
      <c r="N2999" s="13"/>
    </row>
    <row r="3000" spans="2:14" x14ac:dyDescent="0.4">
      <c r="B3000"/>
      <c r="C3000"/>
      <c r="D3000" s="14"/>
      <c r="G3000" s="2"/>
      <c r="N3000" s="13"/>
    </row>
    <row r="3001" spans="2:14" x14ac:dyDescent="0.4">
      <c r="B3001"/>
      <c r="C3001"/>
      <c r="D3001" s="14"/>
      <c r="G3001" s="2"/>
      <c r="N3001" s="13"/>
    </row>
    <row r="3002" spans="2:14" x14ac:dyDescent="0.4">
      <c r="B3002"/>
      <c r="C3002"/>
      <c r="D3002" s="14"/>
      <c r="G3002" s="2"/>
      <c r="N3002" s="13"/>
    </row>
    <row r="3003" spans="2:14" x14ac:dyDescent="0.4">
      <c r="B3003"/>
      <c r="C3003"/>
      <c r="D3003" s="14"/>
      <c r="G3003" s="2"/>
      <c r="N3003" s="13"/>
    </row>
    <row r="3004" spans="2:14" x14ac:dyDescent="0.4">
      <c r="B3004"/>
      <c r="C3004"/>
      <c r="D3004" s="14"/>
      <c r="G3004" s="2"/>
      <c r="N3004" s="13"/>
    </row>
    <row r="3005" spans="2:14" x14ac:dyDescent="0.4">
      <c r="B3005"/>
      <c r="C3005"/>
      <c r="D3005" s="14"/>
      <c r="G3005" s="2"/>
      <c r="N3005" s="13"/>
    </row>
    <row r="3006" spans="2:14" x14ac:dyDescent="0.4">
      <c r="B3006"/>
      <c r="C3006"/>
      <c r="D3006" s="14"/>
      <c r="G3006" s="2"/>
      <c r="N3006" s="13"/>
    </row>
    <row r="3007" spans="2:14" x14ac:dyDescent="0.4">
      <c r="B3007"/>
      <c r="C3007"/>
      <c r="D3007" s="14"/>
      <c r="G3007" s="2"/>
      <c r="N3007" s="13"/>
    </row>
    <row r="3008" spans="2:14" x14ac:dyDescent="0.4">
      <c r="B3008"/>
      <c r="C3008"/>
      <c r="D3008" s="14"/>
      <c r="G3008" s="2"/>
      <c r="N3008" s="13"/>
    </row>
    <row r="3009" spans="2:14" x14ac:dyDescent="0.4">
      <c r="B3009"/>
      <c r="C3009"/>
      <c r="D3009" s="14"/>
      <c r="G3009" s="2"/>
      <c r="N3009" s="13"/>
    </row>
    <row r="3010" spans="2:14" x14ac:dyDescent="0.4">
      <c r="B3010"/>
      <c r="C3010"/>
      <c r="D3010" s="14"/>
      <c r="G3010" s="2"/>
      <c r="N3010" s="13"/>
    </row>
    <row r="3011" spans="2:14" x14ac:dyDescent="0.4">
      <c r="B3011"/>
      <c r="C3011"/>
      <c r="D3011" s="14"/>
      <c r="G3011" s="2"/>
      <c r="N3011" s="13"/>
    </row>
    <row r="3012" spans="2:14" x14ac:dyDescent="0.4">
      <c r="B3012"/>
      <c r="C3012"/>
      <c r="D3012" s="14"/>
      <c r="G3012" s="2"/>
      <c r="N3012" s="13"/>
    </row>
    <row r="3013" spans="2:14" x14ac:dyDescent="0.4">
      <c r="B3013"/>
      <c r="C3013"/>
      <c r="D3013" s="14"/>
      <c r="G3013" s="2"/>
      <c r="N3013" s="13"/>
    </row>
    <row r="3014" spans="2:14" x14ac:dyDescent="0.4">
      <c r="B3014"/>
      <c r="C3014"/>
      <c r="D3014" s="14"/>
      <c r="G3014" s="2"/>
      <c r="N3014" s="13"/>
    </row>
    <row r="3015" spans="2:14" x14ac:dyDescent="0.4">
      <c r="B3015"/>
      <c r="C3015"/>
      <c r="D3015" s="14"/>
      <c r="G3015" s="2"/>
      <c r="N3015" s="13"/>
    </row>
    <row r="3016" spans="2:14" x14ac:dyDescent="0.4">
      <c r="B3016"/>
      <c r="C3016"/>
      <c r="D3016" s="14"/>
      <c r="G3016" s="2"/>
      <c r="N3016" s="13"/>
    </row>
    <row r="3017" spans="2:14" x14ac:dyDescent="0.4">
      <c r="B3017"/>
      <c r="C3017"/>
      <c r="D3017" s="14"/>
      <c r="G3017" s="2"/>
      <c r="N3017" s="13"/>
    </row>
    <row r="3018" spans="2:14" x14ac:dyDescent="0.4">
      <c r="B3018"/>
      <c r="C3018"/>
      <c r="D3018" s="14"/>
      <c r="G3018" s="2"/>
      <c r="N3018" s="13"/>
    </row>
    <row r="3019" spans="2:14" x14ac:dyDescent="0.4">
      <c r="B3019"/>
      <c r="C3019"/>
      <c r="D3019" s="14"/>
      <c r="G3019" s="2"/>
      <c r="N3019" s="13"/>
    </row>
    <row r="3020" spans="2:14" x14ac:dyDescent="0.4">
      <c r="B3020"/>
      <c r="C3020"/>
      <c r="D3020" s="14"/>
      <c r="G3020" s="2"/>
      <c r="N3020" s="13"/>
    </row>
    <row r="3021" spans="2:14" x14ac:dyDescent="0.4">
      <c r="B3021"/>
      <c r="C3021"/>
      <c r="D3021" s="14"/>
      <c r="G3021" s="2"/>
      <c r="N3021" s="13"/>
    </row>
    <row r="3022" spans="2:14" x14ac:dyDescent="0.4">
      <c r="B3022"/>
      <c r="C3022"/>
      <c r="D3022" s="14"/>
      <c r="G3022" s="2"/>
      <c r="N3022" s="13"/>
    </row>
    <row r="3023" spans="2:14" x14ac:dyDescent="0.4">
      <c r="B3023"/>
      <c r="C3023"/>
      <c r="D3023" s="14"/>
      <c r="G3023" s="2"/>
      <c r="N3023" s="13"/>
    </row>
    <row r="3024" spans="2:14" x14ac:dyDescent="0.4">
      <c r="B3024"/>
      <c r="C3024"/>
      <c r="D3024" s="14"/>
      <c r="G3024" s="2"/>
      <c r="N3024" s="13"/>
    </row>
    <row r="3025" spans="2:14" x14ac:dyDescent="0.4">
      <c r="B3025"/>
      <c r="C3025"/>
      <c r="D3025" s="14"/>
      <c r="G3025" s="2"/>
      <c r="N3025" s="13"/>
    </row>
    <row r="3026" spans="2:14" x14ac:dyDescent="0.4">
      <c r="B3026"/>
      <c r="C3026"/>
      <c r="D3026" s="14"/>
      <c r="G3026" s="2"/>
      <c r="N3026" s="13"/>
    </row>
    <row r="3027" spans="2:14" x14ac:dyDescent="0.4">
      <c r="B3027"/>
      <c r="C3027"/>
      <c r="D3027" s="14"/>
      <c r="G3027" s="2"/>
      <c r="N3027" s="13"/>
    </row>
    <row r="3028" spans="2:14" x14ac:dyDescent="0.4">
      <c r="B3028"/>
      <c r="C3028"/>
      <c r="D3028" s="14"/>
      <c r="G3028" s="2"/>
      <c r="N3028" s="13"/>
    </row>
    <row r="3029" spans="2:14" x14ac:dyDescent="0.4">
      <c r="B3029"/>
      <c r="C3029"/>
      <c r="D3029" s="14"/>
      <c r="G3029" s="2"/>
      <c r="N3029" s="13"/>
    </row>
    <row r="3030" spans="2:14" x14ac:dyDescent="0.4">
      <c r="B3030"/>
      <c r="C3030"/>
      <c r="D3030" s="14"/>
      <c r="G3030" s="2"/>
      <c r="N3030" s="13"/>
    </row>
    <row r="3031" spans="2:14" x14ac:dyDescent="0.4">
      <c r="B3031"/>
      <c r="C3031"/>
      <c r="D3031" s="14"/>
      <c r="G3031" s="2"/>
      <c r="N3031" s="13"/>
    </row>
    <row r="3032" spans="2:14" x14ac:dyDescent="0.4">
      <c r="B3032"/>
      <c r="C3032"/>
      <c r="D3032" s="14"/>
      <c r="G3032" s="2"/>
      <c r="N3032" s="13"/>
    </row>
    <row r="3033" spans="2:14" x14ac:dyDescent="0.4">
      <c r="B3033"/>
      <c r="C3033"/>
      <c r="D3033" s="14"/>
      <c r="G3033" s="2"/>
      <c r="N3033" s="13"/>
    </row>
    <row r="3034" spans="2:14" x14ac:dyDescent="0.4">
      <c r="B3034"/>
      <c r="C3034"/>
      <c r="D3034" s="14"/>
      <c r="G3034" s="2"/>
      <c r="N3034" s="13"/>
    </row>
    <row r="3035" spans="2:14" x14ac:dyDescent="0.4">
      <c r="B3035"/>
      <c r="C3035"/>
      <c r="D3035" s="14"/>
      <c r="G3035" s="2"/>
      <c r="N3035" s="13"/>
    </row>
    <row r="3036" spans="2:14" x14ac:dyDescent="0.4">
      <c r="B3036"/>
      <c r="C3036"/>
      <c r="D3036" s="14"/>
      <c r="G3036" s="2"/>
      <c r="N3036" s="13"/>
    </row>
    <row r="3037" spans="2:14" x14ac:dyDescent="0.4">
      <c r="B3037"/>
      <c r="C3037"/>
      <c r="D3037" s="14"/>
      <c r="G3037" s="2"/>
      <c r="N3037" s="13"/>
    </row>
    <row r="3038" spans="2:14" x14ac:dyDescent="0.4">
      <c r="B3038"/>
      <c r="C3038"/>
      <c r="D3038" s="14"/>
      <c r="G3038" s="2"/>
      <c r="N3038" s="13"/>
    </row>
    <row r="3039" spans="2:14" x14ac:dyDescent="0.4">
      <c r="B3039"/>
      <c r="C3039"/>
      <c r="D3039" s="14"/>
      <c r="G3039" s="2"/>
      <c r="N3039" s="13"/>
    </row>
    <row r="3040" spans="2:14" x14ac:dyDescent="0.4">
      <c r="B3040"/>
      <c r="C3040"/>
      <c r="D3040" s="14"/>
      <c r="G3040" s="2"/>
      <c r="N3040" s="13"/>
    </row>
    <row r="3041" spans="2:14" x14ac:dyDescent="0.4">
      <c r="B3041"/>
      <c r="C3041"/>
      <c r="D3041" s="14"/>
      <c r="G3041" s="2"/>
      <c r="N3041" s="13"/>
    </row>
    <row r="3042" spans="2:14" x14ac:dyDescent="0.4">
      <c r="B3042"/>
      <c r="C3042"/>
      <c r="D3042" s="14"/>
      <c r="G3042" s="2"/>
      <c r="N3042" s="13"/>
    </row>
    <row r="3043" spans="2:14" x14ac:dyDescent="0.4">
      <c r="B3043"/>
      <c r="C3043"/>
      <c r="D3043" s="14"/>
      <c r="G3043" s="2"/>
      <c r="N3043" s="13"/>
    </row>
    <row r="3044" spans="2:14" x14ac:dyDescent="0.4">
      <c r="B3044"/>
      <c r="C3044"/>
      <c r="D3044" s="14"/>
      <c r="G3044" s="2"/>
      <c r="N3044" s="13"/>
    </row>
    <row r="3045" spans="2:14" x14ac:dyDescent="0.4">
      <c r="B3045"/>
      <c r="C3045"/>
      <c r="D3045" s="14"/>
      <c r="G3045" s="2"/>
      <c r="N3045" s="13"/>
    </row>
    <row r="3046" spans="2:14" x14ac:dyDescent="0.4">
      <c r="B3046"/>
      <c r="C3046"/>
      <c r="D3046" s="14"/>
      <c r="G3046" s="2"/>
      <c r="N3046" s="13"/>
    </row>
    <row r="3047" spans="2:14" x14ac:dyDescent="0.4">
      <c r="B3047"/>
      <c r="C3047"/>
      <c r="D3047" s="14"/>
      <c r="G3047" s="2"/>
      <c r="N3047" s="13"/>
    </row>
    <row r="3048" spans="2:14" x14ac:dyDescent="0.4">
      <c r="B3048"/>
      <c r="C3048"/>
      <c r="D3048" s="14"/>
      <c r="G3048" s="2"/>
      <c r="N3048" s="13"/>
    </row>
    <row r="3049" spans="2:14" x14ac:dyDescent="0.4">
      <c r="B3049"/>
      <c r="C3049"/>
      <c r="D3049" s="14"/>
      <c r="G3049" s="2"/>
      <c r="N3049" s="13"/>
    </row>
    <row r="3050" spans="2:14" x14ac:dyDescent="0.4">
      <c r="B3050"/>
      <c r="C3050"/>
      <c r="D3050" s="14"/>
      <c r="G3050" s="2"/>
      <c r="N3050" s="13"/>
    </row>
    <row r="3051" spans="2:14" x14ac:dyDescent="0.4">
      <c r="B3051"/>
      <c r="C3051"/>
      <c r="D3051" s="14"/>
      <c r="G3051" s="2"/>
      <c r="N3051" s="13"/>
    </row>
    <row r="3052" spans="2:14" x14ac:dyDescent="0.4">
      <c r="B3052"/>
      <c r="C3052"/>
      <c r="D3052" s="14"/>
      <c r="G3052" s="2"/>
      <c r="N3052" s="13"/>
    </row>
    <row r="3053" spans="2:14" x14ac:dyDescent="0.4">
      <c r="B3053"/>
      <c r="C3053"/>
      <c r="D3053" s="14"/>
      <c r="G3053" s="2"/>
      <c r="N3053" s="13"/>
    </row>
    <row r="3054" spans="2:14" x14ac:dyDescent="0.4">
      <c r="B3054"/>
      <c r="C3054"/>
      <c r="D3054" s="14"/>
      <c r="G3054" s="2"/>
      <c r="N3054" s="13"/>
    </row>
    <row r="3055" spans="2:14" x14ac:dyDescent="0.4">
      <c r="B3055"/>
      <c r="C3055"/>
      <c r="D3055" s="14"/>
      <c r="G3055" s="2"/>
      <c r="N3055" s="13"/>
    </row>
    <row r="3056" spans="2:14" x14ac:dyDescent="0.4">
      <c r="B3056"/>
      <c r="C3056"/>
      <c r="D3056" s="14"/>
      <c r="G3056" s="2"/>
      <c r="N3056" s="13"/>
    </row>
    <row r="3057" spans="2:14" x14ac:dyDescent="0.4">
      <c r="B3057"/>
      <c r="C3057"/>
      <c r="D3057" s="14"/>
      <c r="G3057" s="2"/>
      <c r="N3057" s="13"/>
    </row>
    <row r="3058" spans="2:14" x14ac:dyDescent="0.4">
      <c r="B3058"/>
      <c r="C3058"/>
      <c r="D3058" s="14"/>
      <c r="G3058" s="2"/>
      <c r="N3058" s="13"/>
    </row>
    <row r="3059" spans="2:14" x14ac:dyDescent="0.4">
      <c r="B3059"/>
      <c r="C3059"/>
      <c r="D3059" s="14"/>
      <c r="G3059" s="2"/>
      <c r="N3059" s="13"/>
    </row>
    <row r="3060" spans="2:14" x14ac:dyDescent="0.4">
      <c r="B3060"/>
      <c r="C3060"/>
      <c r="D3060" s="14"/>
      <c r="G3060" s="2"/>
      <c r="N3060" s="13"/>
    </row>
    <row r="3061" spans="2:14" x14ac:dyDescent="0.4">
      <c r="B3061"/>
      <c r="C3061"/>
      <c r="D3061" s="14"/>
      <c r="G3061" s="2"/>
      <c r="N3061" s="13"/>
    </row>
    <row r="3062" spans="2:14" x14ac:dyDescent="0.4">
      <c r="B3062"/>
      <c r="C3062"/>
      <c r="D3062" s="14"/>
      <c r="G3062" s="2"/>
      <c r="N3062" s="13"/>
    </row>
    <row r="3063" spans="2:14" x14ac:dyDescent="0.4">
      <c r="B3063"/>
      <c r="C3063"/>
      <c r="D3063" s="14"/>
      <c r="G3063" s="2"/>
      <c r="N3063" s="13"/>
    </row>
    <row r="3064" spans="2:14" x14ac:dyDescent="0.4">
      <c r="B3064"/>
      <c r="C3064"/>
      <c r="D3064" s="14"/>
      <c r="G3064" s="2"/>
      <c r="N3064" s="13"/>
    </row>
    <row r="3065" spans="2:14" x14ac:dyDescent="0.4">
      <c r="B3065"/>
      <c r="C3065"/>
      <c r="D3065" s="14"/>
      <c r="G3065" s="2"/>
      <c r="N3065" s="13"/>
    </row>
    <row r="3066" spans="2:14" x14ac:dyDescent="0.4">
      <c r="B3066"/>
      <c r="C3066"/>
      <c r="D3066" s="14"/>
      <c r="G3066" s="2"/>
      <c r="N3066" s="13"/>
    </row>
    <row r="3067" spans="2:14" x14ac:dyDescent="0.4">
      <c r="B3067"/>
      <c r="C3067"/>
      <c r="D3067" s="14"/>
      <c r="G3067" s="2"/>
      <c r="N3067" s="13"/>
    </row>
    <row r="3068" spans="2:14" x14ac:dyDescent="0.4">
      <c r="B3068"/>
      <c r="C3068"/>
      <c r="D3068" s="14"/>
      <c r="G3068" s="2"/>
      <c r="N3068" s="13"/>
    </row>
    <row r="3069" spans="2:14" x14ac:dyDescent="0.4">
      <c r="B3069"/>
      <c r="C3069"/>
      <c r="D3069" s="14"/>
      <c r="G3069" s="2"/>
      <c r="N3069" s="13"/>
    </row>
    <row r="3070" spans="2:14" x14ac:dyDescent="0.4">
      <c r="B3070"/>
      <c r="C3070"/>
      <c r="D3070" s="14"/>
      <c r="G3070" s="2"/>
      <c r="N3070" s="13"/>
    </row>
    <row r="3071" spans="2:14" x14ac:dyDescent="0.4">
      <c r="B3071"/>
      <c r="C3071"/>
      <c r="D3071" s="14"/>
      <c r="G3071" s="2"/>
      <c r="N3071" s="13"/>
    </row>
    <row r="3072" spans="2:14" x14ac:dyDescent="0.4">
      <c r="B3072"/>
      <c r="C3072"/>
      <c r="D3072" s="14"/>
      <c r="G3072" s="2"/>
      <c r="N3072" s="13"/>
    </row>
    <row r="3073" spans="2:14" x14ac:dyDescent="0.4">
      <c r="B3073"/>
      <c r="C3073"/>
      <c r="D3073" s="14"/>
      <c r="G3073" s="2"/>
      <c r="N3073" s="13"/>
    </row>
    <row r="3074" spans="2:14" x14ac:dyDescent="0.4">
      <c r="B3074"/>
      <c r="C3074"/>
      <c r="D3074" s="14"/>
      <c r="G3074" s="2"/>
      <c r="N3074" s="13"/>
    </row>
    <row r="3075" spans="2:14" x14ac:dyDescent="0.4">
      <c r="B3075"/>
      <c r="C3075"/>
      <c r="D3075" s="14"/>
      <c r="G3075" s="2"/>
      <c r="N3075" s="13"/>
    </row>
    <row r="3076" spans="2:14" x14ac:dyDescent="0.4">
      <c r="B3076"/>
      <c r="C3076"/>
      <c r="D3076" s="14"/>
      <c r="G3076" s="2"/>
      <c r="N3076" s="13"/>
    </row>
    <row r="3077" spans="2:14" x14ac:dyDescent="0.4">
      <c r="B3077"/>
      <c r="C3077"/>
      <c r="D3077" s="14"/>
      <c r="G3077" s="2"/>
      <c r="N3077" s="13"/>
    </row>
    <row r="3078" spans="2:14" x14ac:dyDescent="0.4">
      <c r="B3078"/>
      <c r="C3078"/>
      <c r="D3078" s="14"/>
      <c r="G3078" s="2"/>
      <c r="N3078" s="13"/>
    </row>
    <row r="3079" spans="2:14" x14ac:dyDescent="0.4">
      <c r="B3079"/>
      <c r="C3079"/>
      <c r="D3079" s="14"/>
      <c r="G3079" s="2"/>
      <c r="N3079" s="13"/>
    </row>
    <row r="3080" spans="2:14" x14ac:dyDescent="0.4">
      <c r="B3080"/>
      <c r="C3080"/>
      <c r="D3080" s="14"/>
      <c r="G3080" s="2"/>
      <c r="N3080" s="13"/>
    </row>
    <row r="3081" spans="2:14" x14ac:dyDescent="0.4">
      <c r="B3081"/>
      <c r="C3081"/>
      <c r="D3081" s="14"/>
      <c r="G3081" s="2"/>
      <c r="N3081" s="13"/>
    </row>
    <row r="3082" spans="2:14" x14ac:dyDescent="0.4">
      <c r="B3082"/>
      <c r="C3082"/>
      <c r="D3082" s="14"/>
      <c r="G3082" s="2"/>
      <c r="N3082" s="13"/>
    </row>
    <row r="3083" spans="2:14" x14ac:dyDescent="0.4">
      <c r="B3083"/>
      <c r="C3083"/>
      <c r="D3083" s="14"/>
      <c r="G3083" s="2"/>
      <c r="N3083" s="13"/>
    </row>
    <row r="3084" spans="2:14" x14ac:dyDescent="0.4">
      <c r="B3084"/>
      <c r="C3084"/>
      <c r="D3084" s="14"/>
      <c r="G3084" s="2"/>
      <c r="N3084" s="13"/>
    </row>
    <row r="3085" spans="2:14" x14ac:dyDescent="0.4">
      <c r="B3085"/>
      <c r="C3085"/>
      <c r="D3085" s="14"/>
      <c r="G3085" s="2"/>
      <c r="N3085" s="13"/>
    </row>
    <row r="3086" spans="2:14" x14ac:dyDescent="0.4">
      <c r="B3086"/>
      <c r="C3086"/>
      <c r="D3086" s="14"/>
      <c r="G3086" s="2"/>
      <c r="N3086" s="13"/>
    </row>
    <row r="3087" spans="2:14" x14ac:dyDescent="0.4">
      <c r="B3087"/>
      <c r="C3087"/>
      <c r="D3087" s="14"/>
      <c r="G3087" s="2"/>
      <c r="N3087" s="13"/>
    </row>
    <row r="3088" spans="2:14" x14ac:dyDescent="0.4">
      <c r="B3088"/>
      <c r="C3088"/>
      <c r="D3088" s="14"/>
      <c r="G3088" s="2"/>
      <c r="N3088" s="13"/>
    </row>
    <row r="3089" spans="2:14" x14ac:dyDescent="0.4">
      <c r="B3089"/>
      <c r="C3089"/>
      <c r="D3089" s="14"/>
      <c r="G3089" s="2"/>
      <c r="N3089" s="13"/>
    </row>
    <row r="3090" spans="2:14" x14ac:dyDescent="0.4">
      <c r="B3090"/>
      <c r="C3090"/>
      <c r="D3090" s="14"/>
      <c r="G3090" s="2"/>
      <c r="N3090" s="13"/>
    </row>
    <row r="3091" spans="2:14" x14ac:dyDescent="0.4">
      <c r="B3091"/>
      <c r="C3091"/>
      <c r="D3091" s="14"/>
      <c r="G3091" s="2"/>
      <c r="N3091" s="13"/>
    </row>
    <row r="3092" spans="2:14" x14ac:dyDescent="0.4">
      <c r="B3092"/>
      <c r="C3092"/>
      <c r="D3092" s="14"/>
      <c r="G3092" s="2"/>
      <c r="N3092" s="13"/>
    </row>
    <row r="3093" spans="2:14" x14ac:dyDescent="0.4">
      <c r="B3093"/>
      <c r="C3093"/>
      <c r="D3093" s="14"/>
      <c r="G3093" s="2"/>
      <c r="N3093" s="13"/>
    </row>
    <row r="3094" spans="2:14" x14ac:dyDescent="0.4">
      <c r="B3094"/>
      <c r="C3094"/>
      <c r="D3094" s="14"/>
      <c r="G3094" s="2"/>
      <c r="N3094" s="13"/>
    </row>
    <row r="3095" spans="2:14" x14ac:dyDescent="0.4">
      <c r="B3095"/>
      <c r="C3095"/>
      <c r="D3095" s="14"/>
      <c r="G3095" s="2"/>
      <c r="N3095" s="13"/>
    </row>
    <row r="3096" spans="2:14" x14ac:dyDescent="0.4">
      <c r="B3096"/>
      <c r="C3096"/>
      <c r="D3096" s="14"/>
      <c r="G3096" s="2"/>
      <c r="N3096" s="13"/>
    </row>
    <row r="3097" spans="2:14" x14ac:dyDescent="0.4">
      <c r="B3097"/>
      <c r="C3097"/>
      <c r="D3097" s="14"/>
      <c r="G3097" s="2"/>
      <c r="N3097" s="13"/>
    </row>
    <row r="3098" spans="2:14" x14ac:dyDescent="0.4">
      <c r="B3098"/>
      <c r="C3098"/>
      <c r="D3098" s="14"/>
      <c r="G3098" s="2"/>
      <c r="N3098" s="13"/>
    </row>
    <row r="3099" spans="2:14" x14ac:dyDescent="0.4">
      <c r="B3099"/>
      <c r="C3099"/>
      <c r="D3099" s="14"/>
      <c r="G3099" s="2"/>
      <c r="N3099" s="13"/>
    </row>
    <row r="3100" spans="2:14" x14ac:dyDescent="0.4">
      <c r="B3100"/>
      <c r="C3100"/>
      <c r="D3100" s="14"/>
      <c r="G3100" s="2"/>
      <c r="N3100" s="13"/>
    </row>
    <row r="3101" spans="2:14" x14ac:dyDescent="0.4">
      <c r="B3101"/>
      <c r="C3101"/>
      <c r="D3101" s="14"/>
      <c r="G3101" s="2"/>
      <c r="N3101" s="13"/>
    </row>
    <row r="3102" spans="2:14" x14ac:dyDescent="0.4">
      <c r="B3102"/>
      <c r="C3102"/>
      <c r="D3102" s="14"/>
      <c r="G3102" s="2"/>
      <c r="N3102" s="13"/>
    </row>
    <row r="3103" spans="2:14" x14ac:dyDescent="0.4">
      <c r="B3103"/>
      <c r="C3103"/>
      <c r="D3103" s="14"/>
      <c r="G3103" s="2"/>
      <c r="N3103" s="13"/>
    </row>
    <row r="3104" spans="2:14" x14ac:dyDescent="0.4">
      <c r="B3104"/>
      <c r="C3104"/>
      <c r="D3104" s="14"/>
      <c r="G3104" s="2"/>
      <c r="N3104" s="13"/>
    </row>
    <row r="3105" spans="2:14" x14ac:dyDescent="0.4">
      <c r="B3105"/>
      <c r="C3105"/>
      <c r="D3105" s="14"/>
      <c r="G3105" s="2"/>
      <c r="N3105" s="13"/>
    </row>
    <row r="3106" spans="2:14" x14ac:dyDescent="0.4">
      <c r="B3106"/>
      <c r="C3106"/>
      <c r="D3106" s="14"/>
      <c r="G3106" s="2"/>
      <c r="N3106" s="13"/>
    </row>
    <row r="3107" spans="2:14" x14ac:dyDescent="0.4">
      <c r="B3107"/>
      <c r="C3107"/>
      <c r="D3107" s="14"/>
      <c r="G3107" s="2"/>
      <c r="N3107" s="13"/>
    </row>
    <row r="3108" spans="2:14" x14ac:dyDescent="0.4">
      <c r="B3108"/>
      <c r="C3108"/>
      <c r="D3108" s="14"/>
      <c r="G3108" s="2"/>
      <c r="N3108" s="13"/>
    </row>
    <row r="3109" spans="2:14" x14ac:dyDescent="0.4">
      <c r="B3109"/>
      <c r="C3109"/>
      <c r="D3109" s="14"/>
      <c r="G3109" s="2"/>
      <c r="N3109" s="13"/>
    </row>
    <row r="3110" spans="2:14" x14ac:dyDescent="0.4">
      <c r="B3110"/>
      <c r="C3110"/>
      <c r="D3110" s="14"/>
      <c r="G3110" s="2"/>
      <c r="N3110" s="13"/>
    </row>
    <row r="3111" spans="2:14" x14ac:dyDescent="0.4">
      <c r="B3111"/>
      <c r="C3111"/>
      <c r="D3111" s="14"/>
      <c r="G3111" s="2"/>
      <c r="N3111" s="13"/>
    </row>
    <row r="3112" spans="2:14" x14ac:dyDescent="0.4">
      <c r="B3112"/>
      <c r="C3112"/>
      <c r="D3112" s="14"/>
      <c r="G3112" s="2"/>
      <c r="N3112" s="13"/>
    </row>
    <row r="3113" spans="2:14" x14ac:dyDescent="0.4">
      <c r="B3113"/>
      <c r="C3113"/>
      <c r="D3113" s="14"/>
      <c r="G3113" s="2"/>
      <c r="N3113" s="13"/>
    </row>
    <row r="3114" spans="2:14" x14ac:dyDescent="0.4">
      <c r="B3114"/>
      <c r="C3114"/>
      <c r="D3114" s="14"/>
      <c r="G3114" s="2"/>
      <c r="N3114" s="13"/>
    </row>
    <row r="3115" spans="2:14" x14ac:dyDescent="0.4">
      <c r="B3115"/>
      <c r="C3115"/>
      <c r="D3115" s="14"/>
      <c r="G3115" s="2"/>
      <c r="N3115" s="13"/>
    </row>
    <row r="3116" spans="2:14" x14ac:dyDescent="0.4">
      <c r="B3116"/>
      <c r="C3116"/>
      <c r="D3116" s="14"/>
      <c r="G3116" s="2"/>
      <c r="N3116" s="13"/>
    </row>
    <row r="3117" spans="2:14" x14ac:dyDescent="0.4">
      <c r="B3117"/>
      <c r="C3117"/>
      <c r="D3117" s="14"/>
      <c r="G3117" s="2"/>
      <c r="N3117" s="13"/>
    </row>
    <row r="3118" spans="2:14" x14ac:dyDescent="0.4">
      <c r="B3118"/>
      <c r="C3118"/>
      <c r="D3118" s="14"/>
      <c r="G3118" s="2"/>
      <c r="N3118" s="13"/>
    </row>
    <row r="3119" spans="2:14" x14ac:dyDescent="0.4">
      <c r="B3119"/>
      <c r="C3119"/>
      <c r="D3119" s="14"/>
      <c r="G3119" s="2"/>
      <c r="N3119" s="13"/>
    </row>
    <row r="3120" spans="2:14" x14ac:dyDescent="0.4">
      <c r="B3120"/>
      <c r="C3120"/>
      <c r="D3120" s="14"/>
      <c r="G3120" s="2"/>
      <c r="N3120" s="13"/>
    </row>
    <row r="3121" spans="2:14" x14ac:dyDescent="0.4">
      <c r="B3121"/>
      <c r="C3121"/>
      <c r="D3121" s="14"/>
      <c r="G3121" s="2"/>
      <c r="N3121" s="13"/>
    </row>
    <row r="3122" spans="2:14" x14ac:dyDescent="0.4">
      <c r="B3122"/>
      <c r="C3122"/>
      <c r="D3122" s="14"/>
      <c r="G3122" s="2"/>
      <c r="N3122" s="13"/>
    </row>
    <row r="3123" spans="2:14" x14ac:dyDescent="0.4">
      <c r="B3123"/>
      <c r="C3123"/>
      <c r="D3123" s="14"/>
      <c r="G3123" s="2"/>
      <c r="N3123" s="13"/>
    </row>
    <row r="3124" spans="2:14" x14ac:dyDescent="0.4">
      <c r="B3124"/>
      <c r="C3124"/>
      <c r="D3124" s="14"/>
      <c r="G3124" s="2"/>
      <c r="N3124" s="13"/>
    </row>
    <row r="3125" spans="2:14" x14ac:dyDescent="0.4">
      <c r="B3125"/>
      <c r="C3125"/>
      <c r="D3125" s="14"/>
      <c r="G3125" s="2"/>
      <c r="N3125" s="13"/>
    </row>
    <row r="3126" spans="2:14" x14ac:dyDescent="0.4">
      <c r="B3126"/>
      <c r="C3126"/>
      <c r="D3126" s="14"/>
      <c r="G3126" s="2"/>
      <c r="N3126" s="13"/>
    </row>
    <row r="3127" spans="2:14" x14ac:dyDescent="0.4">
      <c r="B3127"/>
      <c r="C3127"/>
      <c r="D3127" s="14"/>
      <c r="G3127" s="2"/>
      <c r="N3127" s="13"/>
    </row>
    <row r="3128" spans="2:14" x14ac:dyDescent="0.4">
      <c r="B3128"/>
      <c r="C3128"/>
      <c r="D3128" s="14"/>
      <c r="G3128" s="2"/>
      <c r="N3128" s="13"/>
    </row>
    <row r="3129" spans="2:14" x14ac:dyDescent="0.4">
      <c r="B3129"/>
      <c r="C3129"/>
      <c r="D3129" s="14"/>
      <c r="G3129" s="2"/>
      <c r="N3129" s="13"/>
    </row>
    <row r="3130" spans="2:14" x14ac:dyDescent="0.4">
      <c r="B3130"/>
      <c r="C3130"/>
      <c r="D3130" s="14"/>
      <c r="G3130" s="2"/>
      <c r="N3130" s="13"/>
    </row>
    <row r="3131" spans="2:14" x14ac:dyDescent="0.4">
      <c r="B3131"/>
      <c r="C3131"/>
      <c r="D3131" s="14"/>
      <c r="G3131" s="2"/>
      <c r="N3131" s="13"/>
    </row>
    <row r="3132" spans="2:14" x14ac:dyDescent="0.4">
      <c r="B3132"/>
      <c r="C3132"/>
      <c r="D3132" s="14"/>
      <c r="G3132" s="2"/>
      <c r="N3132" s="13"/>
    </row>
    <row r="3133" spans="2:14" x14ac:dyDescent="0.4">
      <c r="B3133"/>
      <c r="C3133"/>
      <c r="D3133" s="14"/>
      <c r="G3133" s="2"/>
      <c r="N3133" s="13"/>
    </row>
    <row r="3134" spans="2:14" x14ac:dyDescent="0.4">
      <c r="B3134"/>
      <c r="C3134"/>
      <c r="D3134" s="14"/>
      <c r="G3134" s="2"/>
      <c r="N3134" s="13"/>
    </row>
    <row r="3135" spans="2:14" x14ac:dyDescent="0.4">
      <c r="B3135"/>
      <c r="C3135"/>
      <c r="D3135" s="14"/>
      <c r="G3135" s="2"/>
      <c r="N3135" s="13"/>
    </row>
    <row r="3136" spans="2:14" x14ac:dyDescent="0.4">
      <c r="B3136"/>
      <c r="C3136"/>
      <c r="D3136" s="14"/>
      <c r="G3136" s="2"/>
      <c r="N3136" s="13"/>
    </row>
    <row r="3137" spans="2:14" x14ac:dyDescent="0.4">
      <c r="B3137"/>
      <c r="C3137"/>
      <c r="D3137" s="14"/>
      <c r="G3137" s="2"/>
      <c r="N3137" s="13"/>
    </row>
    <row r="3138" spans="2:14" x14ac:dyDescent="0.4">
      <c r="B3138"/>
      <c r="C3138"/>
      <c r="D3138" s="14"/>
      <c r="G3138" s="2"/>
      <c r="N3138" s="13"/>
    </row>
    <row r="3139" spans="2:14" x14ac:dyDescent="0.4">
      <c r="B3139"/>
      <c r="C3139"/>
      <c r="D3139" s="14"/>
      <c r="G3139" s="2"/>
      <c r="N3139" s="13"/>
    </row>
    <row r="3140" spans="2:14" x14ac:dyDescent="0.4">
      <c r="B3140"/>
      <c r="C3140"/>
      <c r="D3140" s="14"/>
      <c r="G3140" s="2"/>
      <c r="N3140" s="13"/>
    </row>
    <row r="3141" spans="2:14" x14ac:dyDescent="0.4">
      <c r="B3141"/>
      <c r="C3141"/>
      <c r="D3141" s="14"/>
      <c r="G3141" s="2"/>
      <c r="N3141" s="13"/>
    </row>
    <row r="3142" spans="2:14" x14ac:dyDescent="0.4">
      <c r="B3142"/>
      <c r="C3142"/>
      <c r="D3142" s="14"/>
      <c r="G3142" s="2"/>
      <c r="N3142" s="13"/>
    </row>
    <row r="3143" spans="2:14" x14ac:dyDescent="0.4">
      <c r="B3143"/>
      <c r="C3143"/>
      <c r="D3143" s="14"/>
      <c r="G3143" s="2"/>
      <c r="N3143" s="13"/>
    </row>
    <row r="3144" spans="2:14" x14ac:dyDescent="0.4">
      <c r="B3144"/>
      <c r="C3144"/>
      <c r="D3144" s="14"/>
      <c r="G3144" s="2"/>
      <c r="N3144" s="13"/>
    </row>
    <row r="3145" spans="2:14" x14ac:dyDescent="0.4">
      <c r="B3145"/>
      <c r="C3145"/>
      <c r="D3145" s="14"/>
      <c r="G3145" s="2"/>
      <c r="N3145" s="13"/>
    </row>
    <row r="3146" spans="2:14" x14ac:dyDescent="0.4">
      <c r="B3146"/>
      <c r="C3146"/>
      <c r="D3146" s="14"/>
      <c r="G3146" s="2"/>
      <c r="N3146" s="13"/>
    </row>
    <row r="3147" spans="2:14" x14ac:dyDescent="0.4">
      <c r="B3147"/>
      <c r="C3147"/>
      <c r="D3147" s="14"/>
      <c r="G3147" s="2"/>
      <c r="N3147" s="13"/>
    </row>
    <row r="3148" spans="2:14" x14ac:dyDescent="0.4">
      <c r="B3148"/>
      <c r="C3148"/>
      <c r="D3148" s="14"/>
      <c r="G3148" s="2"/>
      <c r="N3148" s="13"/>
    </row>
    <row r="3149" spans="2:14" x14ac:dyDescent="0.4">
      <c r="B3149"/>
      <c r="C3149"/>
      <c r="D3149" s="14"/>
      <c r="G3149" s="2"/>
      <c r="N3149" s="13"/>
    </row>
    <row r="3150" spans="2:14" x14ac:dyDescent="0.4">
      <c r="B3150"/>
      <c r="C3150"/>
      <c r="D3150" s="14"/>
      <c r="G3150" s="2"/>
      <c r="N3150" s="13"/>
    </row>
    <row r="3151" spans="2:14" x14ac:dyDescent="0.4">
      <c r="B3151"/>
      <c r="C3151"/>
      <c r="D3151" s="14"/>
      <c r="G3151" s="2"/>
      <c r="N3151" s="13"/>
    </row>
    <row r="3152" spans="2:14" x14ac:dyDescent="0.4">
      <c r="B3152"/>
      <c r="C3152"/>
      <c r="D3152" s="14"/>
      <c r="G3152" s="2"/>
      <c r="N3152" s="13"/>
    </row>
    <row r="3153" spans="2:14" x14ac:dyDescent="0.4">
      <c r="B3153"/>
      <c r="C3153"/>
      <c r="D3153" s="14"/>
      <c r="G3153" s="2"/>
      <c r="N3153" s="13"/>
    </row>
    <row r="3154" spans="2:14" x14ac:dyDescent="0.4">
      <c r="B3154"/>
      <c r="C3154"/>
      <c r="D3154" s="14"/>
      <c r="G3154" s="2"/>
      <c r="N3154" s="13"/>
    </row>
    <row r="3155" spans="2:14" x14ac:dyDescent="0.4">
      <c r="B3155"/>
      <c r="C3155"/>
      <c r="D3155" s="14"/>
      <c r="G3155" s="2"/>
      <c r="N3155" s="13"/>
    </row>
    <row r="3156" spans="2:14" x14ac:dyDescent="0.4">
      <c r="B3156"/>
      <c r="C3156"/>
      <c r="D3156" s="14"/>
      <c r="G3156" s="2"/>
      <c r="N3156" s="13"/>
    </row>
    <row r="3157" spans="2:14" x14ac:dyDescent="0.4">
      <c r="B3157"/>
      <c r="C3157"/>
      <c r="D3157" s="14"/>
      <c r="G3157" s="2"/>
      <c r="N3157" s="13"/>
    </row>
    <row r="3158" spans="2:14" x14ac:dyDescent="0.4">
      <c r="B3158"/>
      <c r="C3158"/>
      <c r="D3158" s="14"/>
      <c r="G3158" s="2"/>
      <c r="N3158" s="13"/>
    </row>
    <row r="3159" spans="2:14" x14ac:dyDescent="0.4">
      <c r="B3159"/>
      <c r="C3159"/>
      <c r="D3159" s="14"/>
      <c r="G3159" s="2"/>
      <c r="N3159" s="13"/>
    </row>
    <row r="3160" spans="2:14" x14ac:dyDescent="0.4">
      <c r="B3160"/>
      <c r="C3160"/>
      <c r="D3160" s="14"/>
      <c r="G3160" s="2"/>
      <c r="N3160" s="13"/>
    </row>
    <row r="3161" spans="2:14" x14ac:dyDescent="0.4">
      <c r="B3161"/>
      <c r="C3161"/>
      <c r="D3161" s="14"/>
      <c r="G3161" s="2"/>
      <c r="N3161" s="13"/>
    </row>
    <row r="3162" spans="2:14" x14ac:dyDescent="0.4">
      <c r="B3162"/>
      <c r="C3162"/>
      <c r="D3162" s="14"/>
      <c r="G3162" s="2"/>
      <c r="N3162" s="13"/>
    </row>
    <row r="3163" spans="2:14" x14ac:dyDescent="0.4">
      <c r="B3163"/>
      <c r="C3163"/>
      <c r="D3163" s="14"/>
      <c r="G3163" s="2"/>
      <c r="N3163" s="13"/>
    </row>
    <row r="3164" spans="2:14" x14ac:dyDescent="0.4">
      <c r="B3164"/>
      <c r="C3164"/>
      <c r="D3164" s="14"/>
      <c r="G3164" s="2"/>
      <c r="N3164" s="13"/>
    </row>
    <row r="3165" spans="2:14" x14ac:dyDescent="0.4">
      <c r="B3165"/>
      <c r="C3165"/>
      <c r="D3165" s="14"/>
      <c r="G3165" s="2"/>
      <c r="N3165" s="13"/>
    </row>
    <row r="3166" spans="2:14" x14ac:dyDescent="0.4">
      <c r="B3166"/>
      <c r="C3166"/>
      <c r="D3166" s="14"/>
      <c r="G3166" s="2"/>
      <c r="N3166" s="13"/>
    </row>
    <row r="3167" spans="2:14" x14ac:dyDescent="0.4">
      <c r="B3167"/>
      <c r="C3167"/>
      <c r="D3167" s="14"/>
      <c r="G3167" s="2"/>
      <c r="N3167" s="13"/>
    </row>
    <row r="3168" spans="2:14" x14ac:dyDescent="0.4">
      <c r="B3168"/>
      <c r="C3168"/>
      <c r="D3168" s="14"/>
      <c r="G3168" s="2"/>
      <c r="N3168" s="13"/>
    </row>
    <row r="3169" spans="2:14" x14ac:dyDescent="0.4">
      <c r="B3169"/>
      <c r="C3169"/>
      <c r="D3169" s="14"/>
      <c r="G3169" s="2"/>
      <c r="N3169" s="13"/>
    </row>
    <row r="3170" spans="2:14" x14ac:dyDescent="0.4">
      <c r="B3170"/>
      <c r="C3170"/>
      <c r="D3170" s="14"/>
      <c r="G3170" s="2"/>
      <c r="N3170" s="13"/>
    </row>
    <row r="3171" spans="2:14" x14ac:dyDescent="0.4">
      <c r="B3171"/>
      <c r="C3171"/>
      <c r="D3171" s="14"/>
      <c r="G3171" s="2"/>
      <c r="N3171" s="13"/>
    </row>
    <row r="3172" spans="2:14" x14ac:dyDescent="0.4">
      <c r="B3172"/>
      <c r="C3172"/>
      <c r="D3172" s="14"/>
      <c r="G3172" s="2"/>
      <c r="N3172" s="13"/>
    </row>
    <row r="3173" spans="2:14" x14ac:dyDescent="0.4">
      <c r="B3173"/>
      <c r="C3173"/>
      <c r="D3173" s="14"/>
      <c r="G3173" s="2"/>
      <c r="N3173" s="13"/>
    </row>
    <row r="3174" spans="2:14" x14ac:dyDescent="0.4">
      <c r="B3174"/>
      <c r="C3174"/>
      <c r="D3174" s="14"/>
      <c r="G3174" s="2"/>
      <c r="N3174" s="13"/>
    </row>
    <row r="3175" spans="2:14" x14ac:dyDescent="0.4">
      <c r="B3175"/>
      <c r="C3175"/>
      <c r="D3175" s="14"/>
      <c r="G3175" s="2"/>
      <c r="N3175" s="13"/>
    </row>
    <row r="3176" spans="2:14" x14ac:dyDescent="0.4">
      <c r="B3176"/>
      <c r="C3176"/>
      <c r="D3176" s="14"/>
      <c r="G3176" s="2"/>
      <c r="N3176" s="13"/>
    </row>
    <row r="3177" spans="2:14" x14ac:dyDescent="0.4">
      <c r="B3177"/>
      <c r="C3177"/>
      <c r="D3177" s="14"/>
      <c r="G3177" s="2"/>
      <c r="N3177" s="13"/>
    </row>
    <row r="3178" spans="2:14" x14ac:dyDescent="0.4">
      <c r="B3178"/>
      <c r="C3178"/>
      <c r="D3178" s="14"/>
      <c r="G3178" s="2"/>
      <c r="N3178" s="13"/>
    </row>
    <row r="3179" spans="2:14" x14ac:dyDescent="0.4">
      <c r="B3179"/>
      <c r="C3179"/>
      <c r="D3179" s="14"/>
      <c r="G3179" s="2"/>
      <c r="N3179" s="13"/>
    </row>
    <row r="3180" spans="2:14" x14ac:dyDescent="0.4">
      <c r="B3180"/>
      <c r="C3180"/>
      <c r="D3180" s="14"/>
      <c r="G3180" s="2"/>
      <c r="N3180" s="13"/>
    </row>
    <row r="3181" spans="2:14" x14ac:dyDescent="0.4">
      <c r="B3181"/>
      <c r="C3181"/>
      <c r="D3181" s="14"/>
      <c r="G3181" s="2"/>
      <c r="N3181" s="13"/>
    </row>
    <row r="3182" spans="2:14" x14ac:dyDescent="0.4">
      <c r="B3182"/>
      <c r="C3182"/>
      <c r="D3182" s="14"/>
      <c r="G3182" s="2"/>
      <c r="N3182" s="13"/>
    </row>
    <row r="3183" spans="2:14" x14ac:dyDescent="0.4">
      <c r="B3183"/>
      <c r="C3183"/>
      <c r="D3183" s="14"/>
      <c r="G3183" s="2"/>
      <c r="N3183" s="13"/>
    </row>
    <row r="3184" spans="2:14" x14ac:dyDescent="0.4">
      <c r="B3184"/>
      <c r="C3184"/>
      <c r="D3184" s="14"/>
      <c r="G3184" s="2"/>
      <c r="N3184" s="13"/>
    </row>
    <row r="3185" spans="2:14" x14ac:dyDescent="0.4">
      <c r="B3185"/>
      <c r="C3185"/>
      <c r="D3185" s="14"/>
      <c r="G3185" s="2"/>
      <c r="N3185" s="13"/>
    </row>
    <row r="3186" spans="2:14" x14ac:dyDescent="0.4">
      <c r="B3186"/>
      <c r="C3186"/>
      <c r="D3186" s="14"/>
      <c r="G3186" s="2"/>
      <c r="N3186" s="13"/>
    </row>
    <row r="3187" spans="2:14" x14ac:dyDescent="0.4">
      <c r="B3187"/>
      <c r="C3187"/>
      <c r="D3187" s="14"/>
      <c r="G3187" s="2"/>
      <c r="N3187" s="13"/>
    </row>
    <row r="3188" spans="2:14" x14ac:dyDescent="0.4">
      <c r="B3188"/>
      <c r="C3188"/>
      <c r="D3188" s="14"/>
      <c r="G3188" s="2"/>
      <c r="N3188" s="13"/>
    </row>
    <row r="3189" spans="2:14" x14ac:dyDescent="0.4">
      <c r="B3189"/>
      <c r="C3189"/>
      <c r="D3189" s="14"/>
      <c r="G3189" s="2"/>
      <c r="N3189" s="13"/>
    </row>
    <row r="3190" spans="2:14" x14ac:dyDescent="0.4">
      <c r="B3190"/>
      <c r="C3190"/>
      <c r="D3190" s="14"/>
      <c r="G3190" s="2"/>
      <c r="N3190" s="13"/>
    </row>
    <row r="3191" spans="2:14" x14ac:dyDescent="0.4">
      <c r="B3191"/>
      <c r="C3191"/>
      <c r="D3191" s="14"/>
      <c r="G3191" s="2"/>
      <c r="N3191" s="13"/>
    </row>
    <row r="3192" spans="2:14" x14ac:dyDescent="0.4">
      <c r="B3192"/>
      <c r="C3192"/>
      <c r="D3192" s="14"/>
      <c r="G3192" s="2"/>
      <c r="N3192" s="13"/>
    </row>
    <row r="3193" spans="2:14" x14ac:dyDescent="0.4">
      <c r="B3193"/>
      <c r="C3193"/>
      <c r="D3193" s="14"/>
      <c r="G3193" s="2"/>
      <c r="N3193" s="13"/>
    </row>
    <row r="3194" spans="2:14" x14ac:dyDescent="0.4">
      <c r="B3194"/>
      <c r="C3194"/>
      <c r="D3194" s="14"/>
      <c r="G3194" s="2"/>
      <c r="N3194" s="13"/>
    </row>
    <row r="3195" spans="2:14" x14ac:dyDescent="0.4">
      <c r="B3195"/>
      <c r="C3195"/>
      <c r="D3195" s="14"/>
      <c r="G3195" s="2"/>
      <c r="N3195" s="13"/>
    </row>
    <row r="3196" spans="2:14" x14ac:dyDescent="0.4">
      <c r="B3196"/>
      <c r="C3196"/>
      <c r="D3196" s="14"/>
      <c r="G3196" s="2"/>
      <c r="N3196" s="13"/>
    </row>
    <row r="3197" spans="2:14" x14ac:dyDescent="0.4">
      <c r="B3197"/>
      <c r="C3197"/>
      <c r="D3197" s="14"/>
      <c r="G3197" s="2"/>
      <c r="N3197" s="13"/>
    </row>
    <row r="3198" spans="2:14" x14ac:dyDescent="0.4">
      <c r="B3198"/>
      <c r="C3198"/>
      <c r="D3198" s="14"/>
      <c r="G3198" s="2"/>
      <c r="N3198" s="13"/>
    </row>
    <row r="3199" spans="2:14" x14ac:dyDescent="0.4">
      <c r="B3199"/>
      <c r="C3199"/>
      <c r="D3199" s="14"/>
      <c r="G3199" s="2"/>
      <c r="N3199" s="13"/>
    </row>
    <row r="3200" spans="2:14" x14ac:dyDescent="0.4">
      <c r="B3200"/>
      <c r="C3200"/>
      <c r="D3200" s="14"/>
      <c r="G3200" s="2"/>
      <c r="N3200" s="13"/>
    </row>
    <row r="3201" spans="2:14" x14ac:dyDescent="0.4">
      <c r="B3201"/>
      <c r="C3201"/>
      <c r="D3201" s="14"/>
      <c r="G3201" s="2"/>
      <c r="N3201" s="13"/>
    </row>
    <row r="3202" spans="2:14" x14ac:dyDescent="0.4">
      <c r="B3202"/>
      <c r="C3202"/>
      <c r="D3202" s="14"/>
      <c r="G3202" s="2"/>
      <c r="N3202" s="13"/>
    </row>
    <row r="3203" spans="2:14" x14ac:dyDescent="0.4">
      <c r="B3203"/>
      <c r="C3203"/>
      <c r="D3203" s="14"/>
      <c r="G3203" s="2"/>
      <c r="N3203" s="13"/>
    </row>
    <row r="3204" spans="2:14" x14ac:dyDescent="0.4">
      <c r="B3204"/>
      <c r="C3204"/>
      <c r="D3204" s="14"/>
      <c r="G3204" s="2"/>
      <c r="N3204" s="13"/>
    </row>
    <row r="3205" spans="2:14" x14ac:dyDescent="0.4">
      <c r="B3205"/>
      <c r="C3205"/>
      <c r="D3205" s="14"/>
      <c r="G3205" s="2"/>
      <c r="N3205" s="13"/>
    </row>
    <row r="3206" spans="2:14" x14ac:dyDescent="0.4">
      <c r="B3206"/>
      <c r="C3206"/>
      <c r="D3206" s="14"/>
      <c r="G3206" s="2"/>
      <c r="N3206" s="13"/>
    </row>
    <row r="3207" spans="2:14" x14ac:dyDescent="0.4">
      <c r="B3207"/>
      <c r="C3207"/>
      <c r="D3207" s="14"/>
      <c r="G3207" s="2"/>
      <c r="N3207" s="13"/>
    </row>
    <row r="3208" spans="2:14" x14ac:dyDescent="0.4">
      <c r="B3208"/>
      <c r="C3208"/>
      <c r="D3208" s="14"/>
      <c r="G3208" s="2"/>
      <c r="N3208" s="13"/>
    </row>
    <row r="3209" spans="2:14" x14ac:dyDescent="0.4">
      <c r="B3209"/>
      <c r="C3209"/>
      <c r="D3209" s="14"/>
      <c r="G3209" s="2"/>
      <c r="N3209" s="13"/>
    </row>
    <row r="3210" spans="2:14" x14ac:dyDescent="0.4">
      <c r="B3210"/>
      <c r="C3210"/>
      <c r="D3210" s="14"/>
      <c r="G3210" s="2"/>
      <c r="N3210" s="13"/>
    </row>
    <row r="3211" spans="2:14" x14ac:dyDescent="0.4">
      <c r="B3211"/>
      <c r="C3211"/>
      <c r="D3211" s="14"/>
      <c r="G3211" s="2"/>
      <c r="N3211" s="13"/>
    </row>
    <row r="3212" spans="2:14" x14ac:dyDescent="0.4">
      <c r="B3212"/>
      <c r="C3212"/>
      <c r="D3212" s="14"/>
      <c r="G3212" s="2"/>
      <c r="N3212" s="13"/>
    </row>
    <row r="3213" spans="2:14" x14ac:dyDescent="0.4">
      <c r="B3213"/>
      <c r="C3213"/>
      <c r="D3213" s="14"/>
      <c r="G3213" s="2"/>
      <c r="N3213" s="13"/>
    </row>
    <row r="3214" spans="2:14" x14ac:dyDescent="0.4">
      <c r="B3214"/>
      <c r="C3214"/>
      <c r="D3214" s="14"/>
      <c r="G3214" s="2"/>
      <c r="N3214" s="13"/>
    </row>
    <row r="3215" spans="2:14" x14ac:dyDescent="0.4">
      <c r="B3215"/>
      <c r="C3215"/>
      <c r="D3215" s="14"/>
      <c r="G3215" s="2"/>
      <c r="N3215" s="13"/>
    </row>
    <row r="3216" spans="2:14" x14ac:dyDescent="0.4">
      <c r="B3216"/>
      <c r="C3216"/>
      <c r="D3216" s="14"/>
      <c r="G3216" s="2"/>
      <c r="N3216" s="13"/>
    </row>
    <row r="3217" spans="2:14" x14ac:dyDescent="0.4">
      <c r="B3217"/>
      <c r="C3217"/>
      <c r="D3217" s="14"/>
      <c r="G3217" s="2"/>
      <c r="N3217" s="13"/>
    </row>
    <row r="3218" spans="2:14" x14ac:dyDescent="0.4">
      <c r="B3218"/>
      <c r="C3218"/>
      <c r="D3218" s="14"/>
      <c r="G3218" s="2"/>
      <c r="N3218" s="13"/>
    </row>
    <row r="3219" spans="2:14" x14ac:dyDescent="0.4">
      <c r="B3219"/>
      <c r="C3219"/>
      <c r="D3219" s="14"/>
      <c r="G3219" s="2"/>
      <c r="N3219" s="13"/>
    </row>
    <row r="3220" spans="2:14" x14ac:dyDescent="0.4">
      <c r="B3220"/>
      <c r="C3220"/>
      <c r="D3220" s="14"/>
      <c r="G3220" s="2"/>
      <c r="N3220" s="13"/>
    </row>
    <row r="3221" spans="2:14" x14ac:dyDescent="0.4">
      <c r="B3221"/>
      <c r="C3221"/>
      <c r="D3221" s="14"/>
      <c r="G3221" s="2"/>
      <c r="N3221" s="13"/>
    </row>
    <row r="3222" spans="2:14" x14ac:dyDescent="0.4">
      <c r="B3222"/>
      <c r="C3222"/>
      <c r="D3222" s="14"/>
      <c r="G3222" s="2"/>
      <c r="N3222" s="13"/>
    </row>
    <row r="3223" spans="2:14" x14ac:dyDescent="0.4">
      <c r="B3223"/>
      <c r="C3223"/>
      <c r="D3223" s="14"/>
      <c r="G3223" s="2"/>
      <c r="N3223" s="13"/>
    </row>
    <row r="3224" spans="2:14" x14ac:dyDescent="0.4">
      <c r="B3224"/>
      <c r="C3224"/>
      <c r="D3224" s="14"/>
      <c r="G3224" s="2"/>
      <c r="N3224" s="13"/>
    </row>
    <row r="3225" spans="2:14" x14ac:dyDescent="0.4">
      <c r="B3225"/>
      <c r="C3225"/>
      <c r="D3225" s="14"/>
      <c r="G3225" s="2"/>
      <c r="N3225" s="13"/>
    </row>
    <row r="3226" spans="2:14" x14ac:dyDescent="0.4">
      <c r="B3226"/>
      <c r="C3226"/>
      <c r="D3226" s="14"/>
      <c r="G3226" s="2"/>
      <c r="N3226" s="13"/>
    </row>
    <row r="3227" spans="2:14" x14ac:dyDescent="0.4">
      <c r="B3227"/>
      <c r="C3227"/>
      <c r="D3227" s="14"/>
      <c r="G3227" s="2"/>
      <c r="N3227" s="13"/>
    </row>
    <row r="3228" spans="2:14" x14ac:dyDescent="0.4">
      <c r="B3228"/>
      <c r="C3228"/>
      <c r="D3228" s="14"/>
      <c r="G3228" s="2"/>
      <c r="N3228" s="13"/>
    </row>
    <row r="3229" spans="2:14" x14ac:dyDescent="0.4">
      <c r="B3229"/>
      <c r="C3229"/>
      <c r="D3229" s="14"/>
      <c r="G3229" s="2"/>
      <c r="N3229" s="13"/>
    </row>
    <row r="3230" spans="2:14" x14ac:dyDescent="0.4">
      <c r="B3230"/>
      <c r="C3230"/>
      <c r="D3230" s="14"/>
      <c r="G3230" s="2"/>
      <c r="N3230" s="13"/>
    </row>
    <row r="3231" spans="2:14" x14ac:dyDescent="0.4">
      <c r="B3231"/>
      <c r="C3231"/>
      <c r="D3231" s="14"/>
      <c r="G3231" s="2"/>
      <c r="N3231" s="13"/>
    </row>
    <row r="3232" spans="2:14" x14ac:dyDescent="0.4">
      <c r="B3232"/>
      <c r="C3232"/>
      <c r="D3232" s="14"/>
      <c r="G3232" s="2"/>
      <c r="N3232" s="13"/>
    </row>
    <row r="3233" spans="2:14" x14ac:dyDescent="0.4">
      <c r="B3233"/>
      <c r="C3233"/>
      <c r="D3233" s="14"/>
      <c r="G3233" s="2"/>
      <c r="N3233" s="13"/>
    </row>
    <row r="3234" spans="2:14" x14ac:dyDescent="0.4">
      <c r="B3234"/>
      <c r="C3234"/>
      <c r="D3234" s="14"/>
      <c r="G3234" s="2"/>
      <c r="N3234" s="13"/>
    </row>
    <row r="3235" spans="2:14" x14ac:dyDescent="0.4">
      <c r="B3235"/>
      <c r="C3235"/>
      <c r="D3235" s="14"/>
      <c r="G3235" s="2"/>
      <c r="N3235" s="13"/>
    </row>
    <row r="3236" spans="2:14" x14ac:dyDescent="0.4">
      <c r="B3236"/>
      <c r="C3236"/>
      <c r="D3236" s="14"/>
      <c r="G3236" s="2"/>
      <c r="N3236" s="13"/>
    </row>
    <row r="3237" spans="2:14" x14ac:dyDescent="0.4">
      <c r="B3237"/>
      <c r="C3237"/>
      <c r="D3237" s="14"/>
      <c r="G3237" s="2"/>
      <c r="N3237" s="13"/>
    </row>
    <row r="3238" spans="2:14" x14ac:dyDescent="0.4">
      <c r="B3238"/>
      <c r="C3238"/>
      <c r="D3238" s="14"/>
      <c r="G3238" s="2"/>
      <c r="N3238" s="13"/>
    </row>
    <row r="3239" spans="2:14" x14ac:dyDescent="0.4">
      <c r="B3239"/>
      <c r="C3239"/>
      <c r="D3239" s="14"/>
      <c r="G3239" s="2"/>
      <c r="N3239" s="13"/>
    </row>
    <row r="3240" spans="2:14" x14ac:dyDescent="0.4">
      <c r="B3240"/>
      <c r="C3240"/>
      <c r="D3240" s="14"/>
      <c r="G3240" s="2"/>
      <c r="N3240" s="13"/>
    </row>
    <row r="3241" spans="2:14" x14ac:dyDescent="0.4">
      <c r="B3241"/>
      <c r="C3241"/>
      <c r="D3241" s="14"/>
      <c r="G3241" s="2"/>
      <c r="N3241" s="13"/>
    </row>
    <row r="3242" spans="2:14" x14ac:dyDescent="0.4">
      <c r="B3242"/>
      <c r="C3242"/>
      <c r="D3242" s="14"/>
      <c r="G3242" s="2"/>
      <c r="N3242" s="13"/>
    </row>
    <row r="3243" spans="2:14" x14ac:dyDescent="0.4">
      <c r="B3243"/>
      <c r="C3243"/>
      <c r="D3243" s="14"/>
      <c r="G3243" s="2"/>
      <c r="N3243" s="13"/>
    </row>
    <row r="3244" spans="2:14" x14ac:dyDescent="0.4">
      <c r="B3244"/>
      <c r="C3244"/>
      <c r="D3244" s="14"/>
      <c r="G3244" s="2"/>
      <c r="N3244" s="13"/>
    </row>
    <row r="3245" spans="2:14" x14ac:dyDescent="0.4">
      <c r="B3245"/>
      <c r="C3245"/>
      <c r="D3245" s="14"/>
      <c r="G3245" s="2"/>
      <c r="N3245" s="13"/>
    </row>
    <row r="3246" spans="2:14" x14ac:dyDescent="0.4">
      <c r="B3246"/>
      <c r="C3246"/>
      <c r="D3246" s="14"/>
      <c r="G3246" s="2"/>
      <c r="N3246" s="13"/>
    </row>
    <row r="3247" spans="2:14" x14ac:dyDescent="0.4">
      <c r="B3247"/>
      <c r="C3247"/>
      <c r="D3247" s="14"/>
      <c r="G3247" s="2"/>
      <c r="N3247" s="13"/>
    </row>
    <row r="3248" spans="2:14" x14ac:dyDescent="0.4">
      <c r="B3248"/>
      <c r="C3248"/>
      <c r="D3248" s="14"/>
      <c r="G3248" s="2"/>
      <c r="N3248" s="13"/>
    </row>
    <row r="3249" spans="2:14" x14ac:dyDescent="0.4">
      <c r="B3249"/>
      <c r="C3249"/>
      <c r="D3249" s="14"/>
      <c r="G3249" s="2"/>
      <c r="N3249" s="13"/>
    </row>
    <row r="3250" spans="2:14" x14ac:dyDescent="0.4">
      <c r="B3250"/>
      <c r="C3250"/>
      <c r="D3250" s="14"/>
      <c r="G3250" s="2"/>
      <c r="N3250" s="13"/>
    </row>
    <row r="3251" spans="2:14" x14ac:dyDescent="0.4">
      <c r="B3251"/>
      <c r="C3251"/>
      <c r="D3251" s="14"/>
      <c r="G3251" s="2"/>
      <c r="N3251" s="13"/>
    </row>
    <row r="3252" spans="2:14" x14ac:dyDescent="0.4">
      <c r="B3252"/>
      <c r="C3252"/>
      <c r="D3252" s="14"/>
      <c r="G3252" s="2"/>
      <c r="N3252" s="13"/>
    </row>
    <row r="3253" spans="2:14" x14ac:dyDescent="0.4">
      <c r="B3253"/>
      <c r="C3253"/>
      <c r="D3253" s="14"/>
      <c r="G3253" s="2"/>
      <c r="N3253" s="13"/>
    </row>
    <row r="3254" spans="2:14" x14ac:dyDescent="0.4">
      <c r="B3254"/>
      <c r="C3254"/>
      <c r="D3254" s="14"/>
      <c r="G3254" s="2"/>
      <c r="N3254" s="13"/>
    </row>
    <row r="3255" spans="2:14" x14ac:dyDescent="0.4">
      <c r="B3255"/>
      <c r="C3255"/>
      <c r="D3255" s="14"/>
      <c r="G3255" s="2"/>
      <c r="N3255" s="13"/>
    </row>
    <row r="3256" spans="2:14" x14ac:dyDescent="0.4">
      <c r="B3256"/>
      <c r="C3256"/>
      <c r="D3256" s="14"/>
      <c r="G3256" s="2"/>
      <c r="N3256" s="13"/>
    </row>
    <row r="3257" spans="2:14" x14ac:dyDescent="0.4">
      <c r="B3257"/>
      <c r="C3257"/>
      <c r="D3257" s="14"/>
      <c r="G3257" s="2"/>
      <c r="N3257" s="13"/>
    </row>
    <row r="3258" spans="2:14" x14ac:dyDescent="0.4">
      <c r="B3258"/>
      <c r="C3258"/>
      <c r="D3258" s="14"/>
      <c r="G3258" s="2"/>
      <c r="N3258" s="13"/>
    </row>
    <row r="3259" spans="2:14" x14ac:dyDescent="0.4">
      <c r="B3259"/>
      <c r="C3259"/>
      <c r="D3259" s="14"/>
      <c r="G3259" s="2"/>
      <c r="N3259" s="13"/>
    </row>
    <row r="3260" spans="2:14" x14ac:dyDescent="0.4">
      <c r="B3260"/>
      <c r="C3260"/>
      <c r="D3260" s="14"/>
      <c r="G3260" s="2"/>
      <c r="N3260" s="13"/>
    </row>
    <row r="3261" spans="2:14" x14ac:dyDescent="0.4">
      <c r="B3261"/>
      <c r="C3261"/>
      <c r="D3261" s="14"/>
      <c r="G3261" s="2"/>
      <c r="N3261" s="13"/>
    </row>
    <row r="3262" spans="2:14" x14ac:dyDescent="0.4">
      <c r="B3262"/>
      <c r="C3262"/>
      <c r="D3262" s="14"/>
      <c r="G3262" s="2"/>
      <c r="N3262" s="13"/>
    </row>
    <row r="3263" spans="2:14" x14ac:dyDescent="0.4">
      <c r="B3263"/>
      <c r="C3263"/>
      <c r="D3263" s="14"/>
      <c r="G3263" s="2"/>
      <c r="N3263" s="13"/>
    </row>
    <row r="3264" spans="2:14" x14ac:dyDescent="0.4">
      <c r="B3264"/>
      <c r="C3264"/>
      <c r="D3264" s="14"/>
      <c r="G3264" s="2"/>
      <c r="N3264" s="13"/>
    </row>
    <row r="3265" spans="2:14" x14ac:dyDescent="0.4">
      <c r="B3265"/>
      <c r="C3265"/>
      <c r="D3265" s="14"/>
      <c r="G3265" s="2"/>
      <c r="N3265" s="13"/>
    </row>
    <row r="3266" spans="2:14" x14ac:dyDescent="0.4">
      <c r="B3266"/>
      <c r="C3266"/>
      <c r="D3266" s="14"/>
      <c r="G3266" s="2"/>
      <c r="N3266" s="13"/>
    </row>
    <row r="3267" spans="2:14" x14ac:dyDescent="0.4">
      <c r="B3267"/>
      <c r="C3267"/>
      <c r="D3267" s="14"/>
      <c r="G3267" s="2"/>
      <c r="N3267" s="13"/>
    </row>
    <row r="3268" spans="2:14" x14ac:dyDescent="0.4">
      <c r="B3268"/>
      <c r="C3268"/>
      <c r="D3268" s="14"/>
      <c r="G3268" s="2"/>
      <c r="N3268" s="13"/>
    </row>
    <row r="3269" spans="2:14" x14ac:dyDescent="0.4">
      <c r="B3269"/>
      <c r="C3269"/>
      <c r="D3269" s="14"/>
      <c r="G3269" s="2"/>
      <c r="N3269" s="13"/>
    </row>
    <row r="3270" spans="2:14" x14ac:dyDescent="0.4">
      <c r="B3270"/>
      <c r="C3270"/>
      <c r="D3270" s="14"/>
      <c r="G3270" s="2"/>
      <c r="N3270" s="13"/>
    </row>
    <row r="3271" spans="2:14" x14ac:dyDescent="0.4">
      <c r="B3271"/>
      <c r="C3271"/>
      <c r="D3271" s="14"/>
      <c r="G3271" s="2"/>
      <c r="N3271" s="13"/>
    </row>
    <row r="3272" spans="2:14" x14ac:dyDescent="0.4">
      <c r="B3272"/>
      <c r="C3272"/>
      <c r="D3272" s="14"/>
      <c r="G3272" s="2"/>
      <c r="N3272" s="13"/>
    </row>
    <row r="3273" spans="2:14" x14ac:dyDescent="0.4">
      <c r="B3273"/>
      <c r="C3273"/>
      <c r="D3273" s="14"/>
      <c r="G3273" s="2"/>
      <c r="N3273" s="13"/>
    </row>
    <row r="3274" spans="2:14" x14ac:dyDescent="0.4">
      <c r="B3274"/>
      <c r="C3274"/>
      <c r="D3274" s="14"/>
      <c r="G3274" s="2"/>
      <c r="N3274" s="13"/>
    </row>
    <row r="3275" spans="2:14" x14ac:dyDescent="0.4">
      <c r="B3275"/>
      <c r="C3275"/>
      <c r="D3275" s="14"/>
      <c r="G3275" s="2"/>
      <c r="N3275" s="13"/>
    </row>
    <row r="3276" spans="2:14" x14ac:dyDescent="0.4">
      <c r="B3276"/>
      <c r="C3276"/>
      <c r="D3276" s="14"/>
      <c r="G3276" s="2"/>
      <c r="N3276" s="13"/>
    </row>
    <row r="3277" spans="2:14" x14ac:dyDescent="0.4">
      <c r="B3277"/>
      <c r="C3277"/>
      <c r="D3277" s="14"/>
      <c r="G3277" s="2"/>
      <c r="N3277" s="13"/>
    </row>
    <row r="3278" spans="2:14" x14ac:dyDescent="0.4">
      <c r="B3278"/>
      <c r="C3278"/>
      <c r="D3278" s="14"/>
      <c r="G3278" s="2"/>
      <c r="N3278" s="13"/>
    </row>
    <row r="3279" spans="2:14" x14ac:dyDescent="0.4">
      <c r="B3279"/>
      <c r="C3279"/>
      <c r="D3279" s="14"/>
      <c r="G3279" s="2"/>
      <c r="N3279" s="13"/>
    </row>
    <row r="3280" spans="2:14" x14ac:dyDescent="0.4">
      <c r="B3280"/>
      <c r="C3280"/>
      <c r="D3280" s="14"/>
      <c r="G3280" s="2"/>
      <c r="N3280" s="13"/>
    </row>
    <row r="3281" spans="2:14" x14ac:dyDescent="0.4">
      <c r="B3281"/>
      <c r="C3281"/>
      <c r="D3281" s="14"/>
      <c r="G3281" s="2"/>
      <c r="N3281" s="13"/>
    </row>
    <row r="3282" spans="2:14" x14ac:dyDescent="0.4">
      <c r="B3282"/>
      <c r="C3282"/>
      <c r="D3282" s="14"/>
      <c r="G3282" s="2"/>
      <c r="N3282" s="13"/>
    </row>
    <row r="3283" spans="2:14" x14ac:dyDescent="0.4">
      <c r="B3283"/>
      <c r="C3283"/>
      <c r="D3283" s="14"/>
      <c r="G3283" s="2"/>
      <c r="N3283" s="13"/>
    </row>
    <row r="3284" spans="2:14" x14ac:dyDescent="0.4">
      <c r="B3284"/>
      <c r="C3284"/>
      <c r="D3284" s="14"/>
      <c r="G3284" s="2"/>
      <c r="N3284" s="13"/>
    </row>
    <row r="3285" spans="2:14" x14ac:dyDescent="0.4">
      <c r="B3285"/>
      <c r="C3285"/>
      <c r="D3285" s="14"/>
      <c r="G3285" s="2"/>
      <c r="N3285" s="13"/>
    </row>
    <row r="3286" spans="2:14" x14ac:dyDescent="0.4">
      <c r="B3286"/>
      <c r="C3286"/>
      <c r="D3286" s="14"/>
      <c r="G3286" s="2"/>
      <c r="N3286" s="13"/>
    </row>
    <row r="3287" spans="2:14" x14ac:dyDescent="0.4">
      <c r="B3287"/>
      <c r="C3287"/>
      <c r="D3287" s="14"/>
      <c r="G3287" s="2"/>
      <c r="N3287" s="13"/>
    </row>
    <row r="3288" spans="2:14" x14ac:dyDescent="0.4">
      <c r="B3288"/>
      <c r="C3288"/>
      <c r="D3288" s="14"/>
      <c r="G3288" s="2"/>
      <c r="N3288" s="13"/>
    </row>
    <row r="3289" spans="2:14" x14ac:dyDescent="0.4">
      <c r="B3289"/>
      <c r="C3289"/>
      <c r="D3289" s="14"/>
      <c r="G3289" s="2"/>
      <c r="N3289" s="13"/>
    </row>
    <row r="3290" spans="2:14" x14ac:dyDescent="0.4">
      <c r="B3290"/>
      <c r="C3290"/>
      <c r="D3290" s="14"/>
      <c r="G3290" s="2"/>
      <c r="N3290" s="13"/>
    </row>
    <row r="3291" spans="2:14" x14ac:dyDescent="0.4">
      <c r="B3291"/>
      <c r="C3291"/>
      <c r="D3291" s="14"/>
      <c r="G3291" s="2"/>
      <c r="N3291" s="13"/>
    </row>
    <row r="3292" spans="2:14" x14ac:dyDescent="0.4">
      <c r="B3292"/>
      <c r="C3292"/>
      <c r="D3292" s="14"/>
      <c r="G3292" s="2"/>
      <c r="N3292" s="13"/>
    </row>
    <row r="3293" spans="2:14" x14ac:dyDescent="0.4">
      <c r="B3293"/>
      <c r="C3293"/>
      <c r="D3293" s="14"/>
      <c r="G3293" s="2"/>
      <c r="N3293" s="13"/>
    </row>
    <row r="3294" spans="2:14" x14ac:dyDescent="0.4">
      <c r="B3294"/>
      <c r="C3294"/>
      <c r="D3294" s="14"/>
      <c r="G3294" s="2"/>
      <c r="N3294" s="13"/>
    </row>
    <row r="3295" spans="2:14" x14ac:dyDescent="0.4">
      <c r="B3295"/>
      <c r="C3295"/>
      <c r="D3295" s="14"/>
      <c r="G3295" s="2"/>
      <c r="N3295" s="13"/>
    </row>
    <row r="3296" spans="2:14" x14ac:dyDescent="0.4">
      <c r="B3296"/>
      <c r="C3296"/>
      <c r="D3296" s="14"/>
      <c r="G3296" s="2"/>
      <c r="N3296" s="13"/>
    </row>
    <row r="3297" spans="2:14" x14ac:dyDescent="0.4">
      <c r="B3297"/>
      <c r="C3297"/>
      <c r="D3297" s="14"/>
      <c r="G3297" s="2"/>
      <c r="N3297" s="13"/>
    </row>
    <row r="3298" spans="2:14" x14ac:dyDescent="0.4">
      <c r="B3298"/>
      <c r="C3298"/>
      <c r="D3298" s="14"/>
      <c r="G3298" s="2"/>
      <c r="N3298" s="13"/>
    </row>
    <row r="3299" spans="2:14" x14ac:dyDescent="0.4">
      <c r="B3299"/>
      <c r="C3299"/>
      <c r="D3299" s="14"/>
      <c r="G3299" s="2"/>
      <c r="N3299" s="13"/>
    </row>
    <row r="3300" spans="2:14" x14ac:dyDescent="0.4">
      <c r="B3300"/>
      <c r="C3300"/>
      <c r="D3300" s="14"/>
      <c r="G3300" s="2"/>
      <c r="N3300" s="13"/>
    </row>
    <row r="3301" spans="2:14" x14ac:dyDescent="0.4">
      <c r="B3301"/>
      <c r="C3301"/>
      <c r="D3301" s="14"/>
      <c r="G3301" s="2"/>
      <c r="N3301" s="13"/>
    </row>
    <row r="3302" spans="2:14" x14ac:dyDescent="0.4">
      <c r="B3302"/>
      <c r="C3302"/>
      <c r="D3302" s="14"/>
      <c r="G3302" s="2"/>
      <c r="N3302" s="13"/>
    </row>
    <row r="3303" spans="2:14" x14ac:dyDescent="0.4">
      <c r="B3303"/>
      <c r="C3303"/>
      <c r="D3303" s="14"/>
      <c r="G3303" s="2"/>
      <c r="N3303" s="13"/>
    </row>
    <row r="3304" spans="2:14" x14ac:dyDescent="0.4">
      <c r="B3304"/>
      <c r="C3304"/>
      <c r="D3304" s="14"/>
      <c r="G3304" s="2"/>
      <c r="N3304" s="13"/>
    </row>
    <row r="3305" spans="2:14" x14ac:dyDescent="0.4">
      <c r="B3305"/>
      <c r="C3305"/>
      <c r="D3305" s="14"/>
      <c r="G3305" s="2"/>
      <c r="N3305" s="13"/>
    </row>
    <row r="3306" spans="2:14" x14ac:dyDescent="0.4">
      <c r="B3306"/>
      <c r="C3306"/>
      <c r="D3306" s="14"/>
      <c r="G3306" s="2"/>
      <c r="N3306" s="13"/>
    </row>
    <row r="3307" spans="2:14" x14ac:dyDescent="0.4">
      <c r="B3307"/>
      <c r="C3307"/>
      <c r="D3307" s="14"/>
      <c r="G3307" s="2"/>
      <c r="N3307" s="13"/>
    </row>
    <row r="3308" spans="2:14" x14ac:dyDescent="0.4">
      <c r="B3308"/>
      <c r="C3308"/>
      <c r="D3308" s="14"/>
      <c r="G3308" s="2"/>
      <c r="N3308" s="13"/>
    </row>
    <row r="3309" spans="2:14" x14ac:dyDescent="0.4">
      <c r="B3309"/>
      <c r="C3309"/>
      <c r="D3309" s="14"/>
      <c r="G3309" s="2"/>
      <c r="N3309" s="13"/>
    </row>
    <row r="3310" spans="2:14" x14ac:dyDescent="0.4">
      <c r="B3310"/>
      <c r="C3310"/>
      <c r="D3310" s="14"/>
      <c r="G3310" s="2"/>
      <c r="N3310" s="13"/>
    </row>
    <row r="3311" spans="2:14" x14ac:dyDescent="0.4">
      <c r="B3311"/>
      <c r="C3311"/>
      <c r="D3311" s="14"/>
      <c r="G3311" s="2"/>
      <c r="N3311" s="13"/>
    </row>
    <row r="3312" spans="2:14" x14ac:dyDescent="0.4">
      <c r="B3312"/>
      <c r="C3312"/>
      <c r="D3312" s="14"/>
      <c r="G3312" s="2"/>
      <c r="N3312" s="13"/>
    </row>
    <row r="3313" spans="2:14" x14ac:dyDescent="0.4">
      <c r="B3313"/>
      <c r="C3313"/>
      <c r="D3313" s="14"/>
      <c r="G3313" s="2"/>
      <c r="N3313" s="13"/>
    </row>
    <row r="3314" spans="2:14" x14ac:dyDescent="0.4">
      <c r="B3314"/>
      <c r="C3314"/>
      <c r="D3314" s="14"/>
      <c r="G3314" s="2"/>
      <c r="N3314" s="13"/>
    </row>
    <row r="3315" spans="2:14" x14ac:dyDescent="0.4">
      <c r="B3315"/>
      <c r="C3315"/>
      <c r="D3315" s="14"/>
      <c r="G3315" s="2"/>
      <c r="N3315" s="13"/>
    </row>
    <row r="3316" spans="2:14" x14ac:dyDescent="0.4">
      <c r="B3316"/>
      <c r="C3316"/>
      <c r="D3316" s="14"/>
      <c r="G3316" s="2"/>
      <c r="N3316" s="13"/>
    </row>
    <row r="3317" spans="2:14" x14ac:dyDescent="0.4">
      <c r="B3317"/>
      <c r="C3317"/>
      <c r="D3317" s="14"/>
      <c r="G3317" s="2"/>
      <c r="N3317" s="13"/>
    </row>
    <row r="3318" spans="2:14" x14ac:dyDescent="0.4">
      <c r="B3318"/>
      <c r="C3318"/>
      <c r="D3318" s="14"/>
      <c r="G3318" s="2"/>
      <c r="N3318" s="13"/>
    </row>
    <row r="3319" spans="2:14" x14ac:dyDescent="0.4">
      <c r="B3319"/>
      <c r="C3319"/>
      <c r="D3319" s="14"/>
      <c r="G3319" s="2"/>
      <c r="N3319" s="13"/>
    </row>
    <row r="3320" spans="2:14" x14ac:dyDescent="0.4">
      <c r="B3320"/>
      <c r="C3320"/>
      <c r="D3320" s="14"/>
      <c r="G3320" s="2"/>
      <c r="N3320" s="13"/>
    </row>
    <row r="3321" spans="2:14" x14ac:dyDescent="0.4">
      <c r="B3321"/>
      <c r="C3321"/>
      <c r="D3321" s="14"/>
      <c r="G3321" s="2"/>
      <c r="N3321" s="13"/>
    </row>
    <row r="3322" spans="2:14" x14ac:dyDescent="0.4">
      <c r="B3322"/>
      <c r="C3322"/>
      <c r="D3322" s="14"/>
      <c r="G3322" s="2"/>
      <c r="N3322" s="13"/>
    </row>
    <row r="3323" spans="2:14" x14ac:dyDescent="0.4">
      <c r="B3323"/>
      <c r="C3323"/>
      <c r="D3323" s="14"/>
      <c r="G3323" s="2"/>
      <c r="N3323" s="13"/>
    </row>
    <row r="3324" spans="2:14" x14ac:dyDescent="0.4">
      <c r="B3324"/>
      <c r="C3324"/>
      <c r="D3324" s="14"/>
      <c r="G3324" s="2"/>
      <c r="N3324" s="13"/>
    </row>
    <row r="3325" spans="2:14" x14ac:dyDescent="0.4">
      <c r="B3325"/>
      <c r="C3325"/>
      <c r="D3325" s="14"/>
      <c r="G3325" s="2"/>
      <c r="N3325" s="13"/>
    </row>
    <row r="3326" spans="2:14" x14ac:dyDescent="0.4">
      <c r="B3326"/>
      <c r="C3326"/>
      <c r="D3326" s="14"/>
      <c r="G3326" s="2"/>
      <c r="N3326" s="13"/>
    </row>
    <row r="3327" spans="2:14" x14ac:dyDescent="0.4">
      <c r="B3327"/>
      <c r="C3327"/>
      <c r="D3327" s="14"/>
      <c r="G3327" s="2"/>
      <c r="N3327" s="13"/>
    </row>
    <row r="3328" spans="2:14" x14ac:dyDescent="0.4">
      <c r="B3328"/>
      <c r="C3328"/>
      <c r="D3328" s="14"/>
      <c r="G3328" s="2"/>
      <c r="N3328" s="13"/>
    </row>
    <row r="3329" spans="2:14" x14ac:dyDescent="0.4">
      <c r="B3329"/>
      <c r="C3329"/>
      <c r="D3329" s="14"/>
      <c r="G3329" s="2"/>
      <c r="N3329" s="13"/>
    </row>
    <row r="3330" spans="2:14" x14ac:dyDescent="0.4">
      <c r="B3330"/>
      <c r="C3330"/>
      <c r="D3330" s="14"/>
      <c r="G3330" s="2"/>
      <c r="N3330" s="13"/>
    </row>
    <row r="3331" spans="2:14" x14ac:dyDescent="0.4">
      <c r="B3331"/>
      <c r="C3331"/>
      <c r="D3331" s="14"/>
      <c r="G3331" s="2"/>
      <c r="N3331" s="13"/>
    </row>
    <row r="3332" spans="2:14" x14ac:dyDescent="0.4">
      <c r="B3332"/>
      <c r="C3332"/>
      <c r="D3332" s="14"/>
      <c r="G3332" s="2"/>
      <c r="N3332" s="13"/>
    </row>
    <row r="3333" spans="2:14" x14ac:dyDescent="0.4">
      <c r="B3333"/>
      <c r="C3333"/>
      <c r="D3333" s="14"/>
      <c r="G3333" s="2"/>
      <c r="N3333" s="13"/>
    </row>
    <row r="3334" spans="2:14" x14ac:dyDescent="0.4">
      <c r="B3334"/>
      <c r="C3334"/>
      <c r="D3334" s="14"/>
      <c r="G3334" s="2"/>
      <c r="N3334" s="13"/>
    </row>
    <row r="3335" spans="2:14" x14ac:dyDescent="0.4">
      <c r="B3335"/>
      <c r="C3335"/>
      <c r="D3335" s="14"/>
      <c r="G3335" s="2"/>
      <c r="N3335" s="13"/>
    </row>
    <row r="3336" spans="2:14" x14ac:dyDescent="0.4">
      <c r="B3336"/>
      <c r="C3336"/>
      <c r="D3336" s="14"/>
      <c r="G3336" s="2"/>
      <c r="N3336" s="13"/>
    </row>
    <row r="3337" spans="2:14" x14ac:dyDescent="0.4">
      <c r="B3337"/>
      <c r="C3337"/>
      <c r="D3337" s="14"/>
      <c r="G3337" s="2"/>
      <c r="N3337" s="13"/>
    </row>
    <row r="3338" spans="2:14" x14ac:dyDescent="0.4">
      <c r="B3338"/>
      <c r="C3338"/>
      <c r="D3338" s="14"/>
      <c r="G3338" s="2"/>
      <c r="N3338" s="13"/>
    </row>
    <row r="3339" spans="2:14" x14ac:dyDescent="0.4">
      <c r="B3339"/>
      <c r="C3339"/>
      <c r="D3339" s="14"/>
      <c r="G3339" s="2"/>
      <c r="N3339" s="13"/>
    </row>
    <row r="3340" spans="2:14" x14ac:dyDescent="0.4">
      <c r="B3340"/>
      <c r="C3340"/>
      <c r="D3340" s="14"/>
      <c r="G3340" s="2"/>
      <c r="N3340" s="13"/>
    </row>
    <row r="3341" spans="2:14" x14ac:dyDescent="0.4">
      <c r="B3341"/>
      <c r="C3341"/>
      <c r="D3341" s="14"/>
      <c r="G3341" s="2"/>
      <c r="N3341" s="13"/>
    </row>
    <row r="3342" spans="2:14" x14ac:dyDescent="0.4">
      <c r="B3342"/>
      <c r="C3342"/>
      <c r="D3342" s="14"/>
      <c r="G3342" s="2"/>
      <c r="N3342" s="13"/>
    </row>
    <row r="3343" spans="2:14" x14ac:dyDescent="0.4">
      <c r="B3343"/>
      <c r="C3343"/>
      <c r="D3343" s="14"/>
      <c r="G3343" s="2"/>
      <c r="N3343" s="13"/>
    </row>
    <row r="3344" spans="2:14" x14ac:dyDescent="0.4">
      <c r="B3344"/>
      <c r="C3344"/>
      <c r="D3344" s="14"/>
      <c r="G3344" s="2"/>
      <c r="N3344" s="13"/>
    </row>
    <row r="3345" spans="2:14" x14ac:dyDescent="0.4">
      <c r="B3345"/>
      <c r="C3345"/>
      <c r="D3345" s="14"/>
      <c r="G3345" s="2"/>
      <c r="N3345" s="13"/>
    </row>
    <row r="3346" spans="2:14" x14ac:dyDescent="0.4">
      <c r="B3346"/>
      <c r="C3346"/>
      <c r="D3346" s="14"/>
      <c r="G3346" s="2"/>
      <c r="N3346" s="13"/>
    </row>
    <row r="3347" spans="2:14" x14ac:dyDescent="0.4">
      <c r="B3347"/>
      <c r="C3347"/>
      <c r="D3347" s="14"/>
      <c r="G3347" s="2"/>
      <c r="N3347" s="13"/>
    </row>
    <row r="3348" spans="2:14" x14ac:dyDescent="0.4">
      <c r="B3348"/>
      <c r="C3348"/>
      <c r="D3348" s="14"/>
      <c r="G3348" s="2"/>
      <c r="N3348" s="13"/>
    </row>
    <row r="3349" spans="2:14" x14ac:dyDescent="0.4">
      <c r="B3349"/>
      <c r="C3349"/>
      <c r="D3349" s="14"/>
      <c r="G3349" s="2"/>
      <c r="N3349" s="13"/>
    </row>
    <row r="3350" spans="2:14" x14ac:dyDescent="0.4">
      <c r="B3350"/>
      <c r="C3350"/>
      <c r="D3350" s="14"/>
      <c r="G3350" s="2"/>
      <c r="N3350" s="13"/>
    </row>
    <row r="3351" spans="2:14" x14ac:dyDescent="0.4">
      <c r="B3351"/>
      <c r="C3351"/>
      <c r="D3351" s="14"/>
      <c r="G3351" s="2"/>
      <c r="N3351" s="13"/>
    </row>
    <row r="3352" spans="2:14" x14ac:dyDescent="0.4">
      <c r="B3352"/>
      <c r="C3352"/>
      <c r="D3352" s="14"/>
      <c r="G3352" s="2"/>
      <c r="N3352" s="13"/>
    </row>
    <row r="3353" spans="2:14" x14ac:dyDescent="0.4">
      <c r="B3353"/>
      <c r="C3353"/>
      <c r="D3353" s="14"/>
      <c r="G3353" s="2"/>
      <c r="N3353" s="13"/>
    </row>
    <row r="3354" spans="2:14" x14ac:dyDescent="0.4">
      <c r="B3354"/>
      <c r="C3354"/>
      <c r="D3354" s="14"/>
      <c r="G3354" s="2"/>
      <c r="N3354" s="13"/>
    </row>
    <row r="3355" spans="2:14" x14ac:dyDescent="0.4">
      <c r="B3355"/>
      <c r="C3355"/>
      <c r="D3355" s="14"/>
      <c r="G3355" s="2"/>
      <c r="N3355" s="13"/>
    </row>
    <row r="3356" spans="2:14" x14ac:dyDescent="0.4">
      <c r="B3356"/>
      <c r="C3356"/>
      <c r="D3356" s="14"/>
      <c r="G3356" s="2"/>
      <c r="N3356" s="13"/>
    </row>
    <row r="3357" spans="2:14" x14ac:dyDescent="0.4">
      <c r="B3357"/>
      <c r="C3357"/>
      <c r="D3357" s="14"/>
      <c r="G3357" s="2"/>
      <c r="N3357" s="13"/>
    </row>
    <row r="3358" spans="2:14" x14ac:dyDescent="0.4">
      <c r="B3358"/>
      <c r="C3358"/>
      <c r="D3358" s="14"/>
      <c r="G3358" s="2"/>
      <c r="N3358" s="13"/>
    </row>
    <row r="3359" spans="2:14" x14ac:dyDescent="0.4">
      <c r="B3359"/>
      <c r="C3359"/>
      <c r="D3359" s="14"/>
      <c r="G3359" s="2"/>
      <c r="N3359" s="13"/>
    </row>
    <row r="3360" spans="2:14" x14ac:dyDescent="0.4">
      <c r="B3360"/>
      <c r="C3360"/>
      <c r="D3360" s="14"/>
      <c r="G3360" s="2"/>
      <c r="N3360" s="13"/>
    </row>
    <row r="3361" spans="2:14" x14ac:dyDescent="0.4">
      <c r="B3361"/>
      <c r="C3361"/>
      <c r="D3361" s="14"/>
      <c r="G3361" s="2"/>
      <c r="N3361" s="13"/>
    </row>
    <row r="3362" spans="2:14" x14ac:dyDescent="0.4">
      <c r="B3362"/>
      <c r="C3362"/>
      <c r="D3362" s="14"/>
      <c r="G3362" s="2"/>
      <c r="N3362" s="13"/>
    </row>
    <row r="3363" spans="2:14" x14ac:dyDescent="0.4">
      <c r="B3363"/>
      <c r="C3363"/>
      <c r="D3363" s="14"/>
      <c r="G3363" s="2"/>
      <c r="N3363" s="13"/>
    </row>
    <row r="3364" spans="2:14" x14ac:dyDescent="0.4">
      <c r="B3364"/>
      <c r="C3364"/>
      <c r="D3364" s="14"/>
      <c r="G3364" s="2"/>
      <c r="N3364" s="13"/>
    </row>
    <row r="3365" spans="2:14" x14ac:dyDescent="0.4">
      <c r="B3365"/>
      <c r="C3365"/>
      <c r="D3365" s="14"/>
      <c r="G3365" s="2"/>
      <c r="N3365" s="13"/>
    </row>
    <row r="3366" spans="2:14" x14ac:dyDescent="0.4">
      <c r="B3366"/>
      <c r="C3366"/>
      <c r="D3366" s="14"/>
      <c r="G3366" s="2"/>
      <c r="N3366" s="13"/>
    </row>
    <row r="3367" spans="2:14" x14ac:dyDescent="0.4">
      <c r="B3367"/>
      <c r="C3367"/>
      <c r="D3367" s="14"/>
      <c r="G3367" s="2"/>
      <c r="N3367" s="13"/>
    </row>
    <row r="3368" spans="2:14" x14ac:dyDescent="0.4">
      <c r="B3368"/>
      <c r="C3368"/>
      <c r="D3368" s="14"/>
      <c r="G3368" s="2"/>
      <c r="N3368" s="13"/>
    </row>
    <row r="3369" spans="2:14" x14ac:dyDescent="0.4">
      <c r="B3369"/>
      <c r="C3369"/>
      <c r="D3369" s="14"/>
      <c r="G3369" s="2"/>
      <c r="N3369" s="13"/>
    </row>
    <row r="3370" spans="2:14" x14ac:dyDescent="0.4">
      <c r="B3370"/>
      <c r="C3370"/>
      <c r="D3370" s="14"/>
      <c r="G3370" s="2"/>
      <c r="N3370" s="13"/>
    </row>
    <row r="3371" spans="2:14" x14ac:dyDescent="0.4">
      <c r="B3371"/>
      <c r="C3371"/>
      <c r="D3371" s="14"/>
      <c r="G3371" s="2"/>
      <c r="N3371" s="13"/>
    </row>
    <row r="3372" spans="2:14" x14ac:dyDescent="0.4">
      <c r="B3372"/>
      <c r="C3372"/>
      <c r="D3372" s="14"/>
      <c r="G3372" s="2"/>
      <c r="N3372" s="13"/>
    </row>
    <row r="3373" spans="2:14" x14ac:dyDescent="0.4">
      <c r="B3373"/>
      <c r="C3373"/>
      <c r="D3373" s="14"/>
      <c r="G3373" s="2"/>
      <c r="N3373" s="13"/>
    </row>
    <row r="3374" spans="2:14" x14ac:dyDescent="0.4">
      <c r="B3374"/>
      <c r="C3374"/>
      <c r="D3374" s="14"/>
      <c r="G3374" s="2"/>
      <c r="N3374" s="13"/>
    </row>
    <row r="3375" spans="2:14" x14ac:dyDescent="0.4">
      <c r="B3375"/>
      <c r="C3375"/>
      <c r="D3375" s="14"/>
      <c r="G3375" s="2"/>
      <c r="N3375" s="13"/>
    </row>
    <row r="3376" spans="2:14" x14ac:dyDescent="0.4">
      <c r="B3376"/>
      <c r="C3376"/>
      <c r="D3376" s="14"/>
      <c r="G3376" s="2"/>
      <c r="N3376" s="13"/>
    </row>
    <row r="3377" spans="2:14" x14ac:dyDescent="0.4">
      <c r="B3377"/>
      <c r="C3377"/>
      <c r="D3377" s="14"/>
      <c r="G3377" s="2"/>
      <c r="N3377" s="13"/>
    </row>
    <row r="3378" spans="2:14" x14ac:dyDescent="0.4">
      <c r="B3378"/>
      <c r="C3378"/>
      <c r="D3378" s="14"/>
      <c r="G3378" s="2"/>
      <c r="N3378" s="13"/>
    </row>
    <row r="3379" spans="2:14" x14ac:dyDescent="0.4">
      <c r="B3379"/>
      <c r="C3379"/>
      <c r="D3379" s="14"/>
      <c r="G3379" s="2"/>
      <c r="N3379" s="13"/>
    </row>
    <row r="3380" spans="2:14" x14ac:dyDescent="0.4">
      <c r="B3380"/>
      <c r="C3380"/>
      <c r="D3380" s="14"/>
      <c r="G3380" s="2"/>
      <c r="N3380" s="13"/>
    </row>
    <row r="3381" spans="2:14" x14ac:dyDescent="0.4">
      <c r="B3381"/>
      <c r="C3381"/>
      <c r="D3381" s="14"/>
      <c r="G3381" s="2"/>
      <c r="N3381" s="13"/>
    </row>
    <row r="3382" spans="2:14" x14ac:dyDescent="0.4">
      <c r="B3382"/>
      <c r="C3382"/>
      <c r="D3382" s="14"/>
      <c r="G3382" s="2"/>
      <c r="N3382" s="13"/>
    </row>
    <row r="3383" spans="2:14" x14ac:dyDescent="0.4">
      <c r="B3383"/>
      <c r="C3383"/>
      <c r="D3383" s="14"/>
      <c r="G3383" s="2"/>
      <c r="N3383" s="13"/>
    </row>
    <row r="3384" spans="2:14" x14ac:dyDescent="0.4">
      <c r="B3384"/>
      <c r="C3384"/>
      <c r="D3384" s="14"/>
      <c r="G3384" s="2"/>
      <c r="N3384" s="13"/>
    </row>
    <row r="3385" spans="2:14" x14ac:dyDescent="0.4">
      <c r="B3385"/>
      <c r="C3385"/>
      <c r="D3385" s="14"/>
      <c r="G3385" s="2"/>
      <c r="N3385" s="13"/>
    </row>
    <row r="3386" spans="2:14" x14ac:dyDescent="0.4">
      <c r="B3386"/>
      <c r="C3386"/>
      <c r="D3386" s="14"/>
      <c r="G3386" s="2"/>
      <c r="N3386" s="13"/>
    </row>
    <row r="3387" spans="2:14" x14ac:dyDescent="0.4">
      <c r="B3387"/>
      <c r="C3387"/>
      <c r="D3387" s="14"/>
      <c r="G3387" s="2"/>
      <c r="N3387" s="13"/>
    </row>
    <row r="3388" spans="2:14" x14ac:dyDescent="0.4">
      <c r="B3388"/>
      <c r="C3388"/>
      <c r="D3388" s="14"/>
      <c r="G3388" s="2"/>
      <c r="N3388" s="13"/>
    </row>
    <row r="3389" spans="2:14" x14ac:dyDescent="0.4">
      <c r="B3389"/>
      <c r="C3389"/>
      <c r="D3389" s="14"/>
      <c r="G3389" s="2"/>
      <c r="N3389" s="13"/>
    </row>
    <row r="3390" spans="2:14" x14ac:dyDescent="0.4">
      <c r="B3390"/>
      <c r="C3390"/>
      <c r="D3390" s="14"/>
      <c r="G3390" s="2"/>
      <c r="N3390" s="13"/>
    </row>
    <row r="3391" spans="2:14" x14ac:dyDescent="0.4">
      <c r="B3391"/>
      <c r="C3391"/>
      <c r="D3391" s="14"/>
      <c r="G3391" s="2"/>
      <c r="N3391" s="13"/>
    </row>
    <row r="3392" spans="2:14" x14ac:dyDescent="0.4">
      <c r="B3392"/>
      <c r="C3392"/>
      <c r="D3392" s="14"/>
      <c r="G3392" s="2"/>
      <c r="N3392" s="13"/>
    </row>
    <row r="3393" spans="2:14" x14ac:dyDescent="0.4">
      <c r="B3393"/>
      <c r="C3393"/>
      <c r="D3393" s="14"/>
      <c r="G3393" s="2"/>
      <c r="N3393" s="13"/>
    </row>
    <row r="3394" spans="2:14" x14ac:dyDescent="0.4">
      <c r="B3394"/>
      <c r="C3394"/>
      <c r="D3394" s="14"/>
      <c r="G3394" s="2"/>
      <c r="N3394" s="13"/>
    </row>
    <row r="3395" spans="2:14" x14ac:dyDescent="0.4">
      <c r="B3395"/>
      <c r="C3395"/>
      <c r="D3395" s="14"/>
      <c r="G3395" s="2"/>
      <c r="N3395" s="13"/>
    </row>
    <row r="3396" spans="2:14" x14ac:dyDescent="0.4">
      <c r="B3396"/>
      <c r="C3396"/>
      <c r="D3396" s="14"/>
      <c r="G3396" s="2"/>
      <c r="N3396" s="13"/>
    </row>
    <row r="3397" spans="2:14" x14ac:dyDescent="0.4">
      <c r="B3397"/>
      <c r="C3397"/>
      <c r="D3397" s="14"/>
      <c r="G3397" s="2"/>
      <c r="N3397" s="13"/>
    </row>
    <row r="3398" spans="2:14" x14ac:dyDescent="0.4">
      <c r="B3398"/>
      <c r="C3398"/>
      <c r="D3398" s="14"/>
      <c r="G3398" s="2"/>
      <c r="N3398" s="13"/>
    </row>
    <row r="3399" spans="2:14" x14ac:dyDescent="0.4">
      <c r="B3399"/>
      <c r="C3399"/>
      <c r="D3399" s="14"/>
      <c r="G3399" s="2"/>
      <c r="N3399" s="13"/>
    </row>
    <row r="3400" spans="2:14" x14ac:dyDescent="0.4">
      <c r="B3400"/>
      <c r="C3400"/>
      <c r="D3400" s="14"/>
      <c r="G3400" s="2"/>
      <c r="N3400" s="13"/>
    </row>
    <row r="3401" spans="2:14" x14ac:dyDescent="0.4">
      <c r="B3401"/>
      <c r="C3401"/>
      <c r="D3401" s="14"/>
      <c r="G3401" s="2"/>
      <c r="N3401" s="13"/>
    </row>
    <row r="3402" spans="2:14" x14ac:dyDescent="0.4">
      <c r="B3402"/>
      <c r="C3402"/>
      <c r="D3402" s="14"/>
      <c r="G3402" s="2"/>
      <c r="N3402" s="13"/>
    </row>
    <row r="3403" spans="2:14" x14ac:dyDescent="0.4">
      <c r="B3403"/>
      <c r="C3403"/>
      <c r="D3403" s="14"/>
      <c r="G3403" s="2"/>
      <c r="N3403" s="13"/>
    </row>
    <row r="3404" spans="2:14" x14ac:dyDescent="0.4">
      <c r="B3404"/>
      <c r="C3404"/>
      <c r="D3404" s="14"/>
      <c r="G3404" s="2"/>
      <c r="N3404" s="13"/>
    </row>
    <row r="3405" spans="2:14" x14ac:dyDescent="0.4">
      <c r="B3405"/>
      <c r="C3405"/>
      <c r="D3405" s="14"/>
      <c r="G3405" s="2"/>
      <c r="N3405" s="13"/>
    </row>
    <row r="3406" spans="2:14" x14ac:dyDescent="0.4">
      <c r="B3406"/>
      <c r="C3406"/>
      <c r="D3406" s="14"/>
      <c r="G3406" s="2"/>
      <c r="N3406" s="13"/>
    </row>
    <row r="3407" spans="2:14" x14ac:dyDescent="0.4">
      <c r="B3407"/>
      <c r="C3407"/>
      <c r="D3407" s="14"/>
      <c r="G3407" s="2"/>
      <c r="N3407" s="13"/>
    </row>
    <row r="3408" spans="2:14" x14ac:dyDescent="0.4">
      <c r="B3408"/>
      <c r="C3408"/>
      <c r="D3408" s="14"/>
      <c r="G3408" s="2"/>
      <c r="N3408" s="13"/>
    </row>
    <row r="3409" spans="2:14" x14ac:dyDescent="0.4">
      <c r="B3409"/>
      <c r="C3409"/>
      <c r="D3409" s="14"/>
      <c r="G3409" s="2"/>
      <c r="N3409" s="13"/>
    </row>
    <row r="3410" spans="2:14" x14ac:dyDescent="0.4">
      <c r="B3410"/>
      <c r="C3410"/>
      <c r="D3410" s="14"/>
      <c r="G3410" s="2"/>
      <c r="N3410" s="13"/>
    </row>
    <row r="3411" spans="2:14" x14ac:dyDescent="0.4">
      <c r="B3411"/>
      <c r="C3411"/>
      <c r="D3411" s="14"/>
      <c r="G3411" s="2"/>
      <c r="N3411" s="13"/>
    </row>
    <row r="3412" spans="2:14" x14ac:dyDescent="0.4">
      <c r="B3412"/>
      <c r="C3412"/>
      <c r="D3412" s="14"/>
      <c r="G3412" s="2"/>
      <c r="N3412" s="13"/>
    </row>
    <row r="3413" spans="2:14" x14ac:dyDescent="0.4">
      <c r="B3413"/>
      <c r="C3413"/>
      <c r="D3413" s="14"/>
      <c r="G3413" s="2"/>
      <c r="N3413" s="13"/>
    </row>
    <row r="3414" spans="2:14" x14ac:dyDescent="0.4">
      <c r="B3414"/>
      <c r="C3414"/>
      <c r="D3414" s="14"/>
      <c r="G3414" s="2"/>
      <c r="N3414" s="13"/>
    </row>
    <row r="3415" spans="2:14" x14ac:dyDescent="0.4">
      <c r="B3415"/>
      <c r="C3415"/>
      <c r="D3415" s="14"/>
      <c r="G3415" s="2"/>
      <c r="N3415" s="13"/>
    </row>
    <row r="3416" spans="2:14" x14ac:dyDescent="0.4">
      <c r="B3416"/>
      <c r="C3416"/>
      <c r="D3416" s="14"/>
      <c r="G3416" s="2"/>
      <c r="N3416" s="13"/>
    </row>
    <row r="3417" spans="2:14" x14ac:dyDescent="0.4">
      <c r="B3417"/>
      <c r="C3417"/>
      <c r="D3417" s="14"/>
      <c r="G3417" s="2"/>
      <c r="N3417" s="13"/>
    </row>
    <row r="3418" spans="2:14" x14ac:dyDescent="0.4">
      <c r="B3418"/>
      <c r="C3418"/>
      <c r="D3418" s="14"/>
      <c r="G3418" s="2"/>
      <c r="N3418" s="13"/>
    </row>
    <row r="3419" spans="2:14" x14ac:dyDescent="0.4">
      <c r="B3419"/>
      <c r="C3419"/>
      <c r="D3419" s="14"/>
      <c r="G3419" s="2"/>
      <c r="N3419" s="13"/>
    </row>
    <row r="3420" spans="2:14" x14ac:dyDescent="0.4">
      <c r="B3420"/>
      <c r="C3420"/>
      <c r="D3420" s="14"/>
      <c r="G3420" s="2"/>
      <c r="N3420" s="13"/>
    </row>
    <row r="3421" spans="2:14" x14ac:dyDescent="0.4">
      <c r="B3421"/>
      <c r="C3421"/>
      <c r="D3421" s="14"/>
      <c r="G3421" s="2"/>
      <c r="N3421" s="13"/>
    </row>
    <row r="3422" spans="2:14" x14ac:dyDescent="0.4">
      <c r="B3422"/>
      <c r="C3422"/>
      <c r="D3422" s="14"/>
      <c r="G3422" s="2"/>
      <c r="N3422" s="13"/>
    </row>
    <row r="3423" spans="2:14" x14ac:dyDescent="0.4">
      <c r="B3423"/>
      <c r="C3423"/>
      <c r="D3423" s="14"/>
      <c r="G3423" s="2"/>
      <c r="N3423" s="13"/>
    </row>
    <row r="3424" spans="2:14" x14ac:dyDescent="0.4">
      <c r="B3424"/>
      <c r="C3424"/>
      <c r="D3424" s="14"/>
      <c r="G3424" s="2"/>
      <c r="N3424" s="13"/>
    </row>
    <row r="3425" spans="2:14" x14ac:dyDescent="0.4">
      <c r="B3425"/>
      <c r="C3425"/>
      <c r="D3425" s="14"/>
      <c r="G3425" s="2"/>
      <c r="N3425" s="13"/>
    </row>
    <row r="3426" spans="2:14" x14ac:dyDescent="0.4">
      <c r="B3426"/>
      <c r="C3426"/>
      <c r="D3426" s="14"/>
      <c r="G3426" s="2"/>
      <c r="N3426" s="13"/>
    </row>
    <row r="3427" spans="2:14" x14ac:dyDescent="0.4">
      <c r="B3427"/>
      <c r="C3427"/>
      <c r="D3427" s="14"/>
      <c r="G3427" s="2"/>
      <c r="N3427" s="13"/>
    </row>
    <row r="3428" spans="2:14" x14ac:dyDescent="0.4">
      <c r="B3428"/>
      <c r="C3428"/>
      <c r="D3428" s="14"/>
      <c r="G3428" s="2"/>
      <c r="N3428" s="13"/>
    </row>
    <row r="3429" spans="2:14" x14ac:dyDescent="0.4">
      <c r="B3429"/>
      <c r="C3429"/>
      <c r="D3429" s="14"/>
      <c r="G3429" s="2"/>
      <c r="N3429" s="13"/>
    </row>
    <row r="3430" spans="2:14" x14ac:dyDescent="0.4">
      <c r="B3430"/>
      <c r="C3430"/>
      <c r="D3430" s="14"/>
      <c r="G3430" s="2"/>
      <c r="N3430" s="13"/>
    </row>
    <row r="3431" spans="2:14" x14ac:dyDescent="0.4">
      <c r="B3431"/>
      <c r="C3431"/>
      <c r="D3431" s="14"/>
      <c r="G3431" s="2"/>
      <c r="N3431" s="13"/>
    </row>
    <row r="3432" spans="2:14" x14ac:dyDescent="0.4">
      <c r="B3432"/>
      <c r="C3432"/>
      <c r="D3432" s="14"/>
      <c r="G3432" s="2"/>
      <c r="N3432" s="13"/>
    </row>
    <row r="3433" spans="2:14" x14ac:dyDescent="0.4">
      <c r="B3433"/>
      <c r="C3433"/>
      <c r="D3433" s="14"/>
      <c r="G3433" s="2"/>
      <c r="N3433" s="13"/>
    </row>
    <row r="3434" spans="2:14" x14ac:dyDescent="0.4">
      <c r="B3434"/>
      <c r="C3434"/>
      <c r="D3434" s="14"/>
      <c r="G3434" s="2"/>
      <c r="N3434" s="13"/>
    </row>
    <row r="3435" spans="2:14" x14ac:dyDescent="0.4">
      <c r="B3435"/>
      <c r="C3435"/>
      <c r="D3435" s="14"/>
      <c r="G3435" s="2"/>
      <c r="N3435" s="13"/>
    </row>
    <row r="3436" spans="2:14" x14ac:dyDescent="0.4">
      <c r="B3436"/>
      <c r="C3436"/>
      <c r="D3436" s="14"/>
      <c r="G3436" s="2"/>
      <c r="N3436" s="13"/>
    </row>
    <row r="3437" spans="2:14" x14ac:dyDescent="0.4">
      <c r="B3437"/>
      <c r="C3437"/>
      <c r="D3437" s="14"/>
      <c r="G3437" s="2"/>
      <c r="N3437" s="13"/>
    </row>
    <row r="3438" spans="2:14" x14ac:dyDescent="0.4">
      <c r="B3438"/>
      <c r="C3438"/>
      <c r="D3438" s="14"/>
      <c r="G3438" s="2"/>
      <c r="N3438" s="13"/>
    </row>
    <row r="3439" spans="2:14" x14ac:dyDescent="0.4">
      <c r="B3439"/>
      <c r="C3439"/>
      <c r="D3439" s="14"/>
      <c r="G3439" s="2"/>
      <c r="N3439" s="13"/>
    </row>
    <row r="3440" spans="2:14" x14ac:dyDescent="0.4">
      <c r="B3440"/>
      <c r="C3440"/>
      <c r="D3440" s="14"/>
      <c r="G3440" s="2"/>
      <c r="N3440" s="13"/>
    </row>
    <row r="3441" spans="2:14" x14ac:dyDescent="0.4">
      <c r="B3441"/>
      <c r="C3441"/>
      <c r="D3441" s="14"/>
      <c r="G3441" s="2"/>
      <c r="N3441" s="13"/>
    </row>
    <row r="3442" spans="2:14" x14ac:dyDescent="0.4">
      <c r="B3442"/>
      <c r="C3442"/>
      <c r="D3442" s="14"/>
      <c r="G3442" s="2"/>
      <c r="N3442" s="13"/>
    </row>
    <row r="3443" spans="2:14" x14ac:dyDescent="0.4">
      <c r="B3443"/>
      <c r="C3443"/>
      <c r="D3443" s="14"/>
      <c r="G3443" s="2"/>
      <c r="N3443" s="13"/>
    </row>
    <row r="3444" spans="2:14" x14ac:dyDescent="0.4">
      <c r="B3444"/>
      <c r="C3444"/>
      <c r="D3444" s="14"/>
      <c r="G3444" s="2"/>
      <c r="N3444" s="13"/>
    </row>
    <row r="3445" spans="2:14" x14ac:dyDescent="0.4">
      <c r="B3445"/>
      <c r="C3445"/>
      <c r="D3445" s="14"/>
      <c r="G3445" s="2"/>
      <c r="N3445" s="13"/>
    </row>
    <row r="3446" spans="2:14" x14ac:dyDescent="0.4">
      <c r="B3446"/>
      <c r="C3446"/>
      <c r="D3446" s="14"/>
      <c r="G3446" s="2"/>
      <c r="N3446" s="13"/>
    </row>
    <row r="3447" spans="2:14" x14ac:dyDescent="0.4">
      <c r="B3447"/>
      <c r="C3447"/>
      <c r="D3447" s="14"/>
      <c r="G3447" s="2"/>
      <c r="N3447" s="13"/>
    </row>
    <row r="3448" spans="2:14" x14ac:dyDescent="0.4">
      <c r="B3448"/>
      <c r="C3448"/>
      <c r="D3448" s="14"/>
      <c r="G3448" s="2"/>
      <c r="N3448" s="13"/>
    </row>
    <row r="3449" spans="2:14" x14ac:dyDescent="0.4">
      <c r="B3449"/>
      <c r="C3449"/>
      <c r="D3449" s="14"/>
      <c r="G3449" s="2"/>
      <c r="N3449" s="13"/>
    </row>
    <row r="3450" spans="2:14" x14ac:dyDescent="0.4">
      <c r="B3450"/>
      <c r="C3450"/>
      <c r="D3450" s="14"/>
      <c r="G3450" s="2"/>
      <c r="N3450" s="13"/>
    </row>
    <row r="3451" spans="2:14" x14ac:dyDescent="0.4">
      <c r="B3451"/>
      <c r="C3451"/>
      <c r="D3451" s="14"/>
      <c r="G3451" s="2"/>
      <c r="N3451" s="13"/>
    </row>
    <row r="3452" spans="2:14" x14ac:dyDescent="0.4">
      <c r="B3452"/>
      <c r="C3452"/>
      <c r="D3452" s="14"/>
      <c r="G3452" s="2"/>
      <c r="N3452" s="13"/>
    </row>
    <row r="3453" spans="2:14" x14ac:dyDescent="0.4">
      <c r="B3453"/>
      <c r="C3453"/>
      <c r="D3453" s="14"/>
      <c r="G3453" s="2"/>
      <c r="N3453" s="13"/>
    </row>
    <row r="3454" spans="2:14" x14ac:dyDescent="0.4">
      <c r="B3454"/>
      <c r="C3454"/>
      <c r="D3454" s="14"/>
      <c r="G3454" s="2"/>
      <c r="N3454" s="13"/>
    </row>
    <row r="3455" spans="2:14" x14ac:dyDescent="0.4">
      <c r="B3455"/>
      <c r="C3455"/>
      <c r="D3455" s="14"/>
      <c r="G3455" s="2"/>
      <c r="N3455" s="13"/>
    </row>
    <row r="3456" spans="2:14" x14ac:dyDescent="0.4">
      <c r="B3456"/>
      <c r="C3456"/>
      <c r="D3456" s="14"/>
      <c r="G3456" s="2"/>
      <c r="N3456" s="13"/>
    </row>
    <row r="3457" spans="2:14" x14ac:dyDescent="0.4">
      <c r="B3457"/>
      <c r="C3457"/>
      <c r="D3457" s="14"/>
      <c r="G3457" s="2"/>
      <c r="N3457" s="13"/>
    </row>
    <row r="3458" spans="2:14" x14ac:dyDescent="0.4">
      <c r="B3458"/>
      <c r="C3458"/>
      <c r="D3458" s="14"/>
      <c r="G3458" s="2"/>
      <c r="N3458" s="13"/>
    </row>
    <row r="3459" spans="2:14" x14ac:dyDescent="0.4">
      <c r="B3459"/>
      <c r="C3459"/>
      <c r="D3459" s="14"/>
      <c r="G3459" s="2"/>
      <c r="N3459" s="13"/>
    </row>
    <row r="3460" spans="2:14" x14ac:dyDescent="0.4">
      <c r="B3460"/>
      <c r="C3460"/>
      <c r="D3460" s="14"/>
      <c r="G3460" s="2"/>
      <c r="N3460" s="13"/>
    </row>
    <row r="3461" spans="2:14" x14ac:dyDescent="0.4">
      <c r="B3461"/>
      <c r="C3461"/>
      <c r="D3461" s="14"/>
      <c r="G3461" s="2"/>
      <c r="N3461" s="13"/>
    </row>
    <row r="3462" spans="2:14" x14ac:dyDescent="0.4">
      <c r="B3462"/>
      <c r="C3462"/>
      <c r="D3462" s="14"/>
      <c r="G3462" s="2"/>
      <c r="N3462" s="13"/>
    </row>
    <row r="3463" spans="2:14" x14ac:dyDescent="0.4">
      <c r="B3463"/>
      <c r="C3463"/>
      <c r="D3463" s="14"/>
      <c r="G3463" s="2"/>
      <c r="N3463" s="13"/>
    </row>
    <row r="3464" spans="2:14" x14ac:dyDescent="0.4">
      <c r="B3464"/>
      <c r="C3464"/>
      <c r="D3464" s="14"/>
      <c r="G3464" s="2"/>
      <c r="N3464" s="13"/>
    </row>
    <row r="3465" spans="2:14" x14ac:dyDescent="0.4">
      <c r="B3465"/>
      <c r="C3465"/>
      <c r="D3465" s="14"/>
      <c r="G3465" s="2"/>
      <c r="N3465" s="13"/>
    </row>
    <row r="3466" spans="2:14" x14ac:dyDescent="0.4">
      <c r="B3466"/>
      <c r="C3466"/>
      <c r="D3466" s="14"/>
      <c r="G3466" s="2"/>
      <c r="N3466" s="13"/>
    </row>
    <row r="3467" spans="2:14" x14ac:dyDescent="0.4">
      <c r="B3467"/>
      <c r="C3467"/>
      <c r="D3467" s="14"/>
      <c r="G3467" s="2"/>
      <c r="N3467" s="13"/>
    </row>
    <row r="3468" spans="2:14" x14ac:dyDescent="0.4">
      <c r="B3468"/>
      <c r="C3468"/>
      <c r="D3468" s="14"/>
      <c r="G3468" s="2"/>
      <c r="N3468" s="13"/>
    </row>
    <row r="3469" spans="2:14" x14ac:dyDescent="0.4">
      <c r="B3469"/>
      <c r="C3469"/>
      <c r="D3469" s="14"/>
      <c r="G3469" s="2"/>
      <c r="N3469" s="13"/>
    </row>
    <row r="3470" spans="2:14" x14ac:dyDescent="0.4">
      <c r="B3470"/>
      <c r="C3470"/>
      <c r="D3470" s="14"/>
      <c r="G3470" s="2"/>
      <c r="N3470" s="13"/>
    </row>
    <row r="3471" spans="2:14" x14ac:dyDescent="0.4">
      <c r="B3471"/>
      <c r="C3471"/>
      <c r="D3471" s="14"/>
      <c r="G3471" s="2"/>
      <c r="N3471" s="13"/>
    </row>
    <row r="3472" spans="2:14" x14ac:dyDescent="0.4">
      <c r="B3472"/>
      <c r="C3472"/>
      <c r="D3472" s="14"/>
      <c r="G3472" s="2"/>
      <c r="N3472" s="13"/>
    </row>
    <row r="3473" spans="2:14" x14ac:dyDescent="0.4">
      <c r="B3473"/>
      <c r="C3473"/>
      <c r="D3473" s="14"/>
      <c r="G3473" s="2"/>
      <c r="N3473" s="13"/>
    </row>
    <row r="3474" spans="2:14" x14ac:dyDescent="0.4">
      <c r="B3474"/>
      <c r="C3474"/>
      <c r="D3474" s="14"/>
      <c r="G3474" s="2"/>
      <c r="N3474" s="13"/>
    </row>
    <row r="3475" spans="2:14" x14ac:dyDescent="0.4">
      <c r="B3475"/>
      <c r="C3475"/>
      <c r="D3475" s="14"/>
      <c r="G3475" s="2"/>
      <c r="N3475" s="13"/>
    </row>
    <row r="3476" spans="2:14" x14ac:dyDescent="0.4">
      <c r="B3476"/>
      <c r="C3476"/>
      <c r="D3476" s="14"/>
      <c r="G3476" s="2"/>
      <c r="N3476" s="13"/>
    </row>
    <row r="3477" spans="2:14" x14ac:dyDescent="0.4">
      <c r="B3477"/>
      <c r="C3477"/>
      <c r="D3477" s="14"/>
      <c r="G3477" s="2"/>
      <c r="N3477" s="13"/>
    </row>
    <row r="3478" spans="2:14" x14ac:dyDescent="0.4">
      <c r="B3478"/>
      <c r="C3478"/>
      <c r="D3478" s="14"/>
      <c r="G3478" s="2"/>
      <c r="N3478" s="13"/>
    </row>
    <row r="3479" spans="2:14" x14ac:dyDescent="0.4">
      <c r="B3479"/>
      <c r="C3479"/>
      <c r="D3479" s="14"/>
      <c r="G3479" s="2"/>
      <c r="N3479" s="13"/>
    </row>
    <row r="3480" spans="2:14" x14ac:dyDescent="0.4">
      <c r="B3480"/>
      <c r="C3480"/>
      <c r="D3480" s="14"/>
      <c r="G3480" s="2"/>
      <c r="N3480" s="13"/>
    </row>
    <row r="3481" spans="2:14" x14ac:dyDescent="0.4">
      <c r="B3481"/>
      <c r="C3481"/>
      <c r="D3481" s="14"/>
      <c r="G3481" s="2"/>
      <c r="N3481" s="13"/>
    </row>
    <row r="3482" spans="2:14" x14ac:dyDescent="0.4">
      <c r="B3482"/>
      <c r="C3482"/>
      <c r="D3482" s="14"/>
      <c r="G3482" s="2"/>
      <c r="N3482" s="13"/>
    </row>
    <row r="3483" spans="2:14" x14ac:dyDescent="0.4">
      <c r="B3483"/>
      <c r="C3483"/>
      <c r="D3483" s="14"/>
      <c r="G3483" s="2"/>
      <c r="N3483" s="13"/>
    </row>
    <row r="3484" spans="2:14" x14ac:dyDescent="0.4">
      <c r="B3484"/>
      <c r="C3484"/>
      <c r="D3484" s="14"/>
      <c r="G3484" s="2"/>
      <c r="N3484" s="13"/>
    </row>
    <row r="3485" spans="2:14" x14ac:dyDescent="0.4">
      <c r="B3485"/>
      <c r="C3485"/>
      <c r="D3485" s="14"/>
      <c r="G3485" s="2"/>
      <c r="N3485" s="13"/>
    </row>
    <row r="3486" spans="2:14" x14ac:dyDescent="0.4">
      <c r="B3486"/>
      <c r="C3486"/>
      <c r="D3486" s="14"/>
      <c r="G3486" s="2"/>
      <c r="N3486" s="13"/>
    </row>
    <row r="3487" spans="2:14" x14ac:dyDescent="0.4">
      <c r="B3487"/>
      <c r="C3487"/>
      <c r="D3487" s="14"/>
      <c r="G3487" s="2"/>
      <c r="N3487" s="13"/>
    </row>
    <row r="3488" spans="2:14" x14ac:dyDescent="0.4">
      <c r="B3488"/>
      <c r="C3488"/>
      <c r="D3488" s="14"/>
      <c r="G3488" s="2"/>
      <c r="N3488" s="13"/>
    </row>
    <row r="3489" spans="2:14" x14ac:dyDescent="0.4">
      <c r="B3489"/>
      <c r="C3489"/>
      <c r="D3489" s="14"/>
      <c r="G3489" s="2"/>
      <c r="N3489" s="13"/>
    </row>
    <row r="3490" spans="2:14" x14ac:dyDescent="0.4">
      <c r="B3490"/>
      <c r="C3490"/>
      <c r="D3490" s="14"/>
      <c r="G3490" s="2"/>
      <c r="N3490" s="13"/>
    </row>
    <row r="3491" spans="2:14" x14ac:dyDescent="0.4">
      <c r="B3491"/>
      <c r="C3491"/>
      <c r="D3491" s="14"/>
      <c r="G3491" s="2"/>
      <c r="N3491" s="13"/>
    </row>
    <row r="3492" spans="2:14" x14ac:dyDescent="0.4">
      <c r="B3492"/>
      <c r="C3492"/>
      <c r="D3492" s="14"/>
      <c r="G3492" s="2"/>
      <c r="N3492" s="13"/>
    </row>
    <row r="3493" spans="2:14" x14ac:dyDescent="0.4">
      <c r="B3493"/>
      <c r="C3493"/>
      <c r="D3493" s="14"/>
      <c r="G3493" s="2"/>
      <c r="N3493" s="13"/>
    </row>
    <row r="3494" spans="2:14" x14ac:dyDescent="0.4">
      <c r="B3494"/>
      <c r="C3494"/>
      <c r="D3494" s="14"/>
      <c r="G3494" s="2"/>
      <c r="N3494" s="13"/>
    </row>
    <row r="3495" spans="2:14" x14ac:dyDescent="0.4">
      <c r="B3495"/>
      <c r="C3495"/>
      <c r="D3495" s="14"/>
      <c r="G3495" s="2"/>
      <c r="N3495" s="13"/>
    </row>
    <row r="3496" spans="2:14" x14ac:dyDescent="0.4">
      <c r="B3496"/>
      <c r="C3496"/>
      <c r="D3496" s="14"/>
      <c r="G3496" s="2"/>
      <c r="N3496" s="13"/>
    </row>
    <row r="3497" spans="2:14" x14ac:dyDescent="0.4">
      <c r="B3497"/>
      <c r="C3497"/>
      <c r="D3497" s="14"/>
      <c r="G3497" s="2"/>
      <c r="N3497" s="13"/>
    </row>
    <row r="3498" spans="2:14" x14ac:dyDescent="0.4">
      <c r="B3498"/>
      <c r="C3498"/>
      <c r="D3498" s="14"/>
      <c r="G3498" s="2"/>
      <c r="N3498" s="13"/>
    </row>
    <row r="3499" spans="2:14" x14ac:dyDescent="0.4">
      <c r="B3499"/>
      <c r="C3499"/>
      <c r="D3499" s="14"/>
      <c r="G3499" s="2"/>
      <c r="N3499" s="13"/>
    </row>
    <row r="3500" spans="2:14" x14ac:dyDescent="0.4">
      <c r="B3500"/>
      <c r="C3500"/>
      <c r="D3500" s="14"/>
      <c r="G3500" s="2"/>
      <c r="N3500" s="13"/>
    </row>
    <row r="3501" spans="2:14" x14ac:dyDescent="0.4">
      <c r="B3501"/>
      <c r="C3501"/>
      <c r="D3501" s="14"/>
      <c r="G3501" s="2"/>
      <c r="N3501" s="13"/>
    </row>
    <row r="3502" spans="2:14" x14ac:dyDescent="0.4">
      <c r="B3502"/>
      <c r="C3502"/>
      <c r="D3502" s="14"/>
      <c r="G3502" s="2"/>
      <c r="N3502" s="13"/>
    </row>
    <row r="3503" spans="2:14" x14ac:dyDescent="0.4">
      <c r="B3503"/>
      <c r="C3503"/>
      <c r="D3503" s="14"/>
      <c r="G3503" s="2"/>
      <c r="N3503" s="13"/>
    </row>
    <row r="3504" spans="2:14" x14ac:dyDescent="0.4">
      <c r="B3504"/>
      <c r="C3504"/>
      <c r="D3504" s="14"/>
      <c r="G3504" s="2"/>
      <c r="N3504" s="13"/>
    </row>
    <row r="3505" spans="2:14" x14ac:dyDescent="0.4">
      <c r="B3505"/>
      <c r="C3505"/>
      <c r="D3505" s="14"/>
      <c r="G3505" s="2"/>
      <c r="N3505" s="13"/>
    </row>
    <row r="3506" spans="2:14" x14ac:dyDescent="0.4">
      <c r="B3506"/>
      <c r="C3506"/>
      <c r="D3506" s="14"/>
      <c r="G3506" s="2"/>
      <c r="N3506" s="13"/>
    </row>
    <row r="3507" spans="2:14" x14ac:dyDescent="0.4">
      <c r="B3507"/>
      <c r="C3507"/>
      <c r="D3507" s="14"/>
      <c r="G3507" s="2"/>
      <c r="N3507" s="13"/>
    </row>
    <row r="3508" spans="2:14" x14ac:dyDescent="0.4">
      <c r="B3508"/>
      <c r="C3508"/>
      <c r="D3508" s="14"/>
      <c r="G3508" s="2"/>
      <c r="N3508" s="13"/>
    </row>
    <row r="3509" spans="2:14" x14ac:dyDescent="0.4">
      <c r="B3509"/>
      <c r="C3509"/>
      <c r="D3509" s="14"/>
      <c r="G3509" s="2"/>
      <c r="N3509" s="13"/>
    </row>
    <row r="3510" spans="2:14" x14ac:dyDescent="0.4">
      <c r="B3510"/>
      <c r="C3510"/>
      <c r="D3510" s="14"/>
      <c r="G3510" s="2"/>
      <c r="N3510" s="13"/>
    </row>
    <row r="3511" spans="2:14" x14ac:dyDescent="0.4">
      <c r="B3511"/>
      <c r="C3511"/>
      <c r="D3511" s="14"/>
      <c r="G3511" s="2"/>
      <c r="N3511" s="13"/>
    </row>
    <row r="3512" spans="2:14" x14ac:dyDescent="0.4">
      <c r="B3512"/>
      <c r="C3512"/>
      <c r="D3512" s="14"/>
      <c r="G3512" s="2"/>
      <c r="N3512" s="13"/>
    </row>
    <row r="3513" spans="2:14" x14ac:dyDescent="0.4">
      <c r="B3513"/>
      <c r="C3513"/>
      <c r="D3513" s="14"/>
      <c r="G3513" s="2"/>
      <c r="N3513" s="13"/>
    </row>
    <row r="3514" spans="2:14" x14ac:dyDescent="0.4">
      <c r="B3514"/>
      <c r="C3514"/>
      <c r="D3514" s="14"/>
      <c r="G3514" s="2"/>
      <c r="N3514" s="13"/>
    </row>
    <row r="3515" spans="2:14" x14ac:dyDescent="0.4">
      <c r="B3515"/>
      <c r="C3515"/>
      <c r="D3515" s="14"/>
      <c r="G3515" s="2"/>
      <c r="N3515" s="13"/>
    </row>
    <row r="3516" spans="2:14" x14ac:dyDescent="0.4">
      <c r="B3516"/>
      <c r="C3516"/>
      <c r="D3516" s="14"/>
      <c r="G3516" s="2"/>
      <c r="N3516" s="13"/>
    </row>
    <row r="3517" spans="2:14" x14ac:dyDescent="0.4">
      <c r="B3517"/>
      <c r="C3517"/>
      <c r="D3517" s="14"/>
      <c r="G3517" s="2"/>
      <c r="N3517" s="13"/>
    </row>
    <row r="3518" spans="2:14" x14ac:dyDescent="0.4">
      <c r="B3518"/>
      <c r="C3518"/>
      <c r="D3518" s="14"/>
      <c r="G3518" s="2"/>
      <c r="N3518" s="13"/>
    </row>
    <row r="3519" spans="2:14" x14ac:dyDescent="0.4">
      <c r="B3519"/>
      <c r="C3519"/>
      <c r="D3519" s="14"/>
      <c r="G3519" s="2"/>
      <c r="N3519" s="13"/>
    </row>
    <row r="3520" spans="2:14" x14ac:dyDescent="0.4">
      <c r="B3520"/>
      <c r="C3520"/>
      <c r="D3520" s="14"/>
      <c r="G3520" s="2"/>
      <c r="N3520" s="13"/>
    </row>
    <row r="3521" spans="2:14" x14ac:dyDescent="0.4">
      <c r="B3521"/>
      <c r="C3521"/>
      <c r="D3521" s="14"/>
      <c r="G3521" s="2"/>
      <c r="N3521" s="13"/>
    </row>
    <row r="3522" spans="2:14" x14ac:dyDescent="0.4">
      <c r="B3522"/>
      <c r="C3522"/>
      <c r="D3522" s="14"/>
      <c r="G3522" s="2"/>
      <c r="N3522" s="13"/>
    </row>
    <row r="3523" spans="2:14" x14ac:dyDescent="0.4">
      <c r="B3523"/>
      <c r="C3523"/>
      <c r="D3523" s="14"/>
      <c r="G3523" s="2"/>
      <c r="N3523" s="13"/>
    </row>
    <row r="3524" spans="2:14" x14ac:dyDescent="0.4">
      <c r="B3524"/>
      <c r="C3524"/>
      <c r="D3524" s="14"/>
      <c r="G3524" s="2"/>
      <c r="N3524" s="13"/>
    </row>
    <row r="3525" spans="2:14" x14ac:dyDescent="0.4">
      <c r="B3525"/>
      <c r="C3525"/>
      <c r="D3525" s="14"/>
      <c r="G3525" s="2"/>
      <c r="N3525" s="13"/>
    </row>
    <row r="3526" spans="2:14" x14ac:dyDescent="0.4">
      <c r="B3526"/>
      <c r="C3526"/>
      <c r="D3526" s="14"/>
      <c r="G3526" s="2"/>
      <c r="N3526" s="13"/>
    </row>
    <row r="3527" spans="2:14" x14ac:dyDescent="0.4">
      <c r="B3527"/>
      <c r="C3527"/>
      <c r="D3527" s="14"/>
      <c r="G3527" s="2"/>
      <c r="N3527" s="13"/>
    </row>
    <row r="3528" spans="2:14" x14ac:dyDescent="0.4">
      <c r="B3528"/>
      <c r="C3528"/>
      <c r="D3528" s="14"/>
      <c r="G3528" s="2"/>
      <c r="N3528" s="13"/>
    </row>
    <row r="3529" spans="2:14" x14ac:dyDescent="0.4">
      <c r="B3529"/>
      <c r="C3529"/>
      <c r="D3529" s="14"/>
      <c r="G3529" s="2"/>
      <c r="N3529" s="13"/>
    </row>
    <row r="3530" spans="2:14" x14ac:dyDescent="0.4">
      <c r="B3530"/>
      <c r="C3530"/>
      <c r="D3530" s="14"/>
      <c r="G3530" s="2"/>
      <c r="N3530" s="13"/>
    </row>
    <row r="3531" spans="2:14" x14ac:dyDescent="0.4">
      <c r="B3531"/>
      <c r="C3531"/>
      <c r="D3531" s="14"/>
      <c r="G3531" s="2"/>
      <c r="N3531" s="13"/>
    </row>
    <row r="3532" spans="2:14" x14ac:dyDescent="0.4">
      <c r="B3532"/>
      <c r="C3532"/>
      <c r="D3532" s="14"/>
      <c r="G3532" s="2"/>
      <c r="N3532" s="13"/>
    </row>
    <row r="3533" spans="2:14" x14ac:dyDescent="0.4">
      <c r="B3533"/>
      <c r="C3533"/>
      <c r="D3533" s="14"/>
      <c r="G3533" s="2"/>
      <c r="N3533" s="13"/>
    </row>
    <row r="3534" spans="2:14" x14ac:dyDescent="0.4">
      <c r="B3534"/>
      <c r="C3534"/>
      <c r="D3534" s="14"/>
      <c r="G3534" s="2"/>
      <c r="N3534" s="13"/>
    </row>
    <row r="3535" spans="2:14" x14ac:dyDescent="0.4">
      <c r="B3535"/>
      <c r="C3535"/>
      <c r="D3535" s="14"/>
      <c r="G3535" s="2"/>
      <c r="N3535" s="13"/>
    </row>
    <row r="3536" spans="2:14" x14ac:dyDescent="0.4">
      <c r="B3536"/>
      <c r="C3536"/>
      <c r="D3536" s="14"/>
      <c r="G3536" s="2"/>
      <c r="N3536" s="13"/>
    </row>
    <row r="3537" spans="2:14" x14ac:dyDescent="0.4">
      <c r="B3537"/>
      <c r="C3537"/>
      <c r="D3537" s="14"/>
      <c r="G3537" s="2"/>
      <c r="N3537" s="13"/>
    </row>
    <row r="3538" spans="2:14" x14ac:dyDescent="0.4">
      <c r="B3538"/>
      <c r="C3538"/>
      <c r="D3538" s="14"/>
      <c r="G3538" s="2"/>
      <c r="N3538" s="13"/>
    </row>
    <row r="3539" spans="2:14" x14ac:dyDescent="0.4">
      <c r="B3539"/>
      <c r="C3539"/>
      <c r="D3539" s="14"/>
      <c r="G3539" s="2"/>
      <c r="N3539" s="13"/>
    </row>
    <row r="3540" spans="2:14" x14ac:dyDescent="0.4">
      <c r="B3540"/>
      <c r="C3540"/>
      <c r="D3540" s="14"/>
      <c r="G3540" s="2"/>
      <c r="N3540" s="13"/>
    </row>
    <row r="3541" spans="2:14" x14ac:dyDescent="0.4">
      <c r="B3541"/>
      <c r="C3541"/>
      <c r="D3541" s="14"/>
      <c r="G3541" s="2"/>
      <c r="N3541" s="13"/>
    </row>
    <row r="3542" spans="2:14" x14ac:dyDescent="0.4">
      <c r="B3542"/>
      <c r="C3542"/>
      <c r="D3542" s="14"/>
      <c r="G3542" s="2"/>
      <c r="N3542" s="13"/>
    </row>
    <row r="3543" spans="2:14" x14ac:dyDescent="0.4">
      <c r="B3543"/>
      <c r="C3543"/>
      <c r="D3543" s="14"/>
      <c r="G3543" s="2"/>
      <c r="N3543" s="13"/>
    </row>
    <row r="3544" spans="2:14" x14ac:dyDescent="0.4">
      <c r="B3544"/>
      <c r="C3544"/>
      <c r="D3544" s="14"/>
      <c r="G3544" s="2"/>
      <c r="N3544" s="13"/>
    </row>
    <row r="3545" spans="2:14" x14ac:dyDescent="0.4">
      <c r="B3545"/>
      <c r="C3545"/>
      <c r="D3545" s="14"/>
      <c r="G3545" s="2"/>
      <c r="N3545" s="13"/>
    </row>
    <row r="3546" spans="2:14" x14ac:dyDescent="0.4">
      <c r="B3546"/>
      <c r="C3546"/>
      <c r="D3546" s="14"/>
      <c r="G3546" s="2"/>
      <c r="N3546" s="13"/>
    </row>
    <row r="3547" spans="2:14" x14ac:dyDescent="0.4">
      <c r="B3547"/>
      <c r="C3547"/>
      <c r="D3547" s="14"/>
      <c r="G3547" s="2"/>
      <c r="N3547" s="13"/>
    </row>
    <row r="3548" spans="2:14" x14ac:dyDescent="0.4">
      <c r="B3548"/>
      <c r="C3548"/>
      <c r="D3548" s="14"/>
      <c r="G3548" s="2"/>
      <c r="N3548" s="13"/>
    </row>
    <row r="3549" spans="2:14" x14ac:dyDescent="0.4">
      <c r="B3549"/>
      <c r="C3549"/>
      <c r="D3549" s="14"/>
      <c r="G3549" s="2"/>
      <c r="N3549" s="13"/>
    </row>
    <row r="3550" spans="2:14" x14ac:dyDescent="0.4">
      <c r="B3550"/>
      <c r="C3550"/>
      <c r="D3550" s="14"/>
      <c r="G3550" s="2"/>
      <c r="N3550" s="13"/>
    </row>
    <row r="3551" spans="2:14" x14ac:dyDescent="0.4">
      <c r="B3551"/>
      <c r="C3551"/>
      <c r="D3551" s="14"/>
      <c r="G3551" s="2"/>
      <c r="N3551" s="13"/>
    </row>
    <row r="3552" spans="2:14" x14ac:dyDescent="0.4">
      <c r="B3552"/>
      <c r="C3552"/>
      <c r="D3552" s="14"/>
      <c r="G3552" s="2"/>
      <c r="N3552" s="13"/>
    </row>
    <row r="3553" spans="2:14" x14ac:dyDescent="0.4">
      <c r="B3553"/>
      <c r="C3553"/>
      <c r="D3553" s="14"/>
      <c r="G3553" s="2"/>
      <c r="N3553" s="13"/>
    </row>
    <row r="3554" spans="2:14" x14ac:dyDescent="0.4">
      <c r="B3554"/>
      <c r="C3554"/>
      <c r="D3554" s="14"/>
      <c r="G3554" s="2"/>
      <c r="N3554" s="13"/>
    </row>
    <row r="3555" spans="2:14" x14ac:dyDescent="0.4">
      <c r="B3555"/>
      <c r="C3555"/>
      <c r="D3555" s="14"/>
      <c r="G3555" s="2"/>
      <c r="N3555" s="13"/>
    </row>
    <row r="3556" spans="2:14" x14ac:dyDescent="0.4">
      <c r="B3556"/>
      <c r="C3556"/>
      <c r="D3556" s="14"/>
      <c r="G3556" s="2"/>
      <c r="N3556" s="13"/>
    </row>
    <row r="3557" spans="2:14" x14ac:dyDescent="0.4">
      <c r="B3557"/>
      <c r="C3557"/>
      <c r="D3557" s="14"/>
      <c r="G3557" s="2"/>
      <c r="N3557" s="13"/>
    </row>
    <row r="3558" spans="2:14" x14ac:dyDescent="0.4">
      <c r="B3558"/>
      <c r="C3558"/>
      <c r="D3558" s="14"/>
      <c r="G3558" s="2"/>
      <c r="N3558" s="13"/>
    </row>
    <row r="3559" spans="2:14" x14ac:dyDescent="0.4">
      <c r="B3559"/>
      <c r="C3559"/>
      <c r="D3559" s="14"/>
      <c r="G3559" s="2"/>
      <c r="N3559" s="13"/>
    </row>
    <row r="3560" spans="2:14" x14ac:dyDescent="0.4">
      <c r="B3560"/>
      <c r="C3560"/>
      <c r="D3560" s="14"/>
      <c r="G3560" s="2"/>
      <c r="N3560" s="13"/>
    </row>
    <row r="3561" spans="2:14" x14ac:dyDescent="0.4">
      <c r="B3561"/>
      <c r="C3561"/>
      <c r="D3561" s="14"/>
      <c r="G3561" s="2"/>
      <c r="N3561" s="13"/>
    </row>
    <row r="3562" spans="2:14" x14ac:dyDescent="0.4">
      <c r="B3562"/>
      <c r="C3562"/>
      <c r="D3562" s="14"/>
      <c r="G3562" s="2"/>
      <c r="N3562" s="13"/>
    </row>
    <row r="3563" spans="2:14" x14ac:dyDescent="0.4">
      <c r="B3563"/>
      <c r="C3563"/>
      <c r="D3563" s="14"/>
      <c r="G3563" s="2"/>
      <c r="N3563" s="13"/>
    </row>
    <row r="3564" spans="2:14" x14ac:dyDescent="0.4">
      <c r="B3564"/>
      <c r="C3564"/>
      <c r="D3564" s="14"/>
      <c r="G3564" s="2"/>
      <c r="N3564" s="13"/>
    </row>
    <row r="3565" spans="2:14" x14ac:dyDescent="0.4">
      <c r="B3565"/>
      <c r="C3565"/>
      <c r="D3565" s="14"/>
      <c r="G3565" s="2"/>
      <c r="N3565" s="13"/>
    </row>
    <row r="3566" spans="2:14" x14ac:dyDescent="0.4">
      <c r="B3566"/>
      <c r="C3566"/>
      <c r="D3566" s="14"/>
      <c r="G3566" s="2"/>
      <c r="N3566" s="13"/>
    </row>
    <row r="3567" spans="2:14" x14ac:dyDescent="0.4">
      <c r="B3567"/>
      <c r="C3567"/>
      <c r="D3567" s="14"/>
      <c r="G3567" s="2"/>
      <c r="N3567" s="13"/>
    </row>
    <row r="3568" spans="2:14" x14ac:dyDescent="0.4">
      <c r="B3568"/>
      <c r="C3568"/>
      <c r="D3568" s="14"/>
      <c r="G3568" s="2"/>
      <c r="N3568" s="13"/>
    </row>
    <row r="3569" spans="2:14" x14ac:dyDescent="0.4">
      <c r="B3569"/>
      <c r="C3569"/>
      <c r="D3569" s="14"/>
      <c r="G3569" s="2"/>
      <c r="N3569" s="13"/>
    </row>
    <row r="3570" spans="2:14" x14ac:dyDescent="0.4">
      <c r="B3570"/>
      <c r="C3570"/>
      <c r="D3570" s="14"/>
      <c r="G3570" s="2"/>
      <c r="N3570" s="13"/>
    </row>
    <row r="3571" spans="2:14" x14ac:dyDescent="0.4">
      <c r="B3571"/>
      <c r="C3571"/>
      <c r="D3571" s="14"/>
      <c r="G3571" s="2"/>
      <c r="N3571" s="13"/>
    </row>
    <row r="3572" spans="2:14" x14ac:dyDescent="0.4">
      <c r="B3572"/>
      <c r="C3572"/>
      <c r="D3572" s="14"/>
      <c r="G3572" s="2"/>
      <c r="N3572" s="13"/>
    </row>
    <row r="3573" spans="2:14" x14ac:dyDescent="0.4">
      <c r="B3573"/>
      <c r="C3573"/>
      <c r="D3573" s="14"/>
      <c r="G3573" s="2"/>
      <c r="N3573" s="13"/>
    </row>
    <row r="3574" spans="2:14" x14ac:dyDescent="0.4">
      <c r="B3574"/>
      <c r="C3574"/>
      <c r="D3574" s="14"/>
      <c r="G3574" s="2"/>
      <c r="N3574" s="13"/>
    </row>
    <row r="3575" spans="2:14" x14ac:dyDescent="0.4">
      <c r="B3575"/>
      <c r="C3575"/>
      <c r="D3575" s="14"/>
      <c r="G3575" s="2"/>
      <c r="N3575" s="13"/>
    </row>
    <row r="3576" spans="2:14" x14ac:dyDescent="0.4">
      <c r="B3576"/>
      <c r="C3576"/>
      <c r="D3576" s="14"/>
      <c r="G3576" s="2"/>
      <c r="N3576" s="13"/>
    </row>
    <row r="3577" spans="2:14" x14ac:dyDescent="0.4">
      <c r="B3577"/>
      <c r="C3577"/>
      <c r="D3577" s="14"/>
      <c r="G3577" s="2"/>
      <c r="N3577" s="13"/>
    </row>
    <row r="3578" spans="2:14" x14ac:dyDescent="0.4">
      <c r="B3578"/>
      <c r="C3578"/>
      <c r="D3578" s="14"/>
      <c r="G3578" s="2"/>
      <c r="N3578" s="13"/>
    </row>
    <row r="3579" spans="2:14" x14ac:dyDescent="0.4">
      <c r="B3579"/>
      <c r="C3579"/>
      <c r="D3579" s="14"/>
      <c r="G3579" s="2"/>
      <c r="N3579" s="13"/>
    </row>
    <row r="3580" spans="2:14" x14ac:dyDescent="0.4">
      <c r="B3580"/>
      <c r="C3580"/>
      <c r="D3580" s="14"/>
      <c r="G3580" s="2"/>
      <c r="N3580" s="13"/>
    </row>
    <row r="3581" spans="2:14" x14ac:dyDescent="0.4">
      <c r="B3581"/>
      <c r="C3581"/>
      <c r="D3581" s="14"/>
      <c r="G3581" s="2"/>
      <c r="N3581" s="13"/>
    </row>
    <row r="3582" spans="2:14" x14ac:dyDescent="0.4">
      <c r="B3582"/>
      <c r="C3582"/>
      <c r="D3582" s="14"/>
      <c r="G3582" s="2"/>
      <c r="N3582" s="13"/>
    </row>
    <row r="3583" spans="2:14" x14ac:dyDescent="0.4">
      <c r="B3583"/>
      <c r="C3583"/>
      <c r="D3583" s="14"/>
      <c r="G3583" s="2"/>
      <c r="N3583" s="13"/>
    </row>
    <row r="3584" spans="2:14" x14ac:dyDescent="0.4">
      <c r="B3584"/>
      <c r="C3584"/>
      <c r="D3584" s="14"/>
      <c r="G3584" s="2"/>
      <c r="N3584" s="13"/>
    </row>
    <row r="3585" spans="2:14" x14ac:dyDescent="0.4">
      <c r="B3585"/>
      <c r="C3585"/>
      <c r="D3585" s="14"/>
      <c r="G3585" s="2"/>
      <c r="N3585" s="13"/>
    </row>
    <row r="3586" spans="2:14" x14ac:dyDescent="0.4">
      <c r="B3586"/>
      <c r="C3586"/>
      <c r="D3586" s="14"/>
      <c r="G3586" s="2"/>
      <c r="N3586" s="13"/>
    </row>
    <row r="3587" spans="2:14" x14ac:dyDescent="0.4">
      <c r="B3587"/>
      <c r="C3587"/>
      <c r="D3587" s="14"/>
      <c r="G3587" s="2"/>
      <c r="N3587" s="13"/>
    </row>
    <row r="3588" spans="2:14" x14ac:dyDescent="0.4">
      <c r="B3588"/>
      <c r="C3588"/>
      <c r="D3588" s="14"/>
      <c r="G3588" s="2"/>
      <c r="N3588" s="13"/>
    </row>
    <row r="3589" spans="2:14" x14ac:dyDescent="0.4">
      <c r="B3589"/>
      <c r="C3589"/>
      <c r="D3589" s="14"/>
      <c r="G3589" s="2"/>
      <c r="N3589" s="13"/>
    </row>
    <row r="3590" spans="2:14" x14ac:dyDescent="0.4">
      <c r="B3590"/>
      <c r="C3590"/>
      <c r="D3590" s="14"/>
      <c r="G3590" s="2"/>
      <c r="N3590" s="13"/>
    </row>
    <row r="3591" spans="2:14" x14ac:dyDescent="0.4">
      <c r="B3591"/>
      <c r="C3591"/>
      <c r="D3591" s="14"/>
      <c r="G3591" s="2"/>
      <c r="N3591" s="13"/>
    </row>
    <row r="3592" spans="2:14" x14ac:dyDescent="0.4">
      <c r="B3592"/>
      <c r="C3592"/>
      <c r="D3592" s="14"/>
      <c r="G3592" s="2"/>
      <c r="N3592" s="13"/>
    </row>
    <row r="3593" spans="2:14" x14ac:dyDescent="0.4">
      <c r="B3593"/>
      <c r="C3593"/>
      <c r="D3593" s="14"/>
      <c r="G3593" s="2"/>
      <c r="N3593" s="13"/>
    </row>
    <row r="3594" spans="2:14" x14ac:dyDescent="0.4">
      <c r="B3594"/>
      <c r="C3594"/>
      <c r="D3594" s="14"/>
      <c r="G3594" s="2"/>
      <c r="N3594" s="13"/>
    </row>
    <row r="3595" spans="2:14" x14ac:dyDescent="0.4">
      <c r="B3595"/>
      <c r="C3595"/>
      <c r="D3595" s="14"/>
      <c r="G3595" s="2"/>
      <c r="N3595" s="13"/>
    </row>
    <row r="3596" spans="2:14" x14ac:dyDescent="0.4">
      <c r="B3596"/>
      <c r="C3596"/>
      <c r="D3596" s="14"/>
      <c r="G3596" s="2"/>
      <c r="N3596" s="13"/>
    </row>
    <row r="3597" spans="2:14" x14ac:dyDescent="0.4">
      <c r="B3597"/>
      <c r="C3597"/>
      <c r="D3597" s="14"/>
      <c r="G3597" s="2"/>
      <c r="N3597" s="13"/>
    </row>
    <row r="3598" spans="2:14" x14ac:dyDescent="0.4">
      <c r="B3598"/>
      <c r="C3598"/>
      <c r="D3598" s="14"/>
      <c r="G3598" s="2"/>
      <c r="N3598" s="13"/>
    </row>
    <row r="3599" spans="2:14" x14ac:dyDescent="0.4">
      <c r="B3599"/>
      <c r="C3599"/>
      <c r="D3599" s="14"/>
      <c r="G3599" s="2"/>
      <c r="N3599" s="13"/>
    </row>
    <row r="3600" spans="2:14" x14ac:dyDescent="0.4">
      <c r="B3600"/>
      <c r="C3600"/>
      <c r="D3600" s="14"/>
      <c r="G3600" s="2"/>
      <c r="N3600" s="13"/>
    </row>
    <row r="3601" spans="2:14" x14ac:dyDescent="0.4">
      <c r="B3601"/>
      <c r="C3601"/>
      <c r="D3601" s="14"/>
      <c r="G3601" s="2"/>
      <c r="N3601" s="13"/>
    </row>
    <row r="3602" spans="2:14" x14ac:dyDescent="0.4">
      <c r="B3602"/>
      <c r="C3602"/>
      <c r="D3602" s="14"/>
      <c r="G3602" s="2"/>
      <c r="N3602" s="13"/>
    </row>
    <row r="3603" spans="2:14" x14ac:dyDescent="0.4">
      <c r="B3603"/>
      <c r="C3603"/>
      <c r="D3603" s="14"/>
      <c r="G3603" s="2"/>
      <c r="N3603" s="13"/>
    </row>
    <row r="3604" spans="2:14" x14ac:dyDescent="0.4">
      <c r="B3604"/>
      <c r="C3604"/>
      <c r="D3604" s="14"/>
      <c r="G3604" s="2"/>
      <c r="N3604" s="13"/>
    </row>
    <row r="3605" spans="2:14" x14ac:dyDescent="0.4">
      <c r="B3605"/>
      <c r="C3605"/>
      <c r="D3605" s="14"/>
      <c r="G3605" s="2"/>
      <c r="N3605" s="13"/>
    </row>
    <row r="3606" spans="2:14" x14ac:dyDescent="0.4">
      <c r="B3606"/>
      <c r="C3606"/>
      <c r="D3606" s="14"/>
      <c r="G3606" s="2"/>
      <c r="N3606" s="13"/>
    </row>
    <row r="3607" spans="2:14" x14ac:dyDescent="0.4">
      <c r="B3607"/>
      <c r="C3607"/>
      <c r="D3607" s="14"/>
      <c r="G3607" s="2"/>
      <c r="N3607" s="13"/>
    </row>
    <row r="3608" spans="2:14" x14ac:dyDescent="0.4">
      <c r="B3608"/>
      <c r="C3608"/>
      <c r="D3608" s="14"/>
      <c r="G3608" s="2"/>
      <c r="N3608" s="13"/>
    </row>
    <row r="3609" spans="2:14" x14ac:dyDescent="0.4">
      <c r="B3609"/>
      <c r="C3609"/>
      <c r="D3609" s="14"/>
      <c r="G3609" s="2"/>
      <c r="N3609" s="13"/>
    </row>
    <row r="3610" spans="2:14" x14ac:dyDescent="0.4">
      <c r="B3610"/>
      <c r="C3610"/>
      <c r="D3610" s="14"/>
      <c r="G3610" s="2"/>
      <c r="N3610" s="13"/>
    </row>
    <row r="3611" spans="2:14" x14ac:dyDescent="0.4">
      <c r="B3611"/>
      <c r="C3611"/>
      <c r="D3611" s="14"/>
      <c r="G3611" s="2"/>
      <c r="N3611" s="13"/>
    </row>
    <row r="3612" spans="2:14" x14ac:dyDescent="0.4">
      <c r="B3612"/>
      <c r="C3612"/>
      <c r="D3612" s="14"/>
      <c r="G3612" s="2"/>
      <c r="N3612" s="13"/>
    </row>
    <row r="3613" spans="2:14" x14ac:dyDescent="0.4">
      <c r="B3613"/>
      <c r="C3613"/>
      <c r="D3613" s="14"/>
      <c r="G3613" s="2"/>
      <c r="N3613" s="13"/>
    </row>
    <row r="3614" spans="2:14" x14ac:dyDescent="0.4">
      <c r="B3614"/>
      <c r="C3614"/>
      <c r="D3614" s="14"/>
      <c r="G3614" s="2"/>
      <c r="N3614" s="13"/>
    </row>
    <row r="3615" spans="2:14" x14ac:dyDescent="0.4">
      <c r="B3615"/>
      <c r="C3615"/>
      <c r="D3615" s="14"/>
      <c r="G3615" s="2"/>
      <c r="N3615" s="13"/>
    </row>
    <row r="3616" spans="2:14" x14ac:dyDescent="0.4">
      <c r="B3616"/>
      <c r="C3616"/>
      <c r="D3616" s="14"/>
      <c r="G3616" s="2"/>
      <c r="N3616" s="13"/>
    </row>
    <row r="3617" spans="2:14" x14ac:dyDescent="0.4">
      <c r="B3617"/>
      <c r="C3617"/>
      <c r="D3617" s="14"/>
      <c r="G3617" s="2"/>
      <c r="N3617" s="13"/>
    </row>
    <row r="3618" spans="2:14" x14ac:dyDescent="0.4">
      <c r="B3618"/>
      <c r="C3618"/>
      <c r="D3618" s="14"/>
      <c r="G3618" s="2"/>
      <c r="N3618" s="13"/>
    </row>
    <row r="3619" spans="2:14" x14ac:dyDescent="0.4">
      <c r="B3619"/>
      <c r="C3619"/>
      <c r="D3619" s="14"/>
      <c r="G3619" s="2"/>
      <c r="N3619" s="13"/>
    </row>
    <row r="3620" spans="2:14" x14ac:dyDescent="0.4">
      <c r="B3620"/>
      <c r="C3620"/>
      <c r="D3620" s="14"/>
      <c r="G3620" s="2"/>
      <c r="N3620" s="13"/>
    </row>
    <row r="3621" spans="2:14" x14ac:dyDescent="0.4">
      <c r="B3621"/>
      <c r="C3621"/>
      <c r="D3621" s="14"/>
      <c r="G3621" s="2"/>
      <c r="N3621" s="13"/>
    </row>
    <row r="3622" spans="2:14" x14ac:dyDescent="0.4">
      <c r="B3622"/>
      <c r="C3622"/>
      <c r="D3622" s="14"/>
      <c r="G3622" s="2"/>
      <c r="N3622" s="13"/>
    </row>
    <row r="3623" spans="2:14" x14ac:dyDescent="0.4">
      <c r="B3623"/>
      <c r="C3623"/>
      <c r="D3623" s="14"/>
      <c r="G3623" s="2"/>
      <c r="N3623" s="13"/>
    </row>
    <row r="3624" spans="2:14" x14ac:dyDescent="0.4">
      <c r="B3624"/>
      <c r="C3624"/>
      <c r="D3624" s="14"/>
      <c r="G3624" s="2"/>
      <c r="N3624" s="13"/>
    </row>
    <row r="3625" spans="2:14" x14ac:dyDescent="0.4">
      <c r="B3625"/>
      <c r="C3625"/>
      <c r="D3625" s="14"/>
      <c r="G3625" s="2"/>
      <c r="N3625" s="13"/>
    </row>
    <row r="3626" spans="2:14" x14ac:dyDescent="0.4">
      <c r="B3626"/>
      <c r="C3626"/>
      <c r="D3626" s="14"/>
      <c r="G3626" s="2"/>
      <c r="N3626" s="13"/>
    </row>
    <row r="3627" spans="2:14" x14ac:dyDescent="0.4">
      <c r="B3627"/>
      <c r="C3627"/>
      <c r="D3627" s="14"/>
      <c r="G3627" s="2"/>
      <c r="N3627" s="13"/>
    </row>
    <row r="3628" spans="2:14" x14ac:dyDescent="0.4">
      <c r="B3628"/>
      <c r="C3628"/>
      <c r="D3628" s="14"/>
      <c r="G3628" s="2"/>
      <c r="N3628" s="13"/>
    </row>
    <row r="3629" spans="2:14" x14ac:dyDescent="0.4">
      <c r="B3629"/>
      <c r="C3629"/>
      <c r="D3629" s="14"/>
      <c r="G3629" s="2"/>
      <c r="N3629" s="13"/>
    </row>
    <row r="3630" spans="2:14" x14ac:dyDescent="0.4">
      <c r="B3630"/>
      <c r="C3630"/>
      <c r="D3630" s="14"/>
      <c r="G3630" s="2"/>
      <c r="N3630" s="13"/>
    </row>
    <row r="3631" spans="2:14" x14ac:dyDescent="0.4">
      <c r="B3631"/>
      <c r="C3631"/>
      <c r="D3631" s="14"/>
      <c r="G3631" s="2"/>
      <c r="N3631" s="13"/>
    </row>
    <row r="3632" spans="2:14" x14ac:dyDescent="0.4">
      <c r="B3632"/>
      <c r="C3632"/>
      <c r="D3632" s="14"/>
      <c r="G3632" s="2"/>
      <c r="N3632" s="13"/>
    </row>
    <row r="3633" spans="2:14" x14ac:dyDescent="0.4">
      <c r="B3633"/>
      <c r="C3633"/>
      <c r="D3633" s="14"/>
      <c r="G3633" s="2"/>
      <c r="N3633" s="13"/>
    </row>
    <row r="3634" spans="2:14" x14ac:dyDescent="0.4">
      <c r="B3634"/>
      <c r="C3634"/>
      <c r="D3634" s="14"/>
      <c r="G3634" s="2"/>
      <c r="N3634" s="13"/>
    </row>
    <row r="3635" spans="2:14" x14ac:dyDescent="0.4">
      <c r="B3635"/>
      <c r="C3635"/>
      <c r="D3635" s="14"/>
      <c r="G3635" s="2"/>
      <c r="N3635" s="13"/>
    </row>
    <row r="3636" spans="2:14" x14ac:dyDescent="0.4">
      <c r="B3636"/>
      <c r="C3636"/>
      <c r="D3636" s="14"/>
      <c r="G3636" s="2"/>
      <c r="N3636" s="13"/>
    </row>
    <row r="3637" spans="2:14" x14ac:dyDescent="0.4">
      <c r="B3637"/>
      <c r="C3637"/>
      <c r="D3637" s="14"/>
      <c r="G3637" s="2"/>
      <c r="N3637" s="13"/>
    </row>
    <row r="3638" spans="2:14" x14ac:dyDescent="0.4">
      <c r="B3638"/>
      <c r="C3638"/>
      <c r="D3638" s="14"/>
      <c r="G3638" s="2"/>
      <c r="N3638" s="13"/>
    </row>
    <row r="3639" spans="2:14" x14ac:dyDescent="0.4">
      <c r="B3639"/>
      <c r="C3639"/>
      <c r="D3639" s="14"/>
      <c r="G3639" s="2"/>
      <c r="N3639" s="13"/>
    </row>
    <row r="3640" spans="2:14" x14ac:dyDescent="0.4">
      <c r="B3640"/>
      <c r="C3640"/>
      <c r="D3640" s="14"/>
      <c r="G3640" s="2"/>
      <c r="N3640" s="13"/>
    </row>
    <row r="3641" spans="2:14" x14ac:dyDescent="0.4">
      <c r="B3641"/>
      <c r="C3641"/>
      <c r="D3641" s="14"/>
      <c r="G3641" s="2"/>
      <c r="N3641" s="13"/>
    </row>
    <row r="3642" spans="2:14" x14ac:dyDescent="0.4">
      <c r="B3642"/>
      <c r="C3642"/>
      <c r="D3642" s="14"/>
      <c r="G3642" s="2"/>
      <c r="N3642" s="13"/>
    </row>
    <row r="3643" spans="2:14" x14ac:dyDescent="0.4">
      <c r="B3643"/>
      <c r="C3643"/>
      <c r="D3643" s="14"/>
      <c r="G3643" s="2"/>
      <c r="N3643" s="13"/>
    </row>
    <row r="3644" spans="2:14" x14ac:dyDescent="0.4">
      <c r="B3644"/>
      <c r="C3644"/>
      <c r="D3644" s="14"/>
      <c r="G3644" s="2"/>
      <c r="N3644" s="13"/>
    </row>
    <row r="3645" spans="2:14" x14ac:dyDescent="0.4">
      <c r="B3645"/>
      <c r="C3645"/>
      <c r="D3645" s="14"/>
      <c r="G3645" s="2"/>
      <c r="N3645" s="13"/>
    </row>
    <row r="3646" spans="2:14" x14ac:dyDescent="0.4">
      <c r="B3646"/>
      <c r="C3646"/>
      <c r="D3646" s="14"/>
      <c r="G3646" s="2"/>
      <c r="N3646" s="13"/>
    </row>
    <row r="3647" spans="2:14" x14ac:dyDescent="0.4">
      <c r="B3647"/>
      <c r="C3647"/>
      <c r="D3647" s="14"/>
      <c r="G3647" s="2"/>
      <c r="N3647" s="13"/>
    </row>
    <row r="3648" spans="2:14" x14ac:dyDescent="0.4">
      <c r="B3648"/>
      <c r="C3648"/>
      <c r="D3648" s="14"/>
      <c r="G3648" s="2"/>
      <c r="N3648" s="13"/>
    </row>
    <row r="3649" spans="2:14" x14ac:dyDescent="0.4">
      <c r="B3649"/>
      <c r="C3649"/>
      <c r="D3649" s="14"/>
      <c r="G3649" s="2"/>
      <c r="N3649" s="13"/>
    </row>
    <row r="3650" spans="2:14" x14ac:dyDescent="0.4">
      <c r="B3650"/>
      <c r="C3650"/>
      <c r="D3650" s="14"/>
      <c r="G3650" s="2"/>
      <c r="N3650" s="13"/>
    </row>
    <row r="3651" spans="2:14" x14ac:dyDescent="0.4">
      <c r="B3651"/>
      <c r="C3651"/>
      <c r="D3651" s="14"/>
      <c r="G3651" s="2"/>
      <c r="N3651" s="13"/>
    </row>
    <row r="3652" spans="2:14" x14ac:dyDescent="0.4">
      <c r="B3652"/>
      <c r="C3652"/>
      <c r="D3652" s="14"/>
      <c r="G3652" s="2"/>
      <c r="N3652" s="13"/>
    </row>
    <row r="3653" spans="2:14" x14ac:dyDescent="0.4">
      <c r="B3653"/>
      <c r="C3653"/>
      <c r="D3653" s="14"/>
      <c r="G3653" s="2"/>
      <c r="N3653" s="13"/>
    </row>
    <row r="3654" spans="2:14" x14ac:dyDescent="0.4">
      <c r="B3654"/>
      <c r="C3654"/>
      <c r="D3654" s="14"/>
      <c r="G3654" s="2"/>
      <c r="N3654" s="13"/>
    </row>
    <row r="3655" spans="2:14" x14ac:dyDescent="0.4">
      <c r="B3655"/>
      <c r="C3655"/>
      <c r="D3655" s="14"/>
      <c r="G3655" s="2"/>
      <c r="N3655" s="13"/>
    </row>
    <row r="3656" spans="2:14" x14ac:dyDescent="0.4">
      <c r="B3656"/>
      <c r="C3656"/>
      <c r="D3656" s="14"/>
      <c r="G3656" s="2"/>
      <c r="N3656" s="13"/>
    </row>
    <row r="3657" spans="2:14" x14ac:dyDescent="0.4">
      <c r="B3657"/>
      <c r="C3657"/>
      <c r="D3657" s="14"/>
      <c r="G3657" s="2"/>
      <c r="N3657" s="13"/>
    </row>
    <row r="3658" spans="2:14" x14ac:dyDescent="0.4">
      <c r="B3658"/>
      <c r="C3658"/>
      <c r="D3658" s="14"/>
      <c r="G3658" s="2"/>
      <c r="N3658" s="13"/>
    </row>
    <row r="3659" spans="2:14" x14ac:dyDescent="0.4">
      <c r="B3659"/>
      <c r="C3659"/>
      <c r="D3659" s="14"/>
      <c r="G3659" s="2"/>
      <c r="N3659" s="13"/>
    </row>
    <row r="3660" spans="2:14" x14ac:dyDescent="0.4">
      <c r="B3660"/>
      <c r="C3660"/>
      <c r="D3660" s="14"/>
      <c r="G3660" s="2"/>
      <c r="N3660" s="13"/>
    </row>
    <row r="3661" spans="2:14" x14ac:dyDescent="0.4">
      <c r="B3661"/>
      <c r="C3661"/>
      <c r="D3661" s="14"/>
      <c r="G3661" s="2"/>
      <c r="N3661" s="13"/>
    </row>
    <row r="3662" spans="2:14" x14ac:dyDescent="0.4">
      <c r="B3662"/>
      <c r="C3662"/>
      <c r="D3662" s="14"/>
      <c r="G3662" s="2"/>
      <c r="N3662" s="13"/>
    </row>
    <row r="3663" spans="2:14" x14ac:dyDescent="0.4">
      <c r="B3663"/>
      <c r="C3663"/>
      <c r="D3663" s="14"/>
      <c r="G3663" s="2"/>
      <c r="N3663" s="13"/>
    </row>
    <row r="3664" spans="2:14" x14ac:dyDescent="0.4">
      <c r="B3664"/>
      <c r="C3664"/>
      <c r="D3664" s="14"/>
      <c r="G3664" s="2"/>
      <c r="N3664" s="13"/>
    </row>
    <row r="3665" spans="2:14" x14ac:dyDescent="0.4">
      <c r="B3665"/>
      <c r="C3665"/>
      <c r="D3665" s="14"/>
      <c r="G3665" s="2"/>
      <c r="N3665" s="13"/>
    </row>
    <row r="3666" spans="2:14" x14ac:dyDescent="0.4">
      <c r="B3666"/>
      <c r="C3666"/>
      <c r="D3666" s="14"/>
      <c r="G3666" s="2"/>
      <c r="N3666" s="13"/>
    </row>
    <row r="3667" spans="2:14" x14ac:dyDescent="0.4">
      <c r="B3667"/>
      <c r="C3667"/>
      <c r="D3667" s="14"/>
      <c r="G3667" s="2"/>
      <c r="N3667" s="13"/>
    </row>
    <row r="3668" spans="2:14" x14ac:dyDescent="0.4">
      <c r="B3668"/>
      <c r="C3668"/>
      <c r="D3668" s="14"/>
      <c r="G3668" s="2"/>
      <c r="N3668" s="13"/>
    </row>
    <row r="3669" spans="2:14" x14ac:dyDescent="0.4">
      <c r="B3669"/>
      <c r="C3669"/>
      <c r="D3669" s="14"/>
      <c r="G3669" s="2"/>
      <c r="N3669" s="13"/>
    </row>
    <row r="3670" spans="2:14" x14ac:dyDescent="0.4">
      <c r="B3670"/>
      <c r="C3670"/>
      <c r="D3670" s="14"/>
      <c r="G3670" s="2"/>
      <c r="N3670" s="13"/>
    </row>
    <row r="3671" spans="2:14" x14ac:dyDescent="0.4">
      <c r="B3671"/>
      <c r="C3671"/>
      <c r="D3671" s="14"/>
      <c r="G3671" s="2"/>
      <c r="N3671" s="13"/>
    </row>
    <row r="3672" spans="2:14" x14ac:dyDescent="0.4">
      <c r="B3672"/>
      <c r="C3672"/>
      <c r="D3672" s="14"/>
      <c r="G3672" s="2"/>
      <c r="N3672" s="13"/>
    </row>
    <row r="3673" spans="2:14" x14ac:dyDescent="0.4">
      <c r="B3673"/>
      <c r="C3673"/>
      <c r="D3673" s="14"/>
      <c r="G3673" s="2"/>
      <c r="N3673" s="13"/>
    </row>
    <row r="3674" spans="2:14" x14ac:dyDescent="0.4">
      <c r="B3674"/>
      <c r="C3674"/>
      <c r="D3674" s="14"/>
      <c r="G3674" s="2"/>
      <c r="N3674" s="13"/>
    </row>
    <row r="3675" spans="2:14" x14ac:dyDescent="0.4">
      <c r="B3675"/>
      <c r="C3675"/>
      <c r="D3675" s="14"/>
      <c r="G3675" s="2"/>
      <c r="N3675" s="13"/>
    </row>
    <row r="3676" spans="2:14" x14ac:dyDescent="0.4">
      <c r="B3676"/>
      <c r="C3676"/>
      <c r="D3676" s="14"/>
      <c r="G3676" s="2"/>
      <c r="N3676" s="13"/>
    </row>
    <row r="3677" spans="2:14" x14ac:dyDescent="0.4">
      <c r="B3677"/>
      <c r="C3677"/>
      <c r="D3677" s="14"/>
      <c r="G3677" s="2"/>
      <c r="N3677" s="13"/>
    </row>
    <row r="3678" spans="2:14" x14ac:dyDescent="0.4">
      <c r="B3678"/>
      <c r="C3678"/>
      <c r="D3678" s="14"/>
      <c r="G3678" s="2"/>
      <c r="N3678" s="13"/>
    </row>
    <row r="3679" spans="2:14" x14ac:dyDescent="0.4">
      <c r="B3679"/>
      <c r="C3679"/>
      <c r="D3679" s="14"/>
      <c r="G3679" s="2"/>
      <c r="N3679" s="13"/>
    </row>
    <row r="3680" spans="2:14" x14ac:dyDescent="0.4">
      <c r="B3680"/>
      <c r="C3680"/>
      <c r="D3680" s="14"/>
      <c r="G3680" s="2"/>
      <c r="N3680" s="13"/>
    </row>
    <row r="3681" spans="2:14" x14ac:dyDescent="0.4">
      <c r="B3681"/>
      <c r="C3681"/>
      <c r="D3681" s="14"/>
      <c r="G3681" s="2"/>
      <c r="N3681" s="13"/>
    </row>
    <row r="3682" spans="2:14" x14ac:dyDescent="0.4">
      <c r="B3682"/>
      <c r="C3682"/>
      <c r="D3682" s="14"/>
      <c r="G3682" s="2"/>
      <c r="N3682" s="13"/>
    </row>
    <row r="3683" spans="2:14" x14ac:dyDescent="0.4">
      <c r="B3683"/>
      <c r="C3683"/>
      <c r="D3683" s="14"/>
      <c r="G3683" s="2"/>
      <c r="N3683" s="13"/>
    </row>
    <row r="3684" spans="2:14" x14ac:dyDescent="0.4">
      <c r="B3684"/>
      <c r="C3684"/>
      <c r="D3684" s="14"/>
      <c r="G3684" s="2"/>
      <c r="N3684" s="13"/>
    </row>
    <row r="3685" spans="2:14" x14ac:dyDescent="0.4">
      <c r="B3685"/>
      <c r="C3685"/>
      <c r="D3685" s="14"/>
      <c r="G3685" s="2"/>
      <c r="N3685" s="13"/>
    </row>
    <row r="3686" spans="2:14" x14ac:dyDescent="0.4">
      <c r="B3686"/>
      <c r="C3686"/>
      <c r="D3686" s="14"/>
      <c r="G3686" s="2"/>
      <c r="N3686" s="13"/>
    </row>
    <row r="3687" spans="2:14" x14ac:dyDescent="0.4">
      <c r="B3687"/>
      <c r="C3687"/>
      <c r="D3687" s="14"/>
      <c r="G3687" s="2"/>
      <c r="N3687" s="13"/>
    </row>
    <row r="3688" spans="2:14" x14ac:dyDescent="0.4">
      <c r="B3688"/>
      <c r="C3688"/>
      <c r="D3688" s="14"/>
      <c r="G3688" s="2"/>
      <c r="N3688" s="13"/>
    </row>
    <row r="3689" spans="2:14" x14ac:dyDescent="0.4">
      <c r="B3689"/>
      <c r="C3689"/>
      <c r="D3689" s="14"/>
      <c r="G3689" s="2"/>
      <c r="N3689" s="13"/>
    </row>
    <row r="3690" spans="2:14" x14ac:dyDescent="0.4">
      <c r="B3690"/>
      <c r="C3690"/>
      <c r="D3690" s="14"/>
      <c r="G3690" s="2"/>
      <c r="N3690" s="13"/>
    </row>
    <row r="3691" spans="2:14" x14ac:dyDescent="0.4">
      <c r="B3691"/>
      <c r="C3691"/>
      <c r="D3691" s="14"/>
      <c r="G3691" s="2"/>
      <c r="N3691" s="13"/>
    </row>
    <row r="3692" spans="2:14" x14ac:dyDescent="0.4">
      <c r="B3692"/>
      <c r="C3692"/>
      <c r="D3692" s="14"/>
      <c r="G3692" s="2"/>
      <c r="N3692" s="13"/>
    </row>
    <row r="3693" spans="2:14" x14ac:dyDescent="0.4">
      <c r="B3693"/>
      <c r="C3693"/>
      <c r="D3693" s="14"/>
      <c r="G3693" s="2"/>
      <c r="N3693" s="13"/>
    </row>
    <row r="3694" spans="2:14" x14ac:dyDescent="0.4">
      <c r="B3694"/>
      <c r="C3694"/>
      <c r="D3694" s="14"/>
      <c r="G3694" s="2"/>
      <c r="N3694" s="13"/>
    </row>
    <row r="3695" spans="2:14" x14ac:dyDescent="0.4">
      <c r="B3695"/>
      <c r="C3695"/>
      <c r="D3695" s="14"/>
      <c r="G3695" s="2"/>
      <c r="N3695" s="13"/>
    </row>
    <row r="3696" spans="2:14" x14ac:dyDescent="0.4">
      <c r="B3696"/>
      <c r="C3696"/>
      <c r="D3696" s="14"/>
      <c r="G3696" s="2"/>
      <c r="N3696" s="13"/>
    </row>
    <row r="3697" spans="2:14" x14ac:dyDescent="0.4">
      <c r="B3697"/>
      <c r="C3697"/>
      <c r="D3697" s="14"/>
      <c r="G3697" s="2"/>
      <c r="N3697" s="13"/>
    </row>
    <row r="3698" spans="2:14" x14ac:dyDescent="0.4">
      <c r="B3698"/>
      <c r="C3698"/>
      <c r="D3698" s="14"/>
      <c r="G3698" s="2"/>
      <c r="N3698" s="13"/>
    </row>
    <row r="3699" spans="2:14" x14ac:dyDescent="0.4">
      <c r="B3699"/>
      <c r="C3699"/>
      <c r="D3699" s="14"/>
      <c r="G3699" s="2"/>
      <c r="N3699" s="13"/>
    </row>
    <row r="3700" spans="2:14" x14ac:dyDescent="0.4">
      <c r="B3700"/>
      <c r="C3700"/>
      <c r="D3700" s="14"/>
      <c r="G3700" s="2"/>
      <c r="N3700" s="13"/>
    </row>
    <row r="3701" spans="2:14" x14ac:dyDescent="0.4">
      <c r="B3701"/>
      <c r="C3701"/>
      <c r="D3701" s="14"/>
      <c r="G3701" s="2"/>
      <c r="N3701" s="13"/>
    </row>
    <row r="3702" spans="2:14" x14ac:dyDescent="0.4">
      <c r="B3702"/>
      <c r="C3702"/>
      <c r="D3702" s="14"/>
      <c r="G3702" s="2"/>
      <c r="N3702" s="13"/>
    </row>
    <row r="3703" spans="2:14" x14ac:dyDescent="0.4">
      <c r="B3703"/>
      <c r="C3703"/>
      <c r="D3703" s="14"/>
      <c r="G3703" s="2"/>
      <c r="N3703" s="13"/>
    </row>
    <row r="3704" spans="2:14" x14ac:dyDescent="0.4">
      <c r="B3704"/>
      <c r="C3704"/>
      <c r="D3704" s="14"/>
      <c r="G3704" s="2"/>
      <c r="N3704" s="13"/>
    </row>
    <row r="3705" spans="2:14" x14ac:dyDescent="0.4">
      <c r="B3705"/>
      <c r="C3705"/>
      <c r="D3705" s="14"/>
      <c r="G3705" s="2"/>
      <c r="N3705" s="13"/>
    </row>
    <row r="3706" spans="2:14" x14ac:dyDescent="0.4">
      <c r="B3706"/>
      <c r="C3706"/>
      <c r="D3706" s="14"/>
      <c r="G3706" s="2"/>
      <c r="N3706" s="13"/>
    </row>
    <row r="3707" spans="2:14" x14ac:dyDescent="0.4">
      <c r="B3707"/>
      <c r="C3707"/>
      <c r="D3707" s="14"/>
      <c r="G3707" s="2"/>
      <c r="N3707" s="13"/>
    </row>
    <row r="3708" spans="2:14" x14ac:dyDescent="0.4">
      <c r="B3708"/>
      <c r="C3708"/>
      <c r="D3708" s="14"/>
      <c r="G3708" s="2"/>
      <c r="N3708" s="13"/>
    </row>
    <row r="3709" spans="2:14" x14ac:dyDescent="0.4">
      <c r="B3709"/>
      <c r="C3709"/>
      <c r="D3709" s="14"/>
      <c r="G3709" s="2"/>
      <c r="N3709" s="13"/>
    </row>
    <row r="3710" spans="2:14" x14ac:dyDescent="0.4">
      <c r="B3710"/>
      <c r="C3710"/>
      <c r="D3710" s="14"/>
      <c r="G3710" s="2"/>
      <c r="N3710" s="13"/>
    </row>
    <row r="3711" spans="2:14" x14ac:dyDescent="0.4">
      <c r="B3711"/>
      <c r="C3711"/>
      <c r="D3711" s="14"/>
      <c r="G3711" s="2"/>
      <c r="N3711" s="13"/>
    </row>
    <row r="3712" spans="2:14" x14ac:dyDescent="0.4">
      <c r="B3712"/>
      <c r="C3712"/>
      <c r="D3712" s="14"/>
      <c r="G3712" s="2"/>
      <c r="N3712" s="13"/>
    </row>
    <row r="3713" spans="2:14" x14ac:dyDescent="0.4">
      <c r="B3713"/>
      <c r="C3713"/>
      <c r="D3713" s="14"/>
      <c r="G3713" s="2"/>
      <c r="N3713" s="13"/>
    </row>
    <row r="3714" spans="2:14" x14ac:dyDescent="0.4">
      <c r="B3714"/>
      <c r="C3714"/>
      <c r="D3714" s="14"/>
      <c r="G3714" s="2"/>
      <c r="N3714" s="13"/>
    </row>
    <row r="3715" spans="2:14" x14ac:dyDescent="0.4">
      <c r="B3715"/>
      <c r="C3715"/>
      <c r="D3715" s="14"/>
      <c r="G3715" s="2"/>
      <c r="N3715" s="13"/>
    </row>
    <row r="3716" spans="2:14" x14ac:dyDescent="0.4">
      <c r="B3716"/>
      <c r="C3716"/>
      <c r="D3716" s="14"/>
      <c r="G3716" s="2"/>
      <c r="N3716" s="13"/>
    </row>
    <row r="3717" spans="2:14" x14ac:dyDescent="0.4">
      <c r="B3717"/>
      <c r="C3717"/>
      <c r="D3717" s="14"/>
      <c r="G3717" s="2"/>
      <c r="N3717" s="13"/>
    </row>
    <row r="3718" spans="2:14" x14ac:dyDescent="0.4">
      <c r="B3718"/>
      <c r="C3718"/>
      <c r="D3718" s="14"/>
      <c r="G3718" s="2"/>
      <c r="N3718" s="13"/>
    </row>
    <row r="3719" spans="2:14" x14ac:dyDescent="0.4">
      <c r="B3719"/>
      <c r="C3719"/>
      <c r="D3719" s="14"/>
      <c r="G3719" s="2"/>
      <c r="N3719" s="13"/>
    </row>
    <row r="3720" spans="2:14" x14ac:dyDescent="0.4">
      <c r="B3720"/>
      <c r="C3720"/>
      <c r="D3720" s="14"/>
      <c r="G3720" s="2"/>
      <c r="N3720" s="13"/>
    </row>
    <row r="3721" spans="2:14" x14ac:dyDescent="0.4">
      <c r="B3721"/>
      <c r="C3721"/>
      <c r="D3721" s="14"/>
      <c r="G3721" s="2"/>
      <c r="N3721" s="13"/>
    </row>
    <row r="3722" spans="2:14" x14ac:dyDescent="0.4">
      <c r="B3722"/>
      <c r="C3722"/>
      <c r="D3722" s="14"/>
      <c r="G3722" s="2"/>
      <c r="N3722" s="13"/>
    </row>
    <row r="3723" spans="2:14" x14ac:dyDescent="0.4">
      <c r="B3723"/>
      <c r="C3723"/>
      <c r="D3723" s="14"/>
      <c r="G3723" s="2"/>
      <c r="N3723" s="13"/>
    </row>
    <row r="3724" spans="2:14" x14ac:dyDescent="0.4">
      <c r="B3724"/>
      <c r="C3724"/>
      <c r="D3724" s="14"/>
      <c r="G3724" s="2"/>
      <c r="N3724" s="13"/>
    </row>
    <row r="3725" spans="2:14" x14ac:dyDescent="0.4">
      <c r="B3725"/>
      <c r="C3725"/>
      <c r="D3725" s="14"/>
      <c r="G3725" s="2"/>
      <c r="N3725" s="13"/>
    </row>
    <row r="3726" spans="2:14" x14ac:dyDescent="0.4">
      <c r="B3726"/>
      <c r="C3726"/>
      <c r="D3726" s="14"/>
      <c r="G3726" s="2"/>
      <c r="N3726" s="13"/>
    </row>
    <row r="3727" spans="2:14" x14ac:dyDescent="0.4">
      <c r="B3727"/>
      <c r="C3727"/>
      <c r="D3727" s="14"/>
      <c r="G3727" s="2"/>
      <c r="N3727" s="13"/>
    </row>
    <row r="3728" spans="2:14" x14ac:dyDescent="0.4">
      <c r="B3728"/>
      <c r="C3728"/>
      <c r="D3728" s="14"/>
      <c r="G3728" s="2"/>
      <c r="N3728" s="13"/>
    </row>
    <row r="3729" spans="2:14" x14ac:dyDescent="0.4">
      <c r="B3729"/>
      <c r="C3729"/>
      <c r="D3729" s="14"/>
      <c r="G3729" s="2"/>
      <c r="N3729" s="13"/>
    </row>
    <row r="3730" spans="2:14" x14ac:dyDescent="0.4">
      <c r="B3730"/>
      <c r="C3730"/>
      <c r="D3730" s="14"/>
      <c r="G3730" s="2"/>
      <c r="N3730" s="13"/>
    </row>
    <row r="3731" spans="2:14" x14ac:dyDescent="0.4">
      <c r="B3731"/>
      <c r="C3731"/>
      <c r="D3731" s="14"/>
      <c r="G3731" s="2"/>
      <c r="N3731" s="13"/>
    </row>
    <row r="3732" spans="2:14" x14ac:dyDescent="0.4">
      <c r="B3732"/>
      <c r="C3732"/>
      <c r="D3732" s="14"/>
      <c r="G3732" s="2"/>
      <c r="N3732" s="13"/>
    </row>
    <row r="3733" spans="2:14" x14ac:dyDescent="0.4">
      <c r="B3733"/>
      <c r="C3733"/>
      <c r="D3733" s="14"/>
      <c r="G3733" s="2"/>
      <c r="N3733" s="13"/>
    </row>
    <row r="3734" spans="2:14" x14ac:dyDescent="0.4">
      <c r="B3734"/>
      <c r="C3734"/>
      <c r="D3734" s="14"/>
      <c r="G3734" s="2"/>
      <c r="N3734" s="13"/>
    </row>
    <row r="3735" spans="2:14" x14ac:dyDescent="0.4">
      <c r="B3735"/>
      <c r="C3735"/>
      <c r="D3735" s="14"/>
      <c r="G3735" s="2"/>
      <c r="N3735" s="13"/>
    </row>
    <row r="3736" spans="2:14" x14ac:dyDescent="0.4">
      <c r="B3736"/>
      <c r="C3736"/>
      <c r="D3736" s="14"/>
      <c r="G3736" s="2"/>
      <c r="N3736" s="13"/>
    </row>
    <row r="3737" spans="2:14" x14ac:dyDescent="0.4">
      <c r="B3737"/>
      <c r="C3737"/>
      <c r="D3737" s="14"/>
      <c r="G3737" s="2"/>
      <c r="N3737" s="13"/>
    </row>
    <row r="3738" spans="2:14" x14ac:dyDescent="0.4">
      <c r="B3738"/>
      <c r="C3738"/>
      <c r="D3738" s="14"/>
      <c r="G3738" s="2"/>
      <c r="N3738" s="13"/>
    </row>
    <row r="3739" spans="2:14" x14ac:dyDescent="0.4">
      <c r="B3739"/>
      <c r="C3739"/>
      <c r="D3739" s="14"/>
      <c r="G3739" s="2"/>
      <c r="N3739" s="13"/>
    </row>
    <row r="3740" spans="2:14" x14ac:dyDescent="0.4">
      <c r="B3740"/>
      <c r="C3740"/>
      <c r="D3740" s="14"/>
      <c r="G3740" s="2"/>
      <c r="N3740" s="13"/>
    </row>
    <row r="3741" spans="2:14" x14ac:dyDescent="0.4">
      <c r="B3741"/>
      <c r="C3741"/>
      <c r="D3741" s="14"/>
      <c r="G3741" s="2"/>
      <c r="N3741" s="13"/>
    </row>
    <row r="3742" spans="2:14" x14ac:dyDescent="0.4">
      <c r="B3742"/>
      <c r="C3742"/>
      <c r="D3742" s="14"/>
      <c r="G3742" s="2"/>
      <c r="N3742" s="13"/>
    </row>
    <row r="3743" spans="2:14" x14ac:dyDescent="0.4">
      <c r="B3743"/>
      <c r="C3743"/>
      <c r="D3743" s="14"/>
      <c r="G3743" s="2"/>
      <c r="N3743" s="13"/>
    </row>
    <row r="3744" spans="2:14" x14ac:dyDescent="0.4">
      <c r="B3744"/>
      <c r="C3744"/>
      <c r="D3744" s="14"/>
      <c r="G3744" s="2"/>
      <c r="N3744" s="13"/>
    </row>
    <row r="3745" spans="2:14" x14ac:dyDescent="0.4">
      <c r="B3745"/>
      <c r="C3745"/>
      <c r="D3745" s="14"/>
      <c r="G3745" s="2"/>
      <c r="N3745" s="13"/>
    </row>
    <row r="3746" spans="2:14" x14ac:dyDescent="0.4">
      <c r="B3746"/>
      <c r="C3746"/>
      <c r="D3746" s="14"/>
      <c r="G3746" s="2"/>
      <c r="N3746" s="13"/>
    </row>
    <row r="3747" spans="2:14" x14ac:dyDescent="0.4">
      <c r="B3747"/>
      <c r="C3747"/>
      <c r="D3747" s="14"/>
      <c r="G3747" s="2"/>
      <c r="N3747" s="13"/>
    </row>
    <row r="3748" spans="2:14" x14ac:dyDescent="0.4">
      <c r="B3748"/>
      <c r="C3748"/>
      <c r="D3748" s="14"/>
      <c r="G3748" s="2"/>
      <c r="N3748" s="13"/>
    </row>
    <row r="3749" spans="2:14" x14ac:dyDescent="0.4">
      <c r="B3749"/>
      <c r="C3749"/>
      <c r="D3749" s="14"/>
      <c r="G3749" s="2"/>
      <c r="N3749" s="13"/>
    </row>
    <row r="3750" spans="2:14" x14ac:dyDescent="0.4">
      <c r="B3750"/>
      <c r="C3750"/>
      <c r="D3750" s="14"/>
      <c r="G3750" s="2"/>
      <c r="N3750" s="13"/>
    </row>
    <row r="3751" spans="2:14" x14ac:dyDescent="0.4">
      <c r="B3751"/>
      <c r="C3751"/>
      <c r="D3751" s="14"/>
      <c r="G3751" s="2"/>
      <c r="N3751" s="13"/>
    </row>
    <row r="3752" spans="2:14" x14ac:dyDescent="0.4">
      <c r="B3752"/>
      <c r="C3752"/>
      <c r="D3752" s="14"/>
      <c r="G3752" s="2"/>
      <c r="N3752" s="13"/>
    </row>
    <row r="3753" spans="2:14" x14ac:dyDescent="0.4">
      <c r="B3753"/>
      <c r="C3753"/>
      <c r="D3753" s="14"/>
      <c r="G3753" s="2"/>
      <c r="N3753" s="13"/>
    </row>
    <row r="3754" spans="2:14" x14ac:dyDescent="0.4">
      <c r="B3754"/>
      <c r="C3754"/>
      <c r="D3754" s="14"/>
      <c r="G3754" s="2"/>
      <c r="N3754" s="13"/>
    </row>
    <row r="3755" spans="2:14" x14ac:dyDescent="0.4">
      <c r="B3755"/>
      <c r="C3755"/>
      <c r="D3755" s="14"/>
      <c r="G3755" s="2"/>
      <c r="N3755" s="13"/>
    </row>
    <row r="3756" spans="2:14" x14ac:dyDescent="0.4">
      <c r="B3756"/>
      <c r="C3756"/>
      <c r="D3756" s="14"/>
      <c r="G3756" s="2"/>
      <c r="N3756" s="13"/>
    </row>
    <row r="3757" spans="2:14" x14ac:dyDescent="0.4">
      <c r="B3757"/>
      <c r="C3757"/>
      <c r="D3757" s="14"/>
      <c r="G3757" s="2"/>
      <c r="N3757" s="13"/>
    </row>
    <row r="3758" spans="2:14" x14ac:dyDescent="0.4">
      <c r="B3758"/>
      <c r="C3758"/>
      <c r="D3758" s="14"/>
      <c r="G3758" s="2"/>
      <c r="N3758" s="13"/>
    </row>
    <row r="3759" spans="2:14" x14ac:dyDescent="0.4">
      <c r="B3759"/>
      <c r="C3759"/>
      <c r="D3759" s="14"/>
      <c r="G3759" s="2"/>
      <c r="N3759" s="13"/>
    </row>
    <row r="3760" spans="2:14" x14ac:dyDescent="0.4">
      <c r="B3760"/>
      <c r="C3760"/>
      <c r="D3760" s="14"/>
      <c r="G3760" s="2"/>
      <c r="N3760" s="13"/>
    </row>
    <row r="3761" spans="2:14" x14ac:dyDescent="0.4">
      <c r="B3761"/>
      <c r="C3761"/>
      <c r="D3761" s="14"/>
      <c r="G3761" s="2"/>
      <c r="N3761" s="13"/>
    </row>
    <row r="3762" spans="2:14" x14ac:dyDescent="0.4">
      <c r="B3762"/>
      <c r="C3762"/>
      <c r="D3762" s="14"/>
      <c r="G3762" s="2"/>
      <c r="N3762" s="13"/>
    </row>
    <row r="3763" spans="2:14" x14ac:dyDescent="0.4">
      <c r="B3763"/>
      <c r="C3763"/>
      <c r="D3763" s="14"/>
      <c r="G3763" s="2"/>
      <c r="N3763" s="13"/>
    </row>
    <row r="3764" spans="2:14" x14ac:dyDescent="0.4">
      <c r="B3764"/>
      <c r="C3764"/>
      <c r="D3764" s="14"/>
      <c r="G3764" s="2"/>
      <c r="N3764" s="13"/>
    </row>
    <row r="3765" spans="2:14" x14ac:dyDescent="0.4">
      <c r="B3765"/>
      <c r="C3765"/>
      <c r="D3765" s="14"/>
      <c r="G3765" s="2"/>
      <c r="N3765" s="13"/>
    </row>
    <row r="3766" spans="2:14" x14ac:dyDescent="0.4">
      <c r="B3766"/>
      <c r="C3766"/>
      <c r="D3766" s="14"/>
      <c r="G3766" s="2"/>
      <c r="N3766" s="13"/>
    </row>
    <row r="3767" spans="2:14" x14ac:dyDescent="0.4">
      <c r="B3767"/>
      <c r="C3767"/>
      <c r="D3767" s="14"/>
      <c r="G3767" s="2"/>
      <c r="N3767" s="13"/>
    </row>
    <row r="3768" spans="2:14" x14ac:dyDescent="0.4">
      <c r="B3768"/>
      <c r="C3768"/>
      <c r="D3768" s="14"/>
      <c r="G3768" s="2"/>
      <c r="N3768" s="13"/>
    </row>
    <row r="3769" spans="2:14" x14ac:dyDescent="0.4">
      <c r="B3769"/>
      <c r="C3769"/>
      <c r="D3769" s="14"/>
      <c r="G3769" s="2"/>
      <c r="N3769" s="13"/>
    </row>
    <row r="3770" spans="2:14" x14ac:dyDescent="0.4">
      <c r="B3770"/>
      <c r="C3770"/>
      <c r="D3770" s="14"/>
      <c r="G3770" s="2"/>
      <c r="N3770" s="13"/>
    </row>
    <row r="3771" spans="2:14" x14ac:dyDescent="0.4">
      <c r="B3771"/>
      <c r="C3771"/>
      <c r="D3771" s="14"/>
      <c r="G3771" s="2"/>
      <c r="N3771" s="13"/>
    </row>
    <row r="3772" spans="2:14" x14ac:dyDescent="0.4">
      <c r="B3772"/>
      <c r="C3772"/>
      <c r="D3772" s="14"/>
      <c r="G3772" s="2"/>
      <c r="N3772" s="13"/>
    </row>
    <row r="3773" spans="2:14" x14ac:dyDescent="0.4">
      <c r="B3773"/>
      <c r="C3773"/>
      <c r="D3773" s="14"/>
      <c r="G3773" s="2"/>
      <c r="N3773" s="13"/>
    </row>
    <row r="3774" spans="2:14" x14ac:dyDescent="0.4">
      <c r="B3774"/>
      <c r="C3774"/>
      <c r="D3774" s="14"/>
      <c r="G3774" s="2"/>
      <c r="N3774" s="13"/>
    </row>
    <row r="3775" spans="2:14" x14ac:dyDescent="0.4">
      <c r="B3775"/>
      <c r="C3775"/>
      <c r="D3775" s="14"/>
      <c r="G3775" s="2"/>
      <c r="N3775" s="13"/>
    </row>
    <row r="3776" spans="2:14" x14ac:dyDescent="0.4">
      <c r="B3776"/>
      <c r="C3776"/>
      <c r="D3776" s="14"/>
      <c r="G3776" s="2"/>
      <c r="N3776" s="13"/>
    </row>
    <row r="3777" spans="2:14" x14ac:dyDescent="0.4">
      <c r="B3777"/>
      <c r="C3777"/>
      <c r="D3777" s="14"/>
      <c r="G3777" s="2"/>
      <c r="N3777" s="13"/>
    </row>
    <row r="3778" spans="2:14" x14ac:dyDescent="0.4">
      <c r="B3778"/>
      <c r="C3778"/>
      <c r="D3778" s="14"/>
      <c r="G3778" s="2"/>
      <c r="N3778" s="13"/>
    </row>
    <row r="3779" spans="2:14" x14ac:dyDescent="0.4">
      <c r="B3779"/>
      <c r="C3779"/>
      <c r="D3779" s="14"/>
      <c r="G3779" s="2"/>
      <c r="N3779" s="13"/>
    </row>
    <row r="3780" spans="2:14" x14ac:dyDescent="0.4">
      <c r="B3780"/>
      <c r="C3780"/>
      <c r="D3780" s="14"/>
      <c r="G3780" s="2"/>
      <c r="N3780" s="13"/>
    </row>
    <row r="3781" spans="2:14" x14ac:dyDescent="0.4">
      <c r="B3781"/>
      <c r="C3781"/>
      <c r="D3781" s="14"/>
      <c r="G3781" s="2"/>
      <c r="N3781" s="13"/>
    </row>
    <row r="3782" spans="2:14" x14ac:dyDescent="0.4">
      <c r="B3782"/>
      <c r="C3782"/>
      <c r="D3782" s="14"/>
      <c r="G3782" s="2"/>
      <c r="N3782" s="13"/>
    </row>
    <row r="3783" spans="2:14" x14ac:dyDescent="0.4">
      <c r="B3783"/>
      <c r="C3783"/>
      <c r="D3783" s="14"/>
      <c r="G3783" s="2"/>
      <c r="N3783" s="13"/>
    </row>
    <row r="3784" spans="2:14" x14ac:dyDescent="0.4">
      <c r="B3784"/>
      <c r="C3784"/>
      <c r="D3784" s="14"/>
      <c r="G3784" s="2"/>
      <c r="N3784" s="13"/>
    </row>
    <row r="3785" spans="2:14" x14ac:dyDescent="0.4">
      <c r="B3785"/>
      <c r="C3785"/>
      <c r="D3785" s="14"/>
      <c r="G3785" s="2"/>
      <c r="N3785" s="13"/>
    </row>
    <row r="3786" spans="2:14" x14ac:dyDescent="0.4">
      <c r="B3786"/>
      <c r="C3786"/>
      <c r="D3786" s="14"/>
      <c r="G3786" s="2"/>
      <c r="N3786" s="13"/>
    </row>
    <row r="3787" spans="2:14" x14ac:dyDescent="0.4">
      <c r="B3787"/>
      <c r="C3787"/>
      <c r="D3787" s="14"/>
      <c r="G3787" s="2"/>
      <c r="N3787" s="13"/>
    </row>
    <row r="3788" spans="2:14" x14ac:dyDescent="0.4">
      <c r="B3788"/>
      <c r="C3788"/>
      <c r="D3788" s="14"/>
      <c r="G3788" s="2"/>
      <c r="N3788" s="13"/>
    </row>
    <row r="3789" spans="2:14" x14ac:dyDescent="0.4">
      <c r="B3789"/>
      <c r="C3789"/>
      <c r="D3789" s="14"/>
      <c r="G3789" s="2"/>
      <c r="N3789" s="13"/>
    </row>
    <row r="3790" spans="2:14" x14ac:dyDescent="0.4">
      <c r="B3790"/>
      <c r="C3790"/>
      <c r="D3790" s="14"/>
      <c r="G3790" s="2"/>
      <c r="N3790" s="13"/>
    </row>
    <row r="3791" spans="2:14" x14ac:dyDescent="0.4">
      <c r="B3791"/>
      <c r="C3791"/>
      <c r="D3791" s="14"/>
      <c r="G3791" s="2"/>
      <c r="N3791" s="13"/>
    </row>
    <row r="3792" spans="2:14" x14ac:dyDescent="0.4">
      <c r="B3792"/>
      <c r="C3792"/>
      <c r="D3792" s="14"/>
      <c r="G3792" s="2"/>
      <c r="N3792" s="13"/>
    </row>
    <row r="3793" spans="2:14" x14ac:dyDescent="0.4">
      <c r="B3793"/>
      <c r="C3793"/>
      <c r="D3793" s="14"/>
      <c r="G3793" s="2"/>
      <c r="N3793" s="13"/>
    </row>
    <row r="3794" spans="2:14" x14ac:dyDescent="0.4">
      <c r="B3794"/>
      <c r="C3794"/>
      <c r="D3794" s="14"/>
      <c r="G3794" s="2"/>
      <c r="N3794" s="13"/>
    </row>
    <row r="3795" spans="2:14" x14ac:dyDescent="0.4">
      <c r="B3795"/>
      <c r="C3795"/>
      <c r="D3795" s="14"/>
      <c r="G3795" s="2"/>
      <c r="N3795" s="13"/>
    </row>
    <row r="3796" spans="2:14" x14ac:dyDescent="0.4">
      <c r="B3796"/>
      <c r="C3796"/>
      <c r="D3796" s="14"/>
      <c r="G3796" s="2"/>
      <c r="N3796" s="13"/>
    </row>
    <row r="3797" spans="2:14" x14ac:dyDescent="0.4">
      <c r="B3797"/>
      <c r="C3797"/>
      <c r="D3797" s="14"/>
      <c r="G3797" s="2"/>
      <c r="N3797" s="13"/>
    </row>
    <row r="3798" spans="2:14" x14ac:dyDescent="0.4">
      <c r="B3798"/>
      <c r="C3798"/>
      <c r="D3798" s="14"/>
      <c r="G3798" s="2"/>
      <c r="N3798" s="13"/>
    </row>
    <row r="3799" spans="2:14" x14ac:dyDescent="0.4">
      <c r="B3799"/>
      <c r="C3799"/>
      <c r="D3799" s="14"/>
      <c r="G3799" s="2"/>
      <c r="N3799" s="13"/>
    </row>
    <row r="3800" spans="2:14" x14ac:dyDescent="0.4">
      <c r="B3800"/>
      <c r="C3800"/>
      <c r="D3800" s="14"/>
      <c r="G3800" s="2"/>
      <c r="N3800" s="13"/>
    </row>
    <row r="3801" spans="2:14" x14ac:dyDescent="0.4">
      <c r="B3801"/>
      <c r="C3801"/>
      <c r="D3801" s="14"/>
      <c r="G3801" s="2"/>
      <c r="N3801" s="13"/>
    </row>
    <row r="3802" spans="2:14" x14ac:dyDescent="0.4">
      <c r="B3802"/>
      <c r="C3802"/>
      <c r="D3802" s="14"/>
      <c r="G3802" s="2"/>
      <c r="N3802" s="13"/>
    </row>
    <row r="3803" spans="2:14" x14ac:dyDescent="0.4">
      <c r="B3803"/>
      <c r="C3803"/>
      <c r="D3803" s="14"/>
      <c r="G3803" s="2"/>
      <c r="N3803" s="13"/>
    </row>
    <row r="3804" spans="2:14" x14ac:dyDescent="0.4">
      <c r="B3804"/>
      <c r="C3804"/>
      <c r="D3804" s="14"/>
      <c r="G3804" s="2"/>
      <c r="N3804" s="13"/>
    </row>
    <row r="3805" spans="2:14" x14ac:dyDescent="0.4">
      <c r="B3805"/>
      <c r="C3805"/>
      <c r="D3805" s="14"/>
      <c r="G3805" s="2"/>
      <c r="N3805" s="13"/>
    </row>
    <row r="3806" spans="2:14" x14ac:dyDescent="0.4">
      <c r="B3806"/>
      <c r="C3806"/>
      <c r="D3806" s="14"/>
      <c r="G3806" s="2"/>
      <c r="N3806" s="13"/>
    </row>
    <row r="3807" spans="2:14" x14ac:dyDescent="0.4">
      <c r="B3807"/>
      <c r="C3807"/>
      <c r="D3807" s="14"/>
      <c r="G3807" s="2"/>
      <c r="N3807" s="13"/>
    </row>
    <row r="3808" spans="2:14" x14ac:dyDescent="0.4">
      <c r="B3808"/>
      <c r="C3808"/>
      <c r="D3808" s="14"/>
      <c r="G3808" s="2"/>
      <c r="N3808" s="13"/>
    </row>
    <row r="3809" spans="2:14" x14ac:dyDescent="0.4">
      <c r="B3809"/>
      <c r="C3809"/>
      <c r="D3809" s="14"/>
      <c r="G3809" s="2"/>
      <c r="N3809" s="13"/>
    </row>
    <row r="3810" spans="2:14" x14ac:dyDescent="0.4">
      <c r="B3810"/>
      <c r="C3810"/>
      <c r="D3810" s="14"/>
      <c r="G3810" s="2"/>
      <c r="N3810" s="13"/>
    </row>
    <row r="3811" spans="2:14" x14ac:dyDescent="0.4">
      <c r="B3811"/>
      <c r="C3811"/>
      <c r="D3811" s="14"/>
      <c r="G3811" s="2"/>
      <c r="N3811" s="13"/>
    </row>
    <row r="3812" spans="2:14" x14ac:dyDescent="0.4">
      <c r="B3812"/>
      <c r="C3812"/>
      <c r="D3812" s="14"/>
      <c r="G3812" s="2"/>
      <c r="N3812" s="13"/>
    </row>
    <row r="3813" spans="2:14" x14ac:dyDescent="0.4">
      <c r="B3813"/>
      <c r="C3813"/>
      <c r="D3813" s="14"/>
      <c r="G3813" s="2"/>
      <c r="N3813" s="13"/>
    </row>
    <row r="3814" spans="2:14" x14ac:dyDescent="0.4">
      <c r="B3814"/>
      <c r="C3814"/>
      <c r="D3814" s="14"/>
      <c r="G3814" s="2"/>
      <c r="N3814" s="13"/>
    </row>
    <row r="3815" spans="2:14" x14ac:dyDescent="0.4">
      <c r="B3815"/>
      <c r="C3815"/>
      <c r="D3815" s="14"/>
      <c r="G3815" s="2"/>
      <c r="N3815" s="13"/>
    </row>
    <row r="3816" spans="2:14" x14ac:dyDescent="0.4">
      <c r="B3816"/>
      <c r="C3816"/>
      <c r="D3816" s="14"/>
      <c r="G3816" s="2"/>
      <c r="N3816" s="13"/>
    </row>
    <row r="3817" spans="2:14" x14ac:dyDescent="0.4">
      <c r="B3817"/>
      <c r="C3817"/>
      <c r="D3817" s="14"/>
      <c r="G3817" s="2"/>
      <c r="N3817" s="13"/>
    </row>
    <row r="3818" spans="2:14" x14ac:dyDescent="0.4">
      <c r="B3818"/>
      <c r="C3818"/>
      <c r="D3818" s="14"/>
      <c r="G3818" s="2"/>
      <c r="N3818" s="13"/>
    </row>
    <row r="3819" spans="2:14" x14ac:dyDescent="0.4">
      <c r="B3819"/>
      <c r="C3819"/>
      <c r="D3819" s="14"/>
      <c r="G3819" s="2"/>
      <c r="N3819" s="13"/>
    </row>
    <row r="3820" spans="2:14" x14ac:dyDescent="0.4">
      <c r="B3820"/>
      <c r="C3820"/>
      <c r="D3820" s="14"/>
      <c r="G3820" s="2"/>
      <c r="N3820" s="13"/>
    </row>
    <row r="3821" spans="2:14" x14ac:dyDescent="0.4">
      <c r="B3821"/>
      <c r="C3821"/>
      <c r="D3821" s="14"/>
      <c r="G3821" s="2"/>
      <c r="N3821" s="13"/>
    </row>
    <row r="3822" spans="2:14" x14ac:dyDescent="0.4">
      <c r="B3822"/>
      <c r="C3822"/>
      <c r="D3822" s="14"/>
      <c r="G3822" s="2"/>
      <c r="N3822" s="13"/>
    </row>
    <row r="3823" spans="2:14" x14ac:dyDescent="0.4">
      <c r="B3823"/>
      <c r="C3823"/>
      <c r="D3823" s="14"/>
      <c r="G3823" s="2"/>
      <c r="N3823" s="13"/>
    </row>
    <row r="3824" spans="2:14" x14ac:dyDescent="0.4">
      <c r="B3824"/>
      <c r="C3824"/>
      <c r="D3824" s="14"/>
      <c r="G3824" s="2"/>
      <c r="N3824" s="13"/>
    </row>
    <row r="3825" spans="2:14" x14ac:dyDescent="0.4">
      <c r="B3825"/>
      <c r="C3825"/>
      <c r="D3825" s="14"/>
      <c r="G3825" s="2"/>
      <c r="N3825" s="13"/>
    </row>
    <row r="3826" spans="2:14" x14ac:dyDescent="0.4">
      <c r="B3826"/>
      <c r="C3826"/>
      <c r="D3826" s="14"/>
      <c r="G3826" s="2"/>
      <c r="N3826" s="13"/>
    </row>
    <row r="3827" spans="2:14" x14ac:dyDescent="0.4">
      <c r="B3827"/>
      <c r="C3827"/>
      <c r="D3827" s="14"/>
      <c r="G3827" s="2"/>
      <c r="N3827" s="13"/>
    </row>
    <row r="3828" spans="2:14" x14ac:dyDescent="0.4">
      <c r="B3828"/>
      <c r="C3828"/>
      <c r="D3828" s="14"/>
      <c r="G3828" s="2"/>
      <c r="N3828" s="13"/>
    </row>
    <row r="3829" spans="2:14" x14ac:dyDescent="0.4">
      <c r="B3829"/>
      <c r="C3829"/>
      <c r="D3829" s="14"/>
      <c r="G3829" s="2"/>
      <c r="N3829" s="13"/>
    </row>
    <row r="3830" spans="2:14" x14ac:dyDescent="0.4">
      <c r="B3830"/>
      <c r="C3830"/>
      <c r="D3830" s="14"/>
      <c r="G3830" s="2"/>
      <c r="N3830" s="13"/>
    </row>
    <row r="3831" spans="2:14" x14ac:dyDescent="0.4">
      <c r="B3831"/>
      <c r="C3831"/>
      <c r="D3831" s="14"/>
      <c r="G3831" s="2"/>
      <c r="N3831" s="13"/>
    </row>
    <row r="3832" spans="2:14" x14ac:dyDescent="0.4">
      <c r="B3832"/>
      <c r="C3832"/>
      <c r="D3832" s="14"/>
      <c r="G3832" s="2"/>
      <c r="N3832" s="13"/>
    </row>
    <row r="3833" spans="2:14" x14ac:dyDescent="0.4">
      <c r="B3833"/>
      <c r="C3833"/>
      <c r="D3833" s="14"/>
      <c r="G3833" s="2"/>
      <c r="N3833" s="13"/>
    </row>
    <row r="3834" spans="2:14" x14ac:dyDescent="0.4">
      <c r="B3834"/>
      <c r="C3834"/>
      <c r="D3834" s="14"/>
      <c r="G3834" s="2"/>
      <c r="N3834" s="13"/>
    </row>
    <row r="3835" spans="2:14" x14ac:dyDescent="0.4">
      <c r="B3835"/>
      <c r="C3835"/>
      <c r="D3835" s="14"/>
      <c r="G3835" s="2"/>
      <c r="N3835" s="13"/>
    </row>
    <row r="3836" spans="2:14" x14ac:dyDescent="0.4">
      <c r="B3836"/>
      <c r="C3836"/>
      <c r="D3836" s="14"/>
      <c r="G3836" s="2"/>
      <c r="N3836" s="13"/>
    </row>
    <row r="3837" spans="2:14" x14ac:dyDescent="0.4">
      <c r="B3837"/>
      <c r="C3837"/>
      <c r="D3837" s="14"/>
      <c r="G3837" s="2"/>
      <c r="N3837" s="13"/>
    </row>
    <row r="3838" spans="2:14" x14ac:dyDescent="0.4">
      <c r="B3838"/>
      <c r="C3838"/>
      <c r="D3838" s="14"/>
      <c r="G3838" s="2"/>
      <c r="N3838" s="13"/>
    </row>
    <row r="3839" spans="2:14" x14ac:dyDescent="0.4">
      <c r="B3839"/>
      <c r="C3839"/>
      <c r="D3839" s="14"/>
      <c r="G3839" s="2"/>
      <c r="N3839" s="13"/>
    </row>
    <row r="3840" spans="2:14" x14ac:dyDescent="0.4">
      <c r="B3840"/>
      <c r="C3840"/>
      <c r="D3840" s="14"/>
      <c r="G3840" s="2"/>
      <c r="N3840" s="13"/>
    </row>
    <row r="3841" spans="2:14" x14ac:dyDescent="0.4">
      <c r="B3841"/>
      <c r="C3841"/>
      <c r="D3841" s="14"/>
      <c r="G3841" s="2"/>
      <c r="N3841" s="13"/>
    </row>
    <row r="3842" spans="2:14" x14ac:dyDescent="0.4">
      <c r="B3842"/>
      <c r="C3842"/>
      <c r="D3842" s="14"/>
      <c r="G3842" s="2"/>
      <c r="N3842" s="13"/>
    </row>
    <row r="3843" spans="2:14" x14ac:dyDescent="0.4">
      <c r="B3843"/>
      <c r="C3843"/>
      <c r="D3843" s="14"/>
      <c r="G3843" s="2"/>
      <c r="N3843" s="13"/>
    </row>
    <row r="3844" spans="2:14" x14ac:dyDescent="0.4">
      <c r="B3844"/>
      <c r="C3844"/>
      <c r="D3844" s="14"/>
      <c r="G3844" s="2"/>
      <c r="N3844" s="13"/>
    </row>
    <row r="3845" spans="2:14" x14ac:dyDescent="0.4">
      <c r="B3845"/>
      <c r="C3845"/>
      <c r="D3845" s="14"/>
      <c r="G3845" s="2"/>
      <c r="N3845" s="13"/>
    </row>
    <row r="3846" spans="2:14" x14ac:dyDescent="0.4">
      <c r="B3846"/>
      <c r="C3846"/>
      <c r="D3846" s="14"/>
      <c r="G3846" s="2"/>
      <c r="N3846" s="13"/>
    </row>
    <row r="3847" spans="2:14" x14ac:dyDescent="0.4">
      <c r="B3847"/>
      <c r="C3847"/>
      <c r="D3847" s="14"/>
      <c r="G3847" s="2"/>
      <c r="N3847" s="13"/>
    </row>
    <row r="3848" spans="2:14" x14ac:dyDescent="0.4">
      <c r="B3848"/>
      <c r="C3848"/>
      <c r="D3848" s="14"/>
      <c r="G3848" s="2"/>
      <c r="N3848" s="13"/>
    </row>
    <row r="3849" spans="2:14" x14ac:dyDescent="0.4">
      <c r="B3849"/>
      <c r="C3849"/>
      <c r="D3849" s="14"/>
      <c r="G3849" s="2"/>
      <c r="N3849" s="13"/>
    </row>
    <row r="3850" spans="2:14" x14ac:dyDescent="0.4">
      <c r="B3850"/>
      <c r="C3850"/>
      <c r="D3850" s="14"/>
      <c r="G3850" s="2"/>
      <c r="N3850" s="13"/>
    </row>
    <row r="3851" spans="2:14" x14ac:dyDescent="0.4">
      <c r="B3851"/>
      <c r="C3851"/>
      <c r="D3851" s="14"/>
      <c r="G3851" s="2"/>
      <c r="N3851" s="13"/>
    </row>
    <row r="3852" spans="2:14" x14ac:dyDescent="0.4">
      <c r="B3852"/>
      <c r="C3852"/>
      <c r="D3852" s="14"/>
      <c r="G3852" s="2"/>
      <c r="N3852" s="13"/>
    </row>
    <row r="3853" spans="2:14" x14ac:dyDescent="0.4">
      <c r="B3853"/>
      <c r="C3853"/>
      <c r="D3853" s="14"/>
      <c r="G3853" s="2"/>
      <c r="N3853" s="13"/>
    </row>
    <row r="3854" spans="2:14" x14ac:dyDescent="0.4">
      <c r="B3854"/>
      <c r="C3854"/>
      <c r="D3854" s="14"/>
      <c r="G3854" s="2"/>
      <c r="N3854" s="13"/>
    </row>
    <row r="3855" spans="2:14" x14ac:dyDescent="0.4">
      <c r="B3855"/>
      <c r="C3855"/>
      <c r="D3855" s="14"/>
      <c r="G3855" s="2"/>
      <c r="N3855" s="13"/>
    </row>
    <row r="3856" spans="2:14" x14ac:dyDescent="0.4">
      <c r="B3856"/>
      <c r="C3856"/>
      <c r="D3856" s="14"/>
      <c r="G3856" s="2"/>
      <c r="N3856" s="13"/>
    </row>
    <row r="3857" spans="2:14" x14ac:dyDescent="0.4">
      <c r="B3857"/>
      <c r="C3857"/>
      <c r="D3857" s="14"/>
      <c r="G3857" s="2"/>
      <c r="N3857" s="13"/>
    </row>
    <row r="3858" spans="2:14" x14ac:dyDescent="0.4">
      <c r="B3858"/>
      <c r="C3858"/>
      <c r="D3858" s="14"/>
      <c r="G3858" s="2"/>
      <c r="N3858" s="13"/>
    </row>
    <row r="3859" spans="2:14" x14ac:dyDescent="0.4">
      <c r="B3859"/>
      <c r="C3859"/>
      <c r="D3859" s="14"/>
      <c r="G3859" s="2"/>
      <c r="N3859" s="13"/>
    </row>
    <row r="3860" spans="2:14" x14ac:dyDescent="0.4">
      <c r="B3860"/>
      <c r="C3860"/>
      <c r="D3860" s="14"/>
      <c r="G3860" s="2"/>
      <c r="N3860" s="13"/>
    </row>
    <row r="3861" spans="2:14" x14ac:dyDescent="0.4">
      <c r="B3861"/>
      <c r="C3861"/>
      <c r="D3861" s="14"/>
      <c r="G3861" s="2"/>
      <c r="N3861" s="13"/>
    </row>
    <row r="3862" spans="2:14" x14ac:dyDescent="0.4">
      <c r="B3862"/>
      <c r="C3862"/>
      <c r="D3862" s="14"/>
      <c r="G3862" s="2"/>
      <c r="N3862" s="13"/>
    </row>
    <row r="3863" spans="2:14" x14ac:dyDescent="0.4">
      <c r="B3863"/>
      <c r="C3863"/>
      <c r="D3863" s="14"/>
      <c r="G3863" s="2"/>
      <c r="N3863" s="13"/>
    </row>
    <row r="3864" spans="2:14" x14ac:dyDescent="0.4">
      <c r="B3864"/>
      <c r="C3864"/>
      <c r="D3864" s="14"/>
      <c r="G3864" s="2"/>
      <c r="N3864" s="13"/>
    </row>
    <row r="3865" spans="2:14" x14ac:dyDescent="0.4">
      <c r="B3865"/>
      <c r="C3865"/>
      <c r="D3865" s="14"/>
      <c r="G3865" s="2"/>
      <c r="N3865" s="13"/>
    </row>
    <row r="3866" spans="2:14" x14ac:dyDescent="0.4">
      <c r="B3866"/>
      <c r="C3866"/>
      <c r="D3866" s="14"/>
      <c r="G3866" s="2"/>
      <c r="N3866" s="13"/>
    </row>
    <row r="3867" spans="2:14" x14ac:dyDescent="0.4">
      <c r="B3867"/>
      <c r="C3867"/>
      <c r="D3867" s="14"/>
      <c r="G3867" s="2"/>
      <c r="N3867" s="13"/>
    </row>
    <row r="3868" spans="2:14" x14ac:dyDescent="0.4">
      <c r="B3868"/>
      <c r="C3868"/>
      <c r="D3868" s="14"/>
      <c r="G3868" s="2"/>
      <c r="N3868" s="13"/>
    </row>
    <row r="3869" spans="2:14" x14ac:dyDescent="0.4">
      <c r="B3869"/>
      <c r="C3869"/>
      <c r="D3869" s="14"/>
      <c r="G3869" s="2"/>
      <c r="N3869" s="13"/>
    </row>
    <row r="3870" spans="2:14" x14ac:dyDescent="0.4">
      <c r="B3870"/>
      <c r="C3870"/>
      <c r="D3870" s="14"/>
      <c r="G3870" s="2"/>
      <c r="N3870" s="13"/>
    </row>
    <row r="3871" spans="2:14" x14ac:dyDescent="0.4">
      <c r="B3871"/>
      <c r="C3871"/>
      <c r="D3871" s="14"/>
      <c r="G3871" s="2"/>
      <c r="N3871" s="13"/>
    </row>
    <row r="3872" spans="2:14" x14ac:dyDescent="0.4">
      <c r="B3872"/>
      <c r="C3872"/>
      <c r="D3872" s="14"/>
      <c r="G3872" s="2"/>
      <c r="N3872" s="13"/>
    </row>
    <row r="3873" spans="2:14" x14ac:dyDescent="0.4">
      <c r="B3873"/>
      <c r="C3873"/>
      <c r="D3873" s="14"/>
      <c r="G3873" s="2"/>
      <c r="N3873" s="13"/>
    </row>
    <row r="3874" spans="2:14" x14ac:dyDescent="0.4">
      <c r="B3874"/>
      <c r="C3874"/>
      <c r="D3874" s="14"/>
      <c r="G3874" s="2"/>
      <c r="N3874" s="13"/>
    </row>
    <row r="3875" spans="2:14" x14ac:dyDescent="0.4">
      <c r="B3875"/>
      <c r="C3875"/>
      <c r="D3875" s="14"/>
      <c r="G3875" s="2"/>
      <c r="N3875" s="13"/>
    </row>
    <row r="3876" spans="2:14" x14ac:dyDescent="0.4">
      <c r="B3876"/>
      <c r="C3876"/>
      <c r="D3876" s="14"/>
      <c r="G3876" s="2"/>
      <c r="N3876" s="13"/>
    </row>
    <row r="3877" spans="2:14" x14ac:dyDescent="0.4">
      <c r="B3877"/>
      <c r="C3877"/>
      <c r="D3877" s="14"/>
      <c r="G3877" s="2"/>
      <c r="N3877" s="13"/>
    </row>
    <row r="3878" spans="2:14" x14ac:dyDescent="0.4">
      <c r="B3878"/>
      <c r="C3878"/>
      <c r="D3878" s="14"/>
      <c r="G3878" s="2"/>
      <c r="N3878" s="13"/>
    </row>
    <row r="3879" spans="2:14" x14ac:dyDescent="0.4">
      <c r="B3879"/>
      <c r="C3879"/>
      <c r="D3879" s="14"/>
      <c r="G3879" s="2"/>
      <c r="N3879" s="13"/>
    </row>
    <row r="3880" spans="2:14" x14ac:dyDescent="0.4">
      <c r="B3880"/>
      <c r="C3880"/>
      <c r="D3880" s="14"/>
      <c r="G3880" s="2"/>
      <c r="N3880" s="13"/>
    </row>
    <row r="3881" spans="2:14" x14ac:dyDescent="0.4">
      <c r="B3881"/>
      <c r="C3881"/>
      <c r="D3881" s="14"/>
      <c r="G3881" s="2"/>
      <c r="N3881" s="13"/>
    </row>
    <row r="3882" spans="2:14" x14ac:dyDescent="0.4">
      <c r="B3882"/>
      <c r="C3882"/>
      <c r="D3882" s="14"/>
      <c r="G3882" s="2"/>
      <c r="N3882" s="13"/>
    </row>
    <row r="3883" spans="2:14" x14ac:dyDescent="0.4">
      <c r="B3883"/>
      <c r="C3883"/>
      <c r="D3883" s="14"/>
      <c r="G3883" s="2"/>
      <c r="N3883" s="13"/>
    </row>
    <row r="3884" spans="2:14" x14ac:dyDescent="0.4">
      <c r="B3884"/>
      <c r="C3884"/>
      <c r="D3884" s="14"/>
      <c r="G3884" s="2"/>
      <c r="N3884" s="13"/>
    </row>
    <row r="3885" spans="2:14" x14ac:dyDescent="0.4">
      <c r="B3885"/>
      <c r="C3885"/>
      <c r="D3885" s="14"/>
      <c r="G3885" s="2"/>
      <c r="N3885" s="13"/>
    </row>
    <row r="3886" spans="2:14" x14ac:dyDescent="0.4">
      <c r="B3886"/>
      <c r="C3886"/>
      <c r="D3886" s="14"/>
      <c r="G3886" s="2"/>
      <c r="N3886" s="13"/>
    </row>
    <row r="3887" spans="2:14" x14ac:dyDescent="0.4">
      <c r="B3887"/>
      <c r="C3887"/>
      <c r="D3887" s="14"/>
      <c r="G3887" s="2"/>
      <c r="N3887" s="13"/>
    </row>
    <row r="3888" spans="2:14" x14ac:dyDescent="0.4">
      <c r="B3888"/>
      <c r="C3888"/>
      <c r="D3888" s="14"/>
      <c r="G3888" s="2"/>
      <c r="N3888" s="13"/>
    </row>
    <row r="3889" spans="2:14" x14ac:dyDescent="0.4">
      <c r="B3889"/>
      <c r="C3889"/>
      <c r="D3889" s="14"/>
      <c r="G3889" s="2"/>
      <c r="N3889" s="13"/>
    </row>
    <row r="3890" spans="2:14" x14ac:dyDescent="0.4">
      <c r="B3890"/>
      <c r="C3890"/>
      <c r="D3890" s="14"/>
      <c r="G3890" s="2"/>
      <c r="N3890" s="13"/>
    </row>
    <row r="3891" spans="2:14" x14ac:dyDescent="0.4">
      <c r="B3891"/>
      <c r="C3891"/>
      <c r="D3891" s="14"/>
      <c r="G3891" s="2"/>
      <c r="N3891" s="13"/>
    </row>
    <row r="3892" spans="2:14" x14ac:dyDescent="0.4">
      <c r="B3892"/>
      <c r="C3892"/>
      <c r="D3892" s="14"/>
      <c r="G3892" s="2"/>
      <c r="N3892" s="13"/>
    </row>
    <row r="3893" spans="2:14" x14ac:dyDescent="0.4">
      <c r="B3893"/>
      <c r="C3893"/>
      <c r="D3893" s="14"/>
      <c r="G3893" s="2"/>
      <c r="N3893" s="13"/>
    </row>
    <row r="3894" spans="2:14" x14ac:dyDescent="0.4">
      <c r="B3894"/>
      <c r="C3894"/>
      <c r="D3894" s="14"/>
      <c r="G3894" s="2"/>
      <c r="N3894" s="13"/>
    </row>
    <row r="3895" spans="2:14" x14ac:dyDescent="0.4">
      <c r="B3895"/>
      <c r="C3895"/>
      <c r="D3895" s="14"/>
      <c r="G3895" s="2"/>
      <c r="N3895" s="13"/>
    </row>
    <row r="3896" spans="2:14" x14ac:dyDescent="0.4">
      <c r="B3896"/>
      <c r="C3896"/>
      <c r="D3896" s="14"/>
      <c r="G3896" s="2"/>
      <c r="N3896" s="13"/>
    </row>
    <row r="3897" spans="2:14" x14ac:dyDescent="0.4">
      <c r="B3897"/>
      <c r="C3897"/>
      <c r="D3897" s="14"/>
      <c r="G3897" s="2"/>
      <c r="N3897" s="13"/>
    </row>
    <row r="3898" spans="2:14" x14ac:dyDescent="0.4">
      <c r="B3898"/>
      <c r="C3898"/>
      <c r="D3898" s="14"/>
      <c r="G3898" s="2"/>
      <c r="N3898" s="13"/>
    </row>
    <row r="3899" spans="2:14" x14ac:dyDescent="0.4">
      <c r="B3899"/>
      <c r="C3899"/>
      <c r="D3899" s="14"/>
      <c r="G3899" s="2"/>
      <c r="N3899" s="13"/>
    </row>
    <row r="3900" spans="2:14" x14ac:dyDescent="0.4">
      <c r="B3900"/>
      <c r="C3900"/>
      <c r="D3900" s="14"/>
      <c r="G3900" s="2"/>
      <c r="N3900" s="13"/>
    </row>
    <row r="3901" spans="2:14" x14ac:dyDescent="0.4">
      <c r="B3901"/>
      <c r="C3901"/>
      <c r="D3901" s="14"/>
      <c r="G3901" s="2"/>
      <c r="N3901" s="13"/>
    </row>
    <row r="3902" spans="2:14" x14ac:dyDescent="0.4">
      <c r="B3902"/>
      <c r="C3902"/>
      <c r="D3902" s="14"/>
      <c r="G3902" s="2"/>
      <c r="N3902" s="13"/>
    </row>
    <row r="3903" spans="2:14" x14ac:dyDescent="0.4">
      <c r="B3903"/>
      <c r="C3903"/>
      <c r="D3903" s="14"/>
      <c r="G3903" s="2"/>
      <c r="N3903" s="13"/>
    </row>
    <row r="3904" spans="2:14" x14ac:dyDescent="0.4">
      <c r="B3904"/>
      <c r="C3904"/>
      <c r="D3904" s="14"/>
      <c r="G3904" s="2"/>
      <c r="N3904" s="13"/>
    </row>
    <row r="3905" spans="2:14" x14ac:dyDescent="0.4">
      <c r="B3905"/>
      <c r="C3905"/>
      <c r="D3905" s="14"/>
      <c r="G3905" s="2"/>
      <c r="N3905" s="13"/>
    </row>
    <row r="3906" spans="2:14" x14ac:dyDescent="0.4">
      <c r="B3906"/>
      <c r="C3906"/>
      <c r="D3906" s="14"/>
      <c r="G3906" s="2"/>
      <c r="N3906" s="13"/>
    </row>
    <row r="3907" spans="2:14" x14ac:dyDescent="0.4">
      <c r="B3907"/>
      <c r="C3907"/>
      <c r="D3907" s="14"/>
      <c r="G3907" s="2"/>
      <c r="N3907" s="13"/>
    </row>
    <row r="3908" spans="2:14" x14ac:dyDescent="0.4">
      <c r="B3908"/>
      <c r="C3908"/>
      <c r="D3908" s="14"/>
      <c r="G3908" s="2"/>
      <c r="N3908" s="13"/>
    </row>
    <row r="3909" spans="2:14" x14ac:dyDescent="0.4">
      <c r="B3909"/>
      <c r="C3909"/>
      <c r="D3909" s="14"/>
      <c r="G3909" s="2"/>
      <c r="N3909" s="13"/>
    </row>
    <row r="3910" spans="2:14" x14ac:dyDescent="0.4">
      <c r="B3910"/>
      <c r="C3910"/>
      <c r="D3910" s="14"/>
      <c r="G3910" s="2"/>
      <c r="N3910" s="13"/>
    </row>
    <row r="3911" spans="2:14" x14ac:dyDescent="0.4">
      <c r="B3911"/>
      <c r="C3911"/>
      <c r="D3911" s="14"/>
      <c r="G3911" s="2"/>
      <c r="N3911" s="13"/>
    </row>
    <row r="3912" spans="2:14" x14ac:dyDescent="0.4">
      <c r="B3912"/>
      <c r="C3912"/>
      <c r="D3912" s="14"/>
      <c r="G3912" s="2"/>
      <c r="N3912" s="13"/>
    </row>
    <row r="3913" spans="2:14" x14ac:dyDescent="0.4">
      <c r="B3913"/>
      <c r="C3913"/>
      <c r="D3913" s="14"/>
      <c r="G3913" s="2"/>
      <c r="N3913" s="13"/>
    </row>
    <row r="3914" spans="2:14" x14ac:dyDescent="0.4">
      <c r="B3914"/>
      <c r="C3914"/>
      <c r="D3914" s="14"/>
      <c r="G3914" s="2"/>
      <c r="N3914" s="13"/>
    </row>
    <row r="3915" spans="2:14" x14ac:dyDescent="0.4">
      <c r="B3915"/>
      <c r="C3915"/>
      <c r="D3915" s="14"/>
      <c r="G3915" s="2"/>
      <c r="N3915" s="13"/>
    </row>
    <row r="3916" spans="2:14" x14ac:dyDescent="0.4">
      <c r="B3916"/>
      <c r="C3916"/>
      <c r="D3916" s="14"/>
      <c r="G3916" s="2"/>
      <c r="N3916" s="13"/>
    </row>
    <row r="3917" spans="2:14" x14ac:dyDescent="0.4">
      <c r="B3917"/>
      <c r="C3917"/>
      <c r="D3917" s="14"/>
      <c r="G3917" s="2"/>
      <c r="N3917" s="13"/>
    </row>
    <row r="3918" spans="2:14" x14ac:dyDescent="0.4">
      <c r="B3918"/>
      <c r="C3918"/>
      <c r="D3918" s="14"/>
      <c r="G3918" s="2"/>
      <c r="N3918" s="13"/>
    </row>
    <row r="3919" spans="2:14" x14ac:dyDescent="0.4">
      <c r="B3919"/>
      <c r="C3919"/>
      <c r="D3919" s="14"/>
      <c r="G3919" s="2"/>
      <c r="N3919" s="13"/>
    </row>
    <row r="3920" spans="2:14" x14ac:dyDescent="0.4">
      <c r="B3920"/>
      <c r="C3920"/>
      <c r="D3920" s="14"/>
      <c r="G3920" s="2"/>
      <c r="N3920" s="13"/>
    </row>
    <row r="3921" spans="2:14" x14ac:dyDescent="0.4">
      <c r="B3921"/>
      <c r="C3921"/>
      <c r="D3921" s="14"/>
      <c r="G3921" s="2"/>
      <c r="N3921" s="13"/>
    </row>
    <row r="3922" spans="2:14" x14ac:dyDescent="0.4">
      <c r="B3922"/>
      <c r="C3922"/>
      <c r="D3922" s="14"/>
      <c r="G3922" s="2"/>
      <c r="N3922" s="13"/>
    </row>
    <row r="3923" spans="2:14" x14ac:dyDescent="0.4">
      <c r="B3923"/>
      <c r="C3923"/>
      <c r="D3923" s="14"/>
      <c r="G3923" s="2"/>
      <c r="N3923" s="13"/>
    </row>
    <row r="3924" spans="2:14" x14ac:dyDescent="0.4">
      <c r="B3924"/>
      <c r="C3924"/>
      <c r="D3924" s="14"/>
      <c r="G3924" s="2"/>
      <c r="N3924" s="13"/>
    </row>
    <row r="3925" spans="2:14" x14ac:dyDescent="0.4">
      <c r="B3925"/>
      <c r="C3925"/>
      <c r="D3925" s="14"/>
      <c r="G3925" s="2"/>
      <c r="N3925" s="13"/>
    </row>
    <row r="3926" spans="2:14" x14ac:dyDescent="0.4">
      <c r="B3926"/>
      <c r="C3926"/>
      <c r="D3926" s="14"/>
      <c r="G3926" s="2"/>
      <c r="N3926" s="13"/>
    </row>
    <row r="3927" spans="2:14" x14ac:dyDescent="0.4">
      <c r="B3927"/>
      <c r="C3927"/>
      <c r="D3927" s="14"/>
      <c r="G3927" s="2"/>
      <c r="N3927" s="13"/>
    </row>
    <row r="3928" spans="2:14" x14ac:dyDescent="0.4">
      <c r="B3928"/>
      <c r="C3928"/>
      <c r="D3928" s="14"/>
      <c r="G3928" s="2"/>
      <c r="N3928" s="13"/>
    </row>
    <row r="3929" spans="2:14" x14ac:dyDescent="0.4">
      <c r="B3929"/>
      <c r="C3929"/>
      <c r="D3929" s="14"/>
      <c r="G3929" s="2"/>
      <c r="N3929" s="13"/>
    </row>
    <row r="3930" spans="2:14" x14ac:dyDescent="0.4">
      <c r="B3930"/>
      <c r="C3930"/>
      <c r="D3930" s="14"/>
      <c r="G3930" s="2"/>
      <c r="N3930" s="13"/>
    </row>
    <row r="3931" spans="2:14" x14ac:dyDescent="0.4">
      <c r="B3931"/>
      <c r="C3931"/>
      <c r="D3931" s="14"/>
      <c r="G3931" s="2"/>
      <c r="N3931" s="13"/>
    </row>
    <row r="3932" spans="2:14" x14ac:dyDescent="0.4">
      <c r="B3932"/>
      <c r="C3932"/>
      <c r="D3932" s="14"/>
      <c r="G3932" s="2"/>
      <c r="N3932" s="13"/>
    </row>
    <row r="3933" spans="2:14" x14ac:dyDescent="0.4">
      <c r="B3933"/>
      <c r="C3933"/>
      <c r="D3933" s="14"/>
      <c r="G3933" s="2"/>
      <c r="N3933" s="13"/>
    </row>
    <row r="3934" spans="2:14" x14ac:dyDescent="0.4">
      <c r="B3934"/>
      <c r="C3934"/>
      <c r="D3934" s="14"/>
      <c r="G3934" s="2"/>
      <c r="N3934" s="13"/>
    </row>
    <row r="3935" spans="2:14" x14ac:dyDescent="0.4">
      <c r="B3935"/>
      <c r="C3935"/>
      <c r="D3935" s="14"/>
      <c r="G3935" s="2"/>
      <c r="N3935" s="13"/>
    </row>
    <row r="3936" spans="2:14" x14ac:dyDescent="0.4">
      <c r="B3936"/>
      <c r="C3936"/>
      <c r="D3936" s="14"/>
      <c r="G3936" s="2"/>
      <c r="N3936" s="13"/>
    </row>
    <row r="3937" spans="2:14" x14ac:dyDescent="0.4">
      <c r="B3937"/>
      <c r="C3937"/>
      <c r="D3937" s="14"/>
      <c r="G3937" s="2"/>
      <c r="N3937" s="13"/>
    </row>
    <row r="3938" spans="2:14" x14ac:dyDescent="0.4">
      <c r="B3938"/>
      <c r="C3938"/>
      <c r="D3938" s="14"/>
      <c r="G3938" s="2"/>
      <c r="N3938" s="13"/>
    </row>
    <row r="3939" spans="2:14" x14ac:dyDescent="0.4">
      <c r="B3939"/>
      <c r="C3939"/>
      <c r="D3939" s="14"/>
      <c r="G3939" s="2"/>
      <c r="N3939" s="13"/>
    </row>
    <row r="3940" spans="2:14" x14ac:dyDescent="0.4">
      <c r="B3940"/>
      <c r="C3940"/>
      <c r="D3940" s="14"/>
      <c r="G3940" s="2"/>
      <c r="N3940" s="13"/>
    </row>
    <row r="3941" spans="2:14" x14ac:dyDescent="0.4">
      <c r="B3941"/>
      <c r="C3941"/>
      <c r="D3941" s="14"/>
      <c r="G3941" s="2"/>
      <c r="N3941" s="13"/>
    </row>
    <row r="3942" spans="2:14" x14ac:dyDescent="0.4">
      <c r="B3942"/>
      <c r="C3942"/>
      <c r="D3942" s="14"/>
      <c r="G3942" s="2"/>
      <c r="N3942" s="13"/>
    </row>
    <row r="3943" spans="2:14" x14ac:dyDescent="0.4">
      <c r="B3943"/>
      <c r="C3943"/>
      <c r="D3943" s="14"/>
      <c r="G3943" s="2"/>
      <c r="N3943" s="13"/>
    </row>
    <row r="3944" spans="2:14" x14ac:dyDescent="0.4">
      <c r="B3944"/>
      <c r="C3944"/>
      <c r="D3944" s="14"/>
      <c r="G3944" s="2"/>
      <c r="N3944" s="13"/>
    </row>
    <row r="3945" spans="2:14" x14ac:dyDescent="0.4">
      <c r="B3945"/>
      <c r="C3945"/>
      <c r="D3945" s="14"/>
      <c r="G3945" s="2"/>
      <c r="N3945" s="13"/>
    </row>
    <row r="3946" spans="2:14" x14ac:dyDescent="0.4">
      <c r="B3946"/>
      <c r="C3946"/>
      <c r="D3946" s="14"/>
      <c r="G3946" s="2"/>
      <c r="N3946" s="13"/>
    </row>
    <row r="3947" spans="2:14" x14ac:dyDescent="0.4">
      <c r="B3947"/>
      <c r="C3947"/>
      <c r="D3947" s="14"/>
      <c r="G3947" s="2"/>
      <c r="N3947" s="13"/>
    </row>
    <row r="3948" spans="2:14" x14ac:dyDescent="0.4">
      <c r="B3948"/>
      <c r="C3948"/>
      <c r="D3948" s="14"/>
      <c r="G3948" s="2"/>
      <c r="N3948" s="13"/>
    </row>
    <row r="3949" spans="2:14" x14ac:dyDescent="0.4">
      <c r="B3949"/>
      <c r="C3949"/>
      <c r="D3949" s="14"/>
      <c r="G3949" s="2"/>
      <c r="N3949" s="13"/>
    </row>
    <row r="3950" spans="2:14" x14ac:dyDescent="0.4">
      <c r="B3950"/>
      <c r="C3950"/>
      <c r="D3950" s="14"/>
      <c r="G3950" s="2"/>
      <c r="N3950" s="13"/>
    </row>
    <row r="3951" spans="2:14" x14ac:dyDescent="0.4">
      <c r="B3951"/>
      <c r="C3951"/>
      <c r="D3951" s="14"/>
      <c r="G3951" s="2"/>
      <c r="N3951" s="13"/>
    </row>
    <row r="3952" spans="2:14" x14ac:dyDescent="0.4">
      <c r="B3952"/>
      <c r="C3952"/>
      <c r="D3952" s="14"/>
      <c r="G3952" s="2"/>
      <c r="N3952" s="13"/>
    </row>
    <row r="3953" spans="2:14" x14ac:dyDescent="0.4">
      <c r="B3953"/>
      <c r="C3953"/>
      <c r="D3953" s="14"/>
      <c r="G3953" s="2"/>
      <c r="N3953" s="13"/>
    </row>
    <row r="3954" spans="2:14" x14ac:dyDescent="0.4">
      <c r="B3954"/>
      <c r="C3954"/>
      <c r="D3954" s="14"/>
      <c r="G3954" s="2"/>
      <c r="N3954" s="13"/>
    </row>
    <row r="3955" spans="2:14" x14ac:dyDescent="0.4">
      <c r="B3955"/>
      <c r="C3955"/>
      <c r="D3955" s="14"/>
      <c r="G3955" s="2"/>
      <c r="N3955" s="13"/>
    </row>
    <row r="3956" spans="2:14" x14ac:dyDescent="0.4">
      <c r="B3956"/>
      <c r="C3956"/>
      <c r="D3956" s="14"/>
      <c r="G3956" s="2"/>
      <c r="N3956" s="13"/>
    </row>
    <row r="3957" spans="2:14" x14ac:dyDescent="0.4">
      <c r="B3957"/>
      <c r="C3957"/>
      <c r="D3957" s="14"/>
      <c r="G3957" s="2"/>
      <c r="N3957" s="13"/>
    </row>
    <row r="3958" spans="2:14" x14ac:dyDescent="0.4">
      <c r="B3958"/>
      <c r="C3958"/>
      <c r="D3958" s="14"/>
      <c r="G3958" s="2"/>
      <c r="N3958" s="13"/>
    </row>
    <row r="3959" spans="2:14" x14ac:dyDescent="0.4">
      <c r="B3959"/>
      <c r="C3959"/>
      <c r="D3959" s="14"/>
      <c r="G3959" s="2"/>
      <c r="N3959" s="13"/>
    </row>
    <row r="3960" spans="2:14" x14ac:dyDescent="0.4">
      <c r="B3960"/>
      <c r="C3960"/>
      <c r="D3960" s="14"/>
      <c r="G3960" s="2"/>
      <c r="N3960" s="13"/>
    </row>
    <row r="3961" spans="2:14" x14ac:dyDescent="0.4">
      <c r="B3961"/>
      <c r="C3961"/>
      <c r="D3961" s="14"/>
      <c r="G3961" s="2"/>
      <c r="N3961" s="13"/>
    </row>
    <row r="3962" spans="2:14" x14ac:dyDescent="0.4">
      <c r="B3962"/>
      <c r="C3962"/>
      <c r="D3962" s="14"/>
      <c r="G3962" s="2"/>
      <c r="N3962" s="13"/>
    </row>
    <row r="3963" spans="2:14" x14ac:dyDescent="0.4">
      <c r="B3963"/>
      <c r="C3963"/>
      <c r="D3963" s="14"/>
      <c r="G3963" s="2"/>
      <c r="N3963" s="13"/>
    </row>
    <row r="3964" spans="2:14" x14ac:dyDescent="0.4">
      <c r="B3964"/>
      <c r="C3964"/>
      <c r="D3964" s="14"/>
      <c r="G3964" s="2"/>
      <c r="N3964" s="13"/>
    </row>
    <row r="3965" spans="2:14" x14ac:dyDescent="0.4">
      <c r="B3965"/>
      <c r="C3965"/>
      <c r="D3965" s="14"/>
      <c r="G3965" s="2"/>
      <c r="N3965" s="13"/>
    </row>
    <row r="3966" spans="2:14" x14ac:dyDescent="0.4">
      <c r="B3966"/>
      <c r="C3966"/>
      <c r="D3966" s="14"/>
      <c r="G3966" s="2"/>
      <c r="N3966" s="13"/>
    </row>
    <row r="3967" spans="2:14" x14ac:dyDescent="0.4">
      <c r="B3967"/>
      <c r="C3967"/>
      <c r="D3967" s="14"/>
      <c r="G3967" s="2"/>
      <c r="N3967" s="13"/>
    </row>
    <row r="3968" spans="2:14" x14ac:dyDescent="0.4">
      <c r="B3968"/>
      <c r="C3968"/>
      <c r="D3968" s="14"/>
      <c r="G3968" s="2"/>
      <c r="N3968" s="13"/>
    </row>
    <row r="3969" spans="2:14" x14ac:dyDescent="0.4">
      <c r="B3969"/>
      <c r="C3969"/>
      <c r="D3969" s="14"/>
      <c r="G3969" s="2"/>
      <c r="N3969" s="13"/>
    </row>
    <row r="3970" spans="2:14" x14ac:dyDescent="0.4">
      <c r="B3970"/>
      <c r="C3970"/>
      <c r="D3970" s="14"/>
      <c r="G3970" s="2"/>
      <c r="N3970" s="13"/>
    </row>
    <row r="3971" spans="2:14" x14ac:dyDescent="0.4">
      <c r="B3971"/>
      <c r="C3971"/>
      <c r="D3971" s="14"/>
      <c r="G3971" s="2"/>
      <c r="N3971" s="13"/>
    </row>
    <row r="3972" spans="2:14" x14ac:dyDescent="0.4">
      <c r="B3972"/>
      <c r="C3972"/>
      <c r="D3972" s="14"/>
      <c r="G3972" s="2"/>
      <c r="N3972" s="13"/>
    </row>
    <row r="3973" spans="2:14" x14ac:dyDescent="0.4">
      <c r="B3973"/>
      <c r="C3973"/>
      <c r="D3973" s="14"/>
      <c r="G3973" s="2"/>
      <c r="N3973" s="13"/>
    </row>
    <row r="3974" spans="2:14" x14ac:dyDescent="0.4">
      <c r="B3974"/>
      <c r="C3974"/>
      <c r="D3974" s="14"/>
      <c r="G3974" s="2"/>
      <c r="N3974" s="13"/>
    </row>
    <row r="3975" spans="2:14" x14ac:dyDescent="0.4">
      <c r="B3975"/>
      <c r="C3975"/>
      <c r="D3975" s="14"/>
      <c r="G3975" s="2"/>
      <c r="N3975" s="13"/>
    </row>
    <row r="3976" spans="2:14" x14ac:dyDescent="0.4">
      <c r="B3976"/>
      <c r="C3976"/>
      <c r="D3976" s="14"/>
      <c r="G3976" s="2"/>
      <c r="N3976" s="13"/>
    </row>
    <row r="3977" spans="2:14" x14ac:dyDescent="0.4">
      <c r="B3977"/>
      <c r="C3977"/>
      <c r="D3977" s="14"/>
      <c r="G3977" s="2"/>
      <c r="N3977" s="13"/>
    </row>
    <row r="3978" spans="2:14" x14ac:dyDescent="0.4">
      <c r="B3978"/>
      <c r="C3978"/>
      <c r="D3978" s="14"/>
      <c r="G3978" s="2"/>
      <c r="N3978" s="13"/>
    </row>
    <row r="3979" spans="2:14" x14ac:dyDescent="0.4">
      <c r="B3979"/>
      <c r="C3979"/>
      <c r="D3979" s="14"/>
      <c r="G3979" s="2"/>
      <c r="N3979" s="13"/>
    </row>
    <row r="3980" spans="2:14" x14ac:dyDescent="0.4">
      <c r="B3980"/>
      <c r="C3980"/>
      <c r="D3980" s="14"/>
      <c r="G3980" s="2"/>
      <c r="N3980" s="13"/>
    </row>
    <row r="3981" spans="2:14" x14ac:dyDescent="0.4">
      <c r="B3981"/>
      <c r="C3981"/>
      <c r="D3981" s="14"/>
      <c r="G3981" s="2"/>
      <c r="N3981" s="13"/>
    </row>
    <row r="3982" spans="2:14" x14ac:dyDescent="0.4">
      <c r="B3982"/>
      <c r="C3982"/>
      <c r="D3982" s="14"/>
      <c r="G3982" s="2"/>
      <c r="N3982" s="13"/>
    </row>
    <row r="3983" spans="2:14" x14ac:dyDescent="0.4">
      <c r="B3983"/>
      <c r="C3983"/>
      <c r="D3983" s="14"/>
      <c r="G3983" s="2"/>
      <c r="N3983" s="13"/>
    </row>
    <row r="3984" spans="2:14" x14ac:dyDescent="0.4">
      <c r="B3984"/>
      <c r="C3984"/>
      <c r="D3984" s="14"/>
      <c r="G3984" s="2"/>
      <c r="N3984" s="13"/>
    </row>
    <row r="3985" spans="2:14" x14ac:dyDescent="0.4">
      <c r="B3985"/>
      <c r="C3985"/>
      <c r="D3985" s="14"/>
      <c r="G3985" s="2"/>
      <c r="N3985" s="13"/>
    </row>
    <row r="3986" spans="2:14" x14ac:dyDescent="0.4">
      <c r="B3986"/>
      <c r="C3986"/>
      <c r="D3986" s="14"/>
      <c r="G3986" s="2"/>
      <c r="N3986" s="13"/>
    </row>
    <row r="3987" spans="2:14" x14ac:dyDescent="0.4">
      <c r="B3987"/>
      <c r="C3987"/>
      <c r="D3987" s="14"/>
      <c r="G3987" s="2"/>
      <c r="N3987" s="13"/>
    </row>
    <row r="3988" spans="2:14" x14ac:dyDescent="0.4">
      <c r="B3988"/>
      <c r="C3988"/>
      <c r="D3988" s="14"/>
      <c r="G3988" s="2"/>
      <c r="N3988" s="13"/>
    </row>
    <row r="3989" spans="2:14" x14ac:dyDescent="0.4">
      <c r="B3989"/>
      <c r="C3989"/>
      <c r="D3989" s="14"/>
      <c r="G3989" s="2"/>
      <c r="N3989" s="13"/>
    </row>
    <row r="3990" spans="2:14" x14ac:dyDescent="0.4">
      <c r="B3990"/>
      <c r="C3990"/>
      <c r="D3990" s="14"/>
      <c r="G3990" s="2"/>
      <c r="N3990" s="13"/>
    </row>
    <row r="3991" spans="2:14" x14ac:dyDescent="0.4">
      <c r="B3991"/>
      <c r="C3991"/>
      <c r="D3991" s="14"/>
      <c r="G3991" s="2"/>
      <c r="N3991" s="13"/>
    </row>
    <row r="3992" spans="2:14" x14ac:dyDescent="0.4">
      <c r="B3992"/>
      <c r="C3992"/>
      <c r="D3992" s="14"/>
      <c r="G3992" s="2"/>
      <c r="N3992" s="13"/>
    </row>
    <row r="3993" spans="2:14" x14ac:dyDescent="0.4">
      <c r="B3993"/>
      <c r="C3993"/>
      <c r="D3993" s="14"/>
      <c r="G3993" s="2"/>
      <c r="N3993" s="13"/>
    </row>
    <row r="3994" spans="2:14" x14ac:dyDescent="0.4">
      <c r="B3994"/>
      <c r="C3994"/>
      <c r="D3994" s="14"/>
      <c r="G3994" s="2"/>
      <c r="N3994" s="13"/>
    </row>
    <row r="3995" spans="2:14" x14ac:dyDescent="0.4">
      <c r="B3995"/>
      <c r="C3995"/>
      <c r="D3995" s="14"/>
      <c r="G3995" s="2"/>
      <c r="N3995" s="13"/>
    </row>
    <row r="3996" spans="2:14" x14ac:dyDescent="0.4">
      <c r="B3996"/>
      <c r="C3996"/>
      <c r="D3996" s="14"/>
      <c r="G3996" s="2"/>
      <c r="N3996" s="13"/>
    </row>
    <row r="3997" spans="2:14" x14ac:dyDescent="0.4">
      <c r="B3997"/>
      <c r="C3997"/>
      <c r="D3997" s="14"/>
      <c r="G3997" s="2"/>
      <c r="N3997" s="13"/>
    </row>
    <row r="3998" spans="2:14" x14ac:dyDescent="0.4">
      <c r="B3998"/>
      <c r="C3998"/>
      <c r="D3998" s="14"/>
      <c r="G3998" s="2"/>
      <c r="N3998" s="13"/>
    </row>
    <row r="3999" spans="2:14" x14ac:dyDescent="0.4">
      <c r="B3999"/>
      <c r="C3999"/>
      <c r="D3999" s="14"/>
      <c r="G3999" s="2"/>
      <c r="N3999" s="13"/>
    </row>
    <row r="4000" spans="2:14" x14ac:dyDescent="0.4">
      <c r="B4000"/>
      <c r="C4000"/>
      <c r="D4000" s="14"/>
      <c r="G4000" s="2"/>
      <c r="N4000" s="13"/>
    </row>
    <row r="4001" spans="2:14" x14ac:dyDescent="0.4">
      <c r="B4001"/>
      <c r="C4001"/>
      <c r="D4001" s="14"/>
      <c r="G4001" s="2"/>
      <c r="N4001" s="13"/>
    </row>
    <row r="4002" spans="2:14" x14ac:dyDescent="0.4">
      <c r="B4002"/>
      <c r="C4002"/>
      <c r="D4002" s="14"/>
      <c r="G4002" s="2"/>
      <c r="N4002" s="13"/>
    </row>
    <row r="4003" spans="2:14" x14ac:dyDescent="0.4">
      <c r="B4003"/>
      <c r="C4003"/>
      <c r="D4003" s="14"/>
      <c r="G4003" s="2"/>
      <c r="N4003" s="13"/>
    </row>
    <row r="4004" spans="2:14" x14ac:dyDescent="0.4">
      <c r="B4004"/>
      <c r="C4004"/>
      <c r="D4004" s="14"/>
      <c r="G4004" s="2"/>
      <c r="N4004" s="13"/>
    </row>
    <row r="4005" spans="2:14" x14ac:dyDescent="0.4">
      <c r="B4005"/>
      <c r="C4005"/>
      <c r="D4005" s="14"/>
      <c r="G4005" s="2"/>
      <c r="N4005" s="13"/>
    </row>
    <row r="4006" spans="2:14" x14ac:dyDescent="0.4">
      <c r="B4006"/>
      <c r="C4006"/>
      <c r="D4006" s="14"/>
      <c r="G4006" s="2"/>
      <c r="N4006" s="13"/>
    </row>
    <row r="4007" spans="2:14" x14ac:dyDescent="0.4">
      <c r="B4007"/>
      <c r="C4007"/>
      <c r="D4007" s="14"/>
      <c r="G4007" s="2"/>
      <c r="N4007" s="13"/>
    </row>
    <row r="4008" spans="2:14" x14ac:dyDescent="0.4">
      <c r="B4008"/>
      <c r="C4008"/>
      <c r="D4008" s="14"/>
      <c r="G4008" s="2"/>
      <c r="N4008" s="13"/>
    </row>
    <row r="4009" spans="2:14" x14ac:dyDescent="0.4">
      <c r="B4009"/>
      <c r="C4009"/>
      <c r="D4009" s="14"/>
      <c r="G4009" s="2"/>
      <c r="N4009" s="13"/>
    </row>
    <row r="4010" spans="2:14" x14ac:dyDescent="0.4">
      <c r="B4010"/>
      <c r="C4010"/>
      <c r="D4010" s="14"/>
      <c r="G4010" s="2"/>
      <c r="N4010" s="13"/>
    </row>
    <row r="4011" spans="2:14" x14ac:dyDescent="0.4">
      <c r="B4011"/>
      <c r="C4011"/>
      <c r="D4011" s="14"/>
      <c r="G4011" s="2"/>
      <c r="N4011" s="13"/>
    </row>
    <row r="4012" spans="2:14" x14ac:dyDescent="0.4">
      <c r="B4012"/>
      <c r="C4012"/>
      <c r="D4012" s="14"/>
      <c r="G4012" s="2"/>
      <c r="N4012" s="13"/>
    </row>
    <row r="4013" spans="2:14" x14ac:dyDescent="0.4">
      <c r="B4013"/>
      <c r="C4013"/>
      <c r="D4013" s="14"/>
      <c r="G4013" s="2"/>
      <c r="N4013" s="13"/>
    </row>
    <row r="4014" spans="2:14" x14ac:dyDescent="0.4">
      <c r="B4014"/>
      <c r="C4014"/>
      <c r="D4014" s="14"/>
      <c r="G4014" s="2"/>
      <c r="N4014" s="13"/>
    </row>
    <row r="4015" spans="2:14" x14ac:dyDescent="0.4">
      <c r="B4015"/>
      <c r="C4015"/>
      <c r="D4015" s="14"/>
      <c r="G4015" s="2"/>
      <c r="N4015" s="13"/>
    </row>
    <row r="4016" spans="2:14" x14ac:dyDescent="0.4">
      <c r="B4016"/>
      <c r="C4016"/>
      <c r="D4016" s="14"/>
      <c r="G4016" s="2"/>
      <c r="N4016" s="13"/>
    </row>
    <row r="4017" spans="2:14" x14ac:dyDescent="0.4">
      <c r="B4017"/>
      <c r="C4017"/>
      <c r="D4017" s="14"/>
      <c r="G4017" s="2"/>
      <c r="N4017" s="13"/>
    </row>
    <row r="4018" spans="2:14" x14ac:dyDescent="0.4">
      <c r="B4018"/>
      <c r="C4018"/>
      <c r="D4018" s="14"/>
      <c r="G4018" s="2"/>
      <c r="N4018" s="13"/>
    </row>
    <row r="4019" spans="2:14" x14ac:dyDescent="0.4">
      <c r="B4019"/>
      <c r="C4019"/>
      <c r="D4019" s="14"/>
      <c r="G4019" s="2"/>
      <c r="N4019" s="13"/>
    </row>
    <row r="4020" spans="2:14" x14ac:dyDescent="0.4">
      <c r="B4020"/>
      <c r="C4020"/>
      <c r="D4020" s="14"/>
      <c r="G4020" s="2"/>
      <c r="N4020" s="13"/>
    </row>
    <row r="4021" spans="2:14" x14ac:dyDescent="0.4">
      <c r="B4021"/>
      <c r="C4021"/>
      <c r="D4021" s="14"/>
      <c r="G4021" s="2"/>
      <c r="N4021" s="13"/>
    </row>
    <row r="4022" spans="2:14" x14ac:dyDescent="0.4">
      <c r="B4022"/>
      <c r="C4022"/>
      <c r="D4022" s="14"/>
      <c r="G4022" s="2"/>
      <c r="N4022" s="13"/>
    </row>
    <row r="4023" spans="2:14" x14ac:dyDescent="0.4">
      <c r="B4023"/>
      <c r="C4023"/>
      <c r="D4023" s="14"/>
      <c r="G4023" s="2"/>
      <c r="N4023" s="13"/>
    </row>
    <row r="4024" spans="2:14" x14ac:dyDescent="0.4">
      <c r="B4024"/>
      <c r="C4024"/>
      <c r="D4024" s="14"/>
      <c r="G4024" s="2"/>
      <c r="N4024" s="13"/>
    </row>
    <row r="4025" spans="2:14" x14ac:dyDescent="0.4">
      <c r="B4025"/>
      <c r="C4025"/>
      <c r="D4025" s="14"/>
      <c r="G4025" s="2"/>
      <c r="N4025" s="13"/>
    </row>
    <row r="4026" spans="2:14" x14ac:dyDescent="0.4">
      <c r="B4026"/>
      <c r="C4026"/>
      <c r="D4026" s="14"/>
      <c r="G4026" s="2"/>
      <c r="N4026" s="13"/>
    </row>
    <row r="4027" spans="2:14" x14ac:dyDescent="0.4">
      <c r="B4027"/>
      <c r="C4027"/>
      <c r="D4027" s="14"/>
      <c r="G4027" s="2"/>
      <c r="N4027" s="13"/>
    </row>
    <row r="4028" spans="2:14" x14ac:dyDescent="0.4">
      <c r="B4028"/>
      <c r="C4028"/>
      <c r="D4028" s="14"/>
      <c r="G4028" s="2"/>
      <c r="N4028" s="13"/>
    </row>
    <row r="4029" spans="2:14" x14ac:dyDescent="0.4">
      <c r="B4029"/>
      <c r="C4029"/>
      <c r="D4029" s="14"/>
      <c r="G4029" s="2"/>
      <c r="N4029" s="13"/>
    </row>
    <row r="4030" spans="2:14" x14ac:dyDescent="0.4">
      <c r="B4030"/>
      <c r="C4030"/>
      <c r="D4030" s="14"/>
      <c r="G4030" s="2"/>
      <c r="N4030" s="13"/>
    </row>
    <row r="4031" spans="2:14" x14ac:dyDescent="0.4">
      <c r="B4031"/>
      <c r="C4031"/>
      <c r="D4031" s="14"/>
      <c r="G4031" s="2"/>
      <c r="N4031" s="13"/>
    </row>
    <row r="4032" spans="2:14" x14ac:dyDescent="0.4">
      <c r="B4032"/>
      <c r="C4032"/>
      <c r="D4032" s="14"/>
      <c r="G4032" s="2"/>
      <c r="N4032" s="13"/>
    </row>
    <row r="4033" spans="2:14" x14ac:dyDescent="0.4">
      <c r="B4033"/>
      <c r="C4033"/>
      <c r="D4033" s="14"/>
      <c r="G4033" s="2"/>
      <c r="N4033" s="13"/>
    </row>
    <row r="4034" spans="2:14" x14ac:dyDescent="0.4">
      <c r="B4034"/>
      <c r="C4034"/>
      <c r="D4034" s="14"/>
      <c r="G4034" s="2"/>
      <c r="N4034" s="13"/>
    </row>
    <row r="4035" spans="2:14" x14ac:dyDescent="0.4">
      <c r="B4035"/>
      <c r="C4035"/>
      <c r="D4035" s="14"/>
      <c r="G4035" s="2"/>
      <c r="N4035" s="13"/>
    </row>
    <row r="4036" spans="2:14" x14ac:dyDescent="0.4">
      <c r="B4036"/>
      <c r="C4036"/>
      <c r="D4036" s="14"/>
      <c r="G4036" s="2"/>
      <c r="N4036" s="13"/>
    </row>
    <row r="4037" spans="2:14" x14ac:dyDescent="0.4">
      <c r="B4037"/>
      <c r="C4037"/>
      <c r="D4037" s="14"/>
      <c r="G4037" s="2"/>
      <c r="N4037" s="13"/>
    </row>
    <row r="4038" spans="2:14" x14ac:dyDescent="0.4">
      <c r="B4038"/>
      <c r="C4038"/>
      <c r="D4038" s="14"/>
      <c r="G4038" s="2"/>
      <c r="N4038" s="13"/>
    </row>
    <row r="4039" spans="2:14" x14ac:dyDescent="0.4">
      <c r="B4039"/>
      <c r="C4039"/>
      <c r="D4039" s="14"/>
      <c r="G4039" s="2"/>
      <c r="N4039" s="13"/>
    </row>
    <row r="4040" spans="2:14" x14ac:dyDescent="0.4">
      <c r="B4040"/>
      <c r="C4040"/>
      <c r="D4040" s="14"/>
      <c r="G4040" s="2"/>
      <c r="N4040" s="13"/>
    </row>
    <row r="4041" spans="2:14" x14ac:dyDescent="0.4">
      <c r="B4041"/>
      <c r="C4041"/>
      <c r="D4041" s="14"/>
      <c r="G4041" s="2"/>
      <c r="N4041" s="13"/>
    </row>
    <row r="4042" spans="2:14" x14ac:dyDescent="0.4">
      <c r="B4042"/>
      <c r="C4042"/>
      <c r="D4042" s="14"/>
      <c r="G4042" s="2"/>
      <c r="N4042" s="13"/>
    </row>
    <row r="4043" spans="2:14" x14ac:dyDescent="0.4">
      <c r="B4043"/>
      <c r="C4043"/>
      <c r="D4043" s="14"/>
      <c r="G4043" s="2"/>
      <c r="N4043" s="13"/>
    </row>
    <row r="4044" spans="2:14" x14ac:dyDescent="0.4">
      <c r="B4044"/>
      <c r="C4044"/>
      <c r="D4044" s="14"/>
      <c r="G4044" s="2"/>
      <c r="N4044" s="13"/>
    </row>
    <row r="4045" spans="2:14" x14ac:dyDescent="0.4">
      <c r="B4045"/>
      <c r="C4045"/>
      <c r="D4045" s="14"/>
      <c r="G4045" s="2"/>
      <c r="N4045" s="13"/>
    </row>
    <row r="4046" spans="2:14" x14ac:dyDescent="0.4">
      <c r="B4046"/>
      <c r="C4046"/>
      <c r="D4046" s="14"/>
      <c r="G4046" s="2"/>
      <c r="N4046" s="13"/>
    </row>
    <row r="4047" spans="2:14" x14ac:dyDescent="0.4">
      <c r="B4047"/>
      <c r="C4047"/>
      <c r="D4047" s="14"/>
      <c r="G4047" s="2"/>
      <c r="N4047" s="13"/>
    </row>
    <row r="4048" spans="2:14" x14ac:dyDescent="0.4">
      <c r="B4048"/>
      <c r="C4048"/>
      <c r="D4048" s="14"/>
      <c r="G4048" s="2"/>
      <c r="N4048" s="13"/>
    </row>
    <row r="4049" spans="2:14" x14ac:dyDescent="0.4">
      <c r="B4049"/>
      <c r="C4049"/>
      <c r="D4049" s="14"/>
      <c r="G4049" s="2"/>
      <c r="N4049" s="13"/>
    </row>
    <row r="4050" spans="2:14" x14ac:dyDescent="0.4">
      <c r="B4050"/>
      <c r="C4050"/>
      <c r="D4050" s="14"/>
      <c r="G4050" s="2"/>
      <c r="N4050" s="13"/>
    </row>
    <row r="4051" spans="2:14" x14ac:dyDescent="0.4">
      <c r="B4051"/>
      <c r="C4051"/>
      <c r="D4051" s="14"/>
      <c r="G4051" s="2"/>
      <c r="N4051" s="13"/>
    </row>
    <row r="4052" spans="2:14" x14ac:dyDescent="0.4">
      <c r="B4052"/>
      <c r="C4052"/>
      <c r="D4052" s="14"/>
      <c r="G4052" s="2"/>
      <c r="N4052" s="13"/>
    </row>
    <row r="4053" spans="2:14" x14ac:dyDescent="0.4">
      <c r="B4053"/>
      <c r="C4053"/>
      <c r="D4053" s="14"/>
      <c r="G4053" s="2"/>
      <c r="N4053" s="13"/>
    </row>
    <row r="4054" spans="2:14" x14ac:dyDescent="0.4">
      <c r="B4054"/>
      <c r="C4054"/>
      <c r="D4054" s="14"/>
      <c r="G4054" s="2"/>
      <c r="N4054" s="13"/>
    </row>
    <row r="4055" spans="2:14" x14ac:dyDescent="0.4">
      <c r="B4055"/>
      <c r="C4055"/>
      <c r="D4055" s="14"/>
      <c r="G4055" s="2"/>
      <c r="N4055" s="13"/>
    </row>
    <row r="4056" spans="2:14" x14ac:dyDescent="0.4">
      <c r="B4056"/>
      <c r="C4056"/>
      <c r="D4056" s="14"/>
      <c r="G4056" s="2"/>
      <c r="N4056" s="13"/>
    </row>
    <row r="4057" spans="2:14" x14ac:dyDescent="0.4">
      <c r="B4057"/>
      <c r="C4057"/>
      <c r="D4057" s="14"/>
      <c r="G4057" s="2"/>
      <c r="N4057" s="13"/>
    </row>
    <row r="4058" spans="2:14" x14ac:dyDescent="0.4">
      <c r="B4058"/>
      <c r="C4058"/>
      <c r="D4058" s="14"/>
      <c r="G4058" s="2"/>
      <c r="N4058" s="13"/>
    </row>
    <row r="4059" spans="2:14" x14ac:dyDescent="0.4">
      <c r="B4059"/>
      <c r="C4059"/>
      <c r="D4059" s="14"/>
      <c r="G4059" s="2"/>
      <c r="N4059" s="13"/>
    </row>
    <row r="4060" spans="2:14" x14ac:dyDescent="0.4">
      <c r="B4060"/>
      <c r="C4060"/>
      <c r="D4060" s="14"/>
      <c r="G4060" s="2"/>
      <c r="N4060" s="13"/>
    </row>
    <row r="4061" spans="2:14" x14ac:dyDescent="0.4">
      <c r="B4061"/>
      <c r="C4061"/>
      <c r="D4061" s="14"/>
      <c r="G4061" s="2"/>
      <c r="N4061" s="13"/>
    </row>
    <row r="4062" spans="2:14" x14ac:dyDescent="0.4">
      <c r="B4062"/>
      <c r="C4062"/>
      <c r="D4062" s="14"/>
      <c r="G4062" s="2"/>
      <c r="N4062" s="13"/>
    </row>
    <row r="4063" spans="2:14" x14ac:dyDescent="0.4">
      <c r="B4063"/>
      <c r="C4063"/>
      <c r="D4063" s="14"/>
      <c r="G4063" s="2"/>
      <c r="N4063" s="13"/>
    </row>
    <row r="4064" spans="2:14" x14ac:dyDescent="0.4">
      <c r="B4064"/>
      <c r="C4064"/>
      <c r="D4064" s="14"/>
      <c r="G4064" s="2"/>
      <c r="N4064" s="13"/>
    </row>
    <row r="4065" spans="2:14" x14ac:dyDescent="0.4">
      <c r="B4065"/>
      <c r="C4065"/>
      <c r="D4065" s="14"/>
      <c r="G4065" s="2"/>
      <c r="N4065" s="13"/>
    </row>
    <row r="4066" spans="2:14" x14ac:dyDescent="0.4">
      <c r="B4066"/>
      <c r="C4066"/>
      <c r="D4066" s="14"/>
      <c r="G4066" s="2"/>
      <c r="N4066" s="13"/>
    </row>
    <row r="4067" spans="2:14" x14ac:dyDescent="0.4">
      <c r="B4067"/>
      <c r="C4067"/>
      <c r="D4067" s="14"/>
      <c r="G4067" s="2"/>
      <c r="N4067" s="13"/>
    </row>
    <row r="4068" spans="2:14" x14ac:dyDescent="0.4">
      <c r="B4068"/>
      <c r="C4068"/>
      <c r="D4068" s="14"/>
      <c r="G4068" s="2"/>
      <c r="N4068" s="13"/>
    </row>
    <row r="4069" spans="2:14" x14ac:dyDescent="0.4">
      <c r="B4069"/>
      <c r="C4069"/>
      <c r="D4069" s="14"/>
      <c r="G4069" s="2"/>
      <c r="N4069" s="13"/>
    </row>
    <row r="4070" spans="2:14" x14ac:dyDescent="0.4">
      <c r="B4070"/>
      <c r="C4070"/>
      <c r="D4070" s="14"/>
      <c r="G4070" s="2"/>
      <c r="N4070" s="13"/>
    </row>
    <row r="4071" spans="2:14" x14ac:dyDescent="0.4">
      <c r="B4071"/>
      <c r="C4071"/>
      <c r="D4071" s="14"/>
      <c r="G4071" s="2"/>
      <c r="N4071" s="13"/>
    </row>
    <row r="4072" spans="2:14" x14ac:dyDescent="0.4">
      <c r="B4072"/>
      <c r="C4072"/>
      <c r="D4072" s="14"/>
      <c r="G4072" s="2"/>
      <c r="N4072" s="13"/>
    </row>
    <row r="4073" spans="2:14" x14ac:dyDescent="0.4">
      <c r="B4073"/>
      <c r="C4073"/>
      <c r="D4073" s="14"/>
      <c r="G4073" s="2"/>
      <c r="N4073" s="13"/>
    </row>
    <row r="4074" spans="2:14" x14ac:dyDescent="0.4">
      <c r="B4074"/>
      <c r="C4074"/>
      <c r="D4074" s="14"/>
      <c r="G4074" s="2"/>
      <c r="N4074" s="13"/>
    </row>
    <row r="4075" spans="2:14" x14ac:dyDescent="0.4">
      <c r="B4075"/>
      <c r="C4075"/>
      <c r="D4075" s="14"/>
      <c r="G4075" s="2"/>
      <c r="N4075" s="13"/>
    </row>
    <row r="4076" spans="2:14" x14ac:dyDescent="0.4">
      <c r="B4076"/>
      <c r="C4076"/>
      <c r="D4076" s="14"/>
      <c r="G4076" s="2"/>
      <c r="N4076" s="13"/>
    </row>
    <row r="4077" spans="2:14" x14ac:dyDescent="0.4">
      <c r="B4077"/>
      <c r="C4077"/>
      <c r="D4077" s="14"/>
      <c r="G4077" s="2"/>
      <c r="N4077" s="13"/>
    </row>
    <row r="4078" spans="2:14" x14ac:dyDescent="0.4">
      <c r="B4078"/>
      <c r="C4078"/>
      <c r="D4078" s="14"/>
      <c r="G4078" s="2"/>
      <c r="N4078" s="13"/>
    </row>
    <row r="4079" spans="2:14" x14ac:dyDescent="0.4">
      <c r="B4079"/>
      <c r="C4079"/>
      <c r="D4079" s="14"/>
      <c r="G4079" s="2"/>
      <c r="N4079" s="13"/>
    </row>
    <row r="4080" spans="2:14" x14ac:dyDescent="0.4">
      <c r="B4080"/>
      <c r="C4080"/>
      <c r="D4080" s="14"/>
      <c r="G4080" s="2"/>
      <c r="N4080" s="13"/>
    </row>
    <row r="4081" spans="2:14" x14ac:dyDescent="0.4">
      <c r="B4081"/>
      <c r="C4081"/>
      <c r="D4081" s="14"/>
      <c r="G4081" s="2"/>
      <c r="N4081" s="13"/>
    </row>
    <row r="4082" spans="2:14" x14ac:dyDescent="0.4">
      <c r="B4082"/>
      <c r="C4082"/>
      <c r="D4082" s="14"/>
      <c r="G4082" s="2"/>
      <c r="N4082" s="13"/>
    </row>
    <row r="4083" spans="2:14" x14ac:dyDescent="0.4">
      <c r="B4083"/>
      <c r="C4083"/>
      <c r="D4083" s="14"/>
      <c r="G4083" s="2"/>
      <c r="N4083" s="13"/>
    </row>
    <row r="4084" spans="2:14" x14ac:dyDescent="0.4">
      <c r="B4084"/>
      <c r="C4084"/>
      <c r="D4084" s="14"/>
      <c r="G4084" s="2"/>
      <c r="N4084" s="13"/>
    </row>
    <row r="4085" spans="2:14" x14ac:dyDescent="0.4">
      <c r="B4085"/>
      <c r="C4085"/>
      <c r="D4085" s="14"/>
      <c r="G4085" s="2"/>
      <c r="N4085" s="13"/>
    </row>
    <row r="4086" spans="2:14" x14ac:dyDescent="0.4">
      <c r="B4086"/>
      <c r="C4086"/>
      <c r="D4086" s="14"/>
      <c r="G4086" s="2"/>
      <c r="N4086" s="13"/>
    </row>
    <row r="4087" spans="2:14" x14ac:dyDescent="0.4">
      <c r="B4087"/>
      <c r="C4087"/>
      <c r="D4087" s="14"/>
      <c r="G4087" s="2"/>
      <c r="N4087" s="13"/>
    </row>
    <row r="4088" spans="2:14" x14ac:dyDescent="0.4">
      <c r="B4088"/>
      <c r="C4088"/>
      <c r="D4088" s="14"/>
      <c r="G4088" s="2"/>
      <c r="N4088" s="13"/>
    </row>
    <row r="4089" spans="2:14" x14ac:dyDescent="0.4">
      <c r="B4089"/>
      <c r="C4089"/>
      <c r="D4089" s="14"/>
      <c r="G4089" s="2"/>
      <c r="N4089" s="13"/>
    </row>
    <row r="4090" spans="2:14" x14ac:dyDescent="0.4">
      <c r="B4090"/>
      <c r="C4090"/>
      <c r="D4090" s="14"/>
      <c r="G4090" s="2"/>
      <c r="N4090" s="13"/>
    </row>
    <row r="4091" spans="2:14" x14ac:dyDescent="0.4">
      <c r="B4091"/>
      <c r="C4091"/>
      <c r="D4091" s="14"/>
      <c r="G4091" s="2"/>
      <c r="N4091" s="13"/>
    </row>
    <row r="4092" spans="2:14" x14ac:dyDescent="0.4">
      <c r="B4092"/>
      <c r="C4092"/>
      <c r="D4092" s="14"/>
      <c r="G4092" s="2"/>
      <c r="N4092" s="13"/>
    </row>
    <row r="4093" spans="2:14" x14ac:dyDescent="0.4">
      <c r="B4093"/>
      <c r="C4093"/>
      <c r="D4093" s="14"/>
      <c r="G4093" s="2"/>
      <c r="N4093" s="13"/>
    </row>
    <row r="4094" spans="2:14" x14ac:dyDescent="0.4">
      <c r="B4094"/>
      <c r="C4094"/>
      <c r="D4094" s="14"/>
      <c r="G4094" s="2"/>
      <c r="N4094" s="13"/>
    </row>
    <row r="4095" spans="2:14" x14ac:dyDescent="0.4">
      <c r="B4095"/>
      <c r="C4095"/>
      <c r="D4095" s="14"/>
      <c r="G4095" s="2"/>
      <c r="N4095" s="13"/>
    </row>
    <row r="4096" spans="2:14" x14ac:dyDescent="0.4">
      <c r="B4096"/>
      <c r="C4096"/>
      <c r="D4096" s="14"/>
      <c r="G4096" s="2"/>
      <c r="N4096" s="13"/>
    </row>
    <row r="4097" spans="2:14" x14ac:dyDescent="0.4">
      <c r="B4097"/>
      <c r="C4097"/>
      <c r="D4097" s="14"/>
      <c r="G4097" s="2"/>
      <c r="N4097" s="13"/>
    </row>
    <row r="4098" spans="2:14" x14ac:dyDescent="0.4">
      <c r="B4098"/>
      <c r="C4098"/>
      <c r="D4098" s="14"/>
      <c r="G4098" s="2"/>
      <c r="N4098" s="13"/>
    </row>
    <row r="4099" spans="2:14" x14ac:dyDescent="0.4">
      <c r="B4099"/>
      <c r="C4099"/>
      <c r="D4099" s="14"/>
      <c r="G4099" s="2"/>
      <c r="N4099" s="13"/>
    </row>
    <row r="4100" spans="2:14" x14ac:dyDescent="0.4">
      <c r="B4100"/>
      <c r="C4100"/>
      <c r="D4100" s="14"/>
      <c r="G4100" s="2"/>
      <c r="N4100" s="13"/>
    </row>
    <row r="4101" spans="2:14" x14ac:dyDescent="0.4">
      <c r="B4101"/>
      <c r="C4101"/>
      <c r="D4101" s="14"/>
      <c r="G4101" s="2"/>
      <c r="N4101" s="13"/>
    </row>
    <row r="4102" spans="2:14" x14ac:dyDescent="0.4">
      <c r="B4102"/>
      <c r="C4102"/>
      <c r="D4102" s="14"/>
      <c r="G4102" s="2"/>
      <c r="N4102" s="13"/>
    </row>
    <row r="4103" spans="2:14" x14ac:dyDescent="0.4">
      <c r="B4103"/>
      <c r="C4103"/>
      <c r="D4103" s="14"/>
      <c r="G4103" s="2"/>
      <c r="N4103" s="13"/>
    </row>
    <row r="4104" spans="2:14" x14ac:dyDescent="0.4">
      <c r="B4104"/>
      <c r="C4104"/>
      <c r="D4104" s="14"/>
      <c r="G4104" s="2"/>
      <c r="N4104" s="13"/>
    </row>
    <row r="4105" spans="2:14" x14ac:dyDescent="0.4">
      <c r="B4105"/>
      <c r="C4105"/>
      <c r="D4105" s="14"/>
      <c r="G4105" s="2"/>
      <c r="N4105" s="13"/>
    </row>
    <row r="4106" spans="2:14" x14ac:dyDescent="0.4">
      <c r="B4106"/>
      <c r="C4106"/>
      <c r="D4106" s="14"/>
      <c r="G4106" s="2"/>
      <c r="N4106" s="13"/>
    </row>
    <row r="4107" spans="2:14" x14ac:dyDescent="0.4">
      <c r="B4107"/>
      <c r="C4107"/>
      <c r="D4107" s="14"/>
      <c r="G4107" s="2"/>
      <c r="N4107" s="13"/>
    </row>
    <row r="4108" spans="2:14" x14ac:dyDescent="0.4">
      <c r="B4108"/>
      <c r="C4108"/>
      <c r="D4108" s="14"/>
      <c r="G4108" s="2"/>
      <c r="N4108" s="13"/>
    </row>
    <row r="4109" spans="2:14" x14ac:dyDescent="0.4">
      <c r="B4109"/>
      <c r="C4109"/>
      <c r="D4109" s="14"/>
      <c r="G4109" s="2"/>
      <c r="N4109" s="13"/>
    </row>
    <row r="4110" spans="2:14" x14ac:dyDescent="0.4">
      <c r="B4110"/>
      <c r="C4110"/>
      <c r="D4110" s="14"/>
      <c r="G4110" s="2"/>
      <c r="N4110" s="13"/>
    </row>
    <row r="4111" spans="2:14" x14ac:dyDescent="0.4">
      <c r="B4111"/>
      <c r="C4111"/>
      <c r="D4111" s="14"/>
      <c r="G4111" s="2"/>
      <c r="N4111" s="13"/>
    </row>
    <row r="4112" spans="2:14" x14ac:dyDescent="0.4">
      <c r="B4112"/>
      <c r="C4112"/>
      <c r="D4112" s="14"/>
      <c r="G4112" s="2"/>
      <c r="N4112" s="13"/>
    </row>
    <row r="4113" spans="2:14" x14ac:dyDescent="0.4">
      <c r="B4113"/>
      <c r="C4113"/>
      <c r="D4113" s="14"/>
      <c r="G4113" s="2"/>
      <c r="N4113" s="13"/>
    </row>
    <row r="4114" spans="2:14" x14ac:dyDescent="0.4">
      <c r="B4114"/>
      <c r="C4114"/>
      <c r="D4114" s="14"/>
      <c r="G4114" s="2"/>
      <c r="N4114" s="13"/>
    </row>
    <row r="4115" spans="2:14" x14ac:dyDescent="0.4">
      <c r="B4115"/>
      <c r="C4115"/>
      <c r="D4115" s="14"/>
      <c r="G4115" s="2"/>
      <c r="N4115" s="13"/>
    </row>
    <row r="4116" spans="2:14" x14ac:dyDescent="0.4">
      <c r="B4116"/>
      <c r="C4116"/>
      <c r="D4116" s="14"/>
      <c r="G4116" s="2"/>
      <c r="N4116" s="13"/>
    </row>
    <row r="4117" spans="2:14" x14ac:dyDescent="0.4">
      <c r="B4117"/>
      <c r="C4117"/>
      <c r="D4117" s="14"/>
      <c r="G4117" s="2"/>
      <c r="N4117" s="13"/>
    </row>
    <row r="4118" spans="2:14" x14ac:dyDescent="0.4">
      <c r="B4118"/>
      <c r="C4118"/>
      <c r="D4118" s="14"/>
      <c r="G4118" s="2"/>
      <c r="N4118" s="13"/>
    </row>
    <row r="4119" spans="2:14" x14ac:dyDescent="0.4">
      <c r="B4119"/>
      <c r="C4119"/>
      <c r="D4119" s="14"/>
      <c r="G4119" s="2"/>
      <c r="N4119" s="13"/>
    </row>
    <row r="4120" spans="2:14" x14ac:dyDescent="0.4">
      <c r="B4120"/>
      <c r="C4120"/>
      <c r="D4120" s="14"/>
      <c r="G4120" s="2"/>
      <c r="N4120" s="13"/>
    </row>
    <row r="4121" spans="2:14" x14ac:dyDescent="0.4">
      <c r="B4121"/>
      <c r="C4121"/>
      <c r="D4121" s="14"/>
      <c r="G4121" s="2"/>
      <c r="N4121" s="13"/>
    </row>
    <row r="4122" spans="2:14" x14ac:dyDescent="0.4">
      <c r="B4122"/>
      <c r="C4122"/>
      <c r="D4122" s="14"/>
      <c r="G4122" s="2"/>
      <c r="N4122" s="13"/>
    </row>
    <row r="4123" spans="2:14" x14ac:dyDescent="0.4">
      <c r="B4123"/>
      <c r="C4123"/>
      <c r="D4123" s="14"/>
      <c r="G4123" s="2"/>
      <c r="N4123" s="13"/>
    </row>
    <row r="4124" spans="2:14" x14ac:dyDescent="0.4">
      <c r="B4124"/>
      <c r="C4124"/>
      <c r="D4124" s="14"/>
      <c r="G4124" s="2"/>
      <c r="N4124" s="13"/>
    </row>
    <row r="4125" spans="2:14" x14ac:dyDescent="0.4">
      <c r="B4125"/>
      <c r="C4125"/>
      <c r="D4125" s="14"/>
      <c r="G4125" s="2"/>
      <c r="N4125" s="13"/>
    </row>
    <row r="4126" spans="2:14" x14ac:dyDescent="0.4">
      <c r="B4126"/>
      <c r="C4126"/>
      <c r="D4126" s="14"/>
      <c r="G4126" s="2"/>
      <c r="N4126" s="13"/>
    </row>
    <row r="4127" spans="2:14" x14ac:dyDescent="0.4">
      <c r="B4127"/>
      <c r="C4127"/>
      <c r="D4127" s="14"/>
      <c r="G4127" s="2"/>
      <c r="N4127" s="13"/>
    </row>
    <row r="4128" spans="2:14" x14ac:dyDescent="0.4">
      <c r="B4128"/>
      <c r="C4128"/>
      <c r="D4128" s="14"/>
      <c r="G4128" s="2"/>
      <c r="N4128" s="13"/>
    </row>
    <row r="4129" spans="2:14" x14ac:dyDescent="0.4">
      <c r="B4129"/>
      <c r="C4129"/>
      <c r="D4129" s="14"/>
      <c r="G4129" s="2"/>
      <c r="N4129" s="13"/>
    </row>
    <row r="4130" spans="2:14" x14ac:dyDescent="0.4">
      <c r="B4130"/>
      <c r="C4130"/>
      <c r="D4130" s="14"/>
      <c r="G4130" s="2"/>
      <c r="N4130" s="13"/>
    </row>
    <row r="4131" spans="2:14" x14ac:dyDescent="0.4">
      <c r="B4131"/>
      <c r="C4131"/>
      <c r="D4131" s="14"/>
      <c r="G4131" s="2"/>
      <c r="N4131" s="13"/>
    </row>
    <row r="4132" spans="2:14" x14ac:dyDescent="0.4">
      <c r="B4132"/>
      <c r="C4132"/>
      <c r="D4132" s="14"/>
      <c r="G4132" s="2"/>
      <c r="N4132" s="13"/>
    </row>
    <row r="4133" spans="2:14" x14ac:dyDescent="0.4">
      <c r="B4133"/>
      <c r="C4133"/>
      <c r="D4133" s="14"/>
      <c r="G4133" s="2"/>
      <c r="N4133" s="13"/>
    </row>
    <row r="4134" spans="2:14" x14ac:dyDescent="0.4">
      <c r="B4134"/>
      <c r="C4134"/>
      <c r="D4134" s="14"/>
      <c r="G4134" s="2"/>
      <c r="N4134" s="13"/>
    </row>
    <row r="4135" spans="2:14" x14ac:dyDescent="0.4">
      <c r="B4135"/>
      <c r="C4135"/>
      <c r="D4135" s="14"/>
      <c r="G4135" s="2"/>
      <c r="N4135" s="13"/>
    </row>
    <row r="4136" spans="2:14" x14ac:dyDescent="0.4">
      <c r="B4136"/>
      <c r="C4136"/>
      <c r="D4136" s="14"/>
      <c r="G4136" s="2"/>
      <c r="N4136" s="13"/>
    </row>
    <row r="4137" spans="2:14" x14ac:dyDescent="0.4">
      <c r="B4137"/>
      <c r="C4137"/>
      <c r="D4137" s="14"/>
      <c r="G4137" s="2"/>
      <c r="N4137" s="13"/>
    </row>
    <row r="4138" spans="2:14" x14ac:dyDescent="0.4">
      <c r="B4138"/>
      <c r="C4138"/>
      <c r="D4138" s="14"/>
      <c r="G4138" s="2"/>
      <c r="N4138" s="13"/>
    </row>
    <row r="4139" spans="2:14" x14ac:dyDescent="0.4">
      <c r="B4139"/>
      <c r="C4139"/>
      <c r="D4139" s="14"/>
      <c r="G4139" s="2"/>
      <c r="N4139" s="13"/>
    </row>
    <row r="4140" spans="2:14" x14ac:dyDescent="0.4">
      <c r="B4140"/>
      <c r="C4140"/>
      <c r="D4140" s="14"/>
      <c r="G4140" s="2"/>
      <c r="N4140" s="13"/>
    </row>
    <row r="4141" spans="2:14" x14ac:dyDescent="0.4">
      <c r="B4141"/>
      <c r="C4141"/>
      <c r="D4141" s="14"/>
      <c r="G4141" s="2"/>
      <c r="N4141" s="13"/>
    </row>
    <row r="4142" spans="2:14" x14ac:dyDescent="0.4">
      <c r="B4142"/>
      <c r="C4142"/>
      <c r="D4142" s="14"/>
      <c r="G4142" s="2"/>
      <c r="N4142" s="13"/>
    </row>
    <row r="4143" spans="2:14" x14ac:dyDescent="0.4">
      <c r="B4143"/>
      <c r="C4143"/>
      <c r="D4143" s="14"/>
      <c r="G4143" s="2"/>
      <c r="N4143" s="13"/>
    </row>
    <row r="4144" spans="2:14" x14ac:dyDescent="0.4">
      <c r="B4144"/>
      <c r="C4144"/>
      <c r="D4144" s="14"/>
      <c r="G4144" s="2"/>
      <c r="N4144" s="13"/>
    </row>
    <row r="4145" spans="2:14" x14ac:dyDescent="0.4">
      <c r="B4145"/>
      <c r="C4145"/>
      <c r="D4145" s="14"/>
      <c r="G4145" s="2"/>
      <c r="N4145" s="13"/>
    </row>
    <row r="4146" spans="2:14" x14ac:dyDescent="0.4">
      <c r="B4146"/>
      <c r="C4146"/>
      <c r="D4146" s="14"/>
      <c r="G4146" s="2"/>
      <c r="N4146" s="13"/>
    </row>
    <row r="4147" spans="2:14" x14ac:dyDescent="0.4">
      <c r="B4147"/>
      <c r="C4147"/>
      <c r="D4147" s="14"/>
      <c r="G4147" s="2"/>
      <c r="N4147" s="13"/>
    </row>
    <row r="4148" spans="2:14" x14ac:dyDescent="0.4">
      <c r="B4148"/>
      <c r="C4148"/>
      <c r="D4148" s="14"/>
      <c r="G4148" s="2"/>
      <c r="N4148" s="13"/>
    </row>
    <row r="4149" spans="2:14" x14ac:dyDescent="0.4">
      <c r="B4149"/>
      <c r="C4149"/>
      <c r="D4149" s="14"/>
      <c r="G4149" s="2"/>
      <c r="N4149" s="13"/>
    </row>
    <row r="4150" spans="2:14" x14ac:dyDescent="0.4">
      <c r="B4150"/>
      <c r="C4150"/>
      <c r="D4150" s="14"/>
      <c r="G4150" s="2"/>
      <c r="N4150" s="13"/>
    </row>
    <row r="4151" spans="2:14" x14ac:dyDescent="0.4">
      <c r="B4151"/>
      <c r="C4151"/>
      <c r="D4151" s="14"/>
      <c r="G4151" s="2"/>
      <c r="N4151" s="13"/>
    </row>
    <row r="4152" spans="2:14" x14ac:dyDescent="0.4">
      <c r="B4152"/>
      <c r="C4152"/>
      <c r="D4152" s="14"/>
      <c r="G4152" s="2"/>
      <c r="N4152" s="13"/>
    </row>
    <row r="4153" spans="2:14" x14ac:dyDescent="0.4">
      <c r="B4153"/>
      <c r="C4153"/>
      <c r="D4153" s="14"/>
      <c r="G4153" s="2"/>
      <c r="N4153" s="13"/>
    </row>
    <row r="4154" spans="2:14" x14ac:dyDescent="0.4">
      <c r="B4154"/>
      <c r="C4154"/>
      <c r="D4154" s="14"/>
      <c r="G4154" s="2"/>
      <c r="N4154" s="13"/>
    </row>
    <row r="4155" spans="2:14" x14ac:dyDescent="0.4">
      <c r="B4155"/>
      <c r="C4155"/>
      <c r="D4155" s="14"/>
      <c r="G4155" s="2"/>
      <c r="N4155" s="13"/>
    </row>
    <row r="4156" spans="2:14" x14ac:dyDescent="0.4">
      <c r="B4156"/>
      <c r="C4156"/>
      <c r="D4156" s="14"/>
      <c r="G4156" s="2"/>
      <c r="N4156" s="13"/>
    </row>
    <row r="4157" spans="2:14" x14ac:dyDescent="0.4">
      <c r="B4157"/>
      <c r="C4157"/>
      <c r="D4157" s="14"/>
      <c r="G4157" s="2"/>
      <c r="N4157" s="13"/>
    </row>
    <row r="4158" spans="2:14" x14ac:dyDescent="0.4">
      <c r="B4158"/>
      <c r="C4158"/>
      <c r="D4158" s="14"/>
      <c r="G4158" s="2"/>
      <c r="N4158" s="13"/>
    </row>
    <row r="4159" spans="2:14" x14ac:dyDescent="0.4">
      <c r="B4159"/>
      <c r="C4159"/>
      <c r="D4159" s="14"/>
      <c r="G4159" s="2"/>
      <c r="N4159" s="13"/>
    </row>
    <row r="4160" spans="2:14" x14ac:dyDescent="0.4">
      <c r="B4160"/>
      <c r="C4160"/>
      <c r="D4160" s="14"/>
      <c r="G4160" s="2"/>
      <c r="N4160" s="13"/>
    </row>
    <row r="4161" spans="2:14" x14ac:dyDescent="0.4">
      <c r="B4161"/>
      <c r="C4161"/>
      <c r="D4161" s="14"/>
      <c r="G4161" s="2"/>
      <c r="N4161" s="13"/>
    </row>
    <row r="4162" spans="2:14" x14ac:dyDescent="0.4">
      <c r="B4162"/>
      <c r="C4162"/>
      <c r="D4162" s="14"/>
      <c r="G4162" s="2"/>
      <c r="N4162" s="13"/>
    </row>
    <row r="4163" spans="2:14" x14ac:dyDescent="0.4">
      <c r="B4163"/>
      <c r="C4163"/>
      <c r="D4163" s="14"/>
      <c r="G4163" s="2"/>
      <c r="N4163" s="13"/>
    </row>
    <row r="4164" spans="2:14" x14ac:dyDescent="0.4">
      <c r="B4164"/>
      <c r="C4164"/>
      <c r="D4164" s="14"/>
      <c r="G4164" s="2"/>
      <c r="N4164" s="13"/>
    </row>
    <row r="4165" spans="2:14" x14ac:dyDescent="0.4">
      <c r="B4165"/>
      <c r="C4165"/>
      <c r="D4165" s="14"/>
      <c r="G4165" s="2"/>
      <c r="N4165" s="13"/>
    </row>
    <row r="4166" spans="2:14" x14ac:dyDescent="0.4">
      <c r="B4166"/>
      <c r="C4166"/>
      <c r="D4166" s="14"/>
      <c r="G4166" s="2"/>
      <c r="N4166" s="13"/>
    </row>
    <row r="4167" spans="2:14" x14ac:dyDescent="0.4">
      <c r="B4167"/>
      <c r="C4167"/>
      <c r="D4167" s="14"/>
      <c r="G4167" s="2"/>
      <c r="N4167" s="13"/>
    </row>
    <row r="4168" spans="2:14" x14ac:dyDescent="0.4">
      <c r="B4168"/>
      <c r="C4168"/>
      <c r="D4168" s="14"/>
      <c r="G4168" s="2"/>
      <c r="N4168" s="13"/>
    </row>
    <row r="4169" spans="2:14" x14ac:dyDescent="0.4">
      <c r="B4169"/>
      <c r="C4169"/>
      <c r="D4169" s="14"/>
      <c r="G4169" s="2"/>
      <c r="N4169" s="13"/>
    </row>
    <row r="4170" spans="2:14" x14ac:dyDescent="0.4">
      <c r="B4170"/>
      <c r="C4170"/>
      <c r="D4170" s="14"/>
      <c r="G4170" s="2"/>
      <c r="N4170" s="13"/>
    </row>
    <row r="4171" spans="2:14" x14ac:dyDescent="0.4">
      <c r="B4171"/>
      <c r="C4171"/>
      <c r="D4171" s="14"/>
      <c r="G4171" s="2"/>
      <c r="N4171" s="13"/>
    </row>
    <row r="4172" spans="2:14" x14ac:dyDescent="0.4">
      <c r="B4172"/>
      <c r="C4172"/>
      <c r="D4172" s="14"/>
      <c r="G4172" s="2"/>
      <c r="N4172" s="13"/>
    </row>
    <row r="4173" spans="2:14" x14ac:dyDescent="0.4">
      <c r="B4173"/>
      <c r="C4173"/>
      <c r="D4173" s="14"/>
      <c r="G4173" s="2"/>
      <c r="N4173" s="13"/>
    </row>
    <row r="4174" spans="2:14" x14ac:dyDescent="0.4">
      <c r="B4174"/>
      <c r="C4174"/>
      <c r="D4174" s="14"/>
      <c r="G4174" s="2"/>
      <c r="N4174" s="13"/>
    </row>
    <row r="4175" spans="2:14" x14ac:dyDescent="0.4">
      <c r="B4175"/>
      <c r="C4175"/>
      <c r="D4175" s="14"/>
      <c r="G4175" s="2"/>
      <c r="N4175" s="13"/>
    </row>
    <row r="4176" spans="2:14" x14ac:dyDescent="0.4">
      <c r="B4176"/>
      <c r="C4176"/>
      <c r="D4176" s="14"/>
      <c r="G4176" s="2"/>
      <c r="N4176" s="13"/>
    </row>
    <row r="4177" spans="2:14" x14ac:dyDescent="0.4">
      <c r="B4177"/>
      <c r="C4177"/>
      <c r="D4177" s="14"/>
      <c r="G4177" s="2"/>
      <c r="N4177" s="13"/>
    </row>
    <row r="4178" spans="2:14" x14ac:dyDescent="0.4">
      <c r="B4178"/>
      <c r="C4178"/>
      <c r="D4178" s="14"/>
      <c r="G4178" s="2"/>
      <c r="N4178" s="13"/>
    </row>
    <row r="4179" spans="2:14" x14ac:dyDescent="0.4">
      <c r="B4179"/>
      <c r="C4179"/>
      <c r="D4179" s="14"/>
      <c r="G4179" s="2"/>
      <c r="N4179" s="13"/>
    </row>
    <row r="4180" spans="2:14" x14ac:dyDescent="0.4">
      <c r="B4180"/>
      <c r="C4180"/>
      <c r="D4180" s="14"/>
      <c r="G4180" s="2"/>
      <c r="N4180" s="13"/>
    </row>
    <row r="4181" spans="2:14" x14ac:dyDescent="0.4">
      <c r="B4181"/>
      <c r="C4181"/>
      <c r="D4181" s="14"/>
      <c r="G4181" s="2"/>
      <c r="N4181" s="13"/>
    </row>
    <row r="4182" spans="2:14" x14ac:dyDescent="0.4">
      <c r="B4182"/>
      <c r="C4182"/>
      <c r="D4182" s="14"/>
      <c r="G4182" s="2"/>
      <c r="N4182" s="13"/>
    </row>
    <row r="4183" spans="2:14" x14ac:dyDescent="0.4">
      <c r="B4183"/>
      <c r="C4183"/>
      <c r="D4183" s="14"/>
      <c r="G4183" s="2"/>
      <c r="N4183" s="13"/>
    </row>
    <row r="4184" spans="2:14" x14ac:dyDescent="0.4">
      <c r="B4184"/>
      <c r="C4184"/>
      <c r="D4184" s="14"/>
      <c r="G4184" s="2"/>
      <c r="N4184" s="13"/>
    </row>
    <row r="4185" spans="2:14" x14ac:dyDescent="0.4">
      <c r="B4185"/>
      <c r="C4185"/>
      <c r="D4185" s="14"/>
      <c r="G4185" s="2"/>
      <c r="N4185" s="13"/>
    </row>
    <row r="4186" spans="2:14" x14ac:dyDescent="0.4">
      <c r="B4186"/>
      <c r="C4186"/>
      <c r="D4186" s="14"/>
      <c r="G4186" s="2"/>
      <c r="N4186" s="13"/>
    </row>
    <row r="4187" spans="2:14" x14ac:dyDescent="0.4">
      <c r="B4187"/>
      <c r="C4187"/>
      <c r="D4187" s="14"/>
      <c r="G4187" s="2"/>
      <c r="N4187" s="13"/>
    </row>
    <row r="4188" spans="2:14" x14ac:dyDescent="0.4">
      <c r="B4188"/>
      <c r="C4188"/>
      <c r="D4188" s="14"/>
      <c r="G4188" s="2"/>
      <c r="N4188" s="13"/>
    </row>
    <row r="4189" spans="2:14" x14ac:dyDescent="0.4">
      <c r="B4189"/>
      <c r="C4189"/>
      <c r="D4189" s="14"/>
      <c r="G4189" s="2"/>
      <c r="N4189" s="13"/>
    </row>
    <row r="4190" spans="2:14" x14ac:dyDescent="0.4">
      <c r="B4190"/>
      <c r="C4190"/>
      <c r="D4190" s="14"/>
      <c r="G4190" s="2"/>
      <c r="N4190" s="13"/>
    </row>
    <row r="4191" spans="2:14" x14ac:dyDescent="0.4">
      <c r="B4191"/>
      <c r="C4191"/>
      <c r="D4191" s="14"/>
      <c r="G4191" s="2"/>
      <c r="N4191" s="13"/>
    </row>
    <row r="4192" spans="2:14" x14ac:dyDescent="0.4">
      <c r="B4192"/>
      <c r="C4192"/>
      <c r="D4192" s="14"/>
      <c r="G4192" s="2"/>
      <c r="N4192" s="13"/>
    </row>
    <row r="4193" spans="2:14" x14ac:dyDescent="0.4">
      <c r="B4193"/>
      <c r="C4193"/>
      <c r="D4193" s="14"/>
      <c r="G4193" s="2"/>
      <c r="N4193" s="13"/>
    </row>
    <row r="4194" spans="2:14" x14ac:dyDescent="0.4">
      <c r="B4194"/>
      <c r="C4194"/>
      <c r="D4194" s="14"/>
      <c r="G4194" s="2"/>
      <c r="N4194" s="13"/>
    </row>
    <row r="4195" spans="2:14" x14ac:dyDescent="0.4">
      <c r="B4195"/>
      <c r="C4195"/>
      <c r="D4195" s="14"/>
      <c r="G4195" s="2"/>
      <c r="N4195" s="13"/>
    </row>
    <row r="4196" spans="2:14" x14ac:dyDescent="0.4">
      <c r="B4196"/>
      <c r="C4196"/>
      <c r="D4196" s="14"/>
      <c r="G4196" s="2"/>
      <c r="N4196" s="13"/>
    </row>
    <row r="4197" spans="2:14" x14ac:dyDescent="0.4">
      <c r="B4197"/>
      <c r="C4197"/>
      <c r="D4197" s="14"/>
      <c r="G4197" s="2"/>
      <c r="N4197" s="13"/>
    </row>
    <row r="4198" spans="2:14" x14ac:dyDescent="0.4">
      <c r="B4198"/>
      <c r="C4198"/>
      <c r="D4198" s="14"/>
      <c r="G4198" s="2"/>
      <c r="N4198" s="13"/>
    </row>
    <row r="4199" spans="2:14" x14ac:dyDescent="0.4">
      <c r="B4199"/>
      <c r="C4199"/>
      <c r="D4199" s="14"/>
      <c r="G4199" s="2"/>
      <c r="N4199" s="13"/>
    </row>
    <row r="4200" spans="2:14" x14ac:dyDescent="0.4">
      <c r="B4200"/>
      <c r="C4200"/>
      <c r="D4200" s="14"/>
      <c r="G4200" s="2"/>
      <c r="N4200" s="13"/>
    </row>
    <row r="4201" spans="2:14" x14ac:dyDescent="0.4">
      <c r="B4201"/>
      <c r="C4201"/>
      <c r="D4201" s="14"/>
      <c r="G4201" s="2"/>
      <c r="N4201" s="13"/>
    </row>
    <row r="4202" spans="2:14" x14ac:dyDescent="0.4">
      <c r="B4202"/>
      <c r="C4202"/>
      <c r="D4202" s="14"/>
      <c r="G4202" s="2"/>
      <c r="N4202" s="13"/>
    </row>
    <row r="4203" spans="2:14" x14ac:dyDescent="0.4">
      <c r="B4203"/>
      <c r="C4203"/>
      <c r="D4203" s="14"/>
      <c r="G4203" s="2"/>
      <c r="N4203" s="13"/>
    </row>
    <row r="4204" spans="2:14" x14ac:dyDescent="0.4">
      <c r="B4204"/>
      <c r="C4204"/>
      <c r="D4204" s="14"/>
      <c r="G4204" s="2"/>
      <c r="N4204" s="13"/>
    </row>
    <row r="4205" spans="2:14" x14ac:dyDescent="0.4">
      <c r="B4205"/>
      <c r="C4205"/>
      <c r="D4205" s="14"/>
      <c r="G4205" s="2"/>
      <c r="N4205" s="13"/>
    </row>
    <row r="4206" spans="2:14" x14ac:dyDescent="0.4">
      <c r="B4206"/>
      <c r="C4206"/>
      <c r="D4206" s="14"/>
      <c r="G4206" s="2"/>
      <c r="N4206" s="13"/>
    </row>
    <row r="4207" spans="2:14" x14ac:dyDescent="0.4">
      <c r="B4207"/>
      <c r="C4207"/>
      <c r="D4207" s="14"/>
      <c r="G4207" s="2"/>
      <c r="N4207" s="13"/>
    </row>
    <row r="4208" spans="2:14" x14ac:dyDescent="0.4">
      <c r="B4208"/>
      <c r="C4208"/>
      <c r="D4208" s="14"/>
      <c r="G4208" s="2"/>
      <c r="N4208" s="13"/>
    </row>
    <row r="4209" spans="2:14" x14ac:dyDescent="0.4">
      <c r="B4209"/>
      <c r="C4209"/>
      <c r="D4209" s="14"/>
      <c r="G4209" s="2"/>
      <c r="N4209" s="13"/>
    </row>
    <row r="4210" spans="2:14" x14ac:dyDescent="0.4">
      <c r="B4210"/>
      <c r="C4210"/>
      <c r="D4210" s="14"/>
      <c r="G4210" s="2"/>
      <c r="N4210" s="13"/>
    </row>
    <row r="4211" spans="2:14" x14ac:dyDescent="0.4">
      <c r="B4211"/>
      <c r="C4211"/>
      <c r="D4211" s="14"/>
      <c r="G4211" s="2"/>
      <c r="N4211" s="13"/>
    </row>
    <row r="4212" spans="2:14" x14ac:dyDescent="0.4">
      <c r="B4212"/>
      <c r="C4212"/>
      <c r="D4212" s="14"/>
      <c r="G4212" s="2"/>
      <c r="N4212" s="13"/>
    </row>
    <row r="4213" spans="2:14" x14ac:dyDescent="0.4">
      <c r="B4213"/>
      <c r="C4213"/>
      <c r="D4213" s="14"/>
      <c r="G4213" s="2"/>
      <c r="N4213" s="13"/>
    </row>
    <row r="4214" spans="2:14" x14ac:dyDescent="0.4">
      <c r="B4214"/>
      <c r="C4214"/>
      <c r="D4214" s="14"/>
      <c r="G4214" s="2"/>
      <c r="N4214" s="13"/>
    </row>
    <row r="4215" spans="2:14" x14ac:dyDescent="0.4">
      <c r="B4215"/>
      <c r="C4215"/>
      <c r="D4215" s="14"/>
      <c r="G4215" s="2"/>
      <c r="N4215" s="13"/>
    </row>
    <row r="4216" spans="2:14" x14ac:dyDescent="0.4">
      <c r="B4216"/>
      <c r="C4216"/>
      <c r="D4216" s="14"/>
      <c r="G4216" s="2"/>
      <c r="N4216" s="13"/>
    </row>
    <row r="4217" spans="2:14" x14ac:dyDescent="0.4">
      <c r="B4217"/>
      <c r="C4217"/>
      <c r="D4217" s="14"/>
      <c r="G4217" s="2"/>
      <c r="N4217" s="13"/>
    </row>
    <row r="4218" spans="2:14" x14ac:dyDescent="0.4">
      <c r="B4218"/>
      <c r="C4218"/>
      <c r="D4218" s="14"/>
      <c r="G4218" s="2"/>
      <c r="N4218" s="13"/>
    </row>
    <row r="4219" spans="2:14" x14ac:dyDescent="0.4">
      <c r="B4219"/>
      <c r="C4219"/>
      <c r="D4219" s="14"/>
      <c r="G4219" s="2"/>
      <c r="N4219" s="13"/>
    </row>
    <row r="4220" spans="2:14" x14ac:dyDescent="0.4">
      <c r="B4220"/>
      <c r="C4220"/>
      <c r="D4220" s="14"/>
      <c r="G4220" s="2"/>
      <c r="N4220" s="13"/>
    </row>
    <row r="4221" spans="2:14" x14ac:dyDescent="0.4">
      <c r="B4221"/>
      <c r="C4221"/>
      <c r="D4221" s="14"/>
      <c r="G4221" s="2"/>
      <c r="N4221" s="13"/>
    </row>
    <row r="4222" spans="2:14" x14ac:dyDescent="0.4">
      <c r="B4222"/>
      <c r="C4222"/>
      <c r="D4222" s="14"/>
      <c r="G4222" s="2"/>
      <c r="N4222" s="13"/>
    </row>
    <row r="4223" spans="2:14" x14ac:dyDescent="0.4">
      <c r="B4223"/>
      <c r="C4223"/>
      <c r="D4223" s="14"/>
      <c r="G4223" s="2"/>
      <c r="N4223" s="13"/>
    </row>
    <row r="4224" spans="2:14" x14ac:dyDescent="0.4">
      <c r="B4224"/>
      <c r="C4224"/>
      <c r="D4224" s="14"/>
      <c r="G4224" s="2"/>
      <c r="N4224" s="13"/>
    </row>
    <row r="4225" spans="2:14" x14ac:dyDescent="0.4">
      <c r="B4225"/>
      <c r="C4225"/>
      <c r="D4225" s="14"/>
      <c r="G4225" s="2"/>
      <c r="N4225" s="13"/>
    </row>
    <row r="4226" spans="2:14" x14ac:dyDescent="0.4">
      <c r="B4226"/>
      <c r="C4226"/>
      <c r="D4226" s="14"/>
      <c r="G4226" s="2"/>
      <c r="N4226" s="13"/>
    </row>
    <row r="4227" spans="2:14" x14ac:dyDescent="0.4">
      <c r="B4227"/>
      <c r="C4227"/>
      <c r="D4227" s="14"/>
      <c r="G4227" s="2"/>
      <c r="N4227" s="13"/>
    </row>
    <row r="4228" spans="2:14" x14ac:dyDescent="0.4">
      <c r="B4228"/>
      <c r="C4228"/>
      <c r="D4228" s="14"/>
      <c r="G4228" s="2"/>
      <c r="N4228" s="13"/>
    </row>
    <row r="4229" spans="2:14" x14ac:dyDescent="0.4">
      <c r="B4229"/>
      <c r="C4229"/>
      <c r="D4229" s="14"/>
      <c r="G4229" s="2"/>
      <c r="N4229" s="13"/>
    </row>
    <row r="4230" spans="2:14" x14ac:dyDescent="0.4">
      <c r="B4230"/>
      <c r="C4230"/>
      <c r="D4230" s="14"/>
      <c r="G4230" s="2"/>
      <c r="N4230" s="13"/>
    </row>
    <row r="4231" spans="2:14" x14ac:dyDescent="0.4">
      <c r="B4231"/>
      <c r="C4231"/>
      <c r="D4231" s="14"/>
      <c r="G4231" s="2"/>
      <c r="N4231" s="13"/>
    </row>
    <row r="4232" spans="2:14" x14ac:dyDescent="0.4">
      <c r="B4232"/>
      <c r="C4232"/>
      <c r="D4232" s="14"/>
      <c r="G4232" s="2"/>
      <c r="N4232" s="13"/>
    </row>
    <row r="4233" spans="2:14" x14ac:dyDescent="0.4">
      <c r="B4233"/>
      <c r="C4233"/>
      <c r="D4233" s="14"/>
      <c r="G4233" s="2"/>
      <c r="N4233" s="13"/>
    </row>
    <row r="4234" spans="2:14" x14ac:dyDescent="0.4">
      <c r="B4234"/>
      <c r="C4234"/>
      <c r="D4234" s="14"/>
      <c r="G4234" s="2"/>
      <c r="N4234" s="13"/>
    </row>
    <row r="4235" spans="2:14" x14ac:dyDescent="0.4">
      <c r="B4235"/>
      <c r="C4235"/>
      <c r="D4235" s="14"/>
      <c r="G4235" s="2"/>
      <c r="N4235" s="13"/>
    </row>
    <row r="4236" spans="2:14" x14ac:dyDescent="0.4">
      <c r="B4236"/>
      <c r="C4236"/>
      <c r="D4236" s="14"/>
      <c r="G4236" s="2"/>
      <c r="N4236" s="13"/>
    </row>
    <row r="4237" spans="2:14" x14ac:dyDescent="0.4">
      <c r="B4237"/>
      <c r="C4237"/>
      <c r="D4237" s="14"/>
      <c r="G4237" s="2"/>
      <c r="N4237" s="13"/>
    </row>
    <row r="4238" spans="2:14" x14ac:dyDescent="0.4">
      <c r="B4238"/>
      <c r="C4238"/>
      <c r="D4238" s="14"/>
      <c r="G4238" s="2"/>
      <c r="N4238" s="13"/>
    </row>
    <row r="4239" spans="2:14" x14ac:dyDescent="0.4">
      <c r="B4239"/>
      <c r="C4239"/>
      <c r="D4239" s="14"/>
      <c r="G4239" s="2"/>
      <c r="N4239" s="13"/>
    </row>
    <row r="4240" spans="2:14" x14ac:dyDescent="0.4">
      <c r="B4240"/>
      <c r="C4240"/>
      <c r="D4240" s="14"/>
      <c r="G4240" s="2"/>
      <c r="N4240" s="13"/>
    </row>
    <row r="4241" spans="2:14" x14ac:dyDescent="0.4">
      <c r="B4241"/>
      <c r="C4241"/>
      <c r="D4241" s="14"/>
      <c r="G4241" s="2"/>
      <c r="N4241" s="13"/>
    </row>
    <row r="4242" spans="2:14" x14ac:dyDescent="0.4">
      <c r="B4242"/>
      <c r="C4242"/>
      <c r="D4242" s="14"/>
      <c r="G4242" s="2"/>
      <c r="N4242" s="13"/>
    </row>
    <row r="4243" spans="2:14" x14ac:dyDescent="0.4">
      <c r="B4243"/>
      <c r="C4243"/>
      <c r="D4243" s="14"/>
      <c r="G4243" s="2"/>
      <c r="N4243" s="13"/>
    </row>
    <row r="4244" spans="2:14" x14ac:dyDescent="0.4">
      <c r="B4244"/>
      <c r="C4244"/>
      <c r="D4244" s="14"/>
      <c r="G4244" s="2"/>
      <c r="N4244" s="13"/>
    </row>
    <row r="4245" spans="2:14" x14ac:dyDescent="0.4">
      <c r="B4245"/>
      <c r="C4245"/>
      <c r="D4245" s="14"/>
      <c r="G4245" s="2"/>
      <c r="N4245" s="13"/>
    </row>
    <row r="4246" spans="2:14" x14ac:dyDescent="0.4">
      <c r="B4246"/>
      <c r="C4246"/>
      <c r="D4246" s="14"/>
      <c r="G4246" s="2"/>
      <c r="N4246" s="13"/>
    </row>
    <row r="4247" spans="2:14" x14ac:dyDescent="0.4">
      <c r="B4247"/>
      <c r="C4247"/>
      <c r="D4247" s="14"/>
      <c r="G4247" s="2"/>
      <c r="N4247" s="13"/>
    </row>
    <row r="4248" spans="2:14" x14ac:dyDescent="0.4">
      <c r="B4248"/>
      <c r="C4248"/>
      <c r="D4248" s="14"/>
      <c r="G4248" s="2"/>
      <c r="N4248" s="13"/>
    </row>
    <row r="4249" spans="2:14" x14ac:dyDescent="0.4">
      <c r="B4249"/>
      <c r="C4249"/>
      <c r="D4249" s="14"/>
      <c r="G4249" s="2"/>
      <c r="N4249" s="13"/>
    </row>
    <row r="4250" spans="2:14" x14ac:dyDescent="0.4">
      <c r="B4250"/>
      <c r="C4250"/>
      <c r="D4250" s="14"/>
      <c r="G4250" s="2"/>
      <c r="N4250" s="13"/>
    </row>
    <row r="4251" spans="2:14" x14ac:dyDescent="0.4">
      <c r="B4251"/>
      <c r="C4251"/>
      <c r="D4251" s="14"/>
      <c r="G4251" s="2"/>
      <c r="N4251" s="13"/>
    </row>
    <row r="4252" spans="2:14" x14ac:dyDescent="0.4">
      <c r="B4252"/>
      <c r="C4252"/>
      <c r="D4252" s="14"/>
      <c r="G4252" s="2"/>
      <c r="N4252" s="13"/>
    </row>
    <row r="4253" spans="2:14" x14ac:dyDescent="0.4">
      <c r="B4253"/>
      <c r="C4253"/>
      <c r="D4253" s="14"/>
      <c r="G4253" s="2"/>
      <c r="N4253" s="13"/>
    </row>
    <row r="4254" spans="2:14" x14ac:dyDescent="0.4">
      <c r="B4254"/>
      <c r="C4254"/>
      <c r="D4254" s="14"/>
      <c r="G4254" s="2"/>
      <c r="N4254" s="13"/>
    </row>
    <row r="4255" spans="2:14" x14ac:dyDescent="0.4">
      <c r="B4255"/>
      <c r="C4255"/>
      <c r="D4255" s="14"/>
      <c r="G4255" s="2"/>
      <c r="N4255" s="13"/>
    </row>
    <row r="4256" spans="2:14" x14ac:dyDescent="0.4">
      <c r="B4256"/>
      <c r="C4256"/>
      <c r="D4256" s="14"/>
      <c r="G4256" s="2"/>
      <c r="N4256" s="13"/>
    </row>
    <row r="4257" spans="2:14" x14ac:dyDescent="0.4">
      <c r="B4257"/>
      <c r="C4257"/>
      <c r="D4257" s="14"/>
      <c r="G4257" s="2"/>
      <c r="N4257" s="13"/>
    </row>
    <row r="4258" spans="2:14" x14ac:dyDescent="0.4">
      <c r="B4258"/>
      <c r="C4258"/>
      <c r="D4258" s="14"/>
      <c r="G4258" s="2"/>
      <c r="N4258" s="13"/>
    </row>
    <row r="4259" spans="2:14" x14ac:dyDescent="0.4">
      <c r="B4259"/>
      <c r="C4259"/>
      <c r="D4259" s="14"/>
      <c r="G4259" s="2"/>
      <c r="N4259" s="13"/>
    </row>
    <row r="4260" spans="2:14" x14ac:dyDescent="0.4">
      <c r="B4260"/>
      <c r="C4260"/>
      <c r="D4260" s="14"/>
      <c r="G4260" s="2"/>
      <c r="N4260" s="13"/>
    </row>
    <row r="4261" spans="2:14" x14ac:dyDescent="0.4">
      <c r="B4261"/>
      <c r="C4261"/>
      <c r="D4261" s="14"/>
      <c r="G4261" s="2"/>
      <c r="N4261" s="13"/>
    </row>
    <row r="4262" spans="2:14" x14ac:dyDescent="0.4">
      <c r="B4262"/>
      <c r="C4262"/>
      <c r="D4262" s="14"/>
      <c r="G4262" s="2"/>
      <c r="N4262" s="13"/>
    </row>
    <row r="4263" spans="2:14" x14ac:dyDescent="0.4">
      <c r="B4263"/>
      <c r="C4263"/>
      <c r="D4263" s="14"/>
      <c r="G4263" s="2"/>
      <c r="N4263" s="13"/>
    </row>
    <row r="4264" spans="2:14" x14ac:dyDescent="0.4">
      <c r="B4264"/>
      <c r="C4264"/>
      <c r="D4264" s="14"/>
      <c r="G4264" s="2"/>
      <c r="N4264" s="13"/>
    </row>
    <row r="4265" spans="2:14" x14ac:dyDescent="0.4">
      <c r="B4265"/>
      <c r="C4265"/>
      <c r="D4265" s="14"/>
      <c r="G4265" s="2"/>
      <c r="N4265" s="13"/>
    </row>
    <row r="4266" spans="2:14" x14ac:dyDescent="0.4">
      <c r="B4266"/>
      <c r="C4266"/>
      <c r="D4266" s="14"/>
      <c r="G4266" s="2"/>
      <c r="N4266" s="13"/>
    </row>
    <row r="4267" spans="2:14" x14ac:dyDescent="0.4">
      <c r="B4267"/>
      <c r="C4267"/>
      <c r="D4267" s="14"/>
      <c r="G4267" s="2"/>
      <c r="N4267" s="13"/>
    </row>
    <row r="4268" spans="2:14" x14ac:dyDescent="0.4">
      <c r="B4268"/>
      <c r="C4268"/>
      <c r="D4268" s="14"/>
      <c r="G4268" s="2"/>
      <c r="N4268" s="13"/>
    </row>
    <row r="4269" spans="2:14" x14ac:dyDescent="0.4">
      <c r="B4269"/>
      <c r="C4269"/>
      <c r="D4269" s="14"/>
      <c r="G4269" s="2"/>
      <c r="N4269" s="13"/>
    </row>
    <row r="4270" spans="2:14" x14ac:dyDescent="0.4">
      <c r="B4270"/>
      <c r="C4270"/>
      <c r="D4270" s="14"/>
      <c r="G4270" s="2"/>
      <c r="N4270" s="13"/>
    </row>
    <row r="4271" spans="2:14" x14ac:dyDescent="0.4">
      <c r="B4271"/>
      <c r="C4271"/>
      <c r="D4271" s="14"/>
      <c r="G4271" s="2"/>
      <c r="N4271" s="13"/>
    </row>
    <row r="4272" spans="2:14" x14ac:dyDescent="0.4">
      <c r="B4272"/>
      <c r="C4272"/>
      <c r="D4272" s="14"/>
      <c r="G4272" s="2"/>
      <c r="N4272" s="13"/>
    </row>
    <row r="4273" spans="2:14" x14ac:dyDescent="0.4">
      <c r="B4273"/>
      <c r="C4273"/>
      <c r="D4273" s="14"/>
      <c r="G4273" s="2"/>
      <c r="N4273" s="13"/>
    </row>
    <row r="4274" spans="2:14" x14ac:dyDescent="0.4">
      <c r="B4274"/>
      <c r="C4274"/>
      <c r="D4274" s="14"/>
      <c r="G4274" s="2"/>
      <c r="N4274" s="13"/>
    </row>
    <row r="4275" spans="2:14" x14ac:dyDescent="0.4">
      <c r="B4275"/>
      <c r="C4275"/>
      <c r="D4275" s="14"/>
      <c r="G4275" s="2"/>
      <c r="N4275" s="13"/>
    </row>
    <row r="4276" spans="2:14" x14ac:dyDescent="0.4">
      <c r="B4276"/>
      <c r="C4276"/>
      <c r="D4276" s="14"/>
      <c r="G4276" s="2"/>
      <c r="N4276" s="13"/>
    </row>
    <row r="4277" spans="2:14" x14ac:dyDescent="0.4">
      <c r="B4277"/>
      <c r="C4277"/>
      <c r="D4277" s="14"/>
      <c r="G4277" s="2"/>
      <c r="N4277" s="13"/>
    </row>
    <row r="4278" spans="2:14" x14ac:dyDescent="0.4">
      <c r="B4278"/>
      <c r="C4278"/>
      <c r="D4278" s="14"/>
      <c r="G4278" s="2"/>
      <c r="N4278" s="13"/>
    </row>
    <row r="4279" spans="2:14" x14ac:dyDescent="0.4">
      <c r="B4279"/>
      <c r="C4279"/>
      <c r="D4279" s="14"/>
      <c r="G4279" s="2"/>
      <c r="N4279" s="13"/>
    </row>
    <row r="4280" spans="2:14" x14ac:dyDescent="0.4">
      <c r="B4280"/>
      <c r="C4280"/>
      <c r="D4280" s="14"/>
      <c r="G4280" s="2"/>
      <c r="N4280" s="13"/>
    </row>
    <row r="4281" spans="2:14" x14ac:dyDescent="0.4">
      <c r="B4281"/>
      <c r="C4281"/>
      <c r="D4281" s="14"/>
      <c r="G4281" s="2"/>
      <c r="N4281" s="13"/>
    </row>
    <row r="4282" spans="2:14" x14ac:dyDescent="0.4">
      <c r="B4282"/>
      <c r="C4282"/>
      <c r="D4282" s="14"/>
      <c r="G4282" s="2"/>
      <c r="N4282" s="13"/>
    </row>
    <row r="4283" spans="2:14" x14ac:dyDescent="0.4">
      <c r="B4283"/>
      <c r="C4283"/>
      <c r="D4283" s="14"/>
      <c r="G4283" s="2"/>
      <c r="N4283" s="13"/>
    </row>
    <row r="4284" spans="2:14" x14ac:dyDescent="0.4">
      <c r="B4284"/>
      <c r="C4284"/>
      <c r="D4284" s="14"/>
      <c r="G4284" s="2"/>
      <c r="N4284" s="13"/>
    </row>
    <row r="4285" spans="2:14" x14ac:dyDescent="0.4">
      <c r="B4285"/>
      <c r="C4285"/>
      <c r="D4285" s="14"/>
      <c r="G4285" s="2"/>
      <c r="N4285" s="13"/>
    </row>
    <row r="4286" spans="2:14" x14ac:dyDescent="0.4">
      <c r="B4286"/>
      <c r="C4286"/>
      <c r="D4286" s="14"/>
      <c r="G4286" s="2"/>
      <c r="N4286" s="13"/>
    </row>
    <row r="4287" spans="2:14" x14ac:dyDescent="0.4">
      <c r="B4287"/>
      <c r="C4287"/>
      <c r="D4287" s="14"/>
      <c r="G4287" s="2"/>
      <c r="N4287" s="13"/>
    </row>
    <row r="4288" spans="2:14" x14ac:dyDescent="0.4">
      <c r="B4288"/>
      <c r="C4288"/>
      <c r="D4288" s="14"/>
      <c r="G4288" s="2"/>
      <c r="N4288" s="13"/>
    </row>
    <row r="4289" spans="2:14" x14ac:dyDescent="0.4">
      <c r="B4289"/>
      <c r="C4289"/>
      <c r="D4289" s="14"/>
      <c r="G4289" s="2"/>
      <c r="N4289" s="13"/>
    </row>
    <row r="4290" spans="2:14" x14ac:dyDescent="0.4">
      <c r="B4290"/>
      <c r="C4290"/>
      <c r="D4290" s="14"/>
      <c r="G4290" s="2"/>
      <c r="N4290" s="13"/>
    </row>
    <row r="4291" spans="2:14" x14ac:dyDescent="0.4">
      <c r="B4291"/>
      <c r="C4291"/>
      <c r="D4291" s="14"/>
      <c r="G4291" s="2"/>
      <c r="N4291" s="13"/>
    </row>
    <row r="4292" spans="2:14" x14ac:dyDescent="0.4">
      <c r="B4292"/>
      <c r="C4292"/>
      <c r="D4292" s="14"/>
      <c r="G4292" s="2"/>
      <c r="N4292" s="13"/>
    </row>
    <row r="4293" spans="2:14" x14ac:dyDescent="0.4">
      <c r="B4293"/>
      <c r="C4293"/>
      <c r="D4293" s="14"/>
      <c r="G4293" s="2"/>
      <c r="N4293" s="13"/>
    </row>
    <row r="4294" spans="2:14" x14ac:dyDescent="0.4">
      <c r="B4294"/>
      <c r="C4294"/>
      <c r="D4294" s="14"/>
      <c r="G4294" s="2"/>
      <c r="N4294" s="13"/>
    </row>
    <row r="4295" spans="2:14" x14ac:dyDescent="0.4">
      <c r="B4295"/>
      <c r="C4295"/>
      <c r="D4295" s="14"/>
      <c r="G4295" s="2"/>
      <c r="N4295" s="13"/>
    </row>
    <row r="4296" spans="2:14" x14ac:dyDescent="0.4">
      <c r="B4296"/>
      <c r="C4296"/>
      <c r="D4296" s="14"/>
      <c r="G4296" s="2"/>
      <c r="N4296" s="13"/>
    </row>
    <row r="4297" spans="2:14" x14ac:dyDescent="0.4">
      <c r="B4297"/>
      <c r="C4297"/>
      <c r="D4297" s="14"/>
      <c r="G4297" s="2"/>
      <c r="N4297" s="13"/>
    </row>
    <row r="4298" spans="2:14" x14ac:dyDescent="0.4">
      <c r="B4298"/>
      <c r="C4298"/>
      <c r="D4298" s="14"/>
      <c r="G4298" s="2"/>
      <c r="N4298" s="13"/>
    </row>
    <row r="4299" spans="2:14" x14ac:dyDescent="0.4">
      <c r="B4299"/>
      <c r="C4299"/>
      <c r="D4299" s="14"/>
      <c r="G4299" s="2"/>
      <c r="N4299" s="13"/>
    </row>
    <row r="4300" spans="2:14" x14ac:dyDescent="0.4">
      <c r="B4300"/>
      <c r="C4300"/>
      <c r="D4300" s="14"/>
      <c r="G4300" s="2"/>
      <c r="N4300" s="13"/>
    </row>
    <row r="4301" spans="2:14" x14ac:dyDescent="0.4">
      <c r="B4301"/>
      <c r="C4301"/>
      <c r="D4301" s="14"/>
      <c r="G4301" s="2"/>
      <c r="N4301" s="13"/>
    </row>
    <row r="4302" spans="2:14" x14ac:dyDescent="0.4">
      <c r="B4302"/>
      <c r="C4302"/>
      <c r="D4302" s="14"/>
      <c r="G4302" s="2"/>
      <c r="N4302" s="13"/>
    </row>
    <row r="4303" spans="2:14" x14ac:dyDescent="0.4">
      <c r="B4303"/>
      <c r="C4303"/>
      <c r="D4303" s="14"/>
      <c r="G4303" s="2"/>
      <c r="N4303" s="13"/>
    </row>
    <row r="4304" spans="2:14" x14ac:dyDescent="0.4">
      <c r="B4304"/>
      <c r="C4304"/>
      <c r="D4304" s="14"/>
      <c r="G4304" s="2"/>
      <c r="N4304" s="13"/>
    </row>
    <row r="4305" spans="2:14" x14ac:dyDescent="0.4">
      <c r="B4305"/>
      <c r="C4305"/>
      <c r="D4305" s="14"/>
      <c r="G4305" s="2"/>
      <c r="N4305" s="13"/>
    </row>
    <row r="4306" spans="2:14" x14ac:dyDescent="0.4">
      <c r="B4306"/>
      <c r="C4306"/>
      <c r="D4306" s="14"/>
      <c r="G4306" s="2"/>
      <c r="N4306" s="13"/>
    </row>
    <row r="4307" spans="2:14" x14ac:dyDescent="0.4">
      <c r="B4307"/>
      <c r="C4307"/>
      <c r="D4307" s="14"/>
      <c r="G4307" s="2"/>
      <c r="N4307" s="13"/>
    </row>
    <row r="4308" spans="2:14" x14ac:dyDescent="0.4">
      <c r="B4308"/>
      <c r="C4308"/>
      <c r="D4308" s="14"/>
      <c r="G4308" s="2"/>
      <c r="N4308" s="13"/>
    </row>
    <row r="4309" spans="2:14" x14ac:dyDescent="0.4">
      <c r="B4309"/>
      <c r="C4309"/>
      <c r="D4309" s="14"/>
      <c r="G4309" s="2"/>
      <c r="N4309" s="13"/>
    </row>
    <row r="4310" spans="2:14" x14ac:dyDescent="0.4">
      <c r="B4310"/>
      <c r="C4310"/>
      <c r="D4310" s="14"/>
      <c r="G4310" s="2"/>
      <c r="N4310" s="13"/>
    </row>
    <row r="4311" spans="2:14" x14ac:dyDescent="0.4">
      <c r="B4311"/>
      <c r="C4311"/>
      <c r="D4311" s="14"/>
      <c r="G4311" s="2"/>
      <c r="N4311" s="13"/>
    </row>
    <row r="4312" spans="2:14" x14ac:dyDescent="0.4">
      <c r="B4312"/>
      <c r="C4312"/>
      <c r="D4312" s="14"/>
      <c r="G4312" s="2"/>
      <c r="N4312" s="13"/>
    </row>
    <row r="4313" spans="2:14" x14ac:dyDescent="0.4">
      <c r="B4313"/>
      <c r="C4313"/>
      <c r="D4313" s="14"/>
      <c r="G4313" s="2"/>
      <c r="N4313" s="13"/>
    </row>
    <row r="4314" spans="2:14" x14ac:dyDescent="0.4">
      <c r="B4314"/>
      <c r="C4314"/>
      <c r="D4314" s="14"/>
      <c r="G4314" s="2"/>
      <c r="N4314" s="13"/>
    </row>
    <row r="4315" spans="2:14" x14ac:dyDescent="0.4">
      <c r="B4315"/>
      <c r="C4315"/>
      <c r="D4315" s="14"/>
      <c r="G4315" s="2"/>
      <c r="N4315" s="13"/>
    </row>
    <row r="4316" spans="2:14" x14ac:dyDescent="0.4">
      <c r="B4316"/>
      <c r="C4316"/>
      <c r="D4316" s="14"/>
      <c r="G4316" s="2"/>
      <c r="N4316" s="13"/>
    </row>
    <row r="4317" spans="2:14" x14ac:dyDescent="0.4">
      <c r="B4317"/>
      <c r="C4317"/>
      <c r="D4317" s="14"/>
      <c r="G4317" s="2"/>
      <c r="N4317" s="13"/>
    </row>
    <row r="4318" spans="2:14" x14ac:dyDescent="0.4">
      <c r="B4318"/>
      <c r="C4318"/>
      <c r="D4318" s="14"/>
      <c r="G4318" s="2"/>
      <c r="N4318" s="13"/>
    </row>
    <row r="4319" spans="2:14" x14ac:dyDescent="0.4">
      <c r="B4319"/>
      <c r="C4319"/>
      <c r="D4319" s="14"/>
      <c r="G4319" s="2"/>
      <c r="N4319" s="13"/>
    </row>
    <row r="4320" spans="2:14" x14ac:dyDescent="0.4">
      <c r="B4320"/>
      <c r="C4320"/>
      <c r="D4320" s="14"/>
      <c r="G4320" s="2"/>
      <c r="N4320" s="13"/>
    </row>
    <row r="4321" spans="2:14" x14ac:dyDescent="0.4">
      <c r="B4321"/>
      <c r="C4321"/>
      <c r="D4321" s="14"/>
      <c r="G4321" s="2"/>
      <c r="N4321" s="13"/>
    </row>
    <row r="4322" spans="2:14" x14ac:dyDescent="0.4">
      <c r="B4322"/>
      <c r="C4322"/>
      <c r="D4322" s="14"/>
      <c r="G4322" s="2"/>
      <c r="N4322" s="13"/>
    </row>
    <row r="4323" spans="2:14" x14ac:dyDescent="0.4">
      <c r="B4323"/>
      <c r="C4323"/>
      <c r="D4323" s="14"/>
      <c r="G4323" s="2"/>
      <c r="N4323" s="13"/>
    </row>
    <row r="4324" spans="2:14" x14ac:dyDescent="0.4">
      <c r="B4324"/>
      <c r="C4324"/>
      <c r="D4324" s="14"/>
      <c r="G4324" s="2"/>
      <c r="N4324" s="13"/>
    </row>
    <row r="4325" spans="2:14" x14ac:dyDescent="0.4">
      <c r="B4325"/>
      <c r="C4325"/>
      <c r="D4325" s="14"/>
      <c r="G4325" s="2"/>
      <c r="N4325" s="13"/>
    </row>
    <row r="4326" spans="2:14" x14ac:dyDescent="0.4">
      <c r="B4326"/>
      <c r="C4326"/>
      <c r="D4326" s="14"/>
      <c r="G4326" s="2"/>
      <c r="N4326" s="13"/>
    </row>
    <row r="4327" spans="2:14" x14ac:dyDescent="0.4">
      <c r="B4327"/>
      <c r="C4327"/>
      <c r="D4327" s="14"/>
      <c r="G4327" s="2"/>
      <c r="N4327" s="13"/>
    </row>
    <row r="4328" spans="2:14" x14ac:dyDescent="0.4">
      <c r="B4328"/>
      <c r="C4328"/>
      <c r="D4328" s="14"/>
      <c r="G4328" s="2"/>
      <c r="N4328" s="13"/>
    </row>
    <row r="4329" spans="2:14" x14ac:dyDescent="0.4">
      <c r="B4329"/>
      <c r="C4329"/>
      <c r="D4329" s="14"/>
      <c r="G4329" s="2"/>
      <c r="N4329" s="13"/>
    </row>
    <row r="4330" spans="2:14" x14ac:dyDescent="0.4">
      <c r="B4330"/>
      <c r="C4330"/>
      <c r="D4330" s="14"/>
      <c r="G4330" s="2"/>
      <c r="N4330" s="13"/>
    </row>
    <row r="4331" spans="2:14" x14ac:dyDescent="0.4">
      <c r="B4331"/>
      <c r="C4331"/>
      <c r="D4331" s="14"/>
      <c r="G4331" s="2"/>
      <c r="N4331" s="13"/>
    </row>
    <row r="4332" spans="2:14" x14ac:dyDescent="0.4">
      <c r="B4332"/>
      <c r="C4332"/>
      <c r="D4332" s="14"/>
      <c r="G4332" s="2"/>
      <c r="N4332" s="13"/>
    </row>
    <row r="4333" spans="2:14" x14ac:dyDescent="0.4">
      <c r="B4333"/>
      <c r="C4333"/>
      <c r="D4333" s="14"/>
      <c r="G4333" s="2"/>
      <c r="N4333" s="13"/>
    </row>
    <row r="4334" spans="2:14" x14ac:dyDescent="0.4">
      <c r="B4334"/>
      <c r="C4334"/>
      <c r="D4334" s="14"/>
      <c r="G4334" s="2"/>
      <c r="N4334" s="13"/>
    </row>
    <row r="4335" spans="2:14" x14ac:dyDescent="0.4">
      <c r="B4335"/>
      <c r="C4335"/>
      <c r="D4335" s="14"/>
      <c r="G4335" s="2"/>
      <c r="N4335" s="13"/>
    </row>
    <row r="4336" spans="2:14" x14ac:dyDescent="0.4">
      <c r="B4336"/>
      <c r="C4336"/>
      <c r="D4336" s="14"/>
      <c r="G4336" s="2"/>
      <c r="N4336" s="13"/>
    </row>
    <row r="4337" spans="2:14" x14ac:dyDescent="0.4">
      <c r="B4337"/>
      <c r="C4337"/>
      <c r="D4337" s="14"/>
      <c r="G4337" s="2"/>
      <c r="N4337" s="13"/>
    </row>
    <row r="4338" spans="2:14" x14ac:dyDescent="0.4">
      <c r="B4338"/>
      <c r="C4338"/>
      <c r="D4338" s="14"/>
      <c r="G4338" s="2"/>
      <c r="N4338" s="13"/>
    </row>
    <row r="4339" spans="2:14" x14ac:dyDescent="0.4">
      <c r="B4339"/>
      <c r="C4339"/>
      <c r="D4339" s="14"/>
      <c r="G4339" s="2"/>
      <c r="N4339" s="13"/>
    </row>
    <row r="4340" spans="2:14" x14ac:dyDescent="0.4">
      <c r="B4340"/>
      <c r="C4340"/>
      <c r="D4340" s="14"/>
      <c r="G4340" s="2"/>
      <c r="N4340" s="13"/>
    </row>
    <row r="4341" spans="2:14" x14ac:dyDescent="0.4">
      <c r="B4341"/>
      <c r="C4341"/>
      <c r="D4341" s="14"/>
      <c r="G4341" s="2"/>
      <c r="N4341" s="13"/>
    </row>
    <row r="4342" spans="2:14" x14ac:dyDescent="0.4">
      <c r="B4342"/>
      <c r="C4342"/>
      <c r="D4342" s="14"/>
      <c r="G4342" s="2"/>
      <c r="N4342" s="13"/>
    </row>
    <row r="4343" spans="2:14" x14ac:dyDescent="0.4">
      <c r="B4343"/>
      <c r="C4343"/>
      <c r="D4343" s="14"/>
      <c r="G4343" s="2"/>
      <c r="N4343" s="13"/>
    </row>
    <row r="4344" spans="2:14" x14ac:dyDescent="0.4">
      <c r="B4344"/>
      <c r="C4344"/>
      <c r="D4344" s="14"/>
      <c r="G4344" s="2"/>
      <c r="N4344" s="13"/>
    </row>
    <row r="4345" spans="2:14" x14ac:dyDescent="0.4">
      <c r="B4345"/>
      <c r="C4345"/>
      <c r="D4345" s="14"/>
      <c r="G4345" s="2"/>
      <c r="N4345" s="13"/>
    </row>
    <row r="4346" spans="2:14" x14ac:dyDescent="0.4">
      <c r="B4346"/>
      <c r="C4346"/>
      <c r="D4346" s="14"/>
      <c r="G4346" s="2"/>
      <c r="N4346" s="13"/>
    </row>
    <row r="4347" spans="2:14" x14ac:dyDescent="0.4">
      <c r="B4347"/>
      <c r="C4347"/>
      <c r="D4347" s="14"/>
      <c r="G4347" s="2"/>
      <c r="N4347" s="13"/>
    </row>
    <row r="4348" spans="2:14" x14ac:dyDescent="0.4">
      <c r="B4348"/>
      <c r="C4348"/>
      <c r="D4348" s="14"/>
      <c r="G4348" s="2"/>
      <c r="N4348" s="13"/>
    </row>
    <row r="4349" spans="2:14" x14ac:dyDescent="0.4">
      <c r="B4349"/>
      <c r="C4349"/>
      <c r="D4349" s="14"/>
      <c r="G4349" s="2"/>
      <c r="N4349" s="13"/>
    </row>
    <row r="4350" spans="2:14" x14ac:dyDescent="0.4">
      <c r="B4350"/>
      <c r="C4350"/>
      <c r="D4350" s="14"/>
      <c r="G4350" s="2"/>
      <c r="N4350" s="13"/>
    </row>
    <row r="4351" spans="2:14" x14ac:dyDescent="0.4">
      <c r="B4351"/>
      <c r="C4351"/>
      <c r="D4351" s="14"/>
      <c r="G4351" s="2"/>
      <c r="N4351" s="13"/>
    </row>
    <row r="4352" spans="2:14" x14ac:dyDescent="0.4">
      <c r="B4352"/>
      <c r="C4352"/>
      <c r="D4352" s="14"/>
      <c r="G4352" s="2"/>
      <c r="N4352" s="13"/>
    </row>
    <row r="4353" spans="2:14" x14ac:dyDescent="0.4">
      <c r="B4353"/>
      <c r="C4353"/>
      <c r="D4353" s="14"/>
      <c r="G4353" s="2"/>
      <c r="N4353" s="13"/>
    </row>
    <row r="4354" spans="2:14" x14ac:dyDescent="0.4">
      <c r="B4354"/>
      <c r="C4354"/>
      <c r="D4354" s="14"/>
      <c r="G4354" s="2"/>
      <c r="N4354" s="13"/>
    </row>
    <row r="4355" spans="2:14" x14ac:dyDescent="0.4">
      <c r="B4355"/>
      <c r="C4355"/>
      <c r="D4355" s="14"/>
      <c r="G4355" s="2"/>
      <c r="N4355" s="13"/>
    </row>
    <row r="4356" spans="2:14" x14ac:dyDescent="0.4">
      <c r="B4356"/>
      <c r="C4356"/>
      <c r="D4356" s="14"/>
      <c r="G4356" s="2"/>
      <c r="N4356" s="13"/>
    </row>
    <row r="4357" spans="2:14" x14ac:dyDescent="0.4">
      <c r="B4357"/>
      <c r="C4357"/>
      <c r="D4357" s="14"/>
      <c r="G4357" s="2"/>
      <c r="N4357" s="13"/>
    </row>
    <row r="4358" spans="2:14" x14ac:dyDescent="0.4">
      <c r="B4358"/>
      <c r="C4358"/>
      <c r="D4358" s="14"/>
      <c r="G4358" s="2"/>
      <c r="N4358" s="13"/>
    </row>
    <row r="4359" spans="2:14" x14ac:dyDescent="0.4">
      <c r="B4359"/>
      <c r="C4359"/>
      <c r="D4359" s="14"/>
      <c r="G4359" s="2"/>
      <c r="N4359" s="13"/>
    </row>
    <row r="4360" spans="2:14" x14ac:dyDescent="0.4">
      <c r="B4360"/>
      <c r="C4360"/>
      <c r="D4360" s="14"/>
      <c r="G4360" s="2"/>
      <c r="N4360" s="13"/>
    </row>
    <row r="4361" spans="2:14" x14ac:dyDescent="0.4">
      <c r="B4361"/>
      <c r="C4361"/>
      <c r="D4361" s="14"/>
      <c r="G4361" s="2"/>
      <c r="N4361" s="13"/>
    </row>
    <row r="4362" spans="2:14" x14ac:dyDescent="0.4">
      <c r="B4362"/>
      <c r="C4362"/>
      <c r="D4362" s="14"/>
      <c r="G4362" s="2"/>
      <c r="N4362" s="13"/>
    </row>
    <row r="4363" spans="2:14" x14ac:dyDescent="0.4">
      <c r="B4363"/>
      <c r="C4363"/>
      <c r="D4363" s="14"/>
      <c r="G4363" s="2"/>
      <c r="N4363" s="13"/>
    </row>
    <row r="4364" spans="2:14" x14ac:dyDescent="0.4">
      <c r="B4364"/>
      <c r="C4364"/>
      <c r="D4364" s="14"/>
      <c r="G4364" s="2"/>
      <c r="N4364" s="13"/>
    </row>
    <row r="4365" spans="2:14" x14ac:dyDescent="0.4">
      <c r="B4365"/>
      <c r="C4365"/>
      <c r="D4365" s="14"/>
      <c r="G4365" s="2"/>
      <c r="N4365" s="13"/>
    </row>
    <row r="4366" spans="2:14" x14ac:dyDescent="0.4">
      <c r="B4366"/>
      <c r="C4366"/>
      <c r="D4366" s="14"/>
      <c r="G4366" s="2"/>
      <c r="N4366" s="13"/>
    </row>
    <row r="4367" spans="2:14" x14ac:dyDescent="0.4">
      <c r="B4367"/>
      <c r="C4367"/>
      <c r="D4367" s="14"/>
      <c r="G4367" s="2"/>
      <c r="N4367" s="13"/>
    </row>
    <row r="4368" spans="2:14" x14ac:dyDescent="0.4">
      <c r="B4368"/>
      <c r="C4368"/>
      <c r="D4368" s="14"/>
      <c r="G4368" s="2"/>
      <c r="N4368" s="13"/>
    </row>
    <row r="4369" spans="2:14" x14ac:dyDescent="0.4">
      <c r="B4369"/>
      <c r="C4369"/>
      <c r="D4369" s="14"/>
      <c r="G4369" s="2"/>
      <c r="N4369" s="13"/>
    </row>
    <row r="4370" spans="2:14" x14ac:dyDescent="0.4">
      <c r="B4370"/>
      <c r="C4370"/>
      <c r="D4370" s="14"/>
      <c r="G4370" s="2"/>
      <c r="N4370" s="13"/>
    </row>
    <row r="4371" spans="2:14" x14ac:dyDescent="0.4">
      <c r="B4371"/>
      <c r="C4371"/>
      <c r="D4371" s="14"/>
      <c r="G4371" s="2"/>
      <c r="N4371" s="13"/>
    </row>
    <row r="4372" spans="2:14" x14ac:dyDescent="0.4">
      <c r="B4372"/>
      <c r="C4372"/>
      <c r="D4372" s="14"/>
      <c r="G4372" s="2"/>
      <c r="N4372" s="13"/>
    </row>
    <row r="4373" spans="2:14" x14ac:dyDescent="0.4">
      <c r="B4373"/>
      <c r="C4373"/>
      <c r="D4373" s="14"/>
      <c r="G4373" s="2"/>
      <c r="N4373" s="13"/>
    </row>
    <row r="4374" spans="2:14" x14ac:dyDescent="0.4">
      <c r="B4374"/>
      <c r="C4374"/>
      <c r="D4374" s="14"/>
      <c r="G4374" s="2"/>
      <c r="N4374" s="13"/>
    </row>
    <row r="4375" spans="2:14" x14ac:dyDescent="0.4">
      <c r="B4375"/>
      <c r="C4375"/>
      <c r="D4375" s="14"/>
      <c r="G4375" s="2"/>
      <c r="N4375" s="13"/>
    </row>
    <row r="4376" spans="2:14" x14ac:dyDescent="0.4">
      <c r="B4376"/>
      <c r="C4376"/>
      <c r="D4376" s="14"/>
      <c r="G4376" s="2"/>
      <c r="N4376" s="13"/>
    </row>
    <row r="4377" spans="2:14" x14ac:dyDescent="0.4">
      <c r="B4377"/>
      <c r="C4377"/>
      <c r="D4377" s="14"/>
      <c r="G4377" s="2"/>
      <c r="N4377" s="13"/>
    </row>
    <row r="4378" spans="2:14" x14ac:dyDescent="0.4">
      <c r="B4378"/>
      <c r="C4378"/>
      <c r="D4378" s="14"/>
      <c r="G4378" s="2"/>
      <c r="N4378" s="13"/>
    </row>
    <row r="4379" spans="2:14" x14ac:dyDescent="0.4">
      <c r="B4379"/>
      <c r="C4379"/>
      <c r="D4379" s="14"/>
      <c r="G4379" s="2"/>
      <c r="N4379" s="13"/>
    </row>
    <row r="4380" spans="2:14" x14ac:dyDescent="0.4">
      <c r="B4380"/>
      <c r="C4380"/>
      <c r="D4380" s="14"/>
      <c r="G4380" s="2"/>
      <c r="N4380" s="13"/>
    </row>
    <row r="4381" spans="2:14" x14ac:dyDescent="0.4">
      <c r="B4381"/>
      <c r="C4381"/>
      <c r="D4381" s="14"/>
      <c r="G4381" s="2"/>
      <c r="N4381" s="13"/>
    </row>
    <row r="4382" spans="2:14" x14ac:dyDescent="0.4">
      <c r="B4382"/>
      <c r="C4382"/>
      <c r="D4382" s="14"/>
      <c r="G4382" s="2"/>
      <c r="N4382" s="13"/>
    </row>
    <row r="4383" spans="2:14" x14ac:dyDescent="0.4">
      <c r="B4383"/>
      <c r="C4383"/>
      <c r="D4383" s="14"/>
      <c r="G4383" s="2"/>
      <c r="N4383" s="13"/>
    </row>
    <row r="4384" spans="2:14" x14ac:dyDescent="0.4">
      <c r="B4384"/>
      <c r="C4384"/>
      <c r="D4384" s="14"/>
      <c r="G4384" s="2"/>
      <c r="N4384" s="13"/>
    </row>
    <row r="4385" spans="2:14" x14ac:dyDescent="0.4">
      <c r="B4385"/>
      <c r="C4385"/>
      <c r="D4385" s="14"/>
      <c r="G4385" s="2"/>
      <c r="N4385" s="13"/>
    </row>
    <row r="4386" spans="2:14" x14ac:dyDescent="0.4">
      <c r="B4386"/>
      <c r="C4386"/>
      <c r="D4386" s="14"/>
      <c r="G4386" s="2"/>
      <c r="N4386" s="13"/>
    </row>
    <row r="4387" spans="2:14" x14ac:dyDescent="0.4">
      <c r="B4387"/>
      <c r="C4387"/>
      <c r="D4387" s="14"/>
      <c r="G4387" s="2"/>
      <c r="N4387" s="13"/>
    </row>
    <row r="4388" spans="2:14" x14ac:dyDescent="0.4">
      <c r="B4388"/>
      <c r="C4388"/>
      <c r="D4388" s="14"/>
      <c r="G4388" s="2"/>
      <c r="N4388" s="13"/>
    </row>
    <row r="4389" spans="2:14" x14ac:dyDescent="0.4">
      <c r="B4389"/>
      <c r="C4389"/>
      <c r="D4389" s="14"/>
      <c r="G4389" s="2"/>
      <c r="N4389" s="13"/>
    </row>
    <row r="4390" spans="2:14" x14ac:dyDescent="0.4">
      <c r="B4390"/>
      <c r="C4390"/>
      <c r="D4390" s="14"/>
      <c r="G4390" s="2"/>
      <c r="N4390" s="13"/>
    </row>
    <row r="4391" spans="2:14" x14ac:dyDescent="0.4">
      <c r="B4391"/>
      <c r="C4391"/>
      <c r="D4391" s="14"/>
      <c r="G4391" s="2"/>
      <c r="N4391" s="13"/>
    </row>
    <row r="4392" spans="2:14" x14ac:dyDescent="0.4">
      <c r="B4392"/>
      <c r="C4392"/>
      <c r="D4392" s="14"/>
      <c r="G4392" s="2"/>
      <c r="N4392" s="13"/>
    </row>
    <row r="4393" spans="2:14" x14ac:dyDescent="0.4">
      <c r="B4393"/>
      <c r="C4393"/>
      <c r="D4393" s="14"/>
      <c r="G4393" s="2"/>
      <c r="N4393" s="13"/>
    </row>
    <row r="4394" spans="2:14" x14ac:dyDescent="0.4">
      <c r="B4394"/>
      <c r="C4394"/>
      <c r="D4394" s="14"/>
      <c r="G4394" s="2"/>
      <c r="N4394" s="13"/>
    </row>
    <row r="4395" spans="2:14" x14ac:dyDescent="0.4">
      <c r="B4395"/>
      <c r="C4395"/>
      <c r="D4395" s="14"/>
      <c r="G4395" s="2"/>
      <c r="N4395" s="13"/>
    </row>
    <row r="4396" spans="2:14" x14ac:dyDescent="0.4">
      <c r="B4396"/>
      <c r="C4396"/>
      <c r="D4396" s="14"/>
      <c r="G4396" s="2"/>
      <c r="N4396" s="13"/>
    </row>
    <row r="4397" spans="2:14" x14ac:dyDescent="0.4">
      <c r="B4397"/>
      <c r="C4397"/>
      <c r="D4397" s="14"/>
      <c r="G4397" s="2"/>
      <c r="N4397" s="13"/>
    </row>
    <row r="4398" spans="2:14" x14ac:dyDescent="0.4">
      <c r="B4398"/>
      <c r="C4398"/>
      <c r="D4398" s="14"/>
      <c r="G4398" s="2"/>
      <c r="N4398" s="13"/>
    </row>
    <row r="4399" spans="2:14" x14ac:dyDescent="0.4">
      <c r="B4399"/>
      <c r="C4399"/>
      <c r="D4399" s="14"/>
      <c r="G4399" s="2"/>
      <c r="N4399" s="13"/>
    </row>
    <row r="4400" spans="2:14" x14ac:dyDescent="0.4">
      <c r="B4400"/>
      <c r="C4400"/>
      <c r="D4400" s="14"/>
      <c r="G4400" s="2"/>
      <c r="N4400" s="13"/>
    </row>
    <row r="4401" spans="2:14" x14ac:dyDescent="0.4">
      <c r="B4401"/>
      <c r="C4401"/>
      <c r="D4401" s="14"/>
      <c r="G4401" s="2"/>
      <c r="N4401" s="13"/>
    </row>
    <row r="4402" spans="2:14" x14ac:dyDescent="0.4">
      <c r="B4402"/>
      <c r="C4402"/>
      <c r="D4402" s="14"/>
      <c r="G4402" s="2"/>
      <c r="N4402" s="13"/>
    </row>
    <row r="4403" spans="2:14" x14ac:dyDescent="0.4">
      <c r="B4403"/>
      <c r="C4403"/>
      <c r="D4403" s="14"/>
      <c r="G4403" s="2"/>
      <c r="N4403" s="13"/>
    </row>
    <row r="4404" spans="2:14" x14ac:dyDescent="0.4">
      <c r="B4404"/>
      <c r="C4404"/>
      <c r="D4404" s="14"/>
      <c r="G4404" s="2"/>
      <c r="N4404" s="13"/>
    </row>
    <row r="4405" spans="2:14" x14ac:dyDescent="0.4">
      <c r="B4405"/>
      <c r="C4405"/>
      <c r="D4405" s="14"/>
      <c r="G4405" s="2"/>
      <c r="N4405" s="13"/>
    </row>
    <row r="4406" spans="2:14" x14ac:dyDescent="0.4">
      <c r="B4406"/>
      <c r="C4406"/>
      <c r="D4406" s="14"/>
      <c r="G4406" s="2"/>
      <c r="N4406" s="13"/>
    </row>
    <row r="4407" spans="2:14" x14ac:dyDescent="0.4">
      <c r="B4407"/>
      <c r="C4407"/>
      <c r="D4407" s="14"/>
      <c r="G4407" s="2"/>
      <c r="N4407" s="13"/>
    </row>
    <row r="4408" spans="2:14" x14ac:dyDescent="0.4">
      <c r="B4408"/>
      <c r="C4408"/>
      <c r="D4408" s="14"/>
      <c r="G4408" s="2"/>
      <c r="N4408" s="13"/>
    </row>
    <row r="4409" spans="2:14" x14ac:dyDescent="0.4">
      <c r="B4409"/>
      <c r="C4409"/>
      <c r="D4409" s="14"/>
      <c r="G4409" s="2"/>
      <c r="N4409" s="13"/>
    </row>
    <row r="4410" spans="2:14" x14ac:dyDescent="0.4">
      <c r="B4410"/>
      <c r="C4410"/>
      <c r="D4410" s="14"/>
      <c r="G4410" s="2"/>
      <c r="N4410" s="13"/>
    </row>
    <row r="4411" spans="2:14" x14ac:dyDescent="0.4">
      <c r="B4411"/>
      <c r="C4411"/>
      <c r="D4411" s="14"/>
      <c r="G4411" s="2"/>
      <c r="N4411" s="13"/>
    </row>
    <row r="4412" spans="2:14" x14ac:dyDescent="0.4">
      <c r="B4412"/>
      <c r="C4412"/>
      <c r="D4412" s="14"/>
      <c r="G4412" s="2"/>
      <c r="N4412" s="13"/>
    </row>
    <row r="4413" spans="2:14" x14ac:dyDescent="0.4">
      <c r="B4413"/>
      <c r="C4413"/>
      <c r="D4413" s="14"/>
      <c r="G4413" s="2"/>
      <c r="N4413" s="13"/>
    </row>
    <row r="4414" spans="2:14" x14ac:dyDescent="0.4">
      <c r="B4414"/>
      <c r="C4414"/>
      <c r="D4414" s="14"/>
      <c r="G4414" s="2"/>
      <c r="N4414" s="13"/>
    </row>
    <row r="4415" spans="2:14" x14ac:dyDescent="0.4">
      <c r="B4415"/>
      <c r="C4415"/>
      <c r="D4415" s="14"/>
      <c r="G4415" s="2"/>
      <c r="N4415" s="13"/>
    </row>
    <row r="4416" spans="2:14" x14ac:dyDescent="0.4">
      <c r="B4416"/>
      <c r="C4416"/>
      <c r="D4416" s="14"/>
      <c r="G4416" s="2"/>
      <c r="N4416" s="13"/>
    </row>
    <row r="4417" spans="2:14" x14ac:dyDescent="0.4">
      <c r="B4417"/>
      <c r="C4417"/>
      <c r="D4417" s="14"/>
      <c r="G4417" s="2"/>
      <c r="N4417" s="13"/>
    </row>
    <row r="4418" spans="2:14" x14ac:dyDescent="0.4">
      <c r="B4418"/>
      <c r="C4418"/>
      <c r="D4418" s="14"/>
      <c r="G4418" s="2"/>
      <c r="N4418" s="13"/>
    </row>
    <row r="4419" spans="2:14" x14ac:dyDescent="0.4">
      <c r="B4419"/>
      <c r="C4419"/>
      <c r="D4419" s="14"/>
      <c r="G4419" s="2"/>
      <c r="N4419" s="13"/>
    </row>
    <row r="4420" spans="2:14" x14ac:dyDescent="0.4">
      <c r="B4420"/>
      <c r="C4420"/>
      <c r="D4420" s="14"/>
      <c r="G4420" s="2"/>
      <c r="N4420" s="13"/>
    </row>
    <row r="4421" spans="2:14" x14ac:dyDescent="0.4">
      <c r="B4421"/>
      <c r="C4421"/>
      <c r="D4421" s="14"/>
      <c r="G4421" s="2"/>
      <c r="N4421" s="13"/>
    </row>
    <row r="4422" spans="2:14" x14ac:dyDescent="0.4">
      <c r="B4422"/>
      <c r="C4422"/>
      <c r="D4422" s="14"/>
      <c r="G4422" s="2"/>
      <c r="N4422" s="13"/>
    </row>
    <row r="4423" spans="2:14" x14ac:dyDescent="0.4">
      <c r="B4423"/>
      <c r="C4423"/>
      <c r="D4423" s="14"/>
      <c r="G4423" s="2"/>
      <c r="N4423" s="13"/>
    </row>
    <row r="4424" spans="2:14" x14ac:dyDescent="0.4">
      <c r="B4424"/>
      <c r="C4424"/>
      <c r="D4424" s="14"/>
      <c r="G4424" s="2"/>
      <c r="N4424" s="13"/>
    </row>
    <row r="4425" spans="2:14" x14ac:dyDescent="0.4">
      <c r="B4425"/>
      <c r="C4425"/>
      <c r="D4425" s="14"/>
      <c r="G4425" s="2"/>
      <c r="N4425" s="13"/>
    </row>
    <row r="4426" spans="2:14" x14ac:dyDescent="0.4">
      <c r="B4426"/>
      <c r="C4426"/>
      <c r="D4426" s="14"/>
      <c r="G4426" s="2"/>
      <c r="N4426" s="13"/>
    </row>
    <row r="4427" spans="2:14" x14ac:dyDescent="0.4">
      <c r="B4427"/>
      <c r="C4427"/>
      <c r="D4427" s="14"/>
      <c r="G4427" s="2"/>
      <c r="N4427" s="13"/>
    </row>
    <row r="4428" spans="2:14" x14ac:dyDescent="0.4">
      <c r="B4428"/>
      <c r="C4428"/>
      <c r="D4428" s="14"/>
      <c r="G4428" s="2"/>
      <c r="N4428" s="13"/>
    </row>
    <row r="4429" spans="2:14" x14ac:dyDescent="0.4">
      <c r="B4429"/>
      <c r="C4429"/>
      <c r="D4429" s="14"/>
      <c r="G4429" s="2"/>
      <c r="N4429" s="13"/>
    </row>
    <row r="4430" spans="2:14" x14ac:dyDescent="0.4">
      <c r="B4430"/>
      <c r="C4430"/>
      <c r="D4430" s="14"/>
      <c r="G4430" s="2"/>
      <c r="N4430" s="13"/>
    </row>
    <row r="4431" spans="2:14" x14ac:dyDescent="0.4">
      <c r="B4431"/>
      <c r="C4431"/>
      <c r="D4431" s="14"/>
      <c r="G4431" s="2"/>
      <c r="N4431" s="13"/>
    </row>
    <row r="4432" spans="2:14" x14ac:dyDescent="0.4">
      <c r="B4432"/>
      <c r="C4432"/>
      <c r="D4432" s="14"/>
      <c r="G4432" s="2"/>
      <c r="N4432" s="13"/>
    </row>
    <row r="4433" spans="2:14" x14ac:dyDescent="0.4">
      <c r="B4433"/>
      <c r="C4433"/>
      <c r="D4433" s="14"/>
      <c r="G4433" s="2"/>
      <c r="N4433" s="13"/>
    </row>
    <row r="4434" spans="2:14" x14ac:dyDescent="0.4">
      <c r="B4434"/>
      <c r="C4434"/>
      <c r="D4434" s="14"/>
      <c r="G4434" s="2"/>
      <c r="N4434" s="13"/>
    </row>
    <row r="4435" spans="2:14" x14ac:dyDescent="0.4">
      <c r="B4435"/>
      <c r="C4435"/>
      <c r="D4435" s="14"/>
      <c r="G4435" s="2"/>
      <c r="N4435" s="13"/>
    </row>
    <row r="4436" spans="2:14" x14ac:dyDescent="0.4">
      <c r="B4436"/>
      <c r="C4436"/>
      <c r="D4436" s="14"/>
      <c r="G4436" s="2"/>
      <c r="N4436" s="13"/>
    </row>
    <row r="4437" spans="2:14" x14ac:dyDescent="0.4">
      <c r="B4437"/>
      <c r="C4437"/>
      <c r="D4437" s="14"/>
      <c r="G4437" s="2"/>
      <c r="N4437" s="13"/>
    </row>
    <row r="4438" spans="2:14" x14ac:dyDescent="0.4">
      <c r="B4438"/>
      <c r="C4438"/>
      <c r="D4438" s="14"/>
      <c r="G4438" s="2"/>
      <c r="N4438" s="13"/>
    </row>
    <row r="4439" spans="2:14" x14ac:dyDescent="0.4">
      <c r="B4439"/>
      <c r="C4439"/>
      <c r="D4439" s="14"/>
      <c r="G4439" s="2"/>
      <c r="N4439" s="13"/>
    </row>
    <row r="4440" spans="2:14" x14ac:dyDescent="0.4">
      <c r="B4440"/>
      <c r="C4440"/>
      <c r="D4440" s="14"/>
      <c r="G4440" s="2"/>
      <c r="N4440" s="13"/>
    </row>
    <row r="4441" spans="2:14" x14ac:dyDescent="0.4">
      <c r="B4441"/>
      <c r="C4441"/>
      <c r="D4441" s="14"/>
      <c r="G4441" s="2"/>
      <c r="N4441" s="13"/>
    </row>
    <row r="4442" spans="2:14" x14ac:dyDescent="0.4">
      <c r="B4442"/>
      <c r="C4442"/>
      <c r="D4442" s="14"/>
      <c r="G4442" s="2"/>
      <c r="N4442" s="13"/>
    </row>
    <row r="4443" spans="2:14" x14ac:dyDescent="0.4">
      <c r="B4443"/>
      <c r="C4443"/>
      <c r="D4443" s="14"/>
      <c r="G4443" s="2"/>
      <c r="N4443" s="13"/>
    </row>
    <row r="4444" spans="2:14" x14ac:dyDescent="0.4">
      <c r="B4444"/>
      <c r="C4444"/>
      <c r="D4444" s="14"/>
      <c r="G4444" s="2"/>
      <c r="N4444" s="13"/>
    </row>
    <row r="4445" spans="2:14" x14ac:dyDescent="0.4">
      <c r="B4445"/>
      <c r="C4445"/>
      <c r="D4445" s="14"/>
      <c r="G4445" s="2"/>
      <c r="N4445" s="13"/>
    </row>
    <row r="4446" spans="2:14" x14ac:dyDescent="0.4">
      <c r="B4446"/>
      <c r="C4446"/>
      <c r="D4446" s="14"/>
      <c r="G4446" s="2"/>
      <c r="N4446" s="13"/>
    </row>
    <row r="4447" spans="2:14" x14ac:dyDescent="0.4">
      <c r="B4447"/>
      <c r="C4447"/>
      <c r="D4447" s="14"/>
      <c r="G4447" s="2"/>
      <c r="N4447" s="13"/>
    </row>
    <row r="4448" spans="2:14" x14ac:dyDescent="0.4">
      <c r="B4448"/>
      <c r="C4448"/>
      <c r="D4448" s="14"/>
      <c r="G4448" s="2"/>
      <c r="N4448" s="13"/>
    </row>
    <row r="4449" spans="2:14" x14ac:dyDescent="0.4">
      <c r="B4449"/>
      <c r="C4449"/>
      <c r="D4449" s="14"/>
      <c r="G4449" s="2"/>
      <c r="N4449" s="13"/>
    </row>
    <row r="4450" spans="2:14" x14ac:dyDescent="0.4">
      <c r="B4450"/>
      <c r="C4450"/>
      <c r="D4450" s="14"/>
      <c r="G4450" s="2"/>
      <c r="N4450" s="13"/>
    </row>
    <row r="4451" spans="2:14" x14ac:dyDescent="0.4">
      <c r="B4451"/>
      <c r="C4451"/>
      <c r="D4451" s="14"/>
      <c r="G4451" s="2"/>
      <c r="N4451" s="13"/>
    </row>
    <row r="4452" spans="2:14" x14ac:dyDescent="0.4">
      <c r="B4452"/>
      <c r="C4452"/>
      <c r="D4452" s="14"/>
      <c r="G4452" s="2"/>
      <c r="N4452" s="13"/>
    </row>
    <row r="4453" spans="2:14" x14ac:dyDescent="0.4">
      <c r="B4453"/>
      <c r="C4453"/>
      <c r="D4453" s="14"/>
      <c r="G4453" s="2"/>
      <c r="N4453" s="13"/>
    </row>
    <row r="4454" spans="2:14" x14ac:dyDescent="0.4">
      <c r="B4454"/>
      <c r="C4454"/>
      <c r="D4454" s="14"/>
      <c r="G4454" s="2"/>
      <c r="N4454" s="13"/>
    </row>
    <row r="4455" spans="2:14" x14ac:dyDescent="0.4">
      <c r="B4455"/>
      <c r="C4455"/>
      <c r="D4455" s="14"/>
      <c r="G4455" s="2"/>
      <c r="N4455" s="13"/>
    </row>
    <row r="4456" spans="2:14" x14ac:dyDescent="0.4">
      <c r="B4456"/>
      <c r="C4456"/>
      <c r="D4456" s="14"/>
      <c r="G4456" s="2"/>
      <c r="N4456" s="13"/>
    </row>
    <row r="4457" spans="2:14" x14ac:dyDescent="0.4">
      <c r="B4457"/>
      <c r="C4457"/>
      <c r="D4457" s="14"/>
      <c r="G4457" s="2"/>
      <c r="N4457" s="13"/>
    </row>
    <row r="4458" spans="2:14" x14ac:dyDescent="0.4">
      <c r="B4458"/>
      <c r="C4458"/>
      <c r="D4458" s="14"/>
      <c r="G4458" s="2"/>
      <c r="N4458" s="13"/>
    </row>
    <row r="4459" spans="2:14" x14ac:dyDescent="0.4">
      <c r="B4459"/>
      <c r="C4459"/>
      <c r="D4459" s="14"/>
      <c r="G4459" s="2"/>
      <c r="N4459" s="13"/>
    </row>
    <row r="4460" spans="2:14" x14ac:dyDescent="0.4">
      <c r="B4460"/>
      <c r="C4460"/>
      <c r="D4460" s="14"/>
      <c r="G4460" s="2"/>
      <c r="N4460" s="13"/>
    </row>
    <row r="4461" spans="2:14" x14ac:dyDescent="0.4">
      <c r="B4461"/>
      <c r="C4461"/>
      <c r="D4461" s="14"/>
      <c r="G4461" s="2"/>
      <c r="N4461" s="13"/>
    </row>
    <row r="4462" spans="2:14" x14ac:dyDescent="0.4">
      <c r="B4462"/>
      <c r="C4462"/>
      <c r="D4462" s="14"/>
      <c r="G4462" s="2"/>
      <c r="N4462" s="13"/>
    </row>
    <row r="4463" spans="2:14" x14ac:dyDescent="0.4">
      <c r="B4463"/>
      <c r="C4463"/>
      <c r="D4463" s="14"/>
      <c r="G4463" s="2"/>
      <c r="N4463" s="13"/>
    </row>
    <row r="4464" spans="2:14" x14ac:dyDescent="0.4">
      <c r="B4464"/>
      <c r="C4464"/>
      <c r="D4464" s="14"/>
      <c r="G4464" s="2"/>
      <c r="N4464" s="13"/>
    </row>
    <row r="4465" spans="2:14" x14ac:dyDescent="0.4">
      <c r="B4465"/>
      <c r="C4465"/>
      <c r="D4465" s="14"/>
      <c r="G4465" s="2"/>
      <c r="N4465" s="13"/>
    </row>
    <row r="4466" spans="2:14" x14ac:dyDescent="0.4">
      <c r="B4466"/>
      <c r="C4466"/>
      <c r="D4466" s="14"/>
      <c r="G4466" s="2"/>
      <c r="N4466" s="13"/>
    </row>
    <row r="4467" spans="2:14" x14ac:dyDescent="0.4">
      <c r="B4467"/>
      <c r="C4467"/>
      <c r="D4467" s="14"/>
      <c r="G4467" s="2"/>
      <c r="N4467" s="13"/>
    </row>
    <row r="4468" spans="2:14" x14ac:dyDescent="0.4">
      <c r="B4468"/>
      <c r="C4468"/>
      <c r="D4468" s="14"/>
      <c r="G4468" s="2"/>
      <c r="N4468" s="13"/>
    </row>
    <row r="4469" spans="2:14" x14ac:dyDescent="0.4">
      <c r="B4469"/>
      <c r="C4469"/>
      <c r="D4469" s="14"/>
      <c r="G4469" s="2"/>
      <c r="N4469" s="13"/>
    </row>
    <row r="4470" spans="2:14" x14ac:dyDescent="0.4">
      <c r="B4470"/>
      <c r="C4470"/>
      <c r="D4470" s="14"/>
      <c r="G4470" s="2"/>
      <c r="N4470" s="13"/>
    </row>
    <row r="4471" spans="2:14" x14ac:dyDescent="0.4">
      <c r="B4471"/>
      <c r="C4471"/>
      <c r="D4471" s="14"/>
      <c r="G4471" s="2"/>
      <c r="N4471" s="13"/>
    </row>
    <row r="4472" spans="2:14" x14ac:dyDescent="0.4">
      <c r="B4472"/>
      <c r="C4472"/>
      <c r="D4472" s="14"/>
      <c r="G4472" s="2"/>
      <c r="N4472" s="13"/>
    </row>
    <row r="4473" spans="2:14" x14ac:dyDescent="0.4">
      <c r="B4473"/>
      <c r="C4473"/>
      <c r="D4473" s="14"/>
      <c r="G4473" s="2"/>
      <c r="N4473" s="13"/>
    </row>
    <row r="4474" spans="2:14" x14ac:dyDescent="0.4">
      <c r="B4474"/>
      <c r="C4474"/>
      <c r="D4474" s="14"/>
      <c r="G4474" s="2"/>
      <c r="N4474" s="13"/>
    </row>
    <row r="4475" spans="2:14" x14ac:dyDescent="0.4">
      <c r="B4475"/>
      <c r="C4475"/>
      <c r="D4475" s="14"/>
      <c r="G4475" s="2"/>
      <c r="N4475" s="13"/>
    </row>
    <row r="4476" spans="2:14" x14ac:dyDescent="0.4">
      <c r="B4476"/>
      <c r="C4476"/>
      <c r="D4476" s="14"/>
      <c r="G4476" s="2"/>
      <c r="N4476" s="13"/>
    </row>
    <row r="4477" spans="2:14" x14ac:dyDescent="0.4">
      <c r="B4477"/>
      <c r="C4477"/>
      <c r="D4477" s="14"/>
      <c r="G4477" s="2"/>
      <c r="N4477" s="13"/>
    </row>
    <row r="4478" spans="2:14" x14ac:dyDescent="0.4">
      <c r="B4478"/>
      <c r="C4478"/>
      <c r="D4478" s="14"/>
      <c r="G4478" s="2"/>
      <c r="N4478" s="13"/>
    </row>
    <row r="4479" spans="2:14" x14ac:dyDescent="0.4">
      <c r="B4479"/>
      <c r="C4479"/>
      <c r="D4479" s="14"/>
      <c r="G4479" s="2"/>
      <c r="N4479" s="13"/>
    </row>
    <row r="4480" spans="2:14" x14ac:dyDescent="0.4">
      <c r="B4480"/>
      <c r="C4480"/>
      <c r="D4480" s="14"/>
      <c r="G4480" s="2"/>
      <c r="N4480" s="13"/>
    </row>
    <row r="4481" spans="2:14" x14ac:dyDescent="0.4">
      <c r="B4481"/>
      <c r="C4481"/>
      <c r="D4481" s="14"/>
      <c r="G4481" s="2"/>
      <c r="N4481" s="13"/>
    </row>
    <row r="4482" spans="2:14" x14ac:dyDescent="0.4">
      <c r="B4482"/>
      <c r="C4482"/>
      <c r="D4482" s="14"/>
      <c r="G4482" s="2"/>
      <c r="N4482" s="13"/>
    </row>
    <row r="4483" spans="2:14" x14ac:dyDescent="0.4">
      <c r="B4483"/>
      <c r="C4483"/>
      <c r="D4483" s="14"/>
      <c r="G4483" s="2"/>
      <c r="N4483" s="13"/>
    </row>
    <row r="4484" spans="2:14" x14ac:dyDescent="0.4">
      <c r="B4484"/>
      <c r="C4484"/>
      <c r="D4484" s="14"/>
      <c r="G4484" s="2"/>
      <c r="N4484" s="13"/>
    </row>
    <row r="4485" spans="2:14" x14ac:dyDescent="0.4">
      <c r="B4485"/>
      <c r="C4485"/>
      <c r="D4485" s="14"/>
      <c r="G4485" s="2"/>
      <c r="N4485" s="13"/>
    </row>
    <row r="4486" spans="2:14" x14ac:dyDescent="0.4">
      <c r="B4486"/>
      <c r="C4486"/>
      <c r="D4486" s="14"/>
      <c r="G4486" s="2"/>
      <c r="N4486" s="13"/>
    </row>
    <row r="4487" spans="2:14" x14ac:dyDescent="0.4">
      <c r="B4487"/>
      <c r="C4487"/>
      <c r="D4487" s="14"/>
      <c r="G4487" s="2"/>
      <c r="N4487" s="13"/>
    </row>
    <row r="4488" spans="2:14" x14ac:dyDescent="0.4">
      <c r="B4488"/>
      <c r="C4488"/>
      <c r="D4488" s="14"/>
      <c r="G4488" s="2"/>
      <c r="N4488" s="13"/>
    </row>
    <row r="4489" spans="2:14" x14ac:dyDescent="0.4">
      <c r="B4489"/>
      <c r="C4489"/>
      <c r="D4489" s="14"/>
      <c r="G4489" s="2"/>
      <c r="N4489" s="13"/>
    </row>
    <row r="4490" spans="2:14" x14ac:dyDescent="0.4">
      <c r="B4490"/>
      <c r="C4490"/>
      <c r="D4490" s="14"/>
      <c r="G4490" s="2"/>
      <c r="N4490" s="13"/>
    </row>
    <row r="4491" spans="2:14" x14ac:dyDescent="0.4">
      <c r="B4491"/>
      <c r="C4491"/>
      <c r="D4491" s="14"/>
      <c r="G4491" s="2"/>
      <c r="N4491" s="13"/>
    </row>
    <row r="4492" spans="2:14" x14ac:dyDescent="0.4">
      <c r="B4492"/>
      <c r="C4492"/>
      <c r="D4492" s="14"/>
      <c r="G4492" s="2"/>
      <c r="N4492" s="13"/>
    </row>
    <row r="4493" spans="2:14" x14ac:dyDescent="0.4">
      <c r="B4493"/>
      <c r="C4493"/>
      <c r="D4493" s="14"/>
      <c r="G4493" s="2"/>
      <c r="N4493" s="13"/>
    </row>
    <row r="4494" spans="2:14" x14ac:dyDescent="0.4">
      <c r="B4494"/>
      <c r="C4494"/>
      <c r="D4494" s="14"/>
      <c r="G4494" s="2"/>
      <c r="N4494" s="13"/>
    </row>
    <row r="4495" spans="2:14" x14ac:dyDescent="0.4">
      <c r="B4495"/>
      <c r="C4495"/>
      <c r="D4495" s="14"/>
      <c r="G4495" s="2"/>
      <c r="N4495" s="13"/>
    </row>
    <row r="4496" spans="2:14" x14ac:dyDescent="0.4">
      <c r="B4496"/>
      <c r="C4496"/>
      <c r="D4496" s="14"/>
      <c r="G4496" s="2"/>
      <c r="N4496" s="13"/>
    </row>
    <row r="4497" spans="2:14" x14ac:dyDescent="0.4">
      <c r="B4497"/>
      <c r="C4497"/>
      <c r="D4497" s="14"/>
      <c r="G4497" s="2"/>
      <c r="N4497" s="13"/>
    </row>
    <row r="4498" spans="2:14" x14ac:dyDescent="0.4">
      <c r="B4498"/>
      <c r="C4498"/>
      <c r="D4498" s="14"/>
      <c r="G4498" s="2"/>
      <c r="N4498" s="13"/>
    </row>
    <row r="4499" spans="2:14" x14ac:dyDescent="0.4">
      <c r="B4499"/>
      <c r="C4499"/>
      <c r="D4499" s="14"/>
      <c r="G4499" s="2"/>
      <c r="N4499" s="13"/>
    </row>
    <row r="4500" spans="2:14" x14ac:dyDescent="0.4">
      <c r="B4500"/>
      <c r="C4500"/>
      <c r="D4500" s="14"/>
      <c r="G4500" s="2"/>
      <c r="N4500" s="13"/>
    </row>
    <row r="4501" spans="2:14" x14ac:dyDescent="0.4">
      <c r="B4501"/>
      <c r="C4501"/>
      <c r="D4501" s="14"/>
      <c r="G4501" s="2"/>
      <c r="N4501" s="13"/>
    </row>
    <row r="4502" spans="2:14" x14ac:dyDescent="0.4">
      <c r="B4502"/>
      <c r="C4502"/>
      <c r="D4502" s="14"/>
      <c r="G4502" s="2"/>
      <c r="N4502" s="13"/>
    </row>
    <row r="4503" spans="2:14" x14ac:dyDescent="0.4">
      <c r="B4503"/>
      <c r="C4503"/>
      <c r="D4503" s="14"/>
      <c r="G4503" s="2"/>
      <c r="N4503" s="13"/>
    </row>
    <row r="4504" spans="2:14" x14ac:dyDescent="0.4">
      <c r="B4504"/>
      <c r="C4504"/>
      <c r="D4504" s="14"/>
      <c r="G4504" s="2"/>
      <c r="N4504" s="13"/>
    </row>
    <row r="4505" spans="2:14" x14ac:dyDescent="0.4">
      <c r="B4505"/>
      <c r="C4505"/>
      <c r="D4505" s="14"/>
      <c r="G4505" s="2"/>
      <c r="N4505" s="13"/>
    </row>
    <row r="4506" spans="2:14" x14ac:dyDescent="0.4">
      <c r="B4506"/>
      <c r="C4506"/>
      <c r="D4506" s="14"/>
      <c r="G4506" s="2"/>
      <c r="N4506" s="13"/>
    </row>
    <row r="4507" spans="2:14" x14ac:dyDescent="0.4">
      <c r="B4507"/>
      <c r="C4507"/>
      <c r="D4507" s="14"/>
      <c r="G4507" s="2"/>
      <c r="N4507" s="13"/>
    </row>
    <row r="4508" spans="2:14" x14ac:dyDescent="0.4">
      <c r="B4508"/>
      <c r="C4508"/>
      <c r="D4508" s="14"/>
      <c r="G4508" s="2"/>
      <c r="N4508" s="13"/>
    </row>
    <row r="4509" spans="2:14" x14ac:dyDescent="0.4">
      <c r="B4509"/>
      <c r="C4509"/>
      <c r="D4509" s="14"/>
      <c r="G4509" s="2"/>
      <c r="N4509" s="13"/>
    </row>
    <row r="4510" spans="2:14" x14ac:dyDescent="0.4">
      <c r="B4510"/>
      <c r="C4510"/>
      <c r="D4510" s="14"/>
      <c r="G4510" s="2"/>
      <c r="N4510" s="13"/>
    </row>
    <row r="4511" spans="2:14" x14ac:dyDescent="0.4">
      <c r="B4511"/>
      <c r="C4511"/>
      <c r="D4511" s="14"/>
      <c r="G4511" s="2"/>
      <c r="N4511" s="13"/>
    </row>
    <row r="4512" spans="2:14" x14ac:dyDescent="0.4">
      <c r="B4512"/>
      <c r="C4512"/>
      <c r="D4512" s="14"/>
      <c r="G4512" s="2"/>
      <c r="N4512" s="13"/>
    </row>
    <row r="4513" spans="2:14" x14ac:dyDescent="0.4">
      <c r="B4513"/>
      <c r="C4513"/>
      <c r="D4513" s="14"/>
      <c r="G4513" s="2"/>
      <c r="N4513" s="13"/>
    </row>
    <row r="4514" spans="2:14" x14ac:dyDescent="0.4">
      <c r="B4514"/>
      <c r="C4514"/>
      <c r="D4514" s="14"/>
      <c r="G4514" s="2"/>
      <c r="N4514" s="13"/>
    </row>
    <row r="4515" spans="2:14" x14ac:dyDescent="0.4">
      <c r="B4515"/>
      <c r="C4515"/>
      <c r="D4515" s="14"/>
      <c r="G4515" s="2"/>
      <c r="N4515" s="13"/>
    </row>
    <row r="4516" spans="2:14" x14ac:dyDescent="0.4">
      <c r="B4516"/>
      <c r="C4516"/>
      <c r="D4516" s="14"/>
      <c r="G4516" s="2"/>
      <c r="N4516" s="13"/>
    </row>
    <row r="4517" spans="2:14" x14ac:dyDescent="0.4">
      <c r="B4517"/>
      <c r="C4517"/>
      <c r="D4517" s="14"/>
      <c r="G4517" s="2"/>
      <c r="N4517" s="13"/>
    </row>
    <row r="4518" spans="2:14" x14ac:dyDescent="0.4">
      <c r="B4518"/>
      <c r="C4518"/>
      <c r="D4518" s="14"/>
      <c r="G4518" s="2"/>
      <c r="N4518" s="13"/>
    </row>
    <row r="4519" spans="2:14" x14ac:dyDescent="0.4">
      <c r="B4519"/>
      <c r="C4519"/>
      <c r="D4519" s="14"/>
      <c r="G4519" s="2"/>
      <c r="N4519" s="13"/>
    </row>
    <row r="4520" spans="2:14" x14ac:dyDescent="0.4">
      <c r="B4520"/>
      <c r="C4520"/>
      <c r="D4520" s="14"/>
      <c r="G4520" s="2"/>
      <c r="N4520" s="13"/>
    </row>
    <row r="4521" spans="2:14" x14ac:dyDescent="0.4">
      <c r="B4521"/>
      <c r="C4521"/>
      <c r="D4521" s="14"/>
      <c r="G4521" s="2"/>
      <c r="N4521" s="13"/>
    </row>
    <row r="4522" spans="2:14" x14ac:dyDescent="0.4">
      <c r="B4522"/>
      <c r="C4522"/>
      <c r="D4522" s="14"/>
      <c r="G4522" s="2"/>
      <c r="N4522" s="13"/>
    </row>
    <row r="4523" spans="2:14" x14ac:dyDescent="0.4">
      <c r="B4523"/>
      <c r="C4523"/>
      <c r="D4523" s="14"/>
      <c r="G4523" s="2"/>
      <c r="N4523" s="13"/>
    </row>
    <row r="4524" spans="2:14" x14ac:dyDescent="0.4">
      <c r="B4524"/>
      <c r="C4524"/>
      <c r="D4524" s="14"/>
      <c r="G4524" s="2"/>
      <c r="N4524" s="13"/>
    </row>
    <row r="4525" spans="2:14" x14ac:dyDescent="0.4">
      <c r="B4525"/>
      <c r="C4525"/>
      <c r="D4525" s="14"/>
      <c r="G4525" s="2"/>
      <c r="N4525" s="13"/>
    </row>
    <row r="4526" spans="2:14" x14ac:dyDescent="0.4">
      <c r="B4526"/>
      <c r="C4526"/>
      <c r="D4526" s="14"/>
      <c r="G4526" s="2"/>
      <c r="N4526" s="13"/>
    </row>
    <row r="4527" spans="2:14" x14ac:dyDescent="0.4">
      <c r="B4527"/>
      <c r="C4527"/>
      <c r="D4527" s="14"/>
      <c r="G4527" s="2"/>
      <c r="N4527" s="13"/>
    </row>
    <row r="4528" spans="2:14" x14ac:dyDescent="0.4">
      <c r="B4528"/>
      <c r="C4528"/>
      <c r="D4528" s="14"/>
      <c r="G4528" s="2"/>
      <c r="N4528" s="13"/>
    </row>
    <row r="4529" spans="2:14" x14ac:dyDescent="0.4">
      <c r="B4529"/>
      <c r="C4529"/>
      <c r="D4529" s="14"/>
      <c r="G4529" s="2"/>
      <c r="N4529" s="13"/>
    </row>
    <row r="4530" spans="2:14" x14ac:dyDescent="0.4">
      <c r="B4530"/>
      <c r="C4530"/>
      <c r="D4530" s="14"/>
      <c r="G4530" s="2"/>
      <c r="N4530" s="13"/>
    </row>
    <row r="4531" spans="2:14" x14ac:dyDescent="0.4">
      <c r="B4531"/>
      <c r="C4531"/>
      <c r="D4531" s="14"/>
      <c r="G4531" s="2"/>
      <c r="N4531" s="13"/>
    </row>
    <row r="4532" spans="2:14" x14ac:dyDescent="0.4">
      <c r="B4532"/>
      <c r="C4532"/>
      <c r="D4532" s="14"/>
      <c r="G4532" s="2"/>
      <c r="N4532" s="13"/>
    </row>
    <row r="4533" spans="2:14" x14ac:dyDescent="0.4">
      <c r="B4533"/>
      <c r="C4533"/>
      <c r="D4533" s="14"/>
      <c r="G4533" s="2"/>
      <c r="N4533" s="13"/>
    </row>
    <row r="4534" spans="2:14" x14ac:dyDescent="0.4">
      <c r="B4534"/>
      <c r="C4534"/>
      <c r="D4534" s="14"/>
      <c r="G4534" s="2"/>
      <c r="N4534" s="13"/>
    </row>
    <row r="4535" spans="2:14" x14ac:dyDescent="0.4">
      <c r="B4535"/>
      <c r="C4535"/>
      <c r="D4535" s="14"/>
      <c r="G4535" s="2"/>
      <c r="N4535" s="13"/>
    </row>
    <row r="4536" spans="2:14" x14ac:dyDescent="0.4">
      <c r="B4536"/>
      <c r="C4536"/>
      <c r="D4536" s="14"/>
      <c r="G4536" s="2"/>
      <c r="N4536" s="13"/>
    </row>
    <row r="4537" spans="2:14" x14ac:dyDescent="0.4">
      <c r="B4537"/>
      <c r="C4537"/>
      <c r="D4537" s="14"/>
      <c r="G4537" s="2"/>
      <c r="N4537" s="13"/>
    </row>
    <row r="4538" spans="2:14" x14ac:dyDescent="0.4">
      <c r="B4538"/>
      <c r="C4538"/>
      <c r="D4538" s="14"/>
      <c r="G4538" s="2"/>
      <c r="N4538" s="13"/>
    </row>
    <row r="4539" spans="2:14" x14ac:dyDescent="0.4">
      <c r="B4539"/>
      <c r="C4539"/>
      <c r="D4539" s="14"/>
      <c r="G4539" s="2"/>
      <c r="N4539" s="13"/>
    </row>
    <row r="4540" spans="2:14" x14ac:dyDescent="0.4">
      <c r="B4540"/>
      <c r="C4540"/>
      <c r="D4540" s="14"/>
      <c r="G4540" s="2"/>
      <c r="N4540" s="13"/>
    </row>
    <row r="4541" spans="2:14" x14ac:dyDescent="0.4">
      <c r="B4541"/>
      <c r="C4541"/>
      <c r="D4541" s="14"/>
      <c r="G4541" s="2"/>
      <c r="N4541" s="13"/>
    </row>
    <row r="4542" spans="2:14" x14ac:dyDescent="0.4">
      <c r="B4542"/>
      <c r="C4542"/>
      <c r="D4542" s="14"/>
      <c r="G4542" s="2"/>
      <c r="N4542" s="13"/>
    </row>
    <row r="4543" spans="2:14" x14ac:dyDescent="0.4">
      <c r="B4543"/>
      <c r="C4543"/>
      <c r="D4543" s="14"/>
      <c r="G4543" s="2"/>
      <c r="N4543" s="13"/>
    </row>
    <row r="4544" spans="2:14" x14ac:dyDescent="0.4">
      <c r="B4544"/>
      <c r="C4544"/>
      <c r="D4544" s="14"/>
      <c r="G4544" s="2"/>
      <c r="N4544" s="13"/>
    </row>
    <row r="4545" spans="2:14" x14ac:dyDescent="0.4">
      <c r="B4545"/>
      <c r="C4545"/>
      <c r="D4545" s="14"/>
      <c r="G4545" s="2"/>
      <c r="N4545" s="13"/>
    </row>
    <row r="4546" spans="2:14" x14ac:dyDescent="0.4">
      <c r="B4546"/>
      <c r="C4546"/>
      <c r="D4546" s="14"/>
      <c r="G4546" s="2"/>
      <c r="N4546" s="13"/>
    </row>
    <row r="4547" spans="2:14" x14ac:dyDescent="0.4">
      <c r="B4547"/>
      <c r="C4547"/>
      <c r="D4547" s="14"/>
      <c r="G4547" s="2"/>
      <c r="N4547" s="13"/>
    </row>
    <row r="4548" spans="2:14" x14ac:dyDescent="0.4">
      <c r="B4548"/>
      <c r="C4548"/>
      <c r="D4548" s="14"/>
      <c r="G4548" s="2"/>
      <c r="N4548" s="13"/>
    </row>
    <row r="4549" spans="2:14" x14ac:dyDescent="0.4">
      <c r="B4549"/>
      <c r="C4549"/>
      <c r="D4549" s="14"/>
      <c r="G4549" s="2"/>
      <c r="N4549" s="13"/>
    </row>
    <row r="4550" spans="2:14" x14ac:dyDescent="0.4">
      <c r="B4550"/>
      <c r="C4550"/>
      <c r="D4550" s="14"/>
      <c r="G4550" s="2"/>
      <c r="N4550" s="13"/>
    </row>
    <row r="4551" spans="2:14" x14ac:dyDescent="0.4">
      <c r="B4551"/>
      <c r="C4551"/>
      <c r="D4551" s="14"/>
      <c r="G4551" s="2"/>
      <c r="N4551" s="13"/>
    </row>
    <row r="4552" spans="2:14" x14ac:dyDescent="0.4">
      <c r="B4552"/>
      <c r="C4552"/>
      <c r="D4552" s="14"/>
      <c r="G4552" s="2"/>
      <c r="N4552" s="13"/>
    </row>
    <row r="4553" spans="2:14" x14ac:dyDescent="0.4">
      <c r="B4553"/>
      <c r="C4553"/>
      <c r="D4553" s="14"/>
      <c r="G4553" s="2"/>
      <c r="N4553" s="13"/>
    </row>
    <row r="4554" spans="2:14" x14ac:dyDescent="0.4">
      <c r="B4554"/>
      <c r="C4554"/>
      <c r="D4554" s="14"/>
      <c r="G4554" s="2"/>
      <c r="N4554" s="13"/>
    </row>
    <row r="4555" spans="2:14" x14ac:dyDescent="0.4">
      <c r="B4555"/>
      <c r="C4555"/>
      <c r="D4555" s="14"/>
      <c r="G4555" s="2"/>
      <c r="N4555" s="13"/>
    </row>
    <row r="4556" spans="2:14" x14ac:dyDescent="0.4">
      <c r="B4556"/>
      <c r="C4556"/>
      <c r="D4556" s="14"/>
      <c r="G4556" s="2"/>
      <c r="N4556" s="13"/>
    </row>
    <row r="4557" spans="2:14" x14ac:dyDescent="0.4">
      <c r="B4557"/>
      <c r="C4557"/>
      <c r="D4557" s="14"/>
      <c r="G4557" s="2"/>
      <c r="N4557" s="13"/>
    </row>
    <row r="4558" spans="2:14" x14ac:dyDescent="0.4">
      <c r="B4558"/>
      <c r="C4558"/>
      <c r="D4558" s="14"/>
      <c r="G4558" s="2"/>
      <c r="N4558" s="13"/>
    </row>
    <row r="4559" spans="2:14" x14ac:dyDescent="0.4">
      <c r="B4559"/>
      <c r="C4559"/>
      <c r="D4559" s="14"/>
      <c r="G4559" s="2"/>
      <c r="N4559" s="13"/>
    </row>
    <row r="4560" spans="2:14" x14ac:dyDescent="0.4">
      <c r="B4560"/>
      <c r="C4560"/>
      <c r="D4560" s="14"/>
      <c r="G4560" s="2"/>
      <c r="N4560" s="13"/>
    </row>
    <row r="4561" spans="2:14" x14ac:dyDescent="0.4">
      <c r="B4561"/>
      <c r="C4561"/>
      <c r="D4561" s="14"/>
      <c r="G4561" s="2"/>
      <c r="N4561" s="13"/>
    </row>
    <row r="4562" spans="2:14" x14ac:dyDescent="0.4">
      <c r="B4562"/>
      <c r="C4562"/>
      <c r="D4562" s="14"/>
      <c r="G4562" s="2"/>
      <c r="N4562" s="13"/>
    </row>
    <row r="4563" spans="2:14" x14ac:dyDescent="0.4">
      <c r="B4563"/>
      <c r="C4563"/>
      <c r="D4563" s="14"/>
      <c r="G4563" s="2"/>
      <c r="N4563" s="13"/>
    </row>
    <row r="4564" spans="2:14" x14ac:dyDescent="0.4">
      <c r="B4564"/>
      <c r="C4564"/>
      <c r="D4564" s="14"/>
      <c r="G4564" s="2"/>
      <c r="N4564" s="13"/>
    </row>
    <row r="4565" spans="2:14" x14ac:dyDescent="0.4">
      <c r="B4565"/>
      <c r="C4565"/>
      <c r="D4565" s="14"/>
      <c r="G4565" s="2"/>
      <c r="N4565" s="13"/>
    </row>
    <row r="4566" spans="2:14" x14ac:dyDescent="0.4">
      <c r="B4566"/>
      <c r="C4566"/>
      <c r="D4566" s="14"/>
      <c r="G4566" s="2"/>
      <c r="N4566" s="13"/>
    </row>
    <row r="4567" spans="2:14" x14ac:dyDescent="0.4">
      <c r="B4567"/>
      <c r="C4567"/>
      <c r="D4567" s="14"/>
      <c r="G4567" s="2"/>
      <c r="N4567" s="13"/>
    </row>
    <row r="4568" spans="2:14" x14ac:dyDescent="0.4">
      <c r="B4568"/>
      <c r="C4568"/>
      <c r="D4568" s="14"/>
      <c r="G4568" s="2"/>
      <c r="N4568" s="13"/>
    </row>
    <row r="4569" spans="2:14" x14ac:dyDescent="0.4">
      <c r="B4569"/>
      <c r="C4569"/>
      <c r="D4569" s="14"/>
      <c r="G4569" s="2"/>
      <c r="N4569" s="13"/>
    </row>
    <row r="4570" spans="2:14" x14ac:dyDescent="0.4">
      <c r="B4570"/>
      <c r="C4570"/>
      <c r="D4570" s="14"/>
      <c r="G4570" s="2"/>
      <c r="N4570" s="13"/>
    </row>
    <row r="4571" spans="2:14" x14ac:dyDescent="0.4">
      <c r="B4571"/>
      <c r="C4571"/>
      <c r="D4571" s="14"/>
      <c r="G4571" s="2"/>
      <c r="N4571" s="13"/>
    </row>
    <row r="4572" spans="2:14" x14ac:dyDescent="0.4">
      <c r="B4572"/>
      <c r="C4572"/>
      <c r="D4572" s="14"/>
      <c r="G4572" s="2"/>
      <c r="N4572" s="13"/>
    </row>
    <row r="4573" spans="2:14" x14ac:dyDescent="0.4">
      <c r="B4573"/>
      <c r="C4573"/>
      <c r="D4573" s="14"/>
      <c r="G4573" s="2"/>
      <c r="N4573" s="13"/>
    </row>
    <row r="4574" spans="2:14" x14ac:dyDescent="0.4">
      <c r="B4574"/>
      <c r="C4574"/>
      <c r="D4574" s="14"/>
      <c r="G4574" s="2"/>
      <c r="N4574" s="13"/>
    </row>
    <row r="4575" spans="2:14" x14ac:dyDescent="0.4">
      <c r="B4575"/>
      <c r="C4575"/>
      <c r="D4575" s="14"/>
      <c r="G4575" s="2"/>
      <c r="N4575" s="13"/>
    </row>
    <row r="4576" spans="2:14" x14ac:dyDescent="0.4">
      <c r="B4576"/>
      <c r="C4576"/>
      <c r="D4576" s="14"/>
      <c r="G4576" s="2"/>
      <c r="N4576" s="13"/>
    </row>
    <row r="4577" spans="2:14" x14ac:dyDescent="0.4">
      <c r="B4577"/>
      <c r="C4577"/>
      <c r="D4577" s="14"/>
      <c r="G4577" s="2"/>
      <c r="N4577" s="13"/>
    </row>
    <row r="4578" spans="2:14" x14ac:dyDescent="0.4">
      <c r="B4578"/>
      <c r="C4578"/>
      <c r="D4578" s="14"/>
      <c r="G4578" s="2"/>
      <c r="N4578" s="13"/>
    </row>
    <row r="4579" spans="2:14" x14ac:dyDescent="0.4">
      <c r="B4579"/>
      <c r="C4579"/>
      <c r="D4579" s="14"/>
      <c r="G4579" s="2"/>
      <c r="N4579" s="13"/>
    </row>
    <row r="4580" spans="2:14" x14ac:dyDescent="0.4">
      <c r="B4580"/>
      <c r="C4580"/>
      <c r="D4580" s="14"/>
      <c r="G4580" s="2"/>
      <c r="N4580" s="13"/>
    </row>
    <row r="4581" spans="2:14" x14ac:dyDescent="0.4">
      <c r="B4581"/>
      <c r="C4581"/>
      <c r="D4581" s="14"/>
      <c r="G4581" s="2"/>
      <c r="N4581" s="13"/>
    </row>
    <row r="4582" spans="2:14" x14ac:dyDescent="0.4">
      <c r="B4582"/>
      <c r="C4582"/>
      <c r="D4582" s="14"/>
      <c r="G4582" s="2"/>
      <c r="N4582" s="13"/>
    </row>
    <row r="4583" spans="2:14" x14ac:dyDescent="0.4">
      <c r="B4583"/>
      <c r="C4583"/>
      <c r="D4583" s="14"/>
      <c r="G4583" s="2"/>
      <c r="N4583" s="13"/>
    </row>
    <row r="4584" spans="2:14" x14ac:dyDescent="0.4">
      <c r="B4584"/>
      <c r="C4584"/>
      <c r="D4584" s="14"/>
      <c r="G4584" s="2"/>
      <c r="N4584" s="13"/>
    </row>
    <row r="4585" spans="2:14" x14ac:dyDescent="0.4">
      <c r="B4585"/>
      <c r="C4585"/>
      <c r="D4585" s="14"/>
      <c r="G4585" s="2"/>
      <c r="N4585" s="13"/>
    </row>
    <row r="4586" spans="2:14" x14ac:dyDescent="0.4">
      <c r="B4586"/>
      <c r="C4586"/>
      <c r="D4586" s="14"/>
      <c r="G4586" s="2"/>
      <c r="N4586" s="13"/>
    </row>
    <row r="4587" spans="2:14" x14ac:dyDescent="0.4">
      <c r="B4587"/>
      <c r="C4587"/>
      <c r="D4587" s="14"/>
      <c r="G4587" s="2"/>
      <c r="N4587" s="13"/>
    </row>
    <row r="4588" spans="2:14" x14ac:dyDescent="0.4">
      <c r="B4588"/>
      <c r="C4588"/>
      <c r="D4588" s="14"/>
      <c r="G4588" s="2"/>
      <c r="N4588" s="13"/>
    </row>
    <row r="4589" spans="2:14" x14ac:dyDescent="0.4">
      <c r="B4589"/>
      <c r="C4589"/>
      <c r="D4589" s="14"/>
      <c r="G4589" s="2"/>
      <c r="N4589" s="13"/>
    </row>
    <row r="4590" spans="2:14" x14ac:dyDescent="0.4">
      <c r="B4590"/>
      <c r="C4590"/>
      <c r="D4590" s="14"/>
      <c r="G4590" s="2"/>
      <c r="N4590" s="13"/>
    </row>
    <row r="4591" spans="2:14" x14ac:dyDescent="0.4">
      <c r="B4591"/>
      <c r="C4591"/>
      <c r="D4591" s="14"/>
      <c r="G4591" s="2"/>
      <c r="N4591" s="13"/>
    </row>
    <row r="4592" spans="2:14" x14ac:dyDescent="0.4">
      <c r="B4592"/>
      <c r="C4592"/>
      <c r="D4592" s="14"/>
      <c r="G4592" s="2"/>
      <c r="N4592" s="13"/>
    </row>
    <row r="4593" spans="2:14" x14ac:dyDescent="0.4">
      <c r="B4593"/>
      <c r="C4593"/>
      <c r="D4593" s="14"/>
      <c r="G4593" s="2"/>
      <c r="N4593" s="13"/>
    </row>
    <row r="4594" spans="2:14" x14ac:dyDescent="0.4">
      <c r="B4594"/>
      <c r="C4594"/>
      <c r="D4594" s="14"/>
      <c r="G4594" s="2"/>
      <c r="N4594" s="13"/>
    </row>
    <row r="4595" spans="2:14" x14ac:dyDescent="0.4">
      <c r="B4595"/>
      <c r="C4595"/>
      <c r="D4595" s="14"/>
      <c r="G4595" s="2"/>
      <c r="N4595" s="13"/>
    </row>
    <row r="4596" spans="2:14" x14ac:dyDescent="0.4">
      <c r="B4596"/>
      <c r="C4596"/>
      <c r="D4596" s="14"/>
      <c r="G4596" s="2"/>
      <c r="N4596" s="13"/>
    </row>
    <row r="4597" spans="2:14" x14ac:dyDescent="0.4">
      <c r="B4597"/>
      <c r="C4597"/>
      <c r="D4597" s="14"/>
      <c r="G4597" s="2"/>
      <c r="N4597" s="13"/>
    </row>
    <row r="4598" spans="2:14" x14ac:dyDescent="0.4">
      <c r="B4598"/>
      <c r="C4598"/>
      <c r="D4598" s="14"/>
      <c r="G4598" s="2"/>
      <c r="N4598" s="13"/>
    </row>
    <row r="4599" spans="2:14" x14ac:dyDescent="0.4">
      <c r="B4599"/>
      <c r="C4599"/>
      <c r="D4599" s="14"/>
      <c r="G4599" s="2"/>
      <c r="N4599" s="13"/>
    </row>
    <row r="4600" spans="2:14" x14ac:dyDescent="0.4">
      <c r="B4600"/>
      <c r="C4600"/>
      <c r="D4600" s="14"/>
      <c r="G4600" s="2"/>
      <c r="N4600" s="13"/>
    </row>
    <row r="4601" spans="2:14" x14ac:dyDescent="0.4">
      <c r="B4601"/>
      <c r="C4601"/>
      <c r="D4601" s="14"/>
      <c r="G4601" s="2"/>
      <c r="N4601" s="13"/>
    </row>
    <row r="4602" spans="2:14" x14ac:dyDescent="0.4">
      <c r="B4602"/>
      <c r="C4602"/>
      <c r="D4602" s="14"/>
      <c r="G4602" s="2"/>
      <c r="N4602" s="13"/>
    </row>
    <row r="4603" spans="2:14" x14ac:dyDescent="0.4">
      <c r="B4603"/>
      <c r="C4603"/>
      <c r="D4603" s="14"/>
      <c r="G4603" s="2"/>
      <c r="N4603" s="13"/>
    </row>
    <row r="4604" spans="2:14" x14ac:dyDescent="0.4">
      <c r="B4604"/>
      <c r="C4604"/>
      <c r="D4604" s="14"/>
      <c r="G4604" s="2"/>
      <c r="N4604" s="13"/>
    </row>
    <row r="4605" spans="2:14" x14ac:dyDescent="0.4">
      <c r="B4605"/>
      <c r="C4605"/>
      <c r="D4605" s="14"/>
      <c r="G4605" s="2"/>
      <c r="N4605" s="13"/>
    </row>
    <row r="4606" spans="2:14" x14ac:dyDescent="0.4">
      <c r="B4606"/>
      <c r="C4606"/>
      <c r="D4606" s="14"/>
      <c r="G4606" s="2"/>
      <c r="N4606" s="13"/>
    </row>
    <row r="4607" spans="2:14" x14ac:dyDescent="0.4">
      <c r="B4607"/>
      <c r="C4607"/>
      <c r="D4607" s="14"/>
      <c r="G4607" s="2"/>
      <c r="N4607" s="13"/>
    </row>
    <row r="4608" spans="2:14" x14ac:dyDescent="0.4">
      <c r="B4608"/>
      <c r="C4608"/>
      <c r="D4608" s="14"/>
      <c r="G4608" s="2"/>
      <c r="N4608" s="13"/>
    </row>
    <row r="4609" spans="2:14" x14ac:dyDescent="0.4">
      <c r="B4609"/>
      <c r="C4609"/>
      <c r="D4609" s="14"/>
      <c r="G4609" s="2"/>
      <c r="N4609" s="13"/>
    </row>
    <row r="4610" spans="2:14" x14ac:dyDescent="0.4">
      <c r="B4610"/>
      <c r="C4610"/>
      <c r="D4610" s="14"/>
      <c r="G4610" s="2"/>
      <c r="N4610" s="13"/>
    </row>
    <row r="4611" spans="2:14" x14ac:dyDescent="0.4">
      <c r="B4611"/>
      <c r="C4611"/>
      <c r="D4611" s="14"/>
      <c r="G4611" s="2"/>
      <c r="N4611" s="13"/>
    </row>
    <row r="4612" spans="2:14" x14ac:dyDescent="0.4">
      <c r="B4612"/>
      <c r="C4612"/>
      <c r="D4612" s="14"/>
      <c r="G4612" s="2"/>
      <c r="N4612" s="13"/>
    </row>
    <row r="4613" spans="2:14" x14ac:dyDescent="0.4">
      <c r="B4613"/>
      <c r="C4613"/>
      <c r="D4613" s="14"/>
      <c r="G4613" s="2"/>
      <c r="N4613" s="13"/>
    </row>
    <row r="4614" spans="2:14" x14ac:dyDescent="0.4">
      <c r="B4614"/>
      <c r="C4614"/>
      <c r="D4614" s="14"/>
      <c r="G4614" s="2"/>
      <c r="N4614" s="13"/>
    </row>
    <row r="4615" spans="2:14" x14ac:dyDescent="0.4">
      <c r="B4615"/>
      <c r="C4615"/>
      <c r="D4615" s="14"/>
      <c r="G4615" s="2"/>
      <c r="N4615" s="13"/>
    </row>
    <row r="4616" spans="2:14" x14ac:dyDescent="0.4">
      <c r="B4616"/>
      <c r="C4616"/>
      <c r="D4616" s="14"/>
      <c r="G4616" s="2"/>
      <c r="N4616" s="13"/>
    </row>
    <row r="4617" spans="2:14" x14ac:dyDescent="0.4">
      <c r="B4617"/>
      <c r="C4617"/>
      <c r="D4617" s="14"/>
      <c r="G4617" s="2"/>
      <c r="N4617" s="13"/>
    </row>
    <row r="4618" spans="2:14" x14ac:dyDescent="0.4">
      <c r="B4618"/>
      <c r="C4618"/>
      <c r="D4618" s="14"/>
      <c r="G4618" s="2"/>
      <c r="N4618" s="13"/>
    </row>
    <row r="4619" spans="2:14" x14ac:dyDescent="0.4">
      <c r="B4619"/>
      <c r="C4619"/>
      <c r="D4619" s="14"/>
      <c r="G4619" s="2"/>
      <c r="N4619" s="13"/>
    </row>
    <row r="4620" spans="2:14" x14ac:dyDescent="0.4">
      <c r="B4620"/>
      <c r="C4620"/>
      <c r="D4620" s="14"/>
      <c r="G4620" s="2"/>
      <c r="N4620" s="13"/>
    </row>
    <row r="4621" spans="2:14" x14ac:dyDescent="0.4">
      <c r="B4621"/>
      <c r="C4621"/>
      <c r="D4621" s="14"/>
      <c r="G4621" s="2"/>
      <c r="N4621" s="13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3EC0-0371-43F9-B628-7ED5FEDF794F}">
  <sheetPr codeName="Sheet2"/>
  <dimension ref="B3:U207"/>
  <sheetViews>
    <sheetView topLeftCell="A97" zoomScale="70" zoomScaleNormal="70" workbookViewId="0">
      <selection activeCell="C124" sqref="C124"/>
    </sheetView>
  </sheetViews>
  <sheetFormatPr defaultRowHeight="14.6" x14ac:dyDescent="0.4"/>
  <cols>
    <col min="1" max="1" width="1.61328125" customWidth="1"/>
    <col min="7" max="7" width="4.84375" customWidth="1"/>
    <col min="8" max="8" width="12.23046875" customWidth="1"/>
    <col min="10" max="10" width="22.07421875" customWidth="1"/>
    <col min="11" max="11" width="17" customWidth="1"/>
    <col min="12" max="12" width="14.921875" customWidth="1"/>
    <col min="15" max="15" width="10.23046875" customWidth="1"/>
  </cols>
  <sheetData>
    <row r="3" spans="2:21" x14ac:dyDescent="0.4">
      <c r="B3" s="33" t="s">
        <v>24</v>
      </c>
      <c r="C3" s="33"/>
      <c r="D3" s="33"/>
      <c r="E3" s="33"/>
      <c r="F3" s="33"/>
      <c r="J3" s="5" t="s">
        <v>25</v>
      </c>
      <c r="K3">
        <v>200</v>
      </c>
    </row>
    <row r="4" spans="2:21" x14ac:dyDescent="0.4">
      <c r="B4" s="5" t="s">
        <v>14</v>
      </c>
      <c r="C4" s="5" t="s">
        <v>3</v>
      </c>
      <c r="D4" s="5" t="s">
        <v>0</v>
      </c>
      <c r="E4" s="5"/>
      <c r="F4" s="5" t="s">
        <v>4</v>
      </c>
    </row>
    <row r="5" spans="2:21" x14ac:dyDescent="0.4">
      <c r="B5">
        <v>1</v>
      </c>
      <c r="C5" s="6">
        <v>-0.21709862772725508</v>
      </c>
      <c r="D5" s="6">
        <v>-0.37712813349934982</v>
      </c>
      <c r="E5" s="3"/>
      <c r="F5" s="3">
        <f ca="1">L26</f>
        <v>0.27730009860248672</v>
      </c>
      <c r="G5" s="4"/>
      <c r="J5" s="5" t="s">
        <v>5</v>
      </c>
      <c r="K5">
        <v>365</v>
      </c>
    </row>
    <row r="6" spans="2:21" x14ac:dyDescent="0.4">
      <c r="B6">
        <f>B5+1</f>
        <v>2</v>
      </c>
      <c r="C6" s="30">
        <v>-0.85863583106176034</v>
      </c>
      <c r="D6" s="6">
        <v>-0.37242369357726035</v>
      </c>
      <c r="E6" s="3"/>
      <c r="F6" s="3">
        <f ca="1">F5</f>
        <v>0.27730009860248672</v>
      </c>
      <c r="G6" s="4"/>
      <c r="J6" s="5" t="s">
        <v>6</v>
      </c>
      <c r="K6">
        <f>MAX(data!A:A)</f>
        <v>2515</v>
      </c>
    </row>
    <row r="7" spans="2:21" x14ac:dyDescent="0.4">
      <c r="B7">
        <f t="shared" ref="B7:B70" si="0">B6+1</f>
        <v>3</v>
      </c>
      <c r="C7" s="30">
        <v>-0.56648639445188442</v>
      </c>
      <c r="D7" s="6">
        <v>-0.3694562894400899</v>
      </c>
      <c r="E7" s="3"/>
      <c r="F7" s="3">
        <f t="shared" ref="F7:F70" ca="1" si="1">F6</f>
        <v>0.27730009860248672</v>
      </c>
      <c r="G7" s="4"/>
      <c r="J7" s="5" t="s">
        <v>7</v>
      </c>
      <c r="K7" s="16">
        <f>(K6-K3)/K5</f>
        <v>6.3424657534246576</v>
      </c>
    </row>
    <row r="8" spans="2:21" x14ac:dyDescent="0.4">
      <c r="B8">
        <f t="shared" si="0"/>
        <v>4</v>
      </c>
      <c r="C8" s="30">
        <v>-0.36252255978158721</v>
      </c>
      <c r="D8" s="6">
        <v>-0.33624608376414189</v>
      </c>
      <c r="E8" s="3"/>
      <c r="F8" s="3">
        <f t="shared" ca="1" si="1"/>
        <v>0.27730009860248672</v>
      </c>
      <c r="G8" s="4"/>
    </row>
    <row r="9" spans="2:21" x14ac:dyDescent="0.4">
      <c r="B9">
        <f t="shared" si="0"/>
        <v>5</v>
      </c>
      <c r="C9" s="31">
        <v>-0.39209005911479533</v>
      </c>
      <c r="D9" s="6">
        <v>-0.24372490876333686</v>
      </c>
      <c r="E9" s="3"/>
      <c r="F9" s="3">
        <f t="shared" ca="1" si="1"/>
        <v>0.27730009860248672</v>
      </c>
      <c r="G9" s="4"/>
      <c r="J9" s="5" t="s">
        <v>20</v>
      </c>
      <c r="K9" s="1">
        <v>120</v>
      </c>
    </row>
    <row r="10" spans="2:21" x14ac:dyDescent="0.4">
      <c r="B10">
        <f t="shared" si="0"/>
        <v>6</v>
      </c>
      <c r="C10" s="31">
        <v>-0.30657238377175411</v>
      </c>
      <c r="D10" s="6">
        <v>-0.18575322335765587</v>
      </c>
      <c r="E10" s="3"/>
      <c r="F10" s="3">
        <f t="shared" ca="1" si="1"/>
        <v>0.27730009860248672</v>
      </c>
      <c r="G10" s="4"/>
      <c r="J10" s="5" t="s">
        <v>26</v>
      </c>
      <c r="K10" s="1">
        <v>109</v>
      </c>
      <c r="T10" s="3"/>
      <c r="U10" s="3"/>
    </row>
    <row r="11" spans="2:21" x14ac:dyDescent="0.4">
      <c r="B11">
        <f t="shared" si="0"/>
        <v>7</v>
      </c>
      <c r="C11" s="31">
        <v>-0.26682334784868833</v>
      </c>
      <c r="D11" s="6">
        <v>-0.200093885747886</v>
      </c>
      <c r="E11" s="3"/>
      <c r="F11" s="3">
        <f t="shared" ca="1" si="1"/>
        <v>0.27730009860248672</v>
      </c>
      <c r="G11" s="4"/>
      <c r="J11" s="5"/>
      <c r="K11" s="1"/>
      <c r="O11" t="s">
        <v>27</v>
      </c>
      <c r="P11" t="s">
        <v>28</v>
      </c>
      <c r="T11" s="3"/>
      <c r="U11" s="3"/>
    </row>
    <row r="12" spans="2:21" x14ac:dyDescent="0.4">
      <c r="B12">
        <f t="shared" si="0"/>
        <v>8</v>
      </c>
      <c r="C12" s="31">
        <v>-0.18831998552391993</v>
      </c>
      <c r="D12" s="6">
        <v>-0.11488642384478154</v>
      </c>
      <c r="E12" s="3"/>
      <c r="F12" s="3">
        <f t="shared" ca="1" si="1"/>
        <v>0.27730009860248672</v>
      </c>
      <c r="G12" s="4"/>
      <c r="O12" s="7">
        <f ca="1">L27</f>
        <v>1.2747161694397491</v>
      </c>
      <c r="P12" s="7">
        <f ca="1">L28</f>
        <v>0.75881369003345944</v>
      </c>
    </row>
    <row r="13" spans="2:21" x14ac:dyDescent="0.4">
      <c r="B13">
        <f t="shared" si="0"/>
        <v>9</v>
      </c>
      <c r="C13" s="32">
        <v>-0.20516963530684096</v>
      </c>
      <c r="D13" s="6">
        <v>-0.13602037719409987</v>
      </c>
      <c r="E13" s="3"/>
      <c r="F13" s="3">
        <f t="shared" ca="1" si="1"/>
        <v>0.27730009860248672</v>
      </c>
      <c r="G13" s="4"/>
    </row>
    <row r="14" spans="2:21" x14ac:dyDescent="0.4">
      <c r="B14">
        <f t="shared" si="0"/>
        <v>10</v>
      </c>
      <c r="C14" s="31">
        <v>-0.17821844096509043</v>
      </c>
      <c r="D14" s="6">
        <v>-9.5461562044796056E-2</v>
      </c>
      <c r="E14" s="3"/>
      <c r="F14" s="3">
        <f t="shared" ca="1" si="1"/>
        <v>0.27730009860248672</v>
      </c>
      <c r="G14" s="4"/>
      <c r="J14" s="5"/>
      <c r="K14" s="9"/>
      <c r="U14" s="3"/>
    </row>
    <row r="15" spans="2:21" x14ac:dyDescent="0.4">
      <c r="B15">
        <f t="shared" si="0"/>
        <v>11</v>
      </c>
      <c r="C15" s="31">
        <v>-8.6571249399841288E-2</v>
      </c>
      <c r="D15" s="6">
        <v>2.3248099401651956E-2</v>
      </c>
      <c r="E15" s="3"/>
      <c r="F15" s="3">
        <f t="shared" ca="1" si="1"/>
        <v>0.27730009860248672</v>
      </c>
      <c r="G15" s="4"/>
      <c r="J15" s="5" t="s">
        <v>18</v>
      </c>
      <c r="K15" s="20">
        <v>1</v>
      </c>
      <c r="S15" s="3"/>
      <c r="U15" s="3"/>
    </row>
    <row r="16" spans="2:21" x14ac:dyDescent="0.4">
      <c r="B16">
        <f t="shared" si="0"/>
        <v>12</v>
      </c>
      <c r="C16" s="31">
        <v>-5.4415042780521006E-2</v>
      </c>
      <c r="D16" s="6">
        <v>-2.6736354640691351E-2</v>
      </c>
      <c r="E16" s="3"/>
      <c r="F16" s="3">
        <f t="shared" ca="1" si="1"/>
        <v>0.27730009860248672</v>
      </c>
      <c r="G16" s="4"/>
      <c r="J16" s="5" t="s">
        <v>19</v>
      </c>
      <c r="K16" s="21">
        <v>1</v>
      </c>
      <c r="S16" s="3"/>
    </row>
    <row r="17" spans="2:12" x14ac:dyDescent="0.4">
      <c r="B17">
        <f t="shared" si="0"/>
        <v>13</v>
      </c>
      <c r="C17" s="31">
        <v>4.3978373223562794E-2</v>
      </c>
      <c r="D17" s="6">
        <v>0.11770817710570758</v>
      </c>
      <c r="E17" s="3"/>
      <c r="F17" s="3">
        <f t="shared" ca="1" si="1"/>
        <v>0.27730009860248672</v>
      </c>
      <c r="G17" s="4"/>
    </row>
    <row r="18" spans="2:12" x14ac:dyDescent="0.4">
      <c r="B18">
        <f t="shared" si="0"/>
        <v>14</v>
      </c>
      <c r="C18" s="31">
        <v>-3.9625681606194285E-2</v>
      </c>
      <c r="D18" s="6">
        <v>4.3596353131993615E-2</v>
      </c>
      <c r="E18" s="3"/>
      <c r="F18" s="3">
        <f t="shared" ca="1" si="1"/>
        <v>0.27730009860248672</v>
      </c>
      <c r="G18" s="4"/>
    </row>
    <row r="19" spans="2:12" x14ac:dyDescent="0.4">
      <c r="B19">
        <f t="shared" si="0"/>
        <v>15</v>
      </c>
      <c r="C19" s="31">
        <v>-7.7164370377318936E-2</v>
      </c>
      <c r="D19" s="6">
        <v>-5.7665247756703009E-3</v>
      </c>
      <c r="E19" s="3"/>
      <c r="F19" s="3">
        <f t="shared" ca="1" si="1"/>
        <v>0.27730009860248672</v>
      </c>
      <c r="G19" s="4"/>
    </row>
    <row r="20" spans="2:12" x14ac:dyDescent="0.4">
      <c r="B20">
        <f t="shared" si="0"/>
        <v>16</v>
      </c>
      <c r="C20" s="31">
        <v>-3.7931055319133211E-2</v>
      </c>
      <c r="D20" s="6">
        <v>-2.083661959189187E-3</v>
      </c>
      <c r="E20" s="3"/>
      <c r="F20" s="3">
        <f t="shared" ca="1" si="1"/>
        <v>0.27730009860248672</v>
      </c>
      <c r="G20" s="4"/>
      <c r="J20" s="5" t="s">
        <v>15</v>
      </c>
      <c r="K20" s="11">
        <v>1000</v>
      </c>
    </row>
    <row r="21" spans="2:12" x14ac:dyDescent="0.4">
      <c r="B21">
        <f t="shared" si="0"/>
        <v>17</v>
      </c>
      <c r="C21" s="31">
        <v>-2.730836051272878E-2</v>
      </c>
      <c r="D21" s="6">
        <v>-4.6241858096012667E-2</v>
      </c>
      <c r="E21" s="3"/>
      <c r="F21" s="3">
        <f t="shared" ca="1" si="1"/>
        <v>0.27730009860248672</v>
      </c>
      <c r="G21" s="4"/>
      <c r="J21" s="5" t="s">
        <v>16</v>
      </c>
      <c r="K21" s="11">
        <v>0</v>
      </c>
    </row>
    <row r="22" spans="2:12" x14ac:dyDescent="0.4">
      <c r="B22">
        <f t="shared" si="0"/>
        <v>18</v>
      </c>
      <c r="C22" s="31">
        <v>-3.4763508764904416E-2</v>
      </c>
      <c r="D22" s="6">
        <v>1.496419990382547E-2</v>
      </c>
      <c r="E22" s="3"/>
      <c r="F22" s="3">
        <f t="shared" ca="1" si="1"/>
        <v>0.27730009860248672</v>
      </c>
      <c r="G22" s="4"/>
      <c r="J22" s="5" t="s">
        <v>17</v>
      </c>
      <c r="K22" s="12">
        <v>2E-3</v>
      </c>
    </row>
    <row r="23" spans="2:12" x14ac:dyDescent="0.4">
      <c r="B23">
        <f t="shared" si="0"/>
        <v>19</v>
      </c>
      <c r="C23" s="31">
        <v>-1.0751448290821974E-2</v>
      </c>
      <c r="D23" s="6">
        <v>7.1819477473960447E-2</v>
      </c>
      <c r="E23" s="3"/>
      <c r="F23" s="3">
        <f t="shared" ca="1" si="1"/>
        <v>0.27730009860248672</v>
      </c>
      <c r="G23" s="4"/>
    </row>
    <row r="24" spans="2:12" x14ac:dyDescent="0.4">
      <c r="B24">
        <f t="shared" si="0"/>
        <v>20</v>
      </c>
      <c r="C24" s="31">
        <v>-9.1350222698606265E-3</v>
      </c>
      <c r="D24" s="6">
        <v>0.17597833829924192</v>
      </c>
      <c r="E24" s="3"/>
      <c r="F24" s="3">
        <f t="shared" ca="1" si="1"/>
        <v>0.27730009860248672</v>
      </c>
      <c r="G24" s="4"/>
    </row>
    <row r="25" spans="2:12" x14ac:dyDescent="0.4">
      <c r="B25">
        <f t="shared" si="0"/>
        <v>21</v>
      </c>
      <c r="C25" s="31">
        <v>0.14091248895001707</v>
      </c>
      <c r="D25" s="6">
        <v>0.17772653616384804</v>
      </c>
      <c r="E25" s="3"/>
      <c r="F25" s="3">
        <f t="shared" ca="1" si="1"/>
        <v>0.27730009860248672</v>
      </c>
      <c r="G25" s="4"/>
      <c r="K25" t="s">
        <v>10</v>
      </c>
      <c r="L25" t="s">
        <v>11</v>
      </c>
    </row>
    <row r="26" spans="2:12" x14ac:dyDescent="0.4">
      <c r="B26">
        <f t="shared" si="0"/>
        <v>22</v>
      </c>
      <c r="C26" s="32">
        <v>0.14127998529637442</v>
      </c>
      <c r="D26" s="6">
        <v>0.22604080785042946</v>
      </c>
      <c r="E26" s="3"/>
      <c r="F26" s="3">
        <f t="shared" ca="1" si="1"/>
        <v>0.27730009860248672</v>
      </c>
      <c r="G26" s="4"/>
      <c r="J26" s="5" t="s">
        <v>12</v>
      </c>
      <c r="K26" s="15" cm="1">
        <f t="array" aca="1" ref="K26" ca="1">INDIRECT("data!N"&amp;(K6+2))/INDIRECT("data!N"&amp;(K3+2))</f>
        <v>4.7223630047763479</v>
      </c>
      <c r="L26" s="6">
        <f ca="1">K26^(1/$K7)-1</f>
        <v>0.27730009860248672</v>
      </c>
    </row>
    <row r="27" spans="2:12" x14ac:dyDescent="0.4">
      <c r="B27">
        <f t="shared" si="0"/>
        <v>23</v>
      </c>
      <c r="C27" s="32">
        <v>0.14734123345386196</v>
      </c>
      <c r="D27" s="6">
        <v>0.1221985787366795</v>
      </c>
      <c r="E27" s="3"/>
      <c r="F27" s="3">
        <f t="shared" ca="1" si="1"/>
        <v>0.27730009860248672</v>
      </c>
      <c r="G27" s="4"/>
      <c r="J27" s="5" t="s">
        <v>8</v>
      </c>
      <c r="K27" s="15" cm="1">
        <f t="array" aca="1" ref="K27" ca="1">INDIRECT("data!O"&amp;(K6+2))/INDIRECT("data!O"&amp;(K3+2))</f>
        <v>183.56870151831311</v>
      </c>
      <c r="L27" s="3">
        <f ca="1">K27^(1/$K7)-1</f>
        <v>1.2747161694397491</v>
      </c>
    </row>
    <row r="28" spans="2:12" x14ac:dyDescent="0.4">
      <c r="B28">
        <f t="shared" si="0"/>
        <v>24</v>
      </c>
      <c r="C28" s="31">
        <v>0.11684327849844922</v>
      </c>
      <c r="D28" s="6">
        <v>0.20636671942381501</v>
      </c>
      <c r="E28" s="3"/>
      <c r="F28" s="3">
        <f t="shared" ca="1" si="1"/>
        <v>0.27730009860248672</v>
      </c>
      <c r="G28" s="4"/>
      <c r="J28" s="5" t="s">
        <v>9</v>
      </c>
      <c r="K28" s="15" cm="1">
        <f t="array" aca="1" ref="K28" ca="1">INDIRECT("data!P"&amp;(K6+2))/INDIRECT("data!P"&amp;(K3+2))</f>
        <v>35.916864856645311</v>
      </c>
      <c r="L28" s="6">
        <f ca="1">K28^(1/$K7)-1</f>
        <v>0.75881369003345944</v>
      </c>
    </row>
    <row r="29" spans="2:12" x14ac:dyDescent="0.4">
      <c r="B29">
        <f t="shared" si="0"/>
        <v>25</v>
      </c>
      <c r="C29" s="6">
        <v>0.17842115263194813</v>
      </c>
      <c r="D29" s="6">
        <v>0.23404410608853454</v>
      </c>
      <c r="E29" s="3"/>
      <c r="F29" s="3">
        <f t="shared" ca="1" si="1"/>
        <v>0.27730009860248672</v>
      </c>
      <c r="G29" s="4"/>
      <c r="J29" s="5"/>
      <c r="K29" s="15"/>
      <c r="L29" s="6"/>
    </row>
    <row r="30" spans="2:12" x14ac:dyDescent="0.4">
      <c r="B30">
        <f t="shared" si="0"/>
        <v>26</v>
      </c>
      <c r="C30" s="6">
        <v>0.1813312465195418</v>
      </c>
      <c r="D30" s="6">
        <v>0.27194799817413462</v>
      </c>
      <c r="E30" s="3"/>
      <c r="F30" s="3">
        <f t="shared" ca="1" si="1"/>
        <v>0.27730009860248672</v>
      </c>
      <c r="G30" s="4"/>
    </row>
    <row r="31" spans="2:12" x14ac:dyDescent="0.4">
      <c r="B31">
        <f t="shared" si="0"/>
        <v>27</v>
      </c>
      <c r="C31" s="30">
        <v>0.2214373758266539</v>
      </c>
      <c r="D31" s="6">
        <v>0.18131151444484273</v>
      </c>
      <c r="E31" s="3"/>
      <c r="F31" s="3">
        <f t="shared" ca="1" si="1"/>
        <v>0.27730009860248672</v>
      </c>
      <c r="G31" s="4"/>
    </row>
    <row r="32" spans="2:12" x14ac:dyDescent="0.4">
      <c r="B32">
        <f t="shared" si="0"/>
        <v>28</v>
      </c>
      <c r="C32" s="6">
        <v>0.22991412437280356</v>
      </c>
      <c r="D32" s="6">
        <v>0.25035952928956795</v>
      </c>
      <c r="E32" s="3"/>
      <c r="F32" s="3">
        <f t="shared" ca="1" si="1"/>
        <v>0.27730009860248672</v>
      </c>
      <c r="G32" s="4"/>
    </row>
    <row r="33" spans="2:11" x14ac:dyDescent="0.4">
      <c r="B33">
        <f t="shared" si="0"/>
        <v>29</v>
      </c>
      <c r="C33" s="6">
        <v>0.30926368776948499</v>
      </c>
      <c r="D33" s="6">
        <v>0.24831456809673957</v>
      </c>
      <c r="E33" s="3"/>
      <c r="F33" s="3">
        <f t="shared" ca="1" si="1"/>
        <v>0.27730009860248672</v>
      </c>
      <c r="G33" s="4"/>
    </row>
    <row r="34" spans="2:11" x14ac:dyDescent="0.4">
      <c r="B34">
        <f t="shared" si="0"/>
        <v>30</v>
      </c>
      <c r="C34" s="6">
        <v>0.28471570903664722</v>
      </c>
      <c r="D34" s="6">
        <v>0.33913940210117044</v>
      </c>
      <c r="E34" s="3"/>
      <c r="F34" s="3">
        <f t="shared" ca="1" si="1"/>
        <v>0.27730009860248672</v>
      </c>
      <c r="G34" s="4"/>
    </row>
    <row r="35" spans="2:11" x14ac:dyDescent="0.4">
      <c r="B35">
        <f t="shared" si="0"/>
        <v>31</v>
      </c>
      <c r="C35" s="30">
        <v>0.34492933276035953</v>
      </c>
      <c r="D35" s="6">
        <v>0.43833888112215003</v>
      </c>
      <c r="E35" s="3"/>
      <c r="F35" s="3">
        <f t="shared" ca="1" si="1"/>
        <v>0.27730009860248672</v>
      </c>
      <c r="G35" s="4"/>
    </row>
    <row r="36" spans="2:11" x14ac:dyDescent="0.4">
      <c r="B36">
        <f t="shared" si="0"/>
        <v>32</v>
      </c>
      <c r="C36" s="30">
        <v>0.48623053476325651</v>
      </c>
      <c r="D36" s="6">
        <v>0.39443205613062138</v>
      </c>
      <c r="E36" s="3"/>
      <c r="F36" s="3">
        <f t="shared" ca="1" si="1"/>
        <v>0.27730009860248672</v>
      </c>
      <c r="G36" s="4"/>
    </row>
    <row r="37" spans="2:11" x14ac:dyDescent="0.4">
      <c r="B37">
        <f t="shared" si="0"/>
        <v>33</v>
      </c>
      <c r="C37" s="30">
        <v>0.45082368768415404</v>
      </c>
      <c r="D37" s="6">
        <v>0.44745309844930703</v>
      </c>
      <c r="E37" s="3"/>
      <c r="F37" s="3">
        <f t="shared" ca="1" si="1"/>
        <v>0.27730009860248672</v>
      </c>
      <c r="G37" s="4"/>
    </row>
    <row r="38" spans="2:11" x14ac:dyDescent="0.4">
      <c r="B38">
        <f t="shared" si="0"/>
        <v>34</v>
      </c>
      <c r="C38" s="30">
        <v>0.51629281891658896</v>
      </c>
      <c r="D38" s="6">
        <v>0.42410692522705662</v>
      </c>
      <c r="E38" s="3"/>
      <c r="F38" s="3">
        <f t="shared" ca="1" si="1"/>
        <v>0.27730009860248672</v>
      </c>
      <c r="G38" s="4"/>
    </row>
    <row r="39" spans="2:11" x14ac:dyDescent="0.4">
      <c r="B39">
        <f t="shared" si="0"/>
        <v>35</v>
      </c>
      <c r="C39" s="30">
        <v>0.63798153852091399</v>
      </c>
      <c r="D39" s="6">
        <v>0.39648915897956893</v>
      </c>
      <c r="E39" s="3"/>
      <c r="F39" s="3">
        <f t="shared" ca="1" si="1"/>
        <v>0.27730009860248672</v>
      </c>
      <c r="G39" s="4"/>
      <c r="I39" s="4"/>
      <c r="J39" s="4"/>
      <c r="K39" s="4"/>
    </row>
    <row r="40" spans="2:11" x14ac:dyDescent="0.4">
      <c r="B40">
        <f t="shared" si="0"/>
        <v>36</v>
      </c>
      <c r="C40" s="30">
        <v>0.69418063353982484</v>
      </c>
      <c r="D40" s="6">
        <v>0.44935116785486184</v>
      </c>
      <c r="E40" s="3"/>
      <c r="F40" s="3">
        <f t="shared" ca="1" si="1"/>
        <v>0.27730009860248672</v>
      </c>
      <c r="G40" s="4"/>
    </row>
    <row r="41" spans="2:11" x14ac:dyDescent="0.4">
      <c r="B41">
        <f t="shared" si="0"/>
        <v>37</v>
      </c>
      <c r="C41" s="30">
        <v>0.73874314891096504</v>
      </c>
      <c r="D41" s="30">
        <v>0.49294442842916064</v>
      </c>
      <c r="E41" s="8"/>
      <c r="F41" s="3">
        <f t="shared" ca="1" si="1"/>
        <v>0.27730009860248672</v>
      </c>
      <c r="G41" s="4"/>
    </row>
    <row r="42" spans="2:11" x14ac:dyDescent="0.4">
      <c r="B42">
        <f t="shared" si="0"/>
        <v>38</v>
      </c>
      <c r="C42" s="30">
        <v>0.7513065005636832</v>
      </c>
      <c r="D42" s="30">
        <v>0.44087930754937932</v>
      </c>
      <c r="E42" s="8"/>
      <c r="F42" s="3">
        <f t="shared" ca="1" si="1"/>
        <v>0.27730009860248672</v>
      </c>
      <c r="G42" s="4"/>
    </row>
    <row r="43" spans="2:11" x14ac:dyDescent="0.4">
      <c r="B43">
        <f t="shared" si="0"/>
        <v>39</v>
      </c>
      <c r="C43" s="30">
        <v>0.74967524799767693</v>
      </c>
      <c r="D43" s="30">
        <v>0.43981522972344256</v>
      </c>
      <c r="E43" s="8"/>
      <c r="F43" s="3">
        <f t="shared" ca="1" si="1"/>
        <v>0.27730009860248672</v>
      </c>
      <c r="G43" s="4"/>
    </row>
    <row r="44" spans="2:11" x14ac:dyDescent="0.4">
      <c r="B44">
        <f t="shared" si="0"/>
        <v>40</v>
      </c>
      <c r="C44" s="30">
        <v>0.82762646145403584</v>
      </c>
      <c r="D44" s="30">
        <v>0.45880942054952145</v>
      </c>
      <c r="E44" s="8"/>
      <c r="F44" s="3">
        <f t="shared" ca="1" si="1"/>
        <v>0.27730009860248672</v>
      </c>
      <c r="G44" s="4"/>
    </row>
    <row r="45" spans="2:11" x14ac:dyDescent="0.4">
      <c r="B45">
        <f t="shared" si="0"/>
        <v>41</v>
      </c>
      <c r="C45" s="30">
        <v>0.86516950944859805</v>
      </c>
      <c r="D45" s="30">
        <v>0.50181458135825951</v>
      </c>
      <c r="E45" s="8"/>
      <c r="F45" s="3">
        <f t="shared" ca="1" si="1"/>
        <v>0.27730009860248672</v>
      </c>
      <c r="G45" s="4"/>
    </row>
    <row r="46" spans="2:11" x14ac:dyDescent="0.4">
      <c r="B46">
        <f t="shared" si="0"/>
        <v>42</v>
      </c>
      <c r="C46" s="30">
        <v>0.87088385791350986</v>
      </c>
      <c r="D46" s="31">
        <v>0.50526046103750799</v>
      </c>
      <c r="E46" s="18"/>
      <c r="F46" s="3">
        <f t="shared" ca="1" si="1"/>
        <v>0.27730009860248672</v>
      </c>
      <c r="G46" s="4"/>
    </row>
    <row r="47" spans="2:11" x14ac:dyDescent="0.4">
      <c r="B47">
        <f t="shared" si="0"/>
        <v>43</v>
      </c>
      <c r="C47" s="30">
        <v>0.79925630466571929</v>
      </c>
      <c r="D47" s="31">
        <v>0.42638738603969251</v>
      </c>
      <c r="E47" s="18"/>
      <c r="F47" s="3">
        <f t="shared" ca="1" si="1"/>
        <v>0.27730009860248672</v>
      </c>
      <c r="G47" s="4"/>
    </row>
    <row r="48" spans="2:11" x14ac:dyDescent="0.4">
      <c r="B48">
        <f t="shared" si="0"/>
        <v>44</v>
      </c>
      <c r="C48" s="30">
        <v>0.84340789317214959</v>
      </c>
      <c r="D48" s="31">
        <v>0.43905594608710841</v>
      </c>
      <c r="E48" s="18"/>
      <c r="F48" s="3">
        <f t="shared" ca="1" si="1"/>
        <v>0.27730009860248672</v>
      </c>
      <c r="G48" s="4"/>
    </row>
    <row r="49" spans="2:7" x14ac:dyDescent="0.4">
      <c r="B49">
        <f t="shared" si="0"/>
        <v>45</v>
      </c>
      <c r="C49" s="30">
        <v>0.76399708139208067</v>
      </c>
      <c r="D49" s="31">
        <v>0.44299352067937692</v>
      </c>
      <c r="E49" s="18"/>
      <c r="F49" s="3">
        <f t="shared" ca="1" si="1"/>
        <v>0.27730009860248672</v>
      </c>
      <c r="G49" s="4"/>
    </row>
    <row r="50" spans="2:7" x14ac:dyDescent="0.4">
      <c r="B50">
        <f t="shared" si="0"/>
        <v>46</v>
      </c>
      <c r="C50" s="30">
        <v>0.60302511317278706</v>
      </c>
      <c r="D50" s="32">
        <v>0.39208355848245402</v>
      </c>
      <c r="E50" s="19"/>
      <c r="F50" s="3">
        <f t="shared" ca="1" si="1"/>
        <v>0.27730009860248672</v>
      </c>
      <c r="G50" s="4"/>
    </row>
    <row r="51" spans="2:7" x14ac:dyDescent="0.4">
      <c r="B51">
        <f t="shared" si="0"/>
        <v>47</v>
      </c>
      <c r="C51" s="30">
        <v>0.65448899572592989</v>
      </c>
      <c r="D51" s="31">
        <v>0.34875855408861511</v>
      </c>
      <c r="E51" s="18"/>
      <c r="F51" s="3">
        <f t="shared" ca="1" si="1"/>
        <v>0.27730009860248672</v>
      </c>
      <c r="G51" s="4"/>
    </row>
    <row r="52" spans="2:7" x14ac:dyDescent="0.4">
      <c r="B52">
        <f t="shared" si="0"/>
        <v>48</v>
      </c>
      <c r="C52" s="30">
        <v>0.60771715828816597</v>
      </c>
      <c r="D52" s="31">
        <v>0.38709907833448765</v>
      </c>
      <c r="E52" s="18"/>
      <c r="F52" s="3">
        <f t="shared" ca="1" si="1"/>
        <v>0.27730009860248672</v>
      </c>
      <c r="G52" s="4"/>
    </row>
    <row r="53" spans="2:7" x14ac:dyDescent="0.4">
      <c r="B53">
        <f t="shared" si="0"/>
        <v>49</v>
      </c>
      <c r="C53" s="30">
        <v>0.68563018367978934</v>
      </c>
      <c r="D53" s="31">
        <v>0.34632421032522909</v>
      </c>
      <c r="E53" s="18"/>
      <c r="F53" s="3">
        <f t="shared" ca="1" si="1"/>
        <v>0.27730009860248672</v>
      </c>
      <c r="G53" s="4"/>
    </row>
    <row r="54" spans="2:7" x14ac:dyDescent="0.4">
      <c r="B54">
        <f t="shared" si="0"/>
        <v>50</v>
      </c>
      <c r="C54" s="30">
        <v>0.6701509392581062</v>
      </c>
      <c r="D54" s="31">
        <v>0.32895275488139775</v>
      </c>
      <c r="E54" s="18"/>
      <c r="F54" s="3">
        <f t="shared" ca="1" si="1"/>
        <v>0.27730009860248672</v>
      </c>
      <c r="G54" s="4"/>
    </row>
    <row r="55" spans="2:7" x14ac:dyDescent="0.4">
      <c r="B55">
        <f t="shared" si="0"/>
        <v>51</v>
      </c>
      <c r="C55" s="30">
        <v>0.63714619164030051</v>
      </c>
      <c r="D55" s="31">
        <v>0.3065532634453727</v>
      </c>
      <c r="E55" s="18"/>
      <c r="F55" s="3">
        <f t="shared" ca="1" si="1"/>
        <v>0.27730009860248672</v>
      </c>
      <c r="G55" s="4"/>
    </row>
    <row r="56" spans="2:7" x14ac:dyDescent="0.4">
      <c r="B56">
        <f t="shared" si="0"/>
        <v>52</v>
      </c>
      <c r="C56" s="30">
        <v>0.56824873354547489</v>
      </c>
      <c r="D56" s="31">
        <v>0.29595646652913765</v>
      </c>
      <c r="E56" s="18"/>
      <c r="F56" s="3">
        <f t="shared" ca="1" si="1"/>
        <v>0.27730009860248672</v>
      </c>
      <c r="G56" s="4"/>
    </row>
    <row r="57" spans="2:7" x14ac:dyDescent="0.4">
      <c r="B57">
        <f t="shared" si="0"/>
        <v>53</v>
      </c>
      <c r="C57" s="30">
        <v>0.60388340181291267</v>
      </c>
      <c r="D57" s="31">
        <v>0.31776641603646327</v>
      </c>
      <c r="E57" s="18"/>
      <c r="F57" s="3">
        <f t="shared" ca="1" si="1"/>
        <v>0.27730009860248672</v>
      </c>
    </row>
    <row r="58" spans="2:7" x14ac:dyDescent="0.4">
      <c r="B58">
        <f t="shared" si="0"/>
        <v>54</v>
      </c>
      <c r="C58" s="30">
        <v>0.60418307139096816</v>
      </c>
      <c r="D58" s="31">
        <v>0.34211779794824726</v>
      </c>
      <c r="E58" s="18"/>
      <c r="F58" s="3">
        <f t="shared" ca="1" si="1"/>
        <v>0.27730009860248672</v>
      </c>
    </row>
    <row r="59" spans="2:7" x14ac:dyDescent="0.4">
      <c r="B59">
        <f t="shared" si="0"/>
        <v>55</v>
      </c>
      <c r="C59" s="30">
        <v>0.61452087944129929</v>
      </c>
      <c r="D59" s="31">
        <v>0.36305756759791508</v>
      </c>
      <c r="E59" s="18"/>
      <c r="F59" s="3">
        <f t="shared" ca="1" si="1"/>
        <v>0.27730009860248672</v>
      </c>
    </row>
    <row r="60" spans="2:7" x14ac:dyDescent="0.4">
      <c r="B60">
        <f t="shared" si="0"/>
        <v>56</v>
      </c>
      <c r="C60" s="30">
        <v>0.65783257351902469</v>
      </c>
      <c r="D60" s="31">
        <v>0.32953677362838452</v>
      </c>
      <c r="E60" s="18"/>
      <c r="F60" s="3">
        <f t="shared" ca="1" si="1"/>
        <v>0.27730009860248672</v>
      </c>
    </row>
    <row r="61" spans="2:7" x14ac:dyDescent="0.4">
      <c r="B61">
        <f t="shared" si="0"/>
        <v>57</v>
      </c>
      <c r="C61" s="30">
        <v>0.70189625651558285</v>
      </c>
      <c r="D61" s="31">
        <v>0.3129121487077986</v>
      </c>
      <c r="E61" s="18"/>
      <c r="F61" s="3">
        <f t="shared" ca="1" si="1"/>
        <v>0.27730009860248672</v>
      </c>
    </row>
    <row r="62" spans="2:7" x14ac:dyDescent="0.4">
      <c r="B62">
        <f t="shared" si="0"/>
        <v>58</v>
      </c>
      <c r="C62" s="30">
        <v>0.60347826405617599</v>
      </c>
      <c r="D62" s="31">
        <v>0.306022505174258</v>
      </c>
      <c r="E62" s="18"/>
      <c r="F62" s="3">
        <f t="shared" ca="1" si="1"/>
        <v>0.27730009860248672</v>
      </c>
    </row>
    <row r="63" spans="2:7" x14ac:dyDescent="0.4">
      <c r="B63">
        <f t="shared" si="0"/>
        <v>59</v>
      </c>
      <c r="C63" s="30">
        <v>0.6640470486777148</v>
      </c>
      <c r="D63" s="31">
        <v>0.38595761986186328</v>
      </c>
      <c r="E63" s="18"/>
      <c r="F63" s="3">
        <f t="shared" ca="1" si="1"/>
        <v>0.27730009860248672</v>
      </c>
    </row>
    <row r="64" spans="2:7" x14ac:dyDescent="0.4">
      <c r="B64">
        <f t="shared" si="0"/>
        <v>60</v>
      </c>
      <c r="C64" s="30">
        <v>0.6877395465886802</v>
      </c>
      <c r="D64" s="31">
        <v>0.36095123064925616</v>
      </c>
      <c r="E64" s="18"/>
      <c r="F64" s="3">
        <f t="shared" ca="1" si="1"/>
        <v>0.27730009860248672</v>
      </c>
    </row>
    <row r="65" spans="2:6" x14ac:dyDescent="0.4">
      <c r="B65">
        <f t="shared" si="0"/>
        <v>61</v>
      </c>
      <c r="C65" s="30">
        <v>0.75923206295155077</v>
      </c>
      <c r="D65" s="31">
        <v>0.35491244833023927</v>
      </c>
      <c r="E65" s="18"/>
      <c r="F65" s="3">
        <f t="shared" ca="1" si="1"/>
        <v>0.27730009860248672</v>
      </c>
    </row>
    <row r="66" spans="2:6" x14ac:dyDescent="0.4">
      <c r="B66">
        <f t="shared" si="0"/>
        <v>62</v>
      </c>
      <c r="C66" s="30">
        <v>0.7151427745166874</v>
      </c>
      <c r="D66" s="31">
        <v>0.32363097484616787</v>
      </c>
      <c r="E66" s="18"/>
      <c r="F66" s="3">
        <f t="shared" ca="1" si="1"/>
        <v>0.27730009860248672</v>
      </c>
    </row>
    <row r="67" spans="2:6" x14ac:dyDescent="0.4">
      <c r="B67">
        <f t="shared" si="0"/>
        <v>63</v>
      </c>
      <c r="C67" s="30">
        <v>0.70836778374284171</v>
      </c>
      <c r="D67" s="31">
        <v>0.3394230512324139</v>
      </c>
      <c r="E67" s="18"/>
      <c r="F67" s="3">
        <f t="shared" ca="1" si="1"/>
        <v>0.27730009860248672</v>
      </c>
    </row>
    <row r="68" spans="2:6" x14ac:dyDescent="0.4">
      <c r="B68">
        <f t="shared" si="0"/>
        <v>64</v>
      </c>
      <c r="C68" s="30">
        <v>0.72898049359270201</v>
      </c>
      <c r="D68" s="31">
        <v>0.39920660122470331</v>
      </c>
      <c r="E68" s="18"/>
      <c r="F68" s="3">
        <f t="shared" ca="1" si="1"/>
        <v>0.27730009860248672</v>
      </c>
    </row>
    <row r="69" spans="2:6" x14ac:dyDescent="0.4">
      <c r="B69">
        <f t="shared" si="0"/>
        <v>65</v>
      </c>
      <c r="C69" s="30">
        <v>0.66889833329670645</v>
      </c>
      <c r="D69" s="31">
        <v>0.39086198825064655</v>
      </c>
      <c r="E69" s="18"/>
      <c r="F69" s="3">
        <f t="shared" ca="1" si="1"/>
        <v>0.27730009860248672</v>
      </c>
    </row>
    <row r="70" spans="2:6" x14ac:dyDescent="0.4">
      <c r="B70">
        <f t="shared" si="0"/>
        <v>66</v>
      </c>
      <c r="C70" s="30">
        <v>0.63578022658841626</v>
      </c>
      <c r="D70" s="31">
        <v>0.43526561252602924</v>
      </c>
      <c r="E70" s="18"/>
      <c r="F70" s="3">
        <f t="shared" ca="1" si="1"/>
        <v>0.27730009860248672</v>
      </c>
    </row>
    <row r="71" spans="2:6" x14ac:dyDescent="0.4">
      <c r="B71">
        <f t="shared" ref="B71:B134" si="2">B70+1</f>
        <v>67</v>
      </c>
      <c r="C71" s="30">
        <v>0.57542069846298882</v>
      </c>
      <c r="D71" s="31">
        <v>0.47972107121235719</v>
      </c>
      <c r="E71" s="18"/>
      <c r="F71" s="3">
        <f t="shared" ref="F71:F134" ca="1" si="3">F70</f>
        <v>0.27730009860248672</v>
      </c>
    </row>
    <row r="72" spans="2:6" x14ac:dyDescent="0.4">
      <c r="B72">
        <f t="shared" si="2"/>
        <v>68</v>
      </c>
      <c r="C72" s="30">
        <v>0.60219482696208626</v>
      </c>
      <c r="D72" s="31">
        <v>0.53592700335513488</v>
      </c>
      <c r="E72" s="18"/>
      <c r="F72" s="3">
        <f t="shared" ca="1" si="3"/>
        <v>0.27730009860248672</v>
      </c>
    </row>
    <row r="73" spans="2:6" x14ac:dyDescent="0.4">
      <c r="B73">
        <f t="shared" si="2"/>
        <v>69</v>
      </c>
      <c r="C73" s="30">
        <v>0.54319914873436637</v>
      </c>
      <c r="D73" s="31">
        <v>0.50005232576451375</v>
      </c>
      <c r="E73" s="18"/>
      <c r="F73" s="3">
        <f t="shared" ca="1" si="3"/>
        <v>0.27730009860248672</v>
      </c>
    </row>
    <row r="74" spans="2:6" x14ac:dyDescent="0.4">
      <c r="B74">
        <f t="shared" si="2"/>
        <v>70</v>
      </c>
      <c r="C74" s="30">
        <v>0.58037964836349509</v>
      </c>
      <c r="D74" s="31">
        <v>0.53736801196644057</v>
      </c>
      <c r="E74" s="18"/>
      <c r="F74" s="3">
        <f t="shared" ca="1" si="3"/>
        <v>0.27730009860248672</v>
      </c>
    </row>
    <row r="75" spans="2:6" x14ac:dyDescent="0.4">
      <c r="B75">
        <f t="shared" si="2"/>
        <v>71</v>
      </c>
      <c r="C75" s="30">
        <v>0.51012161697261438</v>
      </c>
      <c r="D75" s="31">
        <v>0.62355184892008753</v>
      </c>
      <c r="E75" s="18"/>
      <c r="F75" s="3">
        <f t="shared" ca="1" si="3"/>
        <v>0.27730009860248672</v>
      </c>
    </row>
    <row r="76" spans="2:6" x14ac:dyDescent="0.4">
      <c r="B76">
        <f t="shared" si="2"/>
        <v>72</v>
      </c>
      <c r="C76" s="30">
        <v>0.50075654884287446</v>
      </c>
      <c r="D76" s="31">
        <v>0.61659095209155002</v>
      </c>
      <c r="E76" s="18"/>
      <c r="F76" s="3">
        <f t="shared" ca="1" si="3"/>
        <v>0.27730009860248672</v>
      </c>
    </row>
    <row r="77" spans="2:6" x14ac:dyDescent="0.4">
      <c r="B77">
        <f t="shared" si="2"/>
        <v>73</v>
      </c>
      <c r="C77" s="30">
        <v>0.53377103723500685</v>
      </c>
      <c r="D77" s="31">
        <v>0.61525961300802412</v>
      </c>
      <c r="E77" s="18"/>
      <c r="F77" s="3">
        <f t="shared" ca="1" si="3"/>
        <v>0.27730009860248672</v>
      </c>
    </row>
    <row r="78" spans="2:6" x14ac:dyDescent="0.4">
      <c r="B78">
        <f t="shared" si="2"/>
        <v>74</v>
      </c>
      <c r="C78" s="30">
        <v>0.4969592571896857</v>
      </c>
      <c r="D78" s="31">
        <v>0.58759685569928211</v>
      </c>
      <c r="E78" s="18"/>
      <c r="F78" s="3">
        <f t="shared" ca="1" si="3"/>
        <v>0.27730009860248672</v>
      </c>
    </row>
    <row r="79" spans="2:6" x14ac:dyDescent="0.4">
      <c r="B79">
        <f t="shared" si="2"/>
        <v>75</v>
      </c>
      <c r="C79" s="30">
        <v>0.51033033990730714</v>
      </c>
      <c r="D79" s="31">
        <v>0.50345139242505743</v>
      </c>
      <c r="E79" s="18"/>
      <c r="F79" s="3">
        <f t="shared" ca="1" si="3"/>
        <v>0.27730009860248672</v>
      </c>
    </row>
    <row r="80" spans="2:6" x14ac:dyDescent="0.4">
      <c r="B80">
        <f t="shared" si="2"/>
        <v>76</v>
      </c>
      <c r="C80" s="30">
        <v>0.50203548851586577</v>
      </c>
      <c r="D80" s="31">
        <v>0.54532169128392161</v>
      </c>
      <c r="E80" s="18"/>
      <c r="F80" s="3">
        <f t="shared" ca="1" si="3"/>
        <v>0.27730009860248672</v>
      </c>
    </row>
    <row r="81" spans="2:6" x14ac:dyDescent="0.4">
      <c r="B81">
        <f t="shared" si="2"/>
        <v>77</v>
      </c>
      <c r="C81" s="30">
        <v>0.51514993664614517</v>
      </c>
      <c r="D81" s="31">
        <v>0.53863464548253015</v>
      </c>
      <c r="E81" s="18"/>
      <c r="F81" s="3">
        <f t="shared" ca="1" si="3"/>
        <v>0.27730009860248672</v>
      </c>
    </row>
    <row r="82" spans="2:6" x14ac:dyDescent="0.4">
      <c r="B82">
        <f t="shared" si="2"/>
        <v>78</v>
      </c>
      <c r="C82" s="30">
        <v>0.49218091349010828</v>
      </c>
      <c r="D82" s="31">
        <v>0.52332520729177467</v>
      </c>
      <c r="E82" s="18"/>
      <c r="F82" s="3">
        <f t="shared" ca="1" si="3"/>
        <v>0.27730009860248672</v>
      </c>
    </row>
    <row r="83" spans="2:6" x14ac:dyDescent="0.4">
      <c r="B83">
        <f t="shared" si="2"/>
        <v>79</v>
      </c>
      <c r="C83" s="30">
        <v>0.61378502406559443</v>
      </c>
      <c r="D83" s="31">
        <v>0.60693053294677313</v>
      </c>
      <c r="E83" s="18"/>
      <c r="F83" s="3">
        <f t="shared" ca="1" si="3"/>
        <v>0.27730009860248672</v>
      </c>
    </row>
    <row r="84" spans="2:6" x14ac:dyDescent="0.4">
      <c r="B84">
        <f t="shared" si="2"/>
        <v>80</v>
      </c>
      <c r="C84" s="30">
        <v>0.65395287061571206</v>
      </c>
      <c r="D84" s="31">
        <v>0.58669673312121406</v>
      </c>
      <c r="E84" s="18"/>
      <c r="F84" s="3">
        <f t="shared" ca="1" si="3"/>
        <v>0.27730009860248672</v>
      </c>
    </row>
    <row r="85" spans="2:6" x14ac:dyDescent="0.4">
      <c r="B85">
        <f t="shared" si="2"/>
        <v>81</v>
      </c>
      <c r="C85" s="30">
        <v>0.71169540932598729</v>
      </c>
      <c r="D85" s="31">
        <v>0.58621310334948529</v>
      </c>
      <c r="E85" s="18"/>
      <c r="F85" s="3">
        <f t="shared" ca="1" si="3"/>
        <v>0.27730009860248672</v>
      </c>
    </row>
    <row r="86" spans="2:6" x14ac:dyDescent="0.4">
      <c r="B86">
        <f t="shared" si="2"/>
        <v>82</v>
      </c>
      <c r="C86" s="30">
        <v>0.66776280013005573</v>
      </c>
      <c r="D86" s="31">
        <v>0.62127263969140345</v>
      </c>
      <c r="E86" s="18"/>
      <c r="F86" s="3">
        <f t="shared" ca="1" si="3"/>
        <v>0.27730009860248672</v>
      </c>
    </row>
    <row r="87" spans="2:6" x14ac:dyDescent="0.4">
      <c r="B87">
        <f t="shared" si="2"/>
        <v>83</v>
      </c>
      <c r="C87" s="30">
        <v>0.62498062084936334</v>
      </c>
      <c r="D87" s="31">
        <v>0.610627962077124</v>
      </c>
      <c r="E87" s="18"/>
      <c r="F87" s="3">
        <f t="shared" ca="1" si="3"/>
        <v>0.27730009860248672</v>
      </c>
    </row>
    <row r="88" spans="2:6" x14ac:dyDescent="0.4">
      <c r="B88">
        <f t="shared" si="2"/>
        <v>84</v>
      </c>
      <c r="C88" s="30">
        <v>0.51991262862388243</v>
      </c>
      <c r="D88" s="31">
        <v>0.59478216365758252</v>
      </c>
      <c r="E88" s="18"/>
      <c r="F88" s="3">
        <f t="shared" ca="1" si="3"/>
        <v>0.27730009860248672</v>
      </c>
    </row>
    <row r="89" spans="2:6" x14ac:dyDescent="0.4">
      <c r="B89">
        <f t="shared" si="2"/>
        <v>85</v>
      </c>
      <c r="C89" s="30">
        <v>0.57564403851641277</v>
      </c>
      <c r="D89" s="31">
        <v>0.58560501944276622</v>
      </c>
      <c r="E89" s="18"/>
      <c r="F89" s="3">
        <f t="shared" ca="1" si="3"/>
        <v>0.27730009860248672</v>
      </c>
    </row>
    <row r="90" spans="2:6" x14ac:dyDescent="0.4">
      <c r="B90">
        <f t="shared" si="2"/>
        <v>86</v>
      </c>
      <c r="C90" s="30">
        <v>0.56505061584296845</v>
      </c>
      <c r="D90" s="31">
        <v>0.55917292548150765</v>
      </c>
      <c r="E90" s="18"/>
      <c r="F90" s="3">
        <f t="shared" ca="1" si="3"/>
        <v>0.27730009860248672</v>
      </c>
    </row>
    <row r="91" spans="2:6" x14ac:dyDescent="0.4">
      <c r="B91">
        <f t="shared" si="2"/>
        <v>87</v>
      </c>
      <c r="C91" s="30">
        <v>0.59075194776508311</v>
      </c>
      <c r="D91" s="31">
        <v>0.58671234748182455</v>
      </c>
      <c r="E91" s="18"/>
      <c r="F91" s="3">
        <f t="shared" ca="1" si="3"/>
        <v>0.27730009860248672</v>
      </c>
    </row>
    <row r="92" spans="2:6" x14ac:dyDescent="0.4">
      <c r="B92">
        <f t="shared" si="2"/>
        <v>88</v>
      </c>
      <c r="C92" s="30">
        <v>0.57017090717198071</v>
      </c>
      <c r="D92" s="31">
        <v>0.63442974724205037</v>
      </c>
      <c r="E92" s="18"/>
      <c r="F92" s="3">
        <f t="shared" ca="1" si="3"/>
        <v>0.27730009860248672</v>
      </c>
    </row>
    <row r="93" spans="2:6" x14ac:dyDescent="0.4">
      <c r="B93">
        <f t="shared" si="2"/>
        <v>89</v>
      </c>
      <c r="C93" s="30">
        <v>0.57799835543854639</v>
      </c>
      <c r="D93" s="31">
        <v>0.61036425697047969</v>
      </c>
      <c r="E93" s="18"/>
      <c r="F93" s="3">
        <f t="shared" ca="1" si="3"/>
        <v>0.27730009860248672</v>
      </c>
    </row>
    <row r="94" spans="2:6" x14ac:dyDescent="0.4">
      <c r="B94">
        <f t="shared" si="2"/>
        <v>90</v>
      </c>
      <c r="C94" s="30">
        <v>0.50235045840492742</v>
      </c>
      <c r="D94" s="31">
        <v>0.64478345270800896</v>
      </c>
      <c r="E94" s="18"/>
      <c r="F94" s="3">
        <f t="shared" ca="1" si="3"/>
        <v>0.27730009860248672</v>
      </c>
    </row>
    <row r="95" spans="2:6" x14ac:dyDescent="0.4">
      <c r="B95">
        <f t="shared" si="2"/>
        <v>91</v>
      </c>
      <c r="C95" s="30">
        <v>0.49422724548857011</v>
      </c>
      <c r="D95" s="31">
        <v>0.6427975003789197</v>
      </c>
      <c r="E95" s="18"/>
      <c r="F95" s="3">
        <f t="shared" ca="1" si="3"/>
        <v>0.27730009860248672</v>
      </c>
    </row>
    <row r="96" spans="2:6" x14ac:dyDescent="0.4">
      <c r="B96">
        <f t="shared" si="2"/>
        <v>92</v>
      </c>
      <c r="C96" s="30">
        <v>0.47470587125709729</v>
      </c>
      <c r="D96" s="31">
        <v>0.64523693641611835</v>
      </c>
      <c r="E96" s="18"/>
      <c r="F96" s="3">
        <f t="shared" ca="1" si="3"/>
        <v>0.27730009860248672</v>
      </c>
    </row>
    <row r="97" spans="2:6" x14ac:dyDescent="0.4">
      <c r="B97">
        <f t="shared" si="2"/>
        <v>93</v>
      </c>
      <c r="C97" s="30">
        <v>0.48843869485923297</v>
      </c>
      <c r="D97" s="31">
        <v>0.65735473613626239</v>
      </c>
      <c r="E97" s="18"/>
      <c r="F97" s="3">
        <f t="shared" ca="1" si="3"/>
        <v>0.27730009860248672</v>
      </c>
    </row>
    <row r="98" spans="2:6" x14ac:dyDescent="0.4">
      <c r="B98">
        <f t="shared" si="2"/>
        <v>94</v>
      </c>
      <c r="C98" s="30">
        <v>0.54474939936902245</v>
      </c>
      <c r="D98" s="31">
        <v>0.61237814970688587</v>
      </c>
      <c r="E98" s="18"/>
      <c r="F98" s="3">
        <f t="shared" ca="1" si="3"/>
        <v>0.27730009860248672</v>
      </c>
    </row>
    <row r="99" spans="2:6" x14ac:dyDescent="0.4">
      <c r="B99">
        <f t="shared" si="2"/>
        <v>95</v>
      </c>
      <c r="C99" s="30">
        <v>0.53181269147207155</v>
      </c>
      <c r="D99" s="31">
        <v>0.61958453934149671</v>
      </c>
      <c r="E99" s="18"/>
      <c r="F99" s="3">
        <f t="shared" ca="1" si="3"/>
        <v>0.27730009860248672</v>
      </c>
    </row>
    <row r="100" spans="2:6" x14ac:dyDescent="0.4">
      <c r="B100">
        <f t="shared" si="2"/>
        <v>96</v>
      </c>
      <c r="C100" s="30">
        <v>0.60774329881642686</v>
      </c>
      <c r="D100" s="31">
        <v>0.61201989101562826</v>
      </c>
      <c r="E100" s="18"/>
      <c r="F100" s="3">
        <f t="shared" ca="1" si="3"/>
        <v>0.27730009860248672</v>
      </c>
    </row>
    <row r="101" spans="2:6" x14ac:dyDescent="0.4">
      <c r="B101">
        <f t="shared" si="2"/>
        <v>97</v>
      </c>
      <c r="C101" s="30">
        <v>0.64515796742262399</v>
      </c>
      <c r="D101" s="31">
        <v>0.65699008214853971</v>
      </c>
      <c r="E101" s="18"/>
      <c r="F101" s="3">
        <f t="shared" ca="1" si="3"/>
        <v>0.27730009860248672</v>
      </c>
    </row>
    <row r="102" spans="2:6" x14ac:dyDescent="0.4">
      <c r="B102">
        <f t="shared" si="2"/>
        <v>98</v>
      </c>
      <c r="C102" s="30">
        <v>0.62138691655213152</v>
      </c>
      <c r="D102" s="31">
        <v>0.64907423786920693</v>
      </c>
      <c r="E102" s="18"/>
      <c r="F102" s="3">
        <f t="shared" ca="1" si="3"/>
        <v>0.27730009860248672</v>
      </c>
    </row>
    <row r="103" spans="2:6" x14ac:dyDescent="0.4">
      <c r="B103">
        <f t="shared" si="2"/>
        <v>99</v>
      </c>
      <c r="C103" s="30">
        <v>0.69626615848748918</v>
      </c>
      <c r="D103" s="31">
        <v>0.64322035078279249</v>
      </c>
      <c r="E103" s="18"/>
      <c r="F103" s="3">
        <f t="shared" ca="1" si="3"/>
        <v>0.27730009860248672</v>
      </c>
    </row>
    <row r="104" spans="2:6" x14ac:dyDescent="0.4">
      <c r="B104">
        <f t="shared" si="2"/>
        <v>100</v>
      </c>
      <c r="C104" s="30">
        <v>0.71472268912026538</v>
      </c>
      <c r="D104" s="31">
        <v>0.66083179913595913</v>
      </c>
      <c r="E104" s="18"/>
      <c r="F104" s="3">
        <f t="shared" ca="1" si="3"/>
        <v>0.27730009860248672</v>
      </c>
    </row>
    <row r="105" spans="2:6" x14ac:dyDescent="0.4">
      <c r="B105">
        <f t="shared" si="2"/>
        <v>101</v>
      </c>
      <c r="C105" s="30">
        <v>0.71590608090893415</v>
      </c>
      <c r="D105" s="31">
        <v>0.71345566548410222</v>
      </c>
      <c r="E105" s="18"/>
      <c r="F105" s="3">
        <f t="shared" ca="1" si="3"/>
        <v>0.27730009860248672</v>
      </c>
    </row>
    <row r="106" spans="2:6" x14ac:dyDescent="0.4">
      <c r="B106">
        <f t="shared" si="2"/>
        <v>102</v>
      </c>
      <c r="C106" s="30">
        <v>0.74132321261675149</v>
      </c>
      <c r="D106" s="31">
        <v>0.70923268882768742</v>
      </c>
      <c r="E106" s="18"/>
      <c r="F106" s="3">
        <f t="shared" ca="1" si="3"/>
        <v>0.27730009860248672</v>
      </c>
    </row>
    <row r="107" spans="2:6" x14ac:dyDescent="0.4">
      <c r="B107">
        <f t="shared" si="2"/>
        <v>103</v>
      </c>
      <c r="C107" s="30">
        <v>0.80002636047299025</v>
      </c>
      <c r="D107" s="31">
        <v>0.71188846857049892</v>
      </c>
      <c r="E107" s="18"/>
      <c r="F107" s="3">
        <f t="shared" ca="1" si="3"/>
        <v>0.27730009860248672</v>
      </c>
    </row>
    <row r="108" spans="2:6" x14ac:dyDescent="0.4">
      <c r="B108">
        <f t="shared" si="2"/>
        <v>104</v>
      </c>
      <c r="C108" s="30">
        <v>0.92086012847910825</v>
      </c>
      <c r="D108" s="31">
        <v>0.76683748864122769</v>
      </c>
      <c r="E108" s="18"/>
      <c r="F108" s="3">
        <f t="shared" ca="1" si="3"/>
        <v>0.27730009860248672</v>
      </c>
    </row>
    <row r="109" spans="2:6" x14ac:dyDescent="0.4">
      <c r="B109">
        <f t="shared" si="2"/>
        <v>105</v>
      </c>
      <c r="C109" s="30">
        <v>0.93346592520620297</v>
      </c>
      <c r="D109" s="31">
        <v>0.75548077788235912</v>
      </c>
      <c r="E109" s="18"/>
      <c r="F109" s="3">
        <f t="shared" ca="1" si="3"/>
        <v>0.27730009860248672</v>
      </c>
    </row>
    <row r="110" spans="2:6" x14ac:dyDescent="0.4">
      <c r="B110">
        <f t="shared" si="2"/>
        <v>106</v>
      </c>
      <c r="C110" s="30">
        <v>0.99855977745939484</v>
      </c>
      <c r="D110" s="31">
        <v>0.75548077788235912</v>
      </c>
      <c r="E110" s="18"/>
      <c r="F110" s="3">
        <f t="shared" ca="1" si="3"/>
        <v>0.27730009860248672</v>
      </c>
    </row>
    <row r="111" spans="2:6" x14ac:dyDescent="0.4">
      <c r="B111">
        <f t="shared" si="2"/>
        <v>107</v>
      </c>
      <c r="C111" s="30">
        <v>1.0319725482884712</v>
      </c>
      <c r="D111" s="31">
        <v>0.75548077788235912</v>
      </c>
      <c r="E111" s="18"/>
      <c r="F111" s="3">
        <f t="shared" ca="1" si="3"/>
        <v>0.27730009860248672</v>
      </c>
    </row>
    <row r="112" spans="2:6" x14ac:dyDescent="0.4">
      <c r="B112">
        <f t="shared" si="2"/>
        <v>108</v>
      </c>
      <c r="C112" s="30">
        <v>1.0551370107471589</v>
      </c>
      <c r="D112" s="31">
        <v>0.79848893141088673</v>
      </c>
      <c r="E112" s="18"/>
      <c r="F112" s="3">
        <f t="shared" ca="1" si="3"/>
        <v>0.27730009860248672</v>
      </c>
    </row>
    <row r="113" spans="2:6" x14ac:dyDescent="0.4">
      <c r="B113">
        <f t="shared" si="2"/>
        <v>109</v>
      </c>
      <c r="C113" s="30">
        <v>1.2312361487075734</v>
      </c>
      <c r="D113" s="31">
        <v>0.75881369003345944</v>
      </c>
      <c r="E113" s="18"/>
      <c r="F113" s="3">
        <f t="shared" ca="1" si="3"/>
        <v>0.27730009860248672</v>
      </c>
    </row>
    <row r="114" spans="2:6" x14ac:dyDescent="0.4">
      <c r="B114">
        <f t="shared" si="2"/>
        <v>110</v>
      </c>
      <c r="C114" s="30">
        <v>1.1770864970198351</v>
      </c>
      <c r="D114" s="31">
        <v>0.76566615327957543</v>
      </c>
      <c r="E114" s="18"/>
      <c r="F114" s="3">
        <f t="shared" ca="1" si="3"/>
        <v>0.27730009860248672</v>
      </c>
    </row>
    <row r="115" spans="2:6" x14ac:dyDescent="0.4">
      <c r="B115">
        <f t="shared" si="2"/>
        <v>111</v>
      </c>
      <c r="C115" s="30">
        <v>1.1908114872182574</v>
      </c>
      <c r="D115" s="31">
        <v>0.69137552264313484</v>
      </c>
      <c r="E115" s="18"/>
      <c r="F115" s="3">
        <f t="shared" ca="1" si="3"/>
        <v>0.27730009860248672</v>
      </c>
    </row>
    <row r="116" spans="2:6" x14ac:dyDescent="0.4">
      <c r="B116">
        <f t="shared" si="2"/>
        <v>112</v>
      </c>
      <c r="C116" s="30">
        <v>1.1887025500477519</v>
      </c>
      <c r="D116" s="31">
        <v>0.6621339555977559</v>
      </c>
      <c r="E116" s="18"/>
      <c r="F116" s="3">
        <f t="shared" ca="1" si="3"/>
        <v>0.27730009860248672</v>
      </c>
    </row>
    <row r="117" spans="2:6" x14ac:dyDescent="0.4">
      <c r="B117">
        <f t="shared" si="2"/>
        <v>113</v>
      </c>
      <c r="C117" s="30">
        <v>1.2043430881937183</v>
      </c>
      <c r="D117" s="31">
        <v>0.6737184253355808</v>
      </c>
      <c r="E117" s="18"/>
      <c r="F117" s="3">
        <f t="shared" ca="1" si="3"/>
        <v>0.27730009860248672</v>
      </c>
    </row>
    <row r="118" spans="2:6" x14ac:dyDescent="0.4">
      <c r="B118">
        <f t="shared" si="2"/>
        <v>114</v>
      </c>
      <c r="C118" s="30">
        <v>1.0935322236015934</v>
      </c>
      <c r="D118" s="31">
        <v>0.60260587698607981</v>
      </c>
      <c r="E118" s="18"/>
      <c r="F118" s="3">
        <f t="shared" ca="1" si="3"/>
        <v>0.27730009860248672</v>
      </c>
    </row>
    <row r="119" spans="2:6" x14ac:dyDescent="0.4">
      <c r="B119">
        <f t="shared" si="2"/>
        <v>115</v>
      </c>
      <c r="C119" s="30">
        <v>1.1607732440348055</v>
      </c>
      <c r="D119" s="31">
        <v>0.62615189405231653</v>
      </c>
      <c r="E119" s="18"/>
      <c r="F119" s="3">
        <f t="shared" ca="1" si="3"/>
        <v>0.27730009860248672</v>
      </c>
    </row>
    <row r="120" spans="2:6" x14ac:dyDescent="0.4">
      <c r="B120">
        <f t="shared" si="2"/>
        <v>116</v>
      </c>
      <c r="C120" s="30">
        <v>1.2120706462585429</v>
      </c>
      <c r="D120" s="31">
        <v>0.59018732006525609</v>
      </c>
      <c r="E120" s="18"/>
      <c r="F120" s="3">
        <f t="shared" ca="1" si="3"/>
        <v>0.27730009860248672</v>
      </c>
    </row>
    <row r="121" spans="2:6" x14ac:dyDescent="0.4">
      <c r="B121">
        <f t="shared" si="2"/>
        <v>117</v>
      </c>
      <c r="C121" s="30">
        <v>1.252824898520561</v>
      </c>
      <c r="D121" s="31">
        <v>0.58079555507155201</v>
      </c>
      <c r="E121" s="18"/>
      <c r="F121" s="3">
        <f t="shared" ca="1" si="3"/>
        <v>0.27730009860248672</v>
      </c>
    </row>
    <row r="122" spans="2:6" x14ac:dyDescent="0.4">
      <c r="B122">
        <f t="shared" si="2"/>
        <v>118</v>
      </c>
      <c r="C122" s="30">
        <v>1.2737768578871558</v>
      </c>
      <c r="D122" s="31">
        <v>0.57473067065615213</v>
      </c>
      <c r="E122" s="18"/>
      <c r="F122" s="3">
        <f t="shared" ca="1" si="3"/>
        <v>0.27730009860248672</v>
      </c>
    </row>
    <row r="123" spans="2:6" x14ac:dyDescent="0.4">
      <c r="B123">
        <f t="shared" si="2"/>
        <v>119</v>
      </c>
      <c r="C123" s="30">
        <v>1.2674635358539939</v>
      </c>
      <c r="D123" s="31">
        <v>0.58649399254947743</v>
      </c>
      <c r="E123" s="18"/>
      <c r="F123" s="3">
        <f t="shared" ca="1" si="3"/>
        <v>0.27730009860248672</v>
      </c>
    </row>
    <row r="124" spans="2:6" x14ac:dyDescent="0.4">
      <c r="B124">
        <f t="shared" si="2"/>
        <v>120</v>
      </c>
      <c r="C124" s="30">
        <v>1.2747161694397491</v>
      </c>
      <c r="D124" s="31">
        <v>0.59715133485176053</v>
      </c>
      <c r="E124" s="18"/>
      <c r="F124" s="3">
        <f t="shared" ca="1" si="3"/>
        <v>0.27730009860248672</v>
      </c>
    </row>
    <row r="125" spans="2:6" x14ac:dyDescent="0.4">
      <c r="B125">
        <f t="shared" si="2"/>
        <v>121</v>
      </c>
      <c r="C125" s="30">
        <v>1.1748601106090355</v>
      </c>
      <c r="D125" s="31">
        <v>0.59715133485176053</v>
      </c>
      <c r="E125" s="18"/>
      <c r="F125" s="3">
        <f t="shared" ca="1" si="3"/>
        <v>0.27730009860248672</v>
      </c>
    </row>
    <row r="126" spans="2:6" x14ac:dyDescent="0.4">
      <c r="B126">
        <f t="shared" si="2"/>
        <v>122</v>
      </c>
      <c r="C126" s="30">
        <v>1.2133074746163723</v>
      </c>
      <c r="D126" s="31">
        <v>0.58700713204121846</v>
      </c>
      <c r="E126" s="18"/>
      <c r="F126" s="3">
        <f t="shared" ca="1" si="3"/>
        <v>0.27730009860248672</v>
      </c>
    </row>
    <row r="127" spans="2:6" x14ac:dyDescent="0.4">
      <c r="B127">
        <f t="shared" si="2"/>
        <v>123</v>
      </c>
      <c r="C127" s="30">
        <v>1.2133074746163723</v>
      </c>
      <c r="D127" s="31">
        <v>0.5631945102459488</v>
      </c>
      <c r="E127" s="18"/>
      <c r="F127" s="3">
        <f t="shared" ca="1" si="3"/>
        <v>0.27730009860248672</v>
      </c>
    </row>
    <row r="128" spans="2:6" x14ac:dyDescent="0.4">
      <c r="B128">
        <f t="shared" si="2"/>
        <v>124</v>
      </c>
      <c r="C128" s="30">
        <v>1.2637254960693318</v>
      </c>
      <c r="D128" s="31">
        <v>0.57524671713870457</v>
      </c>
      <c r="E128" s="18"/>
      <c r="F128" s="3">
        <f t="shared" ca="1" si="3"/>
        <v>0.27730009860248672</v>
      </c>
    </row>
    <row r="129" spans="2:6" x14ac:dyDescent="0.4">
      <c r="B129">
        <f t="shared" si="2"/>
        <v>125</v>
      </c>
      <c r="C129" s="30">
        <v>1.2254548343069542</v>
      </c>
      <c r="D129" s="31">
        <v>0.49654300090287307</v>
      </c>
      <c r="E129" s="18"/>
      <c r="F129" s="3">
        <f t="shared" ca="1" si="3"/>
        <v>0.27730009860248672</v>
      </c>
    </row>
    <row r="130" spans="2:6" x14ac:dyDescent="0.4">
      <c r="B130">
        <f t="shared" si="2"/>
        <v>126</v>
      </c>
      <c r="C130" s="30">
        <v>1.2223266673350399</v>
      </c>
      <c r="D130" s="31">
        <v>0.54931527264976387</v>
      </c>
      <c r="E130" s="18"/>
      <c r="F130" s="3">
        <f t="shared" ca="1" si="3"/>
        <v>0.27730009860248672</v>
      </c>
    </row>
    <row r="131" spans="2:6" x14ac:dyDescent="0.4">
      <c r="B131">
        <f t="shared" si="2"/>
        <v>127</v>
      </c>
      <c r="C131" s="30">
        <v>1.1532063624541582</v>
      </c>
      <c r="D131" s="31">
        <v>0.55770678625524783</v>
      </c>
      <c r="E131" s="18"/>
      <c r="F131" s="3">
        <f t="shared" ca="1" si="3"/>
        <v>0.27730009860248672</v>
      </c>
    </row>
    <row r="132" spans="2:6" x14ac:dyDescent="0.4">
      <c r="B132">
        <f t="shared" si="2"/>
        <v>128</v>
      </c>
      <c r="C132" s="30">
        <v>1.1331456602391552</v>
      </c>
      <c r="D132" s="31">
        <v>0.53056484597799725</v>
      </c>
      <c r="E132" s="18"/>
      <c r="F132" s="3">
        <f t="shared" ca="1" si="3"/>
        <v>0.27730009860248672</v>
      </c>
    </row>
    <row r="133" spans="2:6" x14ac:dyDescent="0.4">
      <c r="B133">
        <f t="shared" si="2"/>
        <v>129</v>
      </c>
      <c r="C133" s="30">
        <v>1.1154214442190669</v>
      </c>
      <c r="D133" s="31">
        <v>0.53649532093424623</v>
      </c>
      <c r="E133" s="18"/>
      <c r="F133" s="3">
        <f t="shared" ca="1" si="3"/>
        <v>0.27730009860248672</v>
      </c>
    </row>
    <row r="134" spans="2:6" x14ac:dyDescent="0.4">
      <c r="B134">
        <f t="shared" si="2"/>
        <v>130</v>
      </c>
      <c r="C134" s="30">
        <v>1.1154214442190669</v>
      </c>
      <c r="D134" s="31">
        <v>0.52985628782448324</v>
      </c>
      <c r="E134" s="18"/>
      <c r="F134" s="3">
        <f t="shared" ca="1" si="3"/>
        <v>0.27730009860248672</v>
      </c>
    </row>
    <row r="135" spans="2:6" x14ac:dyDescent="0.4">
      <c r="B135">
        <f t="shared" ref="B135:B198" si="4">B134+1</f>
        <v>131</v>
      </c>
      <c r="C135" s="30">
        <v>1.1197666028028044</v>
      </c>
      <c r="D135" s="31">
        <v>0.50044751657990494</v>
      </c>
      <c r="E135" s="18"/>
      <c r="F135" s="3">
        <f t="shared" ref="F135:F198" ca="1" si="5">F134</f>
        <v>0.27730009860248672</v>
      </c>
    </row>
    <row r="136" spans="2:6" x14ac:dyDescent="0.4">
      <c r="B136">
        <f t="shared" si="4"/>
        <v>132</v>
      </c>
      <c r="C136" s="30">
        <v>1.129797805104547</v>
      </c>
      <c r="D136" s="31">
        <v>0.41498383370592529</v>
      </c>
      <c r="E136" s="18"/>
      <c r="F136" s="3">
        <f t="shared" ca="1" si="5"/>
        <v>0.27730009860248672</v>
      </c>
    </row>
    <row r="137" spans="2:6" x14ac:dyDescent="0.4">
      <c r="B137">
        <f t="shared" si="4"/>
        <v>133</v>
      </c>
      <c r="C137" s="30">
        <v>1.1251506230311499</v>
      </c>
      <c r="D137" s="31">
        <v>0.44049137606925259</v>
      </c>
      <c r="E137" s="18"/>
      <c r="F137" s="3">
        <f t="shared" ca="1" si="5"/>
        <v>0.27730009860248672</v>
      </c>
    </row>
    <row r="138" spans="2:6" x14ac:dyDescent="0.4">
      <c r="B138">
        <f t="shared" si="4"/>
        <v>134</v>
      </c>
      <c r="C138" s="30">
        <v>1.1433214717441786</v>
      </c>
      <c r="D138" s="31">
        <v>0.45733204326872645</v>
      </c>
      <c r="E138" s="18"/>
      <c r="F138" s="3">
        <f t="shared" ca="1" si="5"/>
        <v>0.27730009860248672</v>
      </c>
    </row>
    <row r="139" spans="2:6" x14ac:dyDescent="0.4">
      <c r="B139">
        <f t="shared" si="4"/>
        <v>135</v>
      </c>
      <c r="C139" s="30">
        <v>1.2085203400538278</v>
      </c>
      <c r="D139" s="31">
        <v>0.45733204326872645</v>
      </c>
      <c r="E139" s="18"/>
      <c r="F139" s="3">
        <f t="shared" ca="1" si="5"/>
        <v>0.27730009860248672</v>
      </c>
    </row>
    <row r="140" spans="2:6" x14ac:dyDescent="0.4">
      <c r="B140">
        <f t="shared" si="4"/>
        <v>136</v>
      </c>
      <c r="C140" s="30">
        <v>1.1490883672480248</v>
      </c>
      <c r="D140" s="31">
        <v>0.42009230411070053</v>
      </c>
      <c r="E140" s="18"/>
      <c r="F140" s="3">
        <f t="shared" ca="1" si="5"/>
        <v>0.27730009860248672</v>
      </c>
    </row>
    <row r="141" spans="2:6" x14ac:dyDescent="0.4">
      <c r="B141">
        <f t="shared" si="4"/>
        <v>137</v>
      </c>
      <c r="C141" s="30">
        <v>1.0933680246120367</v>
      </c>
      <c r="D141" s="31">
        <v>0.41425369527368683</v>
      </c>
      <c r="E141" s="18"/>
      <c r="F141" s="3">
        <f t="shared" ca="1" si="5"/>
        <v>0.27730009860248672</v>
      </c>
    </row>
    <row r="142" spans="2:6" x14ac:dyDescent="0.4">
      <c r="B142">
        <f t="shared" si="4"/>
        <v>138</v>
      </c>
      <c r="C142" s="30">
        <v>1.1161604723326137</v>
      </c>
      <c r="D142" s="31">
        <v>0.40151590427405015</v>
      </c>
      <c r="E142" s="18"/>
      <c r="F142" s="3">
        <f t="shared" ca="1" si="5"/>
        <v>0.27730009860248672</v>
      </c>
    </row>
    <row r="143" spans="2:6" x14ac:dyDescent="0.4">
      <c r="B143">
        <f t="shared" si="4"/>
        <v>139</v>
      </c>
      <c r="C143" s="30">
        <v>1.1189211294618953</v>
      </c>
      <c r="D143" s="31">
        <v>0.37176070508665293</v>
      </c>
      <c r="E143" s="18"/>
      <c r="F143" s="3">
        <f t="shared" ca="1" si="5"/>
        <v>0.27730009860248672</v>
      </c>
    </row>
    <row r="144" spans="2:6" x14ac:dyDescent="0.4">
      <c r="B144">
        <f t="shared" si="4"/>
        <v>140</v>
      </c>
      <c r="C144" s="30">
        <v>1.0635591070547914</v>
      </c>
      <c r="D144" s="31">
        <v>0.36428796456877044</v>
      </c>
      <c r="E144" s="18"/>
      <c r="F144" s="3">
        <f t="shared" ca="1" si="5"/>
        <v>0.27730009860248672</v>
      </c>
    </row>
    <row r="145" spans="2:6" x14ac:dyDescent="0.4">
      <c r="B145">
        <f t="shared" si="4"/>
        <v>141</v>
      </c>
      <c r="C145" s="30">
        <v>0.99753925640160679</v>
      </c>
      <c r="D145" s="31">
        <v>0.32473784239547743</v>
      </c>
      <c r="E145" s="18"/>
      <c r="F145" s="3">
        <f t="shared" ca="1" si="5"/>
        <v>0.27730009860248672</v>
      </c>
    </row>
    <row r="146" spans="2:6" x14ac:dyDescent="0.4">
      <c r="B146">
        <f t="shared" si="4"/>
        <v>142</v>
      </c>
      <c r="C146" s="30">
        <v>0.99753925640160679</v>
      </c>
      <c r="D146" s="31">
        <v>0.35027495555271893</v>
      </c>
      <c r="E146" s="18"/>
      <c r="F146" s="3">
        <f t="shared" ca="1" si="5"/>
        <v>0.27730009860248672</v>
      </c>
    </row>
    <row r="147" spans="2:6" x14ac:dyDescent="0.4">
      <c r="B147">
        <f t="shared" si="4"/>
        <v>143</v>
      </c>
      <c r="C147" s="30">
        <v>0.90833415563879982</v>
      </c>
      <c r="D147" s="31">
        <v>0.33178919382653294</v>
      </c>
      <c r="E147" s="18"/>
      <c r="F147" s="3">
        <f t="shared" ca="1" si="5"/>
        <v>0.27730009860248672</v>
      </c>
    </row>
    <row r="148" spans="2:6" x14ac:dyDescent="0.4">
      <c r="B148">
        <f t="shared" si="4"/>
        <v>144</v>
      </c>
      <c r="C148" s="30">
        <v>0.90999915281025001</v>
      </c>
      <c r="D148" s="31">
        <v>0.33469910902287148</v>
      </c>
      <c r="E148" s="18"/>
      <c r="F148" s="3">
        <f t="shared" ca="1" si="5"/>
        <v>0.27730009860248672</v>
      </c>
    </row>
    <row r="149" spans="2:6" x14ac:dyDescent="0.4">
      <c r="B149">
        <f t="shared" si="4"/>
        <v>145</v>
      </c>
      <c r="C149" s="30">
        <v>0.87072236983689932</v>
      </c>
      <c r="D149" s="31">
        <v>0.35171479030970398</v>
      </c>
      <c r="E149" s="18"/>
      <c r="F149" s="3">
        <f t="shared" ca="1" si="5"/>
        <v>0.27730009860248672</v>
      </c>
    </row>
    <row r="150" spans="2:6" x14ac:dyDescent="0.4">
      <c r="B150">
        <f t="shared" si="4"/>
        <v>146</v>
      </c>
      <c r="C150" s="30">
        <v>0.9042547440001536</v>
      </c>
      <c r="D150" s="31">
        <v>0.32284698426665237</v>
      </c>
      <c r="E150" s="18"/>
      <c r="F150" s="3">
        <f t="shared" ca="1" si="5"/>
        <v>0.27730009860248672</v>
      </c>
    </row>
    <row r="151" spans="2:6" x14ac:dyDescent="0.4">
      <c r="B151">
        <f t="shared" si="4"/>
        <v>147</v>
      </c>
      <c r="C151" s="30">
        <v>0.84758972238493957</v>
      </c>
      <c r="D151" s="31">
        <v>0.27419391167972984</v>
      </c>
      <c r="E151" s="18"/>
      <c r="F151" s="3">
        <f t="shared" ca="1" si="5"/>
        <v>0.27730009860248672</v>
      </c>
    </row>
    <row r="152" spans="2:6" x14ac:dyDescent="0.4">
      <c r="B152">
        <f t="shared" si="4"/>
        <v>148</v>
      </c>
      <c r="C152" s="30">
        <v>0.81306755873186809</v>
      </c>
      <c r="D152" s="31">
        <v>0.24679709300120667</v>
      </c>
      <c r="E152" s="18"/>
      <c r="F152" s="3">
        <f t="shared" ca="1" si="5"/>
        <v>0.27730009860248672</v>
      </c>
    </row>
    <row r="153" spans="2:6" x14ac:dyDescent="0.4">
      <c r="B153">
        <f t="shared" si="4"/>
        <v>149</v>
      </c>
      <c r="C153" s="30">
        <v>0.81767104198952612</v>
      </c>
      <c r="D153" s="31">
        <v>0.25067968963615872</v>
      </c>
      <c r="E153" s="18"/>
      <c r="F153" s="3">
        <f t="shared" ca="1" si="5"/>
        <v>0.27730009860248672</v>
      </c>
    </row>
    <row r="154" spans="2:6" x14ac:dyDescent="0.4">
      <c r="B154">
        <f t="shared" si="4"/>
        <v>150</v>
      </c>
      <c r="C154" s="30">
        <v>0.81767104198952612</v>
      </c>
      <c r="D154" s="31">
        <v>0.25883738160525782</v>
      </c>
      <c r="E154" s="18"/>
      <c r="F154" s="3">
        <f t="shared" ca="1" si="5"/>
        <v>0.27730009860248672</v>
      </c>
    </row>
    <row r="155" spans="2:6" x14ac:dyDescent="0.4">
      <c r="B155">
        <f t="shared" si="4"/>
        <v>151</v>
      </c>
      <c r="C155" s="30">
        <v>0.78043246849689996</v>
      </c>
      <c r="D155" s="31">
        <v>0.25679888381210136</v>
      </c>
      <c r="E155" s="18"/>
      <c r="F155" s="3">
        <f t="shared" ca="1" si="5"/>
        <v>0.27730009860248672</v>
      </c>
    </row>
    <row r="156" spans="2:6" x14ac:dyDescent="0.4">
      <c r="B156">
        <f t="shared" si="4"/>
        <v>152</v>
      </c>
      <c r="C156" s="30">
        <v>0.71886660202151598</v>
      </c>
      <c r="D156" s="31">
        <v>0.26783379814148089</v>
      </c>
      <c r="E156" s="18"/>
      <c r="F156" s="3">
        <f t="shared" ca="1" si="5"/>
        <v>0.27730009860248672</v>
      </c>
    </row>
    <row r="157" spans="2:6" x14ac:dyDescent="0.4">
      <c r="B157">
        <f t="shared" si="4"/>
        <v>153</v>
      </c>
      <c r="C157" s="30">
        <v>0.74264538798878399</v>
      </c>
      <c r="D157" s="31">
        <v>0.26686564669161039</v>
      </c>
      <c r="E157" s="18"/>
      <c r="F157" s="3">
        <f t="shared" ca="1" si="5"/>
        <v>0.27730009860248672</v>
      </c>
    </row>
    <row r="158" spans="2:6" x14ac:dyDescent="0.4">
      <c r="B158">
        <f t="shared" si="4"/>
        <v>154</v>
      </c>
      <c r="C158" s="30">
        <v>0.76158383928193518</v>
      </c>
      <c r="D158" s="31">
        <v>0.27351771374544942</v>
      </c>
      <c r="E158" s="18"/>
      <c r="F158" s="3">
        <f t="shared" ca="1" si="5"/>
        <v>0.27730009860248672</v>
      </c>
    </row>
    <row r="159" spans="2:6" x14ac:dyDescent="0.4">
      <c r="B159">
        <f t="shared" si="4"/>
        <v>155</v>
      </c>
      <c r="C159" s="30">
        <v>0.69897018187731597</v>
      </c>
      <c r="D159" s="31">
        <v>0.26130668705698179</v>
      </c>
      <c r="E159" s="18"/>
      <c r="F159" s="3">
        <f t="shared" ca="1" si="5"/>
        <v>0.27730009860248672</v>
      </c>
    </row>
    <row r="160" spans="2:6" x14ac:dyDescent="0.4">
      <c r="B160">
        <f t="shared" si="4"/>
        <v>156</v>
      </c>
      <c r="C160" s="30">
        <v>0.6695776979114243</v>
      </c>
      <c r="D160" s="31">
        <v>0.27831081815575653</v>
      </c>
      <c r="E160" s="18"/>
      <c r="F160" s="3">
        <f t="shared" ca="1" si="5"/>
        <v>0.27730009860248672</v>
      </c>
    </row>
    <row r="161" spans="2:6" x14ac:dyDescent="0.4">
      <c r="B161">
        <f t="shared" si="4"/>
        <v>157</v>
      </c>
      <c r="C161" s="30">
        <v>0.62429898874835321</v>
      </c>
      <c r="D161" s="31">
        <v>0.28420707978120174</v>
      </c>
      <c r="E161" s="18"/>
      <c r="F161" s="3">
        <f t="shared" ca="1" si="5"/>
        <v>0.27730009860248672</v>
      </c>
    </row>
    <row r="162" spans="2:6" x14ac:dyDescent="0.4">
      <c r="B162">
        <f t="shared" si="4"/>
        <v>158</v>
      </c>
      <c r="C162" s="30">
        <v>0.62000107836479734</v>
      </c>
      <c r="D162" s="31">
        <v>0.28288196554244638</v>
      </c>
      <c r="E162" s="18"/>
      <c r="F162" s="3">
        <f t="shared" ca="1" si="5"/>
        <v>0.27730009860248672</v>
      </c>
    </row>
    <row r="163" spans="2:6" x14ac:dyDescent="0.4">
      <c r="B163">
        <f t="shared" si="4"/>
        <v>159</v>
      </c>
      <c r="C163" s="30">
        <v>0.60107009052076932</v>
      </c>
      <c r="D163" s="31">
        <v>0.28056409658422643</v>
      </c>
      <c r="E163" s="18"/>
      <c r="F163" s="3">
        <f t="shared" ca="1" si="5"/>
        <v>0.27730009860248672</v>
      </c>
    </row>
    <row r="164" spans="2:6" x14ac:dyDescent="0.4">
      <c r="B164">
        <f t="shared" si="4"/>
        <v>160</v>
      </c>
      <c r="C164" s="30">
        <v>0.6195234027587122</v>
      </c>
      <c r="D164" s="31">
        <v>0.29550361596323449</v>
      </c>
      <c r="E164" s="18"/>
      <c r="F164" s="3">
        <f t="shared" ca="1" si="5"/>
        <v>0.27730009860248672</v>
      </c>
    </row>
    <row r="165" spans="2:6" x14ac:dyDescent="0.4">
      <c r="B165">
        <f t="shared" si="4"/>
        <v>161</v>
      </c>
      <c r="C165" s="30">
        <v>0.61468335630803539</v>
      </c>
      <c r="D165" s="31">
        <v>0.32311290667286086</v>
      </c>
      <c r="E165" s="18"/>
      <c r="F165" s="3">
        <f t="shared" ca="1" si="5"/>
        <v>0.27730009860248672</v>
      </c>
    </row>
    <row r="166" spans="2:6" x14ac:dyDescent="0.4">
      <c r="B166">
        <f t="shared" si="4"/>
        <v>162</v>
      </c>
      <c r="C166" s="30">
        <v>0.60646495529567712</v>
      </c>
      <c r="D166" s="31">
        <v>0.314046334044769</v>
      </c>
      <c r="E166" s="18"/>
      <c r="F166" s="3">
        <f t="shared" ca="1" si="5"/>
        <v>0.27730009860248672</v>
      </c>
    </row>
    <row r="167" spans="2:6" x14ac:dyDescent="0.4">
      <c r="B167">
        <f t="shared" si="4"/>
        <v>163</v>
      </c>
      <c r="C167" s="30">
        <v>0.5814555060581601</v>
      </c>
      <c r="D167" s="31">
        <v>0.3185469382200723</v>
      </c>
      <c r="E167" s="18"/>
      <c r="F167" s="3">
        <f t="shared" ca="1" si="5"/>
        <v>0.27730009860248672</v>
      </c>
    </row>
    <row r="168" spans="2:6" x14ac:dyDescent="0.4">
      <c r="B168">
        <f t="shared" si="4"/>
        <v>164</v>
      </c>
      <c r="C168" s="30">
        <v>0.5543601180227824</v>
      </c>
      <c r="D168" s="31">
        <v>0.35481754089229578</v>
      </c>
      <c r="E168" s="18"/>
      <c r="F168" s="3">
        <f t="shared" ca="1" si="5"/>
        <v>0.27730009860248672</v>
      </c>
    </row>
    <row r="169" spans="2:6" x14ac:dyDescent="0.4">
      <c r="B169">
        <f t="shared" si="4"/>
        <v>165</v>
      </c>
      <c r="C169" s="30">
        <v>0.55414160254657108</v>
      </c>
      <c r="D169" s="31">
        <v>0.33199053391670463</v>
      </c>
      <c r="E169" s="18"/>
      <c r="F169" s="3">
        <f t="shared" ca="1" si="5"/>
        <v>0.27730009860248672</v>
      </c>
    </row>
    <row r="170" spans="2:6" x14ac:dyDescent="0.4">
      <c r="B170">
        <f t="shared" si="4"/>
        <v>166</v>
      </c>
      <c r="C170" s="30">
        <v>0.55749923427588732</v>
      </c>
      <c r="D170" s="31">
        <v>0.31762116552667297</v>
      </c>
      <c r="E170" s="18"/>
      <c r="F170" s="3">
        <f t="shared" ca="1" si="5"/>
        <v>0.27730009860248672</v>
      </c>
    </row>
    <row r="171" spans="2:6" x14ac:dyDescent="0.4">
      <c r="B171">
        <f t="shared" si="4"/>
        <v>167</v>
      </c>
      <c r="C171" s="30">
        <v>0.57267422658754996</v>
      </c>
      <c r="D171" s="31">
        <v>0.33178259303235458</v>
      </c>
      <c r="E171" s="18"/>
      <c r="F171" s="3">
        <f t="shared" ca="1" si="5"/>
        <v>0.27730009860248672</v>
      </c>
    </row>
    <row r="172" spans="2:6" x14ac:dyDescent="0.4">
      <c r="B172">
        <f t="shared" si="4"/>
        <v>168</v>
      </c>
      <c r="C172" s="30">
        <v>0.60541142038368245</v>
      </c>
      <c r="D172" s="31">
        <v>0.34113419254163868</v>
      </c>
      <c r="E172" s="18"/>
      <c r="F172" s="3">
        <f t="shared" ca="1" si="5"/>
        <v>0.27730009860248672</v>
      </c>
    </row>
    <row r="173" spans="2:6" x14ac:dyDescent="0.4">
      <c r="B173">
        <f t="shared" si="4"/>
        <v>169</v>
      </c>
      <c r="C173" s="30">
        <v>0.60149581801750407</v>
      </c>
      <c r="D173" s="31">
        <v>0.29784593934639347</v>
      </c>
      <c r="E173" s="18"/>
      <c r="F173" s="3">
        <f t="shared" ca="1" si="5"/>
        <v>0.27730009860248672</v>
      </c>
    </row>
    <row r="174" spans="2:6" x14ac:dyDescent="0.4">
      <c r="B174">
        <f t="shared" si="4"/>
        <v>170</v>
      </c>
      <c r="C174" s="30">
        <v>0.60565421159579547</v>
      </c>
      <c r="D174" s="31">
        <v>0.30977995315381435</v>
      </c>
      <c r="E174" s="18"/>
      <c r="F174" s="3">
        <f t="shared" ca="1" si="5"/>
        <v>0.27730009860248672</v>
      </c>
    </row>
    <row r="175" spans="2:6" x14ac:dyDescent="0.4">
      <c r="B175">
        <f t="shared" si="4"/>
        <v>171</v>
      </c>
      <c r="C175" s="30">
        <v>0.60585056958716454</v>
      </c>
      <c r="D175" s="31">
        <v>0.27673539644829881</v>
      </c>
      <c r="E175" s="18"/>
      <c r="F175" s="3">
        <f t="shared" ca="1" si="5"/>
        <v>0.27730009860248672</v>
      </c>
    </row>
    <row r="176" spans="2:6" x14ac:dyDescent="0.4">
      <c r="B176">
        <f t="shared" si="4"/>
        <v>172</v>
      </c>
      <c r="C176" s="30">
        <v>0.58436928365532292</v>
      </c>
      <c r="D176" s="31">
        <v>0.27673539644829881</v>
      </c>
      <c r="E176" s="18"/>
      <c r="F176" s="3">
        <f t="shared" ca="1" si="5"/>
        <v>0.27730009860248672</v>
      </c>
    </row>
    <row r="177" spans="2:6" x14ac:dyDescent="0.4">
      <c r="B177">
        <f t="shared" si="4"/>
        <v>173</v>
      </c>
      <c r="C177" s="30">
        <v>0.58372335083567739</v>
      </c>
      <c r="D177" s="31">
        <v>0.28517711989399253</v>
      </c>
      <c r="E177" s="18"/>
      <c r="F177" s="3">
        <f t="shared" ca="1" si="5"/>
        <v>0.27730009860248672</v>
      </c>
    </row>
    <row r="178" spans="2:6" x14ac:dyDescent="0.4">
      <c r="B178">
        <f t="shared" si="4"/>
        <v>174</v>
      </c>
      <c r="C178" s="30">
        <v>0.57637191952730271</v>
      </c>
      <c r="D178" s="31">
        <v>0.25867435227804592</v>
      </c>
      <c r="E178" s="18"/>
      <c r="F178" s="3">
        <f t="shared" ca="1" si="5"/>
        <v>0.27730009860248672</v>
      </c>
    </row>
    <row r="179" spans="2:6" x14ac:dyDescent="0.4">
      <c r="B179">
        <f t="shared" si="4"/>
        <v>175</v>
      </c>
      <c r="C179" s="30">
        <v>0.57463856635092903</v>
      </c>
      <c r="D179" s="31">
        <v>0.26653933239817174</v>
      </c>
      <c r="E179" s="18"/>
      <c r="F179" s="3">
        <f t="shared" ca="1" si="5"/>
        <v>0.27730009860248672</v>
      </c>
    </row>
    <row r="180" spans="2:6" x14ac:dyDescent="0.4">
      <c r="B180">
        <f t="shared" si="4"/>
        <v>176</v>
      </c>
      <c r="C180" s="30">
        <v>0.56258975981554982</v>
      </c>
      <c r="D180" s="31">
        <v>0.27583807783035907</v>
      </c>
      <c r="E180" s="18"/>
      <c r="F180" s="3">
        <f t="shared" ca="1" si="5"/>
        <v>0.27730009860248672</v>
      </c>
    </row>
    <row r="181" spans="2:6" x14ac:dyDescent="0.4">
      <c r="B181">
        <f t="shared" si="4"/>
        <v>177</v>
      </c>
      <c r="C181" s="30">
        <v>0.48796072174497218</v>
      </c>
      <c r="D181" s="31">
        <v>0.28341425058428027</v>
      </c>
      <c r="E181" s="18"/>
      <c r="F181" s="3">
        <f t="shared" ca="1" si="5"/>
        <v>0.27730009860248672</v>
      </c>
    </row>
    <row r="182" spans="2:6" x14ac:dyDescent="0.4">
      <c r="B182">
        <f t="shared" si="4"/>
        <v>178</v>
      </c>
      <c r="C182" s="30">
        <v>0.43889076971133778</v>
      </c>
      <c r="D182" s="31">
        <v>0.28492632961631204</v>
      </c>
      <c r="E182" s="18"/>
      <c r="F182" s="3">
        <f t="shared" ca="1" si="5"/>
        <v>0.27730009860248672</v>
      </c>
    </row>
    <row r="183" spans="2:6" x14ac:dyDescent="0.4">
      <c r="B183">
        <f t="shared" si="4"/>
        <v>179</v>
      </c>
      <c r="C183" s="30">
        <v>0.37334641316160688</v>
      </c>
      <c r="D183" s="31">
        <v>0.28897935269531838</v>
      </c>
      <c r="E183" s="18"/>
      <c r="F183" s="3">
        <f t="shared" ca="1" si="5"/>
        <v>0.27730009860248672</v>
      </c>
    </row>
    <row r="184" spans="2:6" x14ac:dyDescent="0.4">
      <c r="B184">
        <f t="shared" si="4"/>
        <v>180</v>
      </c>
      <c r="C184" s="30">
        <v>0.38689077331450039</v>
      </c>
      <c r="D184" s="31">
        <v>0.28897935269531838</v>
      </c>
      <c r="E184" s="18"/>
      <c r="F184" s="3">
        <f t="shared" ca="1" si="5"/>
        <v>0.27730009860248672</v>
      </c>
    </row>
    <row r="185" spans="2:6" x14ac:dyDescent="0.4">
      <c r="B185">
        <f t="shared" si="4"/>
        <v>181</v>
      </c>
      <c r="C185" s="30">
        <v>0.38689077331450039</v>
      </c>
      <c r="D185" s="31">
        <v>0.29370151947132594</v>
      </c>
      <c r="E185" s="18"/>
      <c r="F185" s="3">
        <f t="shared" ca="1" si="5"/>
        <v>0.27730009860248672</v>
      </c>
    </row>
    <row r="186" spans="2:6" x14ac:dyDescent="0.4">
      <c r="B186">
        <f t="shared" si="4"/>
        <v>182</v>
      </c>
      <c r="C186" s="30">
        <v>0.38315411551362466</v>
      </c>
      <c r="D186" s="31">
        <v>0.30283413838582551</v>
      </c>
      <c r="E186" s="18"/>
      <c r="F186" s="3">
        <f t="shared" ca="1" si="5"/>
        <v>0.27730009860248672</v>
      </c>
    </row>
    <row r="187" spans="2:6" x14ac:dyDescent="0.4">
      <c r="B187">
        <f t="shared" si="4"/>
        <v>183</v>
      </c>
      <c r="C187" s="30">
        <v>0.38121724518278133</v>
      </c>
      <c r="D187" s="31">
        <v>0.31247327593914931</v>
      </c>
      <c r="E187" s="18"/>
      <c r="F187" s="3">
        <f t="shared" ca="1" si="5"/>
        <v>0.27730009860248672</v>
      </c>
    </row>
    <row r="188" spans="2:6" x14ac:dyDescent="0.4">
      <c r="B188">
        <f t="shared" si="4"/>
        <v>184</v>
      </c>
      <c r="C188" s="30">
        <v>0.39285602553904653</v>
      </c>
      <c r="D188" s="31">
        <v>0.2865164551706405</v>
      </c>
      <c r="E188" s="18"/>
      <c r="F188" s="3">
        <f t="shared" ca="1" si="5"/>
        <v>0.27730009860248672</v>
      </c>
    </row>
    <row r="189" spans="2:6" x14ac:dyDescent="0.4">
      <c r="B189">
        <f t="shared" si="4"/>
        <v>185</v>
      </c>
      <c r="C189" s="30">
        <v>0.42973424219123046</v>
      </c>
      <c r="D189" s="31">
        <v>0.31485474878990072</v>
      </c>
      <c r="E189" s="18"/>
      <c r="F189" s="3">
        <f t="shared" ca="1" si="5"/>
        <v>0.27730009860248672</v>
      </c>
    </row>
    <row r="190" spans="2:6" x14ac:dyDescent="0.4">
      <c r="B190">
        <f t="shared" si="4"/>
        <v>186</v>
      </c>
      <c r="C190" s="30">
        <v>0.42846239737059477</v>
      </c>
      <c r="D190" s="31">
        <v>0.31501667583721593</v>
      </c>
      <c r="E190" s="18"/>
      <c r="F190" s="3">
        <f t="shared" ca="1" si="5"/>
        <v>0.27730009860248672</v>
      </c>
    </row>
    <row r="191" spans="2:6" x14ac:dyDescent="0.4">
      <c r="B191">
        <f t="shared" si="4"/>
        <v>187</v>
      </c>
      <c r="C191" s="30">
        <v>0.4303279277063361</v>
      </c>
      <c r="D191" s="31">
        <v>0.30388757329331106</v>
      </c>
      <c r="E191" s="18"/>
      <c r="F191" s="3">
        <f t="shared" ca="1" si="5"/>
        <v>0.27730009860248672</v>
      </c>
    </row>
    <row r="192" spans="2:6" x14ac:dyDescent="0.4">
      <c r="B192">
        <f t="shared" si="4"/>
        <v>188</v>
      </c>
      <c r="C192" s="30">
        <v>0.41891698044337011</v>
      </c>
      <c r="D192" s="31">
        <v>0.328534590822529</v>
      </c>
      <c r="E192" s="18"/>
      <c r="F192" s="3">
        <f t="shared" ca="1" si="5"/>
        <v>0.27730009860248672</v>
      </c>
    </row>
    <row r="193" spans="2:6" x14ac:dyDescent="0.4">
      <c r="B193">
        <f t="shared" si="4"/>
        <v>189</v>
      </c>
      <c r="C193" s="30">
        <v>0.4106229095679359</v>
      </c>
      <c r="D193" s="31">
        <v>0.24860514204406559</v>
      </c>
      <c r="E193" s="18"/>
      <c r="F193" s="3">
        <f t="shared" ca="1" si="5"/>
        <v>0.27730009860248672</v>
      </c>
    </row>
    <row r="194" spans="2:6" x14ac:dyDescent="0.4">
      <c r="B194">
        <f t="shared" si="4"/>
        <v>190</v>
      </c>
      <c r="C194" s="30">
        <v>0.43514136575446205</v>
      </c>
      <c r="D194" s="31">
        <v>0.24890439952968535</v>
      </c>
      <c r="E194" s="18"/>
      <c r="F194" s="3">
        <f t="shared" ca="1" si="5"/>
        <v>0.27730009860248672</v>
      </c>
    </row>
    <row r="195" spans="2:6" x14ac:dyDescent="0.4">
      <c r="B195">
        <f t="shared" si="4"/>
        <v>191</v>
      </c>
      <c r="C195" s="30">
        <v>0.43605464784561132</v>
      </c>
      <c r="D195" s="31">
        <v>0.25108386199296251</v>
      </c>
      <c r="E195" s="18"/>
      <c r="F195" s="3">
        <f t="shared" ca="1" si="5"/>
        <v>0.27730009860248672</v>
      </c>
    </row>
    <row r="196" spans="2:6" x14ac:dyDescent="0.4">
      <c r="B196">
        <f t="shared" si="4"/>
        <v>192</v>
      </c>
      <c r="C196" s="30">
        <v>0.44773792151927805</v>
      </c>
      <c r="D196" s="31">
        <v>0.25108386199296251</v>
      </c>
      <c r="E196" s="18"/>
      <c r="F196" s="3">
        <f t="shared" ca="1" si="5"/>
        <v>0.27730009860248672</v>
      </c>
    </row>
    <row r="197" spans="2:6" x14ac:dyDescent="0.4">
      <c r="B197">
        <f t="shared" si="4"/>
        <v>193</v>
      </c>
      <c r="C197" s="30">
        <v>0.45604827834346851</v>
      </c>
      <c r="D197" s="31">
        <v>0.28993723026646889</v>
      </c>
      <c r="E197" s="18"/>
      <c r="F197" s="3">
        <f t="shared" ca="1" si="5"/>
        <v>0.27730009860248672</v>
      </c>
    </row>
    <row r="198" spans="2:6" x14ac:dyDescent="0.4">
      <c r="B198">
        <f t="shared" si="4"/>
        <v>194</v>
      </c>
      <c r="C198" s="30">
        <v>0.39493340992249126</v>
      </c>
      <c r="D198" s="31">
        <v>0.28220916710543587</v>
      </c>
      <c r="E198" s="18"/>
      <c r="F198" s="3">
        <f t="shared" ca="1" si="5"/>
        <v>0.27730009860248672</v>
      </c>
    </row>
    <row r="199" spans="2:6" x14ac:dyDescent="0.4">
      <c r="B199">
        <f t="shared" ref="B199:B204" si="6">B198+1</f>
        <v>195</v>
      </c>
      <c r="C199" s="30">
        <v>0.39620593324302833</v>
      </c>
      <c r="D199" s="31">
        <v>0.27295471242512237</v>
      </c>
      <c r="E199" s="18"/>
      <c r="F199" s="3">
        <f t="shared" ref="F199:F204" ca="1" si="7">F198</f>
        <v>0.27730009860248672</v>
      </c>
    </row>
    <row r="200" spans="2:6" x14ac:dyDescent="0.4">
      <c r="B200">
        <f t="shared" si="6"/>
        <v>196</v>
      </c>
      <c r="C200" s="30">
        <v>0.35616055643221212</v>
      </c>
      <c r="D200" s="31">
        <v>0.28809271209148091</v>
      </c>
      <c r="E200" s="18"/>
      <c r="F200" s="3">
        <f t="shared" ca="1" si="7"/>
        <v>0.27730009860248672</v>
      </c>
    </row>
    <row r="201" spans="2:6" x14ac:dyDescent="0.4">
      <c r="B201">
        <f t="shared" si="6"/>
        <v>197</v>
      </c>
      <c r="C201" s="30">
        <v>0.35616055643221212</v>
      </c>
      <c r="D201" s="31">
        <v>0.29298469060741605</v>
      </c>
      <c r="E201" s="18"/>
      <c r="F201" s="3">
        <f t="shared" ca="1" si="7"/>
        <v>0.27730009860248672</v>
      </c>
    </row>
    <row r="202" spans="2:6" x14ac:dyDescent="0.4">
      <c r="B202">
        <f t="shared" si="6"/>
        <v>198</v>
      </c>
      <c r="C202" s="30">
        <v>0.33528248877951472</v>
      </c>
      <c r="D202" s="31">
        <v>0.2679218483057384</v>
      </c>
      <c r="E202" s="18"/>
      <c r="F202" s="3">
        <f t="shared" ca="1" si="7"/>
        <v>0.27730009860248672</v>
      </c>
    </row>
    <row r="203" spans="2:6" x14ac:dyDescent="0.4">
      <c r="B203">
        <f t="shared" si="6"/>
        <v>199</v>
      </c>
      <c r="C203" s="30">
        <v>0.33528248877951472</v>
      </c>
      <c r="D203" s="31">
        <v>0.2679218483057384</v>
      </c>
      <c r="E203" s="18"/>
      <c r="F203" s="3">
        <f t="shared" ca="1" si="7"/>
        <v>0.27730009860248672</v>
      </c>
    </row>
    <row r="204" spans="2:6" x14ac:dyDescent="0.4">
      <c r="B204">
        <f t="shared" si="6"/>
        <v>200</v>
      </c>
      <c r="C204" s="30">
        <v>0.31395492785763768</v>
      </c>
      <c r="D204" s="31">
        <v>0.26257332192500726</v>
      </c>
      <c r="E204" s="18"/>
      <c r="F204" s="3">
        <f t="shared" ca="1" si="7"/>
        <v>0.27730009860248672</v>
      </c>
    </row>
    <row r="205" spans="2:6" x14ac:dyDescent="0.4">
      <c r="C205" s="8"/>
      <c r="D205" s="18"/>
      <c r="E205" s="18"/>
      <c r="F205" s="3"/>
    </row>
    <row r="206" spans="2:6" x14ac:dyDescent="0.4">
      <c r="E206" s="7"/>
      <c r="F206" s="7">
        <f ca="1">L26</f>
        <v>0.27730009860248672</v>
      </c>
    </row>
    <row r="207" spans="2:6" x14ac:dyDescent="0.4">
      <c r="C207" s="8"/>
      <c r="D207" s="18"/>
      <c r="E207" s="18"/>
      <c r="F207" s="3"/>
    </row>
  </sheetData>
  <mergeCells count="1">
    <mergeCell ref="B3:F3"/>
  </mergeCells>
  <conditionalFormatting sqref="C6:C205 D11:E205 C207:F207 F5:F205">
    <cfRule type="colorScale" priority="140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3:E205 C207:F207 F5:F205">
    <cfRule type="colorScale" priority="14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4:E205 C207:F207 F5:F205">
    <cfRule type="colorScale" priority="14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5:E205 C207:F207 F5:F205">
    <cfRule type="colorScale" priority="14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6:E205 C207:F207 F5:F205">
    <cfRule type="colorScale" priority="14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7:E205 C207:F207 F5:F205">
    <cfRule type="colorScale" priority="14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21 C6:C205 D28:E205 C207:F207 F5:F205">
    <cfRule type="colorScale" priority="14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5 C6:C205 D8:E205 C207:F207 F5:F205">
    <cfRule type="colorScale" priority="14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205 D10:E205 C207:F207 F5:F205">
    <cfRule type="colorScale" priority="14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5 C6:C205 D7:E205 C207:F207 F5:F205">
    <cfRule type="colorScale" priority="14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5 C6:C205 D9:E205 C207:F207 F5:F205">
    <cfRule type="colorScale" priority="14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205 D28:E205 C207:F207 F5:F205">
    <cfRule type="colorScale" priority="14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:E28">
    <cfRule type="colorScale" priority="14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:E11">
    <cfRule type="colorScale" priority="14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9:E29">
    <cfRule type="colorScale" priority="14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0:E30">
    <cfRule type="colorScale" priority="14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E12">
    <cfRule type="colorScale" priority="14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1:E31">
    <cfRule type="colorScale" priority="14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E13">
    <cfRule type="colorScale" priority="14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E32">
    <cfRule type="colorScale" priority="14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:E14">
    <cfRule type="colorScale" priority="14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E33">
    <cfRule type="colorScale" priority="14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E15">
    <cfRule type="colorScale" priority="145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4:E34">
    <cfRule type="colorScale" priority="14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:E16">
    <cfRule type="colorScale" priority="14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5:E35">
    <cfRule type="colorScale" priority="149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:E17">
    <cfRule type="colorScale" priority="157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6:E36">
    <cfRule type="colorScale" priority="157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:E18">
    <cfRule type="colorScale" priority="17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E37">
    <cfRule type="colorScale" priority="17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E19">
    <cfRule type="colorScale" priority="20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:E38">
    <cfRule type="colorScale" priority="20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E20">
    <cfRule type="colorScale" priority="26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:E39">
    <cfRule type="colorScale" priority="26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:E21">
    <cfRule type="colorScale" priority="387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:E40">
    <cfRule type="colorScale" priority="387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7:F207 C5:F205">
    <cfRule type="colorScale" priority="38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F56 F7:F204">
    <cfRule type="colorScale" priority="38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7:F205 C207:F207">
    <cfRule type="colorScale" priority="38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2 C14:C25 C28 C31 F5:G56 C35:C205 D29:E205 C207:F207 F7:F205">
    <cfRule type="colorScale" priority="388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56 D29:E56 F5:G56 C57:F205 C207:F207 F7:F204">
    <cfRule type="colorScale" priority="389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4">
                <anchor moveWithCells="1" sizeWithCells="1">
                  <from>
                    <xdr:col>11</xdr:col>
                    <xdr:colOff>5443</xdr:colOff>
                    <xdr:row>7</xdr:row>
                    <xdr:rowOff>163286</xdr:rowOff>
                  </from>
                  <to>
                    <xdr:col>13</xdr:col>
                    <xdr:colOff>0</xdr:colOff>
                    <xdr:row>9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29B3-E9F4-4F96-BB3C-3B65A7C6406E}">
  <sheetPr codeName="Sheet3"/>
  <dimension ref="B2:B114"/>
  <sheetViews>
    <sheetView tabSelected="1" zoomScale="85" zoomScaleNormal="85" workbookViewId="0">
      <selection activeCell="Q15" sqref="Q15"/>
    </sheetView>
  </sheetViews>
  <sheetFormatPr defaultRowHeight="14.6" x14ac:dyDescent="0.4"/>
  <cols>
    <col min="13" max="13" width="14.921875" customWidth="1"/>
  </cols>
  <sheetData>
    <row r="2" spans="2:2" x14ac:dyDescent="0.4">
      <c r="B2" t="str">
        <f ca="1">_xlfn.CONCAT("Moving Average Duration (x) vs Annualized Trading Return (y), HODL at ", 100*ROUND('inputs and tables'!F5,2), "% p.a.")</f>
        <v>Moving Average Duration (x) vs Annualized Trading Return (y), HODL at 28% p.a.</v>
      </c>
    </row>
    <row r="30" spans="2:2" x14ac:dyDescent="0.4">
      <c r="B30" t="str">
        <f>_xlfn.CONCAT("Asset Return (white) vs ", 'inputs and tables'!K9," SMA Trading Return (green)")</f>
        <v>Asset Return (white) vs 120 SMA Trading Return (green)</v>
      </c>
    </row>
    <row r="58" spans="2:2" x14ac:dyDescent="0.4">
      <c r="B58" t="str">
        <f>_xlfn.CONCAT("Asset Return (white) vs ", 'inputs and tables'!K9," SMA Trading Return (green)")</f>
        <v>Asset Return (white) vs 120 SMA Trading Return (green)</v>
      </c>
    </row>
    <row r="86" spans="2:2" x14ac:dyDescent="0.4">
      <c r="B86" t="str">
        <f>_xlfn.CONCAT("Asset Return (white) vs ", 'inputs and tables'!K10," EMA Trading Return (green) with ", 'inputs and tables'!K14*100, "% buffer (lin scale)")</f>
        <v>Asset Return (white) vs 109 EMA Trading Return (green) with 0% buffer (lin scale)</v>
      </c>
    </row>
    <row r="114" spans="2:2" x14ac:dyDescent="0.4">
      <c r="B114" t="str">
        <f>_xlfn.CONCAT("Asset Return (white) vs ", 'inputs and tables'!K10," EMA Trading Return (green) with ", 'inputs and tables'!K14*100, "% buffer (log scale)")</f>
        <v>Asset Return (white) vs 109 EMA Trading Return (green) with 0% buffer (log scale)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inputs and tables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</dc:creator>
  <cp:lastModifiedBy>USER</cp:lastModifiedBy>
  <dcterms:created xsi:type="dcterms:W3CDTF">2015-06-05T18:17:20Z</dcterms:created>
  <dcterms:modified xsi:type="dcterms:W3CDTF">2024-07-05T08:20:37Z</dcterms:modified>
</cp:coreProperties>
</file>