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-45" yWindow="-45" windowWidth="16020" windowHeight="12030"/>
  </bookViews>
  <sheets>
    <sheet name="Sheet1" sheetId="2" r:id="rId1"/>
  </sheets>
  <definedNames>
    <definedName name="Amount">Sheet1!$C$2:$C$11</definedName>
    <definedName name="DateDue">Sheet1!$D$2:$D$11</definedName>
    <definedName name="Difference">Sheet1!$F$2:$F$11</definedName>
    <definedName name="InvoiceNum">Sheet1!$A$2:$A$11</definedName>
    <definedName name="Office">Sheet1!$B$2:$B$11</definedName>
    <definedName name="Today">Sheet1!$E$2:$E$11</definedName>
  </definedNames>
  <calcPr calcId="124519"/>
  <webPublishing codePage="1252"/>
</workbook>
</file>

<file path=xl/calcChain.xml><?xml version="1.0" encoding="utf-8"?>
<calcChain xmlns="http://schemas.openxmlformats.org/spreadsheetml/2006/main">
  <c r="A25" i="2"/>
  <c r="F11"/>
  <c r="F2"/>
  <c r="A18" s="1"/>
  <c r="F3"/>
  <c r="F4"/>
  <c r="F5"/>
  <c r="F6"/>
  <c r="F7"/>
  <c r="F8"/>
  <c r="F9"/>
  <c r="F10"/>
  <c r="C12"/>
  <c r="A21"/>
  <c r="A23"/>
  <c r="A27" l="1"/>
  <c r="A15"/>
  <c r="F12"/>
  <c r="A16" a="1"/>
  <c r="A16" s="1"/>
  <c r="A32" a="1"/>
  <c r="A32" s="1"/>
  <c r="A19" a="1"/>
  <c r="A19"/>
  <c r="A30" a="1"/>
  <c r="A30" s="1"/>
  <c r="A28" l="1" a="1"/>
  <c r="A28" s="1"/>
</calcChain>
</file>

<file path=xl/sharedStrings.xml><?xml version="1.0" encoding="utf-8"?>
<sst xmlns="http://schemas.openxmlformats.org/spreadsheetml/2006/main" count="38" uniqueCount="31">
  <si>
    <t>AG-0145</t>
  </si>
  <si>
    <t>AG-0189</t>
  </si>
  <si>
    <t>AG-0220</t>
  </si>
  <si>
    <t>AG-0310</t>
  </si>
  <si>
    <t>AG-0355</t>
  </si>
  <si>
    <t>AG-0409</t>
  </si>
  <si>
    <t>AG-0581</t>
  </si>
  <si>
    <t>AG-0600</t>
  </si>
  <si>
    <t>AG-0602</t>
  </si>
  <si>
    <t>AG-0633</t>
  </si>
  <si>
    <t>Today</t>
  </si>
  <si>
    <t>Difference</t>
  </si>
  <si>
    <t>Amount</t>
  </si>
  <si>
    <t>Total amount past due</t>
  </si>
  <si>
    <t>Office</t>
  </si>
  <si>
    <t>InvoiceNum</t>
  </si>
  <si>
    <t>DateDue</t>
  </si>
  <si>
    <t>Total amount past due (array formula)</t>
  </si>
  <si>
    <t>Oregon</t>
  </si>
  <si>
    <t>Washington</t>
  </si>
  <si>
    <t>California</t>
  </si>
  <si>
    <t>Total for Oregon only</t>
  </si>
  <si>
    <t>Total for all except Oregon</t>
  </si>
  <si>
    <t>TOTAL</t>
  </si>
  <si>
    <t>Total past due days (array formula)</t>
  </si>
  <si>
    <t>Total past due days</t>
  </si>
  <si>
    <t>Total past due amount for Oregon (array formula)</t>
  </si>
  <si>
    <t>Total past due amounts OR amounts for Oregon (array formula)</t>
  </si>
  <si>
    <t>Total past due amounts for Oregon and California (array formula)</t>
  </si>
  <si>
    <t>Total amount with due date beyond May 1</t>
  </si>
  <si>
    <t>Total past due amount for Oregon (Excel 2007 only)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</si>
</sst>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3"/>
      </patternFill>
    </fill>
    <fill>
      <patternFill patternType="solid">
        <fgColor theme="4" tint="0.79998168889431442"/>
        <bgColor indexed="6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8" fontId="0" fillId="0" borderId="0" xfId="0" applyNumberFormat="1"/>
    <xf numFmtId="0" fontId="0" fillId="0" borderId="0" xfId="0" quotePrefix="1"/>
    <xf numFmtId="0" fontId="0" fillId="3" borderId="0" xfId="0" applyFill="1"/>
    <xf numFmtId="8" fontId="0" fillId="3" borderId="0" xfId="0" applyNumberFormat="1" applyFill="1"/>
    <xf numFmtId="14" fontId="0" fillId="3" borderId="0" xfId="0" applyNumberFormat="1" applyFill="1"/>
    <xf numFmtId="3" fontId="0" fillId="3" borderId="0" xfId="0" applyNumberFormat="1" applyFill="1" applyAlignment="1">
      <alignment horizontal="center"/>
    </xf>
    <xf numFmtId="0" fontId="0" fillId="3" borderId="2" xfId="0" applyFill="1" applyBorder="1"/>
    <xf numFmtId="8" fontId="0" fillId="3" borderId="2" xfId="0" applyNumberFormat="1" applyFill="1" applyBorder="1"/>
    <xf numFmtId="14" fontId="0" fillId="3" borderId="2" xfId="0" applyNumberFormat="1" applyFill="1" applyBorder="1"/>
    <xf numFmtId="3" fontId="0" fillId="3" borderId="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3" borderId="0" xfId="0" applyFont="1" applyFill="1"/>
    <xf numFmtId="8" fontId="3" fillId="3" borderId="0" xfId="0" applyNumberFormat="1" applyFont="1" applyFill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ustom Theme">
  <a:themeElements>
    <a:clrScheme name="Office Colors">
      <a:dk1>
        <a:sysClr val="windowText" lastClr="000000"/>
      </a:dk1>
      <a:lt1>
        <a:sysClr val="window" lastClr="FFFFFF"/>
      </a:lt1>
      <a:dk2>
        <a:srgbClr val="1F497D"/>
      </a:dk2>
      <a:lt2>
        <a:srgbClr val="FAF3E8"/>
      </a:lt2>
      <a:accent1>
        <a:srgbClr val="5C83B4"/>
      </a:accent1>
      <a:accent2>
        <a:srgbClr val="C0504D"/>
      </a:accent2>
      <a:accent3>
        <a:srgbClr val="9DBB61"/>
      </a:accent3>
      <a:accent4>
        <a:srgbClr val="8066A0"/>
      </a:accent4>
      <a:accent5>
        <a:srgbClr val="4BACC6"/>
      </a:accent5>
      <a:accent6>
        <a:srgbClr val="F59D56"/>
      </a:accent6>
      <a:hlink>
        <a:srgbClr val="0000FF"/>
      </a:hlink>
      <a:folHlink>
        <a:srgbClr val="800080"/>
      </a:folHlink>
    </a:clrScheme>
    <a:fontScheme name="Office 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Effects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65000"/>
                <a:shade val="100000"/>
                <a:satMod val="133000"/>
              </a:schemeClr>
            </a:gs>
            <a:gs pos="15000">
              <a:schemeClr val="phClr">
                <a:tint val="50000"/>
                <a:shade val="100000"/>
                <a:satMod val="140000"/>
              </a:schemeClr>
            </a:gs>
            <a:gs pos="100000">
              <a:schemeClr val="phClr">
                <a:tint val="10000"/>
                <a:shade val="100000"/>
                <a:satMod val="13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75000"/>
                <a:satMod val="160000"/>
              </a:schemeClr>
            </a:gs>
            <a:gs pos="62000">
              <a:schemeClr val="phClr">
                <a:tint val="100000"/>
                <a:shade val="100000"/>
                <a:satMod val="125000"/>
              </a:schemeClr>
            </a:gs>
            <a:gs pos="100000">
              <a:schemeClr val="phClr">
                <a:tint val="80000"/>
                <a:shade val="100000"/>
                <a:satMod val="140000"/>
              </a:schemeClr>
            </a:gs>
          </a:gsLst>
          <a:lin ang="162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61176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reflection blurRad="12700" stA="25000" endPos="28000" dist="38100" dir="5400000" sy="-100000" rotWithShape="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40000">
              <a:schemeClr val="phClr">
                <a:tint val="100000"/>
                <a:shade val="70000"/>
                <a:satMod val="145000"/>
              </a:schemeClr>
            </a:gs>
            <a:gs pos="100000">
              <a:schemeClr val="phClr">
                <a:tint val="85000"/>
                <a:shade val="100000"/>
                <a:satMod val="15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30000">
              <a:schemeClr val="phClr">
                <a:tint val="100000"/>
                <a:shade val="65000"/>
                <a:satMod val="155000"/>
              </a:schemeClr>
            </a:gs>
            <a:gs pos="100000">
              <a:schemeClr val="phClr">
                <a:tint val="60000"/>
                <a:shade val="10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width="14.140625" customWidth="1"/>
    <col min="2" max="3" width="11.140625" customWidth="1"/>
    <col min="4" max="5" width="11.85546875" customWidth="1"/>
    <col min="6" max="6" width="12.140625" customWidth="1"/>
    <col min="8" max="8" width="9.7109375" customWidth="1"/>
  </cols>
  <sheetData>
    <row r="1" spans="1:7">
      <c r="A1" s="12" t="s">
        <v>15</v>
      </c>
      <c r="B1" s="12" t="s">
        <v>14</v>
      </c>
      <c r="C1" s="12" t="s">
        <v>12</v>
      </c>
      <c r="D1" s="12" t="s">
        <v>16</v>
      </c>
      <c r="E1" s="12" t="s">
        <v>10</v>
      </c>
      <c r="F1" s="13" t="s">
        <v>11</v>
      </c>
      <c r="G1" s="1"/>
    </row>
    <row r="2" spans="1:7">
      <c r="A2" s="4" t="s">
        <v>0</v>
      </c>
      <c r="B2" s="4" t="s">
        <v>18</v>
      </c>
      <c r="C2" s="5">
        <v>5000</v>
      </c>
      <c r="D2" s="6">
        <v>39173</v>
      </c>
      <c r="E2" s="6">
        <v>39207</v>
      </c>
      <c r="F2" s="7">
        <f>D2-E2</f>
        <v>-34</v>
      </c>
    </row>
    <row r="3" spans="1:7">
      <c r="A3" s="4" t="s">
        <v>1</v>
      </c>
      <c r="B3" s="4" t="s">
        <v>20</v>
      </c>
      <c r="C3" s="5">
        <v>450</v>
      </c>
      <c r="D3" s="6">
        <v>39191</v>
      </c>
      <c r="E3" s="6">
        <v>39207</v>
      </c>
      <c r="F3" s="7">
        <f t="shared" ref="F3:F11" si="0">D3-E3</f>
        <v>-16</v>
      </c>
    </row>
    <row r="4" spans="1:7">
      <c r="A4" s="4" t="s">
        <v>2</v>
      </c>
      <c r="B4" s="4" t="s">
        <v>19</v>
      </c>
      <c r="C4" s="5">
        <v>3211.56</v>
      </c>
      <c r="D4" s="6">
        <v>39200</v>
      </c>
      <c r="E4" s="6">
        <v>39207</v>
      </c>
      <c r="F4" s="7">
        <f t="shared" si="0"/>
        <v>-7</v>
      </c>
    </row>
    <row r="5" spans="1:7">
      <c r="A5" s="4" t="s">
        <v>3</v>
      </c>
      <c r="B5" s="4" t="s">
        <v>18</v>
      </c>
      <c r="C5" s="5">
        <v>250</v>
      </c>
      <c r="D5" s="6">
        <v>39202</v>
      </c>
      <c r="E5" s="6">
        <v>39207</v>
      </c>
      <c r="F5" s="7">
        <f t="shared" si="0"/>
        <v>-5</v>
      </c>
    </row>
    <row r="6" spans="1:7">
      <c r="A6" s="4" t="s">
        <v>4</v>
      </c>
      <c r="B6" s="4" t="s">
        <v>19</v>
      </c>
      <c r="C6" s="5">
        <v>125.5</v>
      </c>
      <c r="D6" s="6">
        <v>39206</v>
      </c>
      <c r="E6" s="6">
        <v>39207</v>
      </c>
      <c r="F6" s="7">
        <f t="shared" si="0"/>
        <v>-1</v>
      </c>
    </row>
    <row r="7" spans="1:7">
      <c r="A7" s="4" t="s">
        <v>5</v>
      </c>
      <c r="B7" s="4" t="s">
        <v>19</v>
      </c>
      <c r="C7" s="5">
        <v>3000</v>
      </c>
      <c r="D7" s="6">
        <v>39212</v>
      </c>
      <c r="E7" s="6">
        <v>39207</v>
      </c>
      <c r="F7" s="7">
        <f t="shared" si="0"/>
        <v>5</v>
      </c>
    </row>
    <row r="8" spans="1:7">
      <c r="A8" s="4" t="s">
        <v>6</v>
      </c>
      <c r="B8" s="4" t="s">
        <v>18</v>
      </c>
      <c r="C8" s="5">
        <v>2100</v>
      </c>
      <c r="D8" s="6">
        <v>39225</v>
      </c>
      <c r="E8" s="6">
        <v>39207</v>
      </c>
      <c r="F8" s="7">
        <f t="shared" si="0"/>
        <v>18</v>
      </c>
    </row>
    <row r="9" spans="1:7">
      <c r="A9" s="4" t="s">
        <v>7</v>
      </c>
      <c r="B9" s="4" t="s">
        <v>18</v>
      </c>
      <c r="C9" s="5">
        <v>335.39</v>
      </c>
      <c r="D9" s="6">
        <v>39225</v>
      </c>
      <c r="E9" s="6">
        <v>39207</v>
      </c>
      <c r="F9" s="7">
        <f t="shared" si="0"/>
        <v>18</v>
      </c>
    </row>
    <row r="10" spans="1:7">
      <c r="A10" s="4" t="s">
        <v>8</v>
      </c>
      <c r="B10" s="4" t="s">
        <v>19</v>
      </c>
      <c r="C10" s="5">
        <v>65</v>
      </c>
      <c r="D10" s="6">
        <v>39230</v>
      </c>
      <c r="E10" s="6">
        <v>39207</v>
      </c>
      <c r="F10" s="7">
        <f t="shared" si="0"/>
        <v>23</v>
      </c>
    </row>
    <row r="11" spans="1:7">
      <c r="A11" s="8" t="s">
        <v>9</v>
      </c>
      <c r="B11" s="8" t="s">
        <v>20</v>
      </c>
      <c r="C11" s="9">
        <v>250</v>
      </c>
      <c r="D11" s="10">
        <v>39232</v>
      </c>
      <c r="E11" s="10">
        <v>39207</v>
      </c>
      <c r="F11" s="11">
        <f t="shared" si="0"/>
        <v>25</v>
      </c>
    </row>
    <row r="12" spans="1:7">
      <c r="A12" s="14" t="s">
        <v>23</v>
      </c>
      <c r="B12" s="14"/>
      <c r="C12" s="15">
        <f>SUM(Amount)</f>
        <v>14787.449999999999</v>
      </c>
      <c r="D12" s="14"/>
      <c r="E12" s="14"/>
      <c r="F12" s="16">
        <f>SUM(Difference)</f>
        <v>26</v>
      </c>
    </row>
    <row r="13" spans="1:7">
      <c r="F13" s="3"/>
    </row>
    <row r="14" spans="1:7">
      <c r="A14" s="2"/>
    </row>
    <row r="15" spans="1:7">
      <c r="A15">
        <f>SUMIF(Difference,"&lt;0")</f>
        <v>-63</v>
      </c>
      <c r="B15" t="s">
        <v>25</v>
      </c>
    </row>
    <row r="16" spans="1:7">
      <c r="A16">
        <f t="array" ref="A16">SUM(IF(Difference&lt;0,Difference))</f>
        <v>-63</v>
      </c>
      <c r="B16" t="s">
        <v>24</v>
      </c>
    </row>
    <row r="18" spans="1:3">
      <c r="A18" s="2">
        <f>SUMIF(Difference,"&lt;0",Amount)</f>
        <v>9037.06</v>
      </c>
      <c r="B18" t="s">
        <v>13</v>
      </c>
    </row>
    <row r="19" spans="1:3">
      <c r="A19" s="2">
        <f t="array" ref="A19">SUM(IF(Difference&lt;0,Amount))</f>
        <v>9037.06</v>
      </c>
      <c r="B19" t="s">
        <v>17</v>
      </c>
    </row>
    <row r="20" spans="1:3">
      <c r="A20" s="2"/>
    </row>
    <row r="21" spans="1:3">
      <c r="A21" s="2">
        <f>SUMIF(Office,"Oregon",Amount)</f>
        <v>7685.39</v>
      </c>
      <c r="B21" t="s">
        <v>21</v>
      </c>
      <c r="C21" s="2"/>
    </row>
    <row r="22" spans="1:3">
      <c r="A22" s="2"/>
      <c r="C22" s="2"/>
    </row>
    <row r="23" spans="1:3">
      <c r="A23" s="2">
        <f>SUMIF(Office,"&lt;&gt;Oregon",Amount)</f>
        <v>7102.0599999999995</v>
      </c>
      <c r="B23" t="s">
        <v>22</v>
      </c>
    </row>
    <row r="24" spans="1:3">
      <c r="A24" s="2"/>
    </row>
    <row r="25" spans="1:3">
      <c r="A25" s="2">
        <f>SUMIF(DateDue,"&gt;="&amp;DATE(2007,5,1),Amount)</f>
        <v>5875.89</v>
      </c>
      <c r="B25" t="s">
        <v>29</v>
      </c>
    </row>
    <row r="26" spans="1:3">
      <c r="A26" s="2"/>
    </row>
    <row r="27" spans="1:3">
      <c r="A27" s="2">
        <f>SUMIFS(Amount,Difference,"&lt;0",Office,"Oregon")</f>
        <v>5250</v>
      </c>
      <c r="B27" t="s">
        <v>30</v>
      </c>
    </row>
    <row r="28" spans="1:3">
      <c r="A28" s="2">
        <f t="array" ref="A28">SUM((Difference&lt;0)*(Office="Oregon")*Amount)</f>
        <v>5250</v>
      </c>
      <c r="B28" t="s">
        <v>26</v>
      </c>
    </row>
    <row r="29" spans="1:3">
      <c r="A29" s="2"/>
    </row>
    <row r="30" spans="1:3">
      <c r="A30" s="2">
        <f t="array" ref="A30">IF((Office="Oregon")+(Difference&lt;0),1,0)*Amount</f>
        <v>5000</v>
      </c>
      <c r="B30" t="s">
        <v>27</v>
      </c>
    </row>
    <row r="31" spans="1:3">
      <c r="A31" s="2"/>
    </row>
    <row r="32" spans="1:3">
      <c r="A32" s="2">
        <f t="array" ref="A32">SUM((Difference&lt;0)*IF((Office="Oregon")+(Office="California"),1)*Amount)</f>
        <v>5700</v>
      </c>
      <c r="B32" t="s">
        <v>28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Amount</vt:lpstr>
      <vt:lpstr>DateDue</vt:lpstr>
      <vt:lpstr>Difference</vt:lpstr>
      <vt:lpstr>InvoiceNum</vt:lpstr>
      <vt:lpstr>Office</vt:lpstr>
      <vt:lpstr>Today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conditional sum.xlsx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1999-05-06T15:40:45Z</dcterms:created>
  <dcterms:modified xsi:type="dcterms:W3CDTF">2006-11-13T16:20:04Z</dcterms:modified>
  <cp:category>http://www.j-walk.com/ss</cp:category>
</cp:coreProperties>
</file>