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-45" yWindow="-45" windowWidth="16020" windowHeight="12030"/>
  </bookViews>
  <sheets>
    <sheet name="Sheet1" sheetId="1" r:id="rId1"/>
    <sheet name="Chart" sheetId="5" r:id="rId2"/>
  </sheets>
  <calcPr calcId="124519"/>
  <webPublishing codePage="1252"/>
</workbook>
</file>

<file path=xl/calcChain.xml><?xml version="1.0" encoding="utf-8"?>
<calcChain xmlns="http://schemas.openxmlformats.org/spreadsheetml/2006/main">
  <c r="A9" i="5"/>
  <c r="A10" s="1"/>
  <c r="B43"/>
  <c r="B34"/>
  <c r="B35"/>
  <c r="B36"/>
  <c r="B37"/>
  <c r="B38"/>
  <c r="B39"/>
  <c r="B40"/>
  <c r="B41"/>
  <c r="B42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9"/>
  <c r="C9"/>
  <c r="D9"/>
  <c r="D8"/>
  <c r="C8"/>
  <c r="B8"/>
  <c r="B10" i="1"/>
  <c r="B11"/>
  <c r="B6"/>
  <c r="A11" i="5" l="1"/>
  <c r="C10"/>
  <c r="D10"/>
  <c r="C11" l="1"/>
  <c r="D11"/>
  <c r="A12"/>
  <c r="A13" l="1"/>
  <c r="C12"/>
  <c r="D12"/>
  <c r="A14" l="1"/>
  <c r="C13"/>
  <c r="D13"/>
  <c r="A15" l="1"/>
  <c r="C14"/>
  <c r="D14"/>
  <c r="C15" l="1"/>
  <c r="D15"/>
  <c r="A16"/>
  <c r="A17" l="1"/>
  <c r="C16"/>
  <c r="D16"/>
  <c r="C17" l="1"/>
  <c r="D17"/>
  <c r="A18"/>
  <c r="A19" l="1"/>
  <c r="C18"/>
  <c r="D18"/>
  <c r="A20" l="1"/>
  <c r="C19"/>
  <c r="D19"/>
  <c r="A21" l="1"/>
  <c r="C20"/>
  <c r="D20"/>
  <c r="A22" l="1"/>
  <c r="C21"/>
  <c r="D21"/>
  <c r="A23" l="1"/>
  <c r="C22"/>
  <c r="D22"/>
  <c r="A24" l="1"/>
  <c r="C23"/>
  <c r="D23"/>
  <c r="A25" l="1"/>
  <c r="C24"/>
  <c r="D24"/>
  <c r="A26" l="1"/>
  <c r="C25"/>
  <c r="D25"/>
  <c r="A27" l="1"/>
  <c r="C26"/>
  <c r="D26"/>
  <c r="A28" l="1"/>
  <c r="C27"/>
  <c r="D27"/>
  <c r="C28" l="1"/>
  <c r="D28"/>
  <c r="A29"/>
  <c r="A30" l="1"/>
  <c r="C29"/>
  <c r="D29"/>
  <c r="C30" l="1"/>
  <c r="D30"/>
  <c r="A31"/>
  <c r="A32" l="1"/>
  <c r="C31"/>
  <c r="D31"/>
  <c r="A33" l="1"/>
  <c r="C32"/>
  <c r="D32"/>
  <c r="A34" l="1"/>
  <c r="C33"/>
  <c r="D33"/>
  <c r="A35" l="1"/>
  <c r="D34"/>
  <c r="C34"/>
  <c r="C35" l="1"/>
  <c r="D35"/>
  <c r="A36"/>
  <c r="A37" l="1"/>
  <c r="C36"/>
  <c r="D36"/>
  <c r="A38" l="1"/>
  <c r="C37"/>
  <c r="D37"/>
  <c r="A39" l="1"/>
  <c r="C38"/>
  <c r="D38"/>
  <c r="A40" l="1"/>
  <c r="C39"/>
  <c r="D39"/>
  <c r="A41" l="1"/>
  <c r="C40"/>
  <c r="D40"/>
  <c r="A42" l="1"/>
  <c r="C41"/>
  <c r="D41"/>
  <c r="A43" l="1"/>
  <c r="C42"/>
  <c r="D42"/>
  <c r="C43" l="1"/>
  <c r="D43"/>
</calcChain>
</file>

<file path=xl/sharedStrings.xml><?xml version="1.0" encoding="utf-8"?>
<sst xmlns="http://schemas.openxmlformats.org/spreadsheetml/2006/main" count="16" uniqueCount="11">
  <si>
    <t>Interest</t>
  </si>
  <si>
    <t>Payment</t>
  </si>
  <si>
    <t>Principal Amount</t>
  </si>
  <si>
    <t>Interest Amount</t>
  </si>
  <si>
    <t>Period</t>
  </si>
  <si>
    <t>Loan Amount:</t>
  </si>
  <si>
    <t>Annual Interest Rate:</t>
  </si>
  <si>
    <t>Payment Period (months):</t>
  </si>
  <si>
    <t>Number of Periods:</t>
  </si>
  <si>
    <t>Payment per Period:</t>
  </si>
  <si>
    <t>Principal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</si>
</sst>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3" formatCode="_(* #,##0.00_);_(* \(#,##0.00\);_(* &quot;-&quot;??_);_(@_)"/>
    <numFmt numFmtId="164" formatCode="0.0%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3"/>
      </patternFill>
    </fill>
    <fill>
      <patternFill patternType="solid">
        <fgColor theme="0" tint="-4.9989318521683403E-2"/>
        <bgColor indexed="63"/>
      </patternFill>
    </fill>
    <fill>
      <patternFill patternType="solid">
        <fgColor theme="4"/>
        <bgColor indexed="63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8" fontId="0" fillId="0" borderId="0" xfId="0" applyNumberFormat="1"/>
    <xf numFmtId="43" fontId="0" fillId="2" borderId="0" xfId="1" applyFont="1" applyFill="1"/>
    <xf numFmtId="164" fontId="0" fillId="2" borderId="0" xfId="0" applyNumberFormat="1" applyFill="1"/>
    <xf numFmtId="0" fontId="0" fillId="2" borderId="0" xfId="0" applyNumberFormat="1" applyFill="1"/>
    <xf numFmtId="0" fontId="0" fillId="2" borderId="0" xfId="0" applyFill="1"/>
    <xf numFmtId="0" fontId="0" fillId="0" borderId="0" xfId="0" applyFont="1"/>
    <xf numFmtId="0" fontId="4" fillId="0" borderId="0" xfId="0" applyNumberFormat="1" applyFont="1" applyFill="1" applyAlignment="1">
      <alignment horizontal="center"/>
    </xf>
    <xf numFmtId="8" fontId="4" fillId="0" borderId="0" xfId="0" applyNumberFormat="1" applyFont="1" applyFill="1"/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4" borderId="0" xfId="0" applyFont="1" applyFill="1"/>
    <xf numFmtId="0" fontId="5" fillId="2" borderId="1" xfId="0" applyFont="1" applyFill="1" applyBorder="1"/>
    <xf numFmtId="43" fontId="0" fillId="3" borderId="1" xfId="1" applyFont="1" applyFill="1" applyBorder="1"/>
    <xf numFmtId="164" fontId="0" fillId="3" borderId="1" xfId="0" applyNumberFormat="1" applyFill="1" applyBorder="1"/>
    <xf numFmtId="0" fontId="0" fillId="3" borderId="1" xfId="0" applyNumberFormat="1" applyFill="1" applyBorder="1"/>
    <xf numFmtId="0" fontId="0" fillId="3" borderId="1" xfId="0" applyFill="1" applyBorder="1"/>
    <xf numFmtId="8" fontId="0" fillId="3" borderId="1" xfId="0" applyNumberFormat="1" applyFill="1" applyBorder="1"/>
  </cellXfs>
  <cellStyles count="2">
    <cellStyle name="Comma" xfId="1" builtinId="3"/>
    <cellStyle name="Normal" xfId="0" builtinId="0"/>
  </cellStyles>
  <dxfs count="6">
    <dxf>
      <font>
        <u val="none"/>
        <vertAlign val="baseline"/>
        <sz val="11"/>
        <name val="Calibri"/>
        <scheme val="minor"/>
      </font>
      <numFmt numFmtId="165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5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5" formatCode="\$#,##0.00_);[Red]\(\$#,##0.00\)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mtClean="0"/>
              <a:t>Principal</a:t>
            </a:r>
            <a:r>
              <a:rPr lang="en-US" baseline="0" smtClean="0"/>
              <a:t> And Interest</a:t>
            </a:r>
            <a:endParaRPr lang="en-US"/>
          </a:p>
        </c:rich>
      </c:tx>
      <c:layout>
        <c:manualLayout>
          <c:xMode val="edge"/>
          <c:yMode val="edge"/>
          <c:x val="0.27114427860696522"/>
          <c:y val="7.8431372549019607E-2"/>
        </c:manualLayout>
      </c:layout>
    </c:title>
    <c:plotArea>
      <c:layout>
        <c:manualLayout>
          <c:layoutTarget val="inner"/>
          <c:xMode val="edge"/>
          <c:yMode val="edge"/>
          <c:x val="0.11442786069651741"/>
          <c:y val="0.23899371069182393"/>
          <c:w val="0.69651741293532332"/>
          <c:h val="0.60691823899371078"/>
        </c:manualLayout>
      </c:layout>
      <c:lineChart>
        <c:grouping val="standard"/>
        <c:ser>
          <c:idx val="2"/>
          <c:order val="0"/>
          <c:tx>
            <c:strRef>
              <c:f>Table1[[#Headers],[Principal]]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Table1[Period]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Table1[Principal]</c:f>
              <c:numCache>
                <c:formatCode>"$"#,##0.00_);[Red]\("$"#,##0.00\)</c:formatCode>
                <c:ptCount val="36"/>
                <c:pt idx="0">
                  <c:v>241.16283074115378</c:v>
                </c:pt>
                <c:pt idx="1">
                  <c:v>243.07203648452122</c:v>
                </c:pt>
                <c:pt idx="2">
                  <c:v>244.99635677335698</c:v>
                </c:pt>
                <c:pt idx="3">
                  <c:v>246.93591126447939</c:v>
                </c:pt>
                <c:pt idx="4">
                  <c:v>248.89082056198981</c:v>
                </c:pt>
                <c:pt idx="5">
                  <c:v>250.86120622477222</c:v>
                </c:pt>
                <c:pt idx="6">
                  <c:v>252.84719077405163</c:v>
                </c:pt>
                <c:pt idx="7">
                  <c:v>254.84889770101285</c:v>
                </c:pt>
                <c:pt idx="8">
                  <c:v>256.86645147447916</c:v>
                </c:pt>
                <c:pt idx="9">
                  <c:v>258.89997754865209</c:v>
                </c:pt>
                <c:pt idx="10">
                  <c:v>260.94960237091226</c:v>
                </c:pt>
                <c:pt idx="11">
                  <c:v>263.01545338968191</c:v>
                </c:pt>
                <c:pt idx="12">
                  <c:v>265.0976590623502</c:v>
                </c:pt>
                <c:pt idx="13">
                  <c:v>267.19634886326048</c:v>
                </c:pt>
                <c:pt idx="14">
                  <c:v>269.31165329176127</c:v>
                </c:pt>
                <c:pt idx="15">
                  <c:v>271.44370388032098</c:v>
                </c:pt>
                <c:pt idx="16">
                  <c:v>273.59263320270685</c:v>
                </c:pt>
                <c:pt idx="17">
                  <c:v>275.75857488222823</c:v>
                </c:pt>
                <c:pt idx="18">
                  <c:v>277.9416636000459</c:v>
                </c:pt>
                <c:pt idx="19">
                  <c:v>280.14203510354622</c:v>
                </c:pt>
                <c:pt idx="20">
                  <c:v>282.35982621478257</c:v>
                </c:pt>
                <c:pt idx="21">
                  <c:v>284.59517483898287</c:v>
                </c:pt>
                <c:pt idx="22">
                  <c:v>286.8482199731248</c:v>
                </c:pt>
                <c:pt idx="23">
                  <c:v>289.11910171457868</c:v>
                </c:pt>
                <c:pt idx="24">
                  <c:v>291.40796126981905</c:v>
                </c:pt>
                <c:pt idx="25">
                  <c:v>293.71494096320509</c:v>
                </c:pt>
                <c:pt idx="26">
                  <c:v>296.04018424583046</c:v>
                </c:pt>
                <c:pt idx="27">
                  <c:v>298.3838357044433</c:v>
                </c:pt>
                <c:pt idx="28">
                  <c:v>300.74604107043672</c:v>
                </c:pt>
                <c:pt idx="29">
                  <c:v>303.12694722891104</c:v>
                </c:pt>
                <c:pt idx="30">
                  <c:v>305.52670222780648</c:v>
                </c:pt>
                <c:pt idx="31">
                  <c:v>307.94545528710995</c:v>
                </c:pt>
                <c:pt idx="32">
                  <c:v>310.38335680813287</c:v>
                </c:pt>
                <c:pt idx="33">
                  <c:v>312.84055838286395</c:v>
                </c:pt>
                <c:pt idx="34">
                  <c:v>315.31721280339491</c:v>
                </c:pt>
                <c:pt idx="35">
                  <c:v>317.81347407142175</c:v>
                </c:pt>
              </c:numCache>
            </c:numRef>
          </c:val>
        </c:ser>
        <c:ser>
          <c:idx val="3"/>
          <c:order val="1"/>
          <c:tx>
            <c:strRef>
              <c:f>Table1[[#Headers],[Interest]]</c:f>
              <c:strCache>
                <c:ptCount val="1"/>
                <c:pt idx="0">
                  <c:v>Interest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dPt>
            <c:idx val="35"/>
          </c:dPt>
          <c:cat>
            <c:numRef>
              <c:f>Table1[Period]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Table1[Interest]</c:f>
              <c:numCache>
                <c:formatCode>"$"#,##0.00_);[Red]\("$"#,##0.00\)</c:formatCode>
                <c:ptCount val="36"/>
                <c:pt idx="0">
                  <c:v>79.166666666666657</c:v>
                </c:pt>
                <c:pt idx="1">
                  <c:v>77.25746092329922</c:v>
                </c:pt>
                <c:pt idx="2">
                  <c:v>75.333140634463447</c:v>
                </c:pt>
                <c:pt idx="3">
                  <c:v>73.393586143341054</c:v>
                </c:pt>
                <c:pt idx="4">
                  <c:v>71.438676845830628</c:v>
                </c:pt>
                <c:pt idx="5">
                  <c:v>69.468291183048237</c:v>
                </c:pt>
                <c:pt idx="6">
                  <c:v>67.4823066337688</c:v>
                </c:pt>
                <c:pt idx="7">
                  <c:v>65.480599706807595</c:v>
                </c:pt>
                <c:pt idx="8">
                  <c:v>63.46304593334127</c:v>
                </c:pt>
                <c:pt idx="9">
                  <c:v>61.429519859168359</c:v>
                </c:pt>
                <c:pt idx="10">
                  <c:v>59.379895036908202</c:v>
                </c:pt>
                <c:pt idx="11">
                  <c:v>57.31404401813851</c:v>
                </c:pt>
                <c:pt idx="12">
                  <c:v>55.23183834547023</c:v>
                </c:pt>
                <c:pt idx="13">
                  <c:v>53.133148544559951</c:v>
                </c:pt>
                <c:pt idx="14">
                  <c:v>51.017844116059187</c:v>
                </c:pt>
                <c:pt idx="15">
                  <c:v>48.885793527499438</c:v>
                </c:pt>
                <c:pt idx="16">
                  <c:v>46.736864205113591</c:v>
                </c:pt>
                <c:pt idx="17">
                  <c:v>44.570922525592181</c:v>
                </c:pt>
                <c:pt idx="18">
                  <c:v>42.387833807774562</c:v>
                </c:pt>
                <c:pt idx="19">
                  <c:v>40.187462304274206</c:v>
                </c:pt>
                <c:pt idx="20">
                  <c:v>37.969671193037883</c:v>
                </c:pt>
                <c:pt idx="21">
                  <c:v>35.734322568837548</c:v>
                </c:pt>
                <c:pt idx="22">
                  <c:v>33.481277434695642</c:v>
                </c:pt>
                <c:pt idx="23">
                  <c:v>31.210395693241743</c:v>
                </c:pt>
                <c:pt idx="24">
                  <c:v>28.921536138001361</c:v>
                </c:pt>
                <c:pt idx="25">
                  <c:v>26.614556444615367</c:v>
                </c:pt>
                <c:pt idx="26">
                  <c:v>24.289313161989977</c:v>
                </c:pt>
                <c:pt idx="27">
                  <c:v>21.945661703377166</c:v>
                </c:pt>
                <c:pt idx="28">
                  <c:v>19.583456337383694</c:v>
                </c:pt>
                <c:pt idx="29">
                  <c:v>17.202550178909416</c:v>
                </c:pt>
                <c:pt idx="30">
                  <c:v>14.802795180013939</c:v>
                </c:pt>
                <c:pt idx="31">
                  <c:v>12.384042120710506</c:v>
                </c:pt>
                <c:pt idx="32">
                  <c:v>9.9461405996875634</c:v>
                </c:pt>
                <c:pt idx="33">
                  <c:v>7.4889390249565064</c:v>
                </c:pt>
                <c:pt idx="34">
                  <c:v>5.01228460442554</c:v>
                </c:pt>
                <c:pt idx="35">
                  <c:v>2.5160233363986797</c:v>
                </c:pt>
              </c:numCache>
            </c:numRef>
          </c:val>
        </c:ser>
        <c:marker val="1"/>
        <c:axId val="92096000"/>
        <c:axId val="92394240"/>
      </c:lineChart>
      <c:catAx>
        <c:axId val="92096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mtClean="0"/>
                  <a:t>Period</a:t>
                </a:r>
                <a:endParaRPr lang="en-US"/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394240"/>
        <c:crosses val="autoZero"/>
        <c:auto val="1"/>
        <c:lblAlgn val="ctr"/>
        <c:lblOffset val="100"/>
        <c:tickLblSkip val="2"/>
        <c:tickMarkSkip val="1"/>
      </c:catAx>
      <c:valAx>
        <c:axId val="92394240"/>
        <c:scaling>
          <c:orientation val="minMax"/>
        </c:scaling>
        <c:axPos val="l"/>
        <c:majorGridlines>
          <c:spPr>
            <a:ln>
              <a:solidFill>
                <a:schemeClr val="bg2">
                  <a:shade val="75000"/>
                </a:schemeClr>
              </a:solidFill>
            </a:ln>
          </c:spPr>
        </c:majorGridlines>
        <c:numFmt formatCode="\$#,##0_);[Red]\(\$#,##0\)" sourceLinked="0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2096000"/>
        <c:crossesAt val="1"/>
        <c:crossBetween val="between"/>
      </c:valAx>
    </c:plotArea>
    <c:legend>
      <c:legendPos val="r"/>
      <c:layout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</c:chart>
  <c:spPr>
    <a:effectLst>
      <a:outerShdw blurRad="50800" dist="50800" dir="2700000" algn="tl" rotWithShape="0">
        <a:srgbClr val="000000">
          <a:alpha val="43137"/>
        </a:srgbClr>
      </a:outerShdw>
    </a:effectLst>
  </c:spPr>
  <c:printSettings>
    <c:headerFooter/>
    <c:pageMargins b="0.75000000000000011" l="0.70000000000000007" r="0.70000000000000007" t="0.75000000000000011" header="0.30000000000000004" footer="0.30000000000000004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442912</xdr:colOff>
      <xdr:row>6</xdr:row>
      <xdr:rowOff>100012</xdr:rowOff>
    </xdr:from>
    <xdr:to>
      <xdr:col>13</xdr:col>
      <xdr:colOff>61912</xdr:colOff>
      <xdr:row>24</xdr:row>
      <xdr:rowOff>71437</xdr:rowOff>
    </xdr:to>
    <xdr:graphicFrame macro="">
      <xdr:nvGraphicFramePr>
        <xdr:cNvPr id="102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7:D43" totalsRowShown="0" headerRowDxfId="5" dataDxfId="4">
  <autoFilter ref="A7:D43"/>
  <tableColumns count="4">
    <tableColumn id="1" name="Period" dataDxfId="3">
      <calculatedColumnFormula>A7+1</calculatedColumnFormula>
    </tableColumn>
    <tableColumn id="2" name="Payment" dataDxfId="2">
      <calculatedColumnFormula>PMT($B$2*($B$3/12),$B$4,-$B$1)</calculatedColumnFormula>
    </tableColumn>
    <tableColumn id="3" name="Principal" dataDxfId="1">
      <calculatedColumnFormula>PPMT($B$2*($B$3/12),A8,$B$4,-$B$1)</calculatedColumnFormula>
    </tableColumn>
    <tableColumn id="4" name="Interest" dataDxfId="0">
      <calculatedColumnFormula>IPMT($B$2*($B$3/12),A8,$B$4,-$B$1)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showGridLines="0" tabSelected="1" workbookViewId="0"/>
  </sheetViews>
  <sheetFormatPr defaultRowHeight="15"/>
  <cols>
    <col min="1" max="1" width="26.5703125" customWidth="1"/>
    <col min="2" max="2" width="14.140625" customWidth="1"/>
  </cols>
  <sheetData>
    <row r="1" spans="1:2">
      <c r="A1" s="13" t="s">
        <v>5</v>
      </c>
      <c r="B1" s="14">
        <v>10000</v>
      </c>
    </row>
    <row r="2" spans="1:2">
      <c r="A2" s="13" t="s">
        <v>6</v>
      </c>
      <c r="B2" s="15">
        <v>9.5000000000000001E-2</v>
      </c>
    </row>
    <row r="3" spans="1:2">
      <c r="A3" s="13" t="s">
        <v>7</v>
      </c>
      <c r="B3" s="16">
        <v>1</v>
      </c>
    </row>
    <row r="4" spans="1:2">
      <c r="A4" s="13" t="s">
        <v>8</v>
      </c>
      <c r="B4" s="17">
        <v>36</v>
      </c>
    </row>
    <row r="5" spans="1:2">
      <c r="A5" s="13"/>
      <c r="B5" s="17"/>
    </row>
    <row r="6" spans="1:2">
      <c r="A6" s="13" t="s">
        <v>9</v>
      </c>
      <c r="B6" s="18">
        <f>PMT(B2*(B3/12),B4,-B1)</f>
        <v>320.32949740782044</v>
      </c>
    </row>
    <row r="7" spans="1:2">
      <c r="A7" s="6"/>
      <c r="B7" s="1"/>
    </row>
    <row r="8" spans="1:2">
      <c r="A8" s="6"/>
      <c r="B8" s="1"/>
    </row>
    <row r="9" spans="1:2">
      <c r="A9" s="13" t="s">
        <v>4</v>
      </c>
      <c r="B9" s="16">
        <v>3</v>
      </c>
    </row>
    <row r="10" spans="1:2">
      <c r="A10" s="13" t="s">
        <v>2</v>
      </c>
      <c r="B10" s="18">
        <f>PPMT(B2*(B3/12),B9,B4,-B1)</f>
        <v>244.99635677335698</v>
      </c>
    </row>
    <row r="11" spans="1:2">
      <c r="A11" s="13" t="s">
        <v>3</v>
      </c>
      <c r="B11" s="18">
        <f>IPMT(B2*(B3/12),B9,B4,-B1)</f>
        <v>75.333140634463447</v>
      </c>
    </row>
    <row r="12" spans="1:2">
      <c r="B12" s="1"/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3"/>
  <sheetViews>
    <sheetView showGridLines="0" workbookViewId="0"/>
  </sheetViews>
  <sheetFormatPr defaultRowHeight="15"/>
  <cols>
    <col min="1" max="1" width="24.85546875" customWidth="1"/>
    <col min="2" max="2" width="14.5703125" customWidth="1"/>
    <col min="3" max="3" width="15.28515625" customWidth="1"/>
    <col min="4" max="4" width="14.28515625" customWidth="1"/>
  </cols>
  <sheetData>
    <row r="1" spans="1:4">
      <c r="A1" s="12" t="s">
        <v>5</v>
      </c>
      <c r="B1" s="2">
        <v>10000</v>
      </c>
    </row>
    <row r="2" spans="1:4">
      <c r="A2" s="12" t="s">
        <v>6</v>
      </c>
      <c r="B2" s="3">
        <v>9.5000000000000001E-2</v>
      </c>
    </row>
    <row r="3" spans="1:4">
      <c r="A3" s="12" t="s">
        <v>7</v>
      </c>
      <c r="B3" s="4">
        <v>1</v>
      </c>
    </row>
    <row r="4" spans="1:4">
      <c r="A4" s="12" t="s">
        <v>8</v>
      </c>
      <c r="B4" s="5">
        <v>36</v>
      </c>
    </row>
    <row r="6" spans="1:4">
      <c r="B6" s="1"/>
    </row>
    <row r="7" spans="1:4">
      <c r="A7" s="10" t="s">
        <v>4</v>
      </c>
      <c r="B7" s="11" t="s">
        <v>1</v>
      </c>
      <c r="C7" s="11" t="s">
        <v>10</v>
      </c>
      <c r="D7" s="11" t="s">
        <v>0</v>
      </c>
    </row>
    <row r="8" spans="1:4">
      <c r="A8" s="7">
        <v>1</v>
      </c>
      <c r="B8" s="8">
        <f>PMT($B$2*($B$3/12),$B$4,-$B$1)</f>
        <v>320.32949740782044</v>
      </c>
      <c r="C8" s="8">
        <f>PPMT($B$2*($B$3/12),A8,$B$4,-$B$1)</f>
        <v>241.16283074115378</v>
      </c>
      <c r="D8" s="8">
        <f>IPMT($B$2*($B$3/12),A8,$B$4,-$B$1)</f>
        <v>79.166666666666657</v>
      </c>
    </row>
    <row r="9" spans="1:4">
      <c r="A9" s="9">
        <f>A8+1</f>
        <v>2</v>
      </c>
      <c r="B9" s="8">
        <f>PMT($B$2*($B$3/12),$B$4,-$B$1)</f>
        <v>320.32949740782044</v>
      </c>
      <c r="C9" s="8">
        <f>PPMT($B$2*($B$3/12),A9,$B$4,-$B$1)</f>
        <v>243.07203648452122</v>
      </c>
      <c r="D9" s="8">
        <f>IPMT($B$2*($B$3/12),A9,$B$4,-$B$1)</f>
        <v>77.25746092329922</v>
      </c>
    </row>
    <row r="10" spans="1:4">
      <c r="A10" s="9">
        <f t="shared" ref="A10:A33" si="0">A9+1</f>
        <v>3</v>
      </c>
      <c r="B10" s="8">
        <f t="shared" ref="B10:B43" si="1">PMT($B$2*($B$3/12),$B$4,-$B$1)</f>
        <v>320.32949740782044</v>
      </c>
      <c r="C10" s="8">
        <f t="shared" ref="C10:C33" si="2">PPMT($B$2*($B$3/12),A10,$B$4,-$B$1)</f>
        <v>244.99635677335698</v>
      </c>
      <c r="D10" s="8">
        <f t="shared" ref="D10:D33" si="3">IPMT($B$2*($B$3/12),A10,$B$4,-$B$1)</f>
        <v>75.333140634463447</v>
      </c>
    </row>
    <row r="11" spans="1:4">
      <c r="A11" s="9">
        <f t="shared" si="0"/>
        <v>4</v>
      </c>
      <c r="B11" s="8">
        <f t="shared" si="1"/>
        <v>320.32949740782044</v>
      </c>
      <c r="C11" s="8">
        <f t="shared" si="2"/>
        <v>246.93591126447939</v>
      </c>
      <c r="D11" s="8">
        <f t="shared" si="3"/>
        <v>73.393586143341054</v>
      </c>
    </row>
    <row r="12" spans="1:4">
      <c r="A12" s="9">
        <f t="shared" si="0"/>
        <v>5</v>
      </c>
      <c r="B12" s="8">
        <f t="shared" si="1"/>
        <v>320.32949740782044</v>
      </c>
      <c r="C12" s="8">
        <f t="shared" si="2"/>
        <v>248.89082056198981</v>
      </c>
      <c r="D12" s="8">
        <f t="shared" si="3"/>
        <v>71.438676845830628</v>
      </c>
    </row>
    <row r="13" spans="1:4">
      <c r="A13" s="9">
        <f t="shared" si="0"/>
        <v>6</v>
      </c>
      <c r="B13" s="8">
        <f t="shared" si="1"/>
        <v>320.32949740782044</v>
      </c>
      <c r="C13" s="8">
        <f t="shared" si="2"/>
        <v>250.86120622477222</v>
      </c>
      <c r="D13" s="8">
        <f t="shared" si="3"/>
        <v>69.468291183048237</v>
      </c>
    </row>
    <row r="14" spans="1:4">
      <c r="A14" s="9">
        <f t="shared" si="0"/>
        <v>7</v>
      </c>
      <c r="B14" s="8">
        <f t="shared" si="1"/>
        <v>320.32949740782044</v>
      </c>
      <c r="C14" s="8">
        <f t="shared" si="2"/>
        <v>252.84719077405163</v>
      </c>
      <c r="D14" s="8">
        <f t="shared" si="3"/>
        <v>67.4823066337688</v>
      </c>
    </row>
    <row r="15" spans="1:4">
      <c r="A15" s="9">
        <f t="shared" si="0"/>
        <v>8</v>
      </c>
      <c r="B15" s="8">
        <f t="shared" si="1"/>
        <v>320.32949740782044</v>
      </c>
      <c r="C15" s="8">
        <f t="shared" si="2"/>
        <v>254.84889770101285</v>
      </c>
      <c r="D15" s="8">
        <f t="shared" si="3"/>
        <v>65.480599706807595</v>
      </c>
    </row>
    <row r="16" spans="1:4">
      <c r="A16" s="9">
        <f t="shared" si="0"/>
        <v>9</v>
      </c>
      <c r="B16" s="8">
        <f t="shared" si="1"/>
        <v>320.32949740782044</v>
      </c>
      <c r="C16" s="8">
        <f t="shared" si="2"/>
        <v>256.86645147447916</v>
      </c>
      <c r="D16" s="8">
        <f t="shared" si="3"/>
        <v>63.46304593334127</v>
      </c>
    </row>
    <row r="17" spans="1:4">
      <c r="A17" s="9">
        <f t="shared" si="0"/>
        <v>10</v>
      </c>
      <c r="B17" s="8">
        <f t="shared" si="1"/>
        <v>320.32949740782044</v>
      </c>
      <c r="C17" s="8">
        <f t="shared" si="2"/>
        <v>258.89997754865209</v>
      </c>
      <c r="D17" s="8">
        <f t="shared" si="3"/>
        <v>61.429519859168359</v>
      </c>
    </row>
    <row r="18" spans="1:4">
      <c r="A18" s="9">
        <f t="shared" si="0"/>
        <v>11</v>
      </c>
      <c r="B18" s="8">
        <f t="shared" si="1"/>
        <v>320.32949740782044</v>
      </c>
      <c r="C18" s="8">
        <f t="shared" si="2"/>
        <v>260.94960237091226</v>
      </c>
      <c r="D18" s="8">
        <f t="shared" si="3"/>
        <v>59.379895036908202</v>
      </c>
    </row>
    <row r="19" spans="1:4">
      <c r="A19" s="9">
        <f t="shared" si="0"/>
        <v>12</v>
      </c>
      <c r="B19" s="8">
        <f t="shared" si="1"/>
        <v>320.32949740782044</v>
      </c>
      <c r="C19" s="8">
        <f t="shared" si="2"/>
        <v>263.01545338968191</v>
      </c>
      <c r="D19" s="8">
        <f t="shared" si="3"/>
        <v>57.31404401813851</v>
      </c>
    </row>
    <row r="20" spans="1:4">
      <c r="A20" s="9">
        <f t="shared" si="0"/>
        <v>13</v>
      </c>
      <c r="B20" s="8">
        <f t="shared" si="1"/>
        <v>320.32949740782044</v>
      </c>
      <c r="C20" s="8">
        <f t="shared" si="2"/>
        <v>265.0976590623502</v>
      </c>
      <c r="D20" s="8">
        <f t="shared" si="3"/>
        <v>55.23183834547023</v>
      </c>
    </row>
    <row r="21" spans="1:4">
      <c r="A21" s="9">
        <f t="shared" si="0"/>
        <v>14</v>
      </c>
      <c r="B21" s="8">
        <f t="shared" si="1"/>
        <v>320.32949740782044</v>
      </c>
      <c r="C21" s="8">
        <f t="shared" si="2"/>
        <v>267.19634886326048</v>
      </c>
      <c r="D21" s="8">
        <f t="shared" si="3"/>
        <v>53.133148544559951</v>
      </c>
    </row>
    <row r="22" spans="1:4">
      <c r="A22" s="9">
        <f t="shared" si="0"/>
        <v>15</v>
      </c>
      <c r="B22" s="8">
        <f t="shared" si="1"/>
        <v>320.32949740782044</v>
      </c>
      <c r="C22" s="8">
        <f t="shared" si="2"/>
        <v>269.31165329176127</v>
      </c>
      <c r="D22" s="8">
        <f t="shared" si="3"/>
        <v>51.017844116059187</v>
      </c>
    </row>
    <row r="23" spans="1:4">
      <c r="A23" s="9">
        <f t="shared" si="0"/>
        <v>16</v>
      </c>
      <c r="B23" s="8">
        <f t="shared" si="1"/>
        <v>320.32949740782044</v>
      </c>
      <c r="C23" s="8">
        <f t="shared" si="2"/>
        <v>271.44370388032098</v>
      </c>
      <c r="D23" s="8">
        <f t="shared" si="3"/>
        <v>48.885793527499438</v>
      </c>
    </row>
    <row r="24" spans="1:4">
      <c r="A24" s="9">
        <f t="shared" si="0"/>
        <v>17</v>
      </c>
      <c r="B24" s="8">
        <f t="shared" si="1"/>
        <v>320.32949740782044</v>
      </c>
      <c r="C24" s="8">
        <f t="shared" si="2"/>
        <v>273.59263320270685</v>
      </c>
      <c r="D24" s="8">
        <f t="shared" si="3"/>
        <v>46.736864205113591</v>
      </c>
    </row>
    <row r="25" spans="1:4">
      <c r="A25" s="9">
        <f t="shared" si="0"/>
        <v>18</v>
      </c>
      <c r="B25" s="8">
        <f t="shared" si="1"/>
        <v>320.32949740782044</v>
      </c>
      <c r="C25" s="8">
        <f t="shared" si="2"/>
        <v>275.75857488222823</v>
      </c>
      <c r="D25" s="8">
        <f t="shared" si="3"/>
        <v>44.570922525592181</v>
      </c>
    </row>
    <row r="26" spans="1:4">
      <c r="A26" s="9">
        <f t="shared" si="0"/>
        <v>19</v>
      </c>
      <c r="B26" s="8">
        <f t="shared" si="1"/>
        <v>320.32949740782044</v>
      </c>
      <c r="C26" s="8">
        <f t="shared" si="2"/>
        <v>277.9416636000459</v>
      </c>
      <c r="D26" s="8">
        <f t="shared" si="3"/>
        <v>42.387833807774562</v>
      </c>
    </row>
    <row r="27" spans="1:4">
      <c r="A27" s="9">
        <f t="shared" si="0"/>
        <v>20</v>
      </c>
      <c r="B27" s="8">
        <f t="shared" si="1"/>
        <v>320.32949740782044</v>
      </c>
      <c r="C27" s="8">
        <f t="shared" si="2"/>
        <v>280.14203510354622</v>
      </c>
      <c r="D27" s="8">
        <f t="shared" si="3"/>
        <v>40.187462304274206</v>
      </c>
    </row>
    <row r="28" spans="1:4">
      <c r="A28" s="9">
        <f t="shared" si="0"/>
        <v>21</v>
      </c>
      <c r="B28" s="8">
        <f t="shared" si="1"/>
        <v>320.32949740782044</v>
      </c>
      <c r="C28" s="8">
        <f t="shared" si="2"/>
        <v>282.35982621478257</v>
      </c>
      <c r="D28" s="8">
        <f t="shared" si="3"/>
        <v>37.969671193037883</v>
      </c>
    </row>
    <row r="29" spans="1:4">
      <c r="A29" s="9">
        <f t="shared" si="0"/>
        <v>22</v>
      </c>
      <c r="B29" s="8">
        <f t="shared" si="1"/>
        <v>320.32949740782044</v>
      </c>
      <c r="C29" s="8">
        <f t="shared" si="2"/>
        <v>284.59517483898287</v>
      </c>
      <c r="D29" s="8">
        <f t="shared" si="3"/>
        <v>35.734322568837548</v>
      </c>
    </row>
    <row r="30" spans="1:4">
      <c r="A30" s="9">
        <f t="shared" si="0"/>
        <v>23</v>
      </c>
      <c r="B30" s="8">
        <f t="shared" si="1"/>
        <v>320.32949740782044</v>
      </c>
      <c r="C30" s="8">
        <f t="shared" si="2"/>
        <v>286.8482199731248</v>
      </c>
      <c r="D30" s="8">
        <f t="shared" si="3"/>
        <v>33.481277434695642</v>
      </c>
    </row>
    <row r="31" spans="1:4">
      <c r="A31" s="9">
        <f t="shared" si="0"/>
        <v>24</v>
      </c>
      <c r="B31" s="8">
        <f t="shared" si="1"/>
        <v>320.32949740782044</v>
      </c>
      <c r="C31" s="8">
        <f t="shared" si="2"/>
        <v>289.11910171457868</v>
      </c>
      <c r="D31" s="8">
        <f t="shared" si="3"/>
        <v>31.210395693241743</v>
      </c>
    </row>
    <row r="32" spans="1:4">
      <c r="A32" s="9">
        <f t="shared" si="0"/>
        <v>25</v>
      </c>
      <c r="B32" s="8">
        <f t="shared" si="1"/>
        <v>320.32949740782044</v>
      </c>
      <c r="C32" s="8">
        <f t="shared" si="2"/>
        <v>291.40796126981905</v>
      </c>
      <c r="D32" s="8">
        <f t="shared" si="3"/>
        <v>28.921536138001361</v>
      </c>
    </row>
    <row r="33" spans="1:4">
      <c r="A33" s="9">
        <f t="shared" si="0"/>
        <v>26</v>
      </c>
      <c r="B33" s="8">
        <f t="shared" si="1"/>
        <v>320.32949740782044</v>
      </c>
      <c r="C33" s="8">
        <f t="shared" si="2"/>
        <v>293.71494096320509</v>
      </c>
      <c r="D33" s="8">
        <f t="shared" si="3"/>
        <v>26.614556444615367</v>
      </c>
    </row>
    <row r="34" spans="1:4">
      <c r="A34" s="9">
        <f t="shared" ref="A34:A42" si="4">A33+1</f>
        <v>27</v>
      </c>
      <c r="B34" s="8">
        <f t="shared" si="1"/>
        <v>320.32949740782044</v>
      </c>
      <c r="C34" s="8">
        <f t="shared" ref="C34:C42" si="5">PPMT($B$2*($B$3/12),A34,$B$4,-$B$1)</f>
        <v>296.04018424583046</v>
      </c>
      <c r="D34" s="8">
        <f t="shared" ref="D34:D42" si="6">IPMT($B$2*($B$3/12),A34,$B$4,-$B$1)</f>
        <v>24.289313161989977</v>
      </c>
    </row>
    <row r="35" spans="1:4">
      <c r="A35" s="9">
        <f t="shared" si="4"/>
        <v>28</v>
      </c>
      <c r="B35" s="8">
        <f t="shared" si="1"/>
        <v>320.32949740782044</v>
      </c>
      <c r="C35" s="8">
        <f t="shared" si="5"/>
        <v>298.3838357044433</v>
      </c>
      <c r="D35" s="8">
        <f t="shared" si="6"/>
        <v>21.945661703377166</v>
      </c>
    </row>
    <row r="36" spans="1:4">
      <c r="A36" s="9">
        <f t="shared" si="4"/>
        <v>29</v>
      </c>
      <c r="B36" s="8">
        <f t="shared" si="1"/>
        <v>320.32949740782044</v>
      </c>
      <c r="C36" s="8">
        <f t="shared" si="5"/>
        <v>300.74604107043672</v>
      </c>
      <c r="D36" s="8">
        <f t="shared" si="6"/>
        <v>19.583456337383694</v>
      </c>
    </row>
    <row r="37" spans="1:4">
      <c r="A37" s="9">
        <f t="shared" si="4"/>
        <v>30</v>
      </c>
      <c r="B37" s="8">
        <f t="shared" si="1"/>
        <v>320.32949740782044</v>
      </c>
      <c r="C37" s="8">
        <f t="shared" si="5"/>
        <v>303.12694722891104</v>
      </c>
      <c r="D37" s="8">
        <f t="shared" si="6"/>
        <v>17.202550178909416</v>
      </c>
    </row>
    <row r="38" spans="1:4">
      <c r="A38" s="9">
        <f t="shared" si="4"/>
        <v>31</v>
      </c>
      <c r="B38" s="8">
        <f t="shared" si="1"/>
        <v>320.32949740782044</v>
      </c>
      <c r="C38" s="8">
        <f t="shared" si="5"/>
        <v>305.52670222780648</v>
      </c>
      <c r="D38" s="8">
        <f t="shared" si="6"/>
        <v>14.802795180013939</v>
      </c>
    </row>
    <row r="39" spans="1:4">
      <c r="A39" s="9">
        <f t="shared" si="4"/>
        <v>32</v>
      </c>
      <c r="B39" s="8">
        <f t="shared" si="1"/>
        <v>320.32949740782044</v>
      </c>
      <c r="C39" s="8">
        <f t="shared" si="5"/>
        <v>307.94545528710995</v>
      </c>
      <c r="D39" s="8">
        <f t="shared" si="6"/>
        <v>12.384042120710506</v>
      </c>
    </row>
    <row r="40" spans="1:4">
      <c r="A40" s="9">
        <f t="shared" si="4"/>
        <v>33</v>
      </c>
      <c r="B40" s="8">
        <f t="shared" si="1"/>
        <v>320.32949740782044</v>
      </c>
      <c r="C40" s="8">
        <f t="shared" si="5"/>
        <v>310.38335680813287</v>
      </c>
      <c r="D40" s="8">
        <f t="shared" si="6"/>
        <v>9.9461405996875634</v>
      </c>
    </row>
    <row r="41" spans="1:4">
      <c r="A41" s="9">
        <f t="shared" si="4"/>
        <v>34</v>
      </c>
      <c r="B41" s="8">
        <f t="shared" si="1"/>
        <v>320.32949740782044</v>
      </c>
      <c r="C41" s="8">
        <f t="shared" si="5"/>
        <v>312.84055838286395</v>
      </c>
      <c r="D41" s="8">
        <f t="shared" si="6"/>
        <v>7.4889390249565064</v>
      </c>
    </row>
    <row r="42" spans="1:4">
      <c r="A42" s="9">
        <f t="shared" si="4"/>
        <v>35</v>
      </c>
      <c r="B42" s="8">
        <f t="shared" si="1"/>
        <v>320.32949740782044</v>
      </c>
      <c r="C42" s="8">
        <f t="shared" si="5"/>
        <v>315.31721280339491</v>
      </c>
      <c r="D42" s="8">
        <f t="shared" si="6"/>
        <v>5.01228460442554</v>
      </c>
    </row>
    <row r="43" spans="1:4">
      <c r="A43" s="9">
        <f>A42+1</f>
        <v>36</v>
      </c>
      <c r="B43" s="8">
        <f t="shared" si="1"/>
        <v>320.32949740782044</v>
      </c>
      <c r="C43" s="8">
        <f>PPMT($B$2*($B$3/12),A43,$B$4,-$B$1)</f>
        <v>317.81347407142175</v>
      </c>
      <c r="D43" s="8">
        <f>IPMT($B$2*($B$3/12),A43,$B$4,-$B$1)</f>
        <v>2.5160233363986797</v>
      </c>
    </row>
  </sheetData>
  <phoneticPr fontId="2" type="noConversion"/>
  <pageMargins left="0.75" right="0.75" top="1" bottom="1" header="0.5" footer="0.5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Chart</vt:lpstr>
    </vt:vector>
  </TitlesOfParts>
  <Company>JWalk &amp; Associates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loan payment.xlsx</dc:title>
  <dc:subject>Excel 2007 Bible</dc:subject>
  <dc:creator>John Walkenbach</dc:creator>
  <cp:keywords>©2007, JWalk &amp; Associates, Inc.</cp:keywords>
  <dc:description>Example file distributed with 'Excel 2007 Bile'</dc:description>
  <cp:lastModifiedBy>John Walkenbach</cp:lastModifiedBy>
  <dcterms:created xsi:type="dcterms:W3CDTF">1999-04-16T18:47:54Z</dcterms:created>
  <dcterms:modified xsi:type="dcterms:W3CDTF">2006-11-13T16:33:22Z</dcterms:modified>
  <cp:category>http://www.j-walk.com/ss</cp:category>
</cp:coreProperties>
</file>