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codeName="ThisWorkbook"/>
  <bookViews>
    <workbookView xWindow="-45" yWindow="-45" windowWidth="16020" windowHeight="12030"/>
  </bookViews>
  <sheets>
    <sheet name="Intro" sheetId="25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26" r:id="rId20"/>
  </sheets>
  <definedNames>
    <definedName name="Amount" localSheetId="18">Sheet18!$C$5:$C$23</definedName>
    <definedName name="Category" localSheetId="18">Sheet18!$B$5:$B$23</definedName>
    <definedName name="Data" localSheetId="10">Sheet10!$A$4:$A$15</definedName>
    <definedName name="Data" localSheetId="15">Sheet15!$A$4:$A$22</definedName>
    <definedName name="Data" localSheetId="19">Sheet19!$B$4:$B$22</definedName>
    <definedName name="data" localSheetId="2">Sheet2!$A$3:$D$14</definedName>
    <definedName name="Data" localSheetId="3">Sheet3!$A$3:$A$16</definedName>
    <definedName name="Data" localSheetId="4">Sheet4!$A$3:$C$14</definedName>
    <definedName name="Data" localSheetId="5">Sheet5!$B$5:$B$12</definedName>
    <definedName name="Data" localSheetId="8">Sheet8!$A$3:$A$17</definedName>
    <definedName name="Data" localSheetId="9">Sheet9!$A$4:$A$18</definedName>
    <definedName name="Date" localSheetId="18">Sheet18!$A$5:$A$23</definedName>
    <definedName name="Master" localSheetId="11">Sheet11!$A$4:$A$19</definedName>
    <definedName name="MyData" localSheetId="7">Sheet7!$A$4:$B$20</definedName>
    <definedName name="MyList" localSheetId="11">Sheet11!$B$4:$B$9</definedName>
    <definedName name="n" localSheetId="19">Sheet19!$D$4</definedName>
    <definedName name="n" localSheetId="9">Sheet9!$E$5</definedName>
    <definedName name="NameList" localSheetId="6">Sheet6!$A$5:$E$24</definedName>
    <definedName name="Sales" localSheetId="17">Sheet17!$B$5:$B$16</definedName>
    <definedName name="Target" localSheetId="15">Sheet15!$D$4</definedName>
    <definedName name="TheName" localSheetId="6">Sheet6!$C$3</definedName>
    <definedName name="Value" localSheetId="9">Sheet9!$E$4</definedName>
    <definedName name="YourData" localSheetId="7">Sheet7!$D$4:$E$20</definedName>
  </definedNames>
  <calcPr calcId="124519"/>
  <webPublishing codePage="1252"/>
</workbook>
</file>

<file path=xl/calcChain.xml><?xml version="1.0" encoding="utf-8"?>
<calcChain xmlns="http://schemas.openxmlformats.org/spreadsheetml/2006/main">
  <c r="C4" i="1"/>
  <c r="C5"/>
  <c r="C13" s="1" a="1"/>
  <c r="C13" s="1"/>
  <c r="C6"/>
  <c r="C7"/>
  <c r="C8"/>
  <c r="C9"/>
  <c r="C10"/>
  <c r="C11"/>
  <c r="D3" i="2"/>
  <c r="A4"/>
  <c r="D4"/>
  <c r="A5"/>
  <c r="D5" s="1"/>
  <c r="D6" s="1"/>
  <c r="D7" s="1"/>
  <c r="D8" s="1"/>
  <c r="D9" s="1"/>
  <c r="D10" s="1"/>
  <c r="D11" s="1"/>
  <c r="D12" s="1"/>
  <c r="D13" s="1"/>
  <c r="D14" s="1"/>
  <c r="C12"/>
  <c r="A4" i="3"/>
  <c r="A5"/>
  <c r="A6" s="1"/>
  <c r="A7" s="1"/>
  <c r="A8" s="1"/>
  <c r="A9" s="1"/>
  <c r="A10" s="1"/>
  <c r="A11" s="1"/>
  <c r="A12" s="1"/>
  <c r="A13" s="1"/>
  <c r="A14" s="1"/>
  <c r="A15" s="1"/>
  <c r="A16" s="1"/>
  <c r="B14" i="5"/>
  <c r="B15" a="1"/>
  <c r="B15" s="1"/>
  <c r="D3" i="6" a="1"/>
  <c r="D3" s="1"/>
  <c r="C27"/>
  <c r="D27"/>
  <c r="A5" i="7"/>
  <c r="A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B4" s="1"/>
  <c r="F3" i="8"/>
  <c r="F4" a="1"/>
  <c r="F4" s="1"/>
  <c r="F5" a="1"/>
  <c r="F5" s="1"/>
  <c r="E6" i="9" a="1"/>
  <c r="E6" s="1"/>
  <c r="D5" i="10" a="1"/>
  <c r="D5" s="1"/>
  <c r="E4" i="11" a="1"/>
  <c r="E4" s="1"/>
  <c r="E5" a="1"/>
  <c r="E5" s="1"/>
  <c r="E6" a="1"/>
  <c r="E6" s="1"/>
  <c r="E4" i="13"/>
  <c r="E5"/>
  <c r="E6"/>
  <c r="D5" i="15" a="1"/>
  <c r="D5" s="1"/>
  <c r="D4" i="16" a="1"/>
  <c r="D4" s="1"/>
  <c r="D5" a="1"/>
  <c r="D5" s="1"/>
  <c r="C5" i="17"/>
  <c r="D5" a="1"/>
  <c r="D5" s="1"/>
  <c r="C6"/>
  <c r="D6" a="1"/>
  <c r="D6" s="1"/>
  <c r="C7"/>
  <c r="D7" a="1"/>
  <c r="D7" s="1"/>
  <c r="C8"/>
  <c r="D8" a="1"/>
  <c r="D8" s="1"/>
  <c r="C9"/>
  <c r="D9" a="1"/>
  <c r="D9" s="1"/>
  <c r="C10"/>
  <c r="D10" a="1"/>
  <c r="D10" s="1"/>
  <c r="C11"/>
  <c r="D11" a="1"/>
  <c r="D11" s="1"/>
  <c r="C12"/>
  <c r="D12" a="1"/>
  <c r="D12" s="1"/>
  <c r="C13"/>
  <c r="D13" a="1"/>
  <c r="D13" s="1"/>
  <c r="C14"/>
  <c r="D14" a="1"/>
  <c r="D14" s="1"/>
  <c r="C15"/>
  <c r="D15" a="1"/>
  <c r="D15" s="1"/>
  <c r="C16"/>
  <c r="D16" a="1"/>
  <c r="D16" s="1"/>
  <c r="F6" i="18" a="1"/>
  <c r="F6" s="1"/>
  <c r="G6" a="1"/>
  <c r="G6" s="1"/>
  <c r="H6" a="1"/>
  <c r="H6" s="1"/>
  <c r="F7" a="1"/>
  <c r="F7" s="1"/>
  <c r="G7" a="1"/>
  <c r="G7" s="1"/>
  <c r="H7" a="1"/>
  <c r="H7" s="1"/>
  <c r="F8" a="1"/>
  <c r="F8" s="1"/>
  <c r="G8" a="1"/>
  <c r="G8" s="1"/>
  <c r="H8" a="1"/>
  <c r="H8" s="1"/>
  <c r="F9" a="1"/>
  <c r="F9" s="1"/>
  <c r="G9" a="1"/>
  <c r="G9" s="1"/>
  <c r="H9" a="1"/>
  <c r="H9" s="1"/>
  <c r="C18" i="4" a="1"/>
  <c r="B4" i="12" a="1"/>
  <c r="B5" a="1"/>
  <c r="B7" a="1"/>
  <c r="B6" a="1"/>
  <c r="B10" a="1"/>
  <c r="B8" a="1"/>
  <c r="B12" a="1"/>
  <c r="B9" a="1"/>
  <c r="B4" i="14" a="1"/>
  <c r="B11" i="12" a="1"/>
  <c r="B7" i="14" a="1"/>
  <c r="B5" a="1"/>
  <c r="B8" a="1"/>
  <c r="B6" a="1"/>
  <c r="D5" i="26" a="1"/>
  <c r="A6" i="2" l="1"/>
  <c r="A7" s="1"/>
  <c r="A8" s="1"/>
  <c r="A9" s="1"/>
  <c r="A10" s="1"/>
  <c r="A11" s="1"/>
  <c r="A12" s="1"/>
  <c r="A13" s="1"/>
  <c r="A14" s="1"/>
  <c r="B3" s="1"/>
  <c r="C15" i="1" a="1"/>
  <c r="C15" s="1"/>
  <c r="E7" i="13"/>
  <c r="C18" i="4"/>
  <c r="B5" i="7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G4" a="1"/>
  <c r="G4" s="1"/>
  <c r="C22" a="1"/>
  <c r="C22" s="1"/>
  <c r="B4" i="2"/>
  <c r="C3"/>
  <c r="C3" i="3" a="1"/>
  <c r="C3" s="1"/>
  <c r="E9" i="13" a="1"/>
  <c r="E9" s="1"/>
  <c r="C4" i="3" a="1"/>
  <c r="C4" s="1"/>
  <c r="H20" i="7"/>
  <c r="G20"/>
  <c r="H19"/>
  <c r="G19"/>
  <c r="H18"/>
  <c r="G18"/>
  <c r="H17"/>
  <c r="G17"/>
  <c r="H16"/>
  <c r="G16"/>
  <c r="H15"/>
  <c r="G15"/>
  <c r="H14"/>
  <c r="G14"/>
  <c r="H13"/>
  <c r="G13"/>
  <c r="H12"/>
  <c r="G12"/>
  <c r="H11"/>
  <c r="G11"/>
  <c r="H10"/>
  <c r="G10"/>
  <c r="H9"/>
  <c r="G9"/>
  <c r="H8"/>
  <c r="G8"/>
  <c r="H7"/>
  <c r="G7"/>
  <c r="H6"/>
  <c r="G6"/>
  <c r="H5"/>
  <c r="G5"/>
  <c r="H4"/>
  <c r="D5" i="26"/>
  <c r="B8" i="14"/>
  <c r="B7"/>
  <c r="B4"/>
  <c r="B12" i="12"/>
  <c r="B10"/>
  <c r="B7"/>
  <c r="B4"/>
  <c r="B6" i="14"/>
  <c r="B5"/>
  <c r="B11" i="12"/>
  <c r="B9"/>
  <c r="B8"/>
  <c r="B6"/>
  <c r="B5"/>
  <c r="B5" i="2" l="1"/>
  <c r="C4"/>
  <c r="I4" i="7" a="1"/>
  <c r="I4" s="1"/>
  <c r="J6"/>
  <c r="J10"/>
  <c r="J14"/>
  <c r="J18"/>
  <c r="I6"/>
  <c r="I11"/>
  <c r="I15"/>
  <c r="I19"/>
  <c r="C23" a="1"/>
  <c r="C23" s="1"/>
  <c r="I17" l="1"/>
  <c r="I13"/>
  <c r="I9"/>
  <c r="J20"/>
  <c r="J16"/>
  <c r="J12"/>
  <c r="J8"/>
  <c r="J4"/>
  <c r="B6" i="2"/>
  <c r="C5"/>
  <c r="I20" i="7"/>
  <c r="I18"/>
  <c r="I16"/>
  <c r="I14"/>
  <c r="I12"/>
  <c r="I10"/>
  <c r="I8"/>
  <c r="I5"/>
  <c r="J19"/>
  <c r="J17"/>
  <c r="J15"/>
  <c r="J13"/>
  <c r="J11"/>
  <c r="J9"/>
  <c r="J7"/>
  <c r="J5"/>
  <c r="I7"/>
  <c r="B7" i="2" l="1"/>
  <c r="C6"/>
  <c r="B8" l="1"/>
  <c r="C7"/>
  <c r="B9" l="1"/>
  <c r="C8"/>
  <c r="B10" l="1"/>
  <c r="C9"/>
  <c r="B11" l="1"/>
  <c r="C10"/>
  <c r="B12" l="1"/>
  <c r="B13" s="1"/>
  <c r="C11"/>
  <c r="B14" l="1"/>
  <c r="C14" s="1"/>
  <c r="A17" s="1" a="1"/>
  <c r="A17" s="1"/>
  <c r="C13"/>
</calcChain>
</file>

<file path=xl/sharedStrings.xml><?xml version="1.0" encoding="utf-8"?>
<sst xmlns="http://schemas.openxmlformats.org/spreadsheetml/2006/main" count="266" uniqueCount="237">
  <si>
    <t>Summing a range that contains error values</t>
  </si>
  <si>
    <t>Total</t>
  </si>
  <si>
    <t>Number</t>
  </si>
  <si>
    <t>Per Unit</t>
  </si>
  <si>
    <t>&lt;-- SUM, excluding errors</t>
  </si>
  <si>
    <t>TOTAL:</t>
  </si>
  <si>
    <t>&lt;-- Number of error values</t>
  </si>
  <si>
    <t>Counting error values in a range</t>
  </si>
  <si>
    <t>Conditional summing</t>
  </si>
  <si>
    <t xml:space="preserve"> &lt;-- Sum less than 0 OR greater than 5</t>
  </si>
  <si>
    <t xml:space="preserve"> &lt;-- Sum greater than 0 AND less than or equal to 5</t>
  </si>
  <si>
    <t>Summing the n largest values</t>
  </si>
  <si>
    <t>Number to sum?</t>
  </si>
  <si>
    <t>Sum:</t>
  </si>
  <si>
    <t>Exclude zero from average</t>
  </si>
  <si>
    <t>Sales Person</t>
  </si>
  <si>
    <t>Sales</t>
  </si>
  <si>
    <t>Abner</t>
  </si>
  <si>
    <t>Baker</t>
  </si>
  <si>
    <t>Charleston</t>
  </si>
  <si>
    <t>Davis</t>
  </si>
  <si>
    <t>Ellerman</t>
  </si>
  <si>
    <t>Flugelhart</t>
  </si>
  <si>
    <t>Gallaway</t>
  </si>
  <si>
    <t>Harrison</t>
  </si>
  <si>
    <t>&lt;-- Average with zeros</t>
  </si>
  <si>
    <t>&lt;-- Average without zeros (array formula)</t>
  </si>
  <si>
    <t>Is a value contained in a range?</t>
  </si>
  <si>
    <t>Enter a Name --&gt;</t>
  </si>
  <si>
    <t>Michelle</t>
  </si>
  <si>
    <t>Al</t>
  </si>
  <si>
    <t>Daniel</t>
  </si>
  <si>
    <t>Harold</t>
  </si>
  <si>
    <t>Lyle</t>
  </si>
  <si>
    <t>Richard</t>
  </si>
  <si>
    <t>Allen</t>
  </si>
  <si>
    <t>Dave</t>
  </si>
  <si>
    <t>Ian</t>
  </si>
  <si>
    <t>Maggie</t>
  </si>
  <si>
    <t>Rick</t>
  </si>
  <si>
    <t>Andrew</t>
  </si>
  <si>
    <t>David</t>
  </si>
  <si>
    <t>Jack</t>
  </si>
  <si>
    <t>Margaret</t>
  </si>
  <si>
    <t>Robert</t>
  </si>
  <si>
    <t>Anthony</t>
  </si>
  <si>
    <t>Dennis</t>
  </si>
  <si>
    <t>James</t>
  </si>
  <si>
    <t>Marilyn</t>
  </si>
  <si>
    <t>Rod</t>
  </si>
  <si>
    <t>Arthur</t>
  </si>
  <si>
    <t>Don</t>
  </si>
  <si>
    <t>Jan</t>
  </si>
  <si>
    <t>Mark</t>
  </si>
  <si>
    <t>Roger</t>
  </si>
  <si>
    <t>Barbara</t>
  </si>
  <si>
    <t>Donald</t>
  </si>
  <si>
    <t>Jeff</t>
  </si>
  <si>
    <t>Marvin</t>
  </si>
  <si>
    <t>Ronald</t>
  </si>
  <si>
    <t>Bernard</t>
  </si>
  <si>
    <t>Doug</t>
  </si>
  <si>
    <t>Jeffrey</t>
  </si>
  <si>
    <t>Mary</t>
  </si>
  <si>
    <t>Russ</t>
  </si>
  <si>
    <t>Beth</t>
  </si>
  <si>
    <t>Douglas</t>
  </si>
  <si>
    <t>Jerry</t>
  </si>
  <si>
    <t>Matt</t>
  </si>
  <si>
    <t>Sandra</t>
  </si>
  <si>
    <t>Bill</t>
  </si>
  <si>
    <t>Ed</t>
  </si>
  <si>
    <t>Jim</t>
  </si>
  <si>
    <t>Mel</t>
  </si>
  <si>
    <t>Scott</t>
  </si>
  <si>
    <t>Bob</t>
  </si>
  <si>
    <t>Edward</t>
  </si>
  <si>
    <t>Joe</t>
  </si>
  <si>
    <t>Merle</t>
  </si>
  <si>
    <t>Simon</t>
  </si>
  <si>
    <t>Brian</t>
  </si>
  <si>
    <t>Eric</t>
  </si>
  <si>
    <t>John</t>
  </si>
  <si>
    <t>Michael</t>
  </si>
  <si>
    <t>Stacy</t>
  </si>
  <si>
    <t>Bruce</t>
  </si>
  <si>
    <t>Fran</t>
  </si>
  <si>
    <t>Joseph</t>
  </si>
  <si>
    <t>Stephen</t>
  </si>
  <si>
    <t>Cark</t>
  </si>
  <si>
    <t>Frank</t>
  </si>
  <si>
    <t>Mike</t>
  </si>
  <si>
    <t>Steven</t>
  </si>
  <si>
    <t>Carl</t>
  </si>
  <si>
    <t>Fred</t>
  </si>
  <si>
    <t>Kathy</t>
  </si>
  <si>
    <t>Norman</t>
  </si>
  <si>
    <t>Stuart</t>
  </si>
  <si>
    <t>Charles</t>
  </si>
  <si>
    <t>Gary</t>
  </si>
  <si>
    <t>Keith</t>
  </si>
  <si>
    <t>Patrick</t>
  </si>
  <si>
    <t>Susan</t>
  </si>
  <si>
    <t>Chris</t>
  </si>
  <si>
    <t>George</t>
  </si>
  <si>
    <t>Kenneth</t>
  </si>
  <si>
    <t>Paul</t>
  </si>
  <si>
    <t>Terry</t>
  </si>
  <si>
    <t>Chuck</t>
  </si>
  <si>
    <t>Glenn</t>
  </si>
  <si>
    <t>Kevin</t>
  </si>
  <si>
    <t>Peter</t>
  </si>
  <si>
    <t>Thomas</t>
  </si>
  <si>
    <t>Clark</t>
  </si>
  <si>
    <t>Gordon</t>
  </si>
  <si>
    <t>Larry</t>
  </si>
  <si>
    <t>Phillip</t>
  </si>
  <si>
    <t>Timothy</t>
  </si>
  <si>
    <t>Curt</t>
  </si>
  <si>
    <t>Greg</t>
  </si>
  <si>
    <t>Leonard</t>
  </si>
  <si>
    <t>Ray</t>
  </si>
  <si>
    <t>Vincent</t>
  </si>
  <si>
    <t>Dan</t>
  </si>
  <si>
    <t>Gregory</t>
  </si>
  <si>
    <t>Louise</t>
  </si>
  <si>
    <t>Rebecca</t>
  </si>
  <si>
    <t>Counting the number of differences between two ranges</t>
  </si>
  <si>
    <t>MyData</t>
  </si>
  <si>
    <t>YourData</t>
  </si>
  <si>
    <t>Differences found:</t>
  </si>
  <si>
    <t>Location of the maximum value in a range</t>
  </si>
  <si>
    <t>Row of maximum value:</t>
  </si>
  <si>
    <t>Address of maximum value:</t>
  </si>
  <si>
    <t>Maximum value:</t>
  </si>
  <si>
    <t>The row of the nth occurrence of a value</t>
  </si>
  <si>
    <t>Value to find:</t>
  </si>
  <si>
    <t>Occurrence of Value:</t>
  </si>
  <si>
    <t>It's in row:</t>
  </si>
  <si>
    <t>Longest text in a range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</si>
  <si>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</si>
  <si>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</si>
  <si>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</si>
  <si>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</si>
  <si>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</si>
  <si>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</si>
  <si>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</si>
  <si>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</si>
  <si>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</si>
  <si>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</si>
  <si>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</si>
  <si>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</si>
  <si>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Longest text:</t>
  </si>
  <si>
    <t>Valid items in a range</t>
  </si>
  <si>
    <t>Master</t>
  </si>
  <si>
    <t>MyList</t>
  </si>
  <si>
    <t>AZ-101</t>
  </si>
  <si>
    <t>AZ-102</t>
  </si>
  <si>
    <t>AZ-105</t>
  </si>
  <si>
    <t>AZ-103</t>
  </si>
  <si>
    <t>AZ-109</t>
  </si>
  <si>
    <t>AZ-104</t>
  </si>
  <si>
    <t>AZ-107</t>
  </si>
  <si>
    <t>AZ-121</t>
  </si>
  <si>
    <t>AZ-106</t>
  </si>
  <si>
    <t>AZ-122</t>
  </si>
  <si>
    <t>AZ-108</t>
  </si>
  <si>
    <t>AZ-110</t>
  </si>
  <si>
    <t>AZ-111</t>
  </si>
  <si>
    <t>AZ-112</t>
  </si>
  <si>
    <t>AZ-113</t>
  </si>
  <si>
    <t>AZ-114</t>
  </si>
  <si>
    <t>AZ-115</t>
  </si>
  <si>
    <t>AZ-116</t>
  </si>
  <si>
    <t>All items valid?</t>
  </si>
  <si>
    <t>Invalid items:</t>
  </si>
  <si>
    <t>First invalid item:</t>
  </si>
  <si>
    <t>Sum of the digits of a value</t>
  </si>
  <si>
    <t>Sum of Digits</t>
  </si>
  <si>
    <t>Description</t>
  </si>
  <si>
    <t>Quantity</t>
  </si>
  <si>
    <t>Unit Price</t>
  </si>
  <si>
    <t>Discount</t>
  </si>
  <si>
    <t>Widgets</t>
  </si>
  <si>
    <t>Sprockets</t>
  </si>
  <si>
    <t>Snapholytes</t>
  </si>
  <si>
    <t>GRAND TOTAL</t>
  </si>
  <si>
    <t>Summing rounded values</t>
  </si>
  <si>
    <t xml:space="preserve">  &lt;-- appears to be incorrect</t>
  </si>
  <si>
    <t>Sum of rounded values:</t>
  </si>
  <si>
    <t>Removing non-numeric characters from a cell</t>
  </si>
  <si>
    <t>AZ434</t>
  </si>
  <si>
    <t>XT656</t>
  </si>
  <si>
    <t>5T</t>
  </si>
  <si>
    <t>T5</t>
  </si>
  <si>
    <t>5T5</t>
  </si>
  <si>
    <t>Target Value --&gt;</t>
  </si>
  <si>
    <t>Closest Match:</t>
  </si>
  <si>
    <t>Determining the closest value in a range</t>
  </si>
  <si>
    <t>Returning the last value in a column or row</t>
  </si>
  <si>
    <t>Data</t>
  </si>
  <si>
    <t>&lt;-- Last non-empty cell in Column A</t>
  </si>
  <si>
    <t>Salesperson</t>
  </si>
  <si>
    <t>Excel's Rank Function</t>
  </si>
  <si>
    <t>Ranks With Array Formula</t>
  </si>
  <si>
    <t>Adams</t>
  </si>
  <si>
    <t>Bigelow</t>
  </si>
  <si>
    <t>Fredericks</t>
  </si>
  <si>
    <t xml:space="preserve">  Assigned middle rank</t>
  </si>
  <si>
    <t>Georgio</t>
  </si>
  <si>
    <t>Jensen</t>
  </si>
  <si>
    <t>Juarez</t>
  </si>
  <si>
    <t>Klein</t>
  </si>
  <si>
    <t>Lynch</t>
  </si>
  <si>
    <t>Mayne</t>
  </si>
  <si>
    <t xml:space="preserve">  Assigned average rank</t>
  </si>
  <si>
    <t>Roberton</t>
  </si>
  <si>
    <t>Slokum</t>
  </si>
  <si>
    <t>Wu</t>
  </si>
  <si>
    <t>Ranking data with an array formula</t>
  </si>
  <si>
    <t>Date</t>
  </si>
  <si>
    <t>Category</t>
  </si>
  <si>
    <t>Amount</t>
  </si>
  <si>
    <t>Food</t>
  </si>
  <si>
    <t>Transp</t>
  </si>
  <si>
    <t>Lodging</t>
  </si>
  <si>
    <t>Dynamic crosstabulation</t>
  </si>
  <si>
    <t>Single-cell array formula examples</t>
  </si>
  <si>
    <t>Note: All of the names in this workbook are sheet-level names.</t>
  </si>
  <si>
    <t>Alternate version:</t>
  </si>
  <si>
    <t xml:space="preserve"> =nth</t>
  </si>
  <si>
    <t xml:space="preserve"> = Result</t>
  </si>
  <si>
    <t>Non-array formula:</t>
  </si>
  <si>
    <t>Wendy</t>
  </si>
  <si>
    <t>Summing every nth value</t>
  </si>
  <si>
    <t>&lt;-- Excel 2007 only</t>
  </si>
  <si>
    <t>&lt;-- Last non-empty cell in Row 6</t>
  </si>
</sst>
</file>

<file path=xl/styles.xml><?xml version="1.0" encoding="utf-8"?>
<styleSheet xmlns="http://schemas.openxmlformats.org/spreadsheetml/2006/main">
  <numFmts count="3">
    <numFmt numFmtId="8" formatCode="&quot;$&quot;#,##0.00_);[Red]\(&quot;$&quot;#,##0.00\)"/>
    <numFmt numFmtId="164" formatCode="0.000"/>
    <numFmt numFmtId="165" formatCode="&quot;$&quot;#,##0.00"/>
  </numFmts>
  <fonts count="1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Helv"/>
    </font>
    <font>
      <sz val="8"/>
      <name val="Arial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Helv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8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1"/>
      </patternFill>
    </fill>
    <fill>
      <patternFill patternType="solid">
        <fgColor theme="3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4">
    <xf numFmtId="0" fontId="0" fillId="0" borderId="0"/>
    <xf numFmtId="3" fontId="2" fillId="0" borderId="0" applyFont="0" applyFill="0" applyBorder="0" applyAlignment="0" applyProtection="0"/>
    <xf numFmtId="0" fontId="2" fillId="0" borderId="0"/>
    <xf numFmtId="0" fontId="2" fillId="0" borderId="0"/>
  </cellStyleXfs>
  <cellXfs count="64">
    <xf numFmtId="0" fontId="0" fillId="0" borderId="0" xfId="0"/>
    <xf numFmtId="0" fontId="4" fillId="0" borderId="0" xfId="0" applyFont="1" applyFill="1"/>
    <xf numFmtId="0" fontId="0" fillId="0" borderId="0" xfId="0" applyFont="1"/>
    <xf numFmtId="0" fontId="8" fillId="0" borderId="0" xfId="0" applyFont="1"/>
    <xf numFmtId="0" fontId="9" fillId="0" borderId="0" xfId="3" applyFont="1"/>
    <xf numFmtId="2" fontId="9" fillId="0" borderId="1" xfId="3" applyNumberFormat="1" applyFont="1" applyBorder="1"/>
    <xf numFmtId="0" fontId="10" fillId="0" borderId="0" xfId="2" applyFont="1"/>
    <xf numFmtId="0" fontId="8" fillId="0" borderId="0" xfId="0" applyFont="1" applyFill="1" applyBorder="1"/>
    <xf numFmtId="0" fontId="7" fillId="0" borderId="0" xfId="0" applyFont="1" applyAlignment="1">
      <alignment horizontal="right"/>
    </xf>
    <xf numFmtId="0" fontId="7" fillId="0" borderId="0" xfId="0" applyFont="1"/>
    <xf numFmtId="2" fontId="7" fillId="0" borderId="0" xfId="0" applyNumberFormat="1" applyFont="1"/>
    <xf numFmtId="164" fontId="7" fillId="0" borderId="0" xfId="0" applyNumberFormat="1" applyFont="1"/>
    <xf numFmtId="0" fontId="0" fillId="0" borderId="0" xfId="0" applyFont="1" applyAlignment="1">
      <alignment horizontal="center"/>
    </xf>
    <xf numFmtId="3" fontId="0" fillId="0" borderId="0" xfId="0" applyNumberFormat="1" applyFont="1"/>
    <xf numFmtId="0" fontId="8" fillId="0" borderId="0" xfId="0" applyFont="1" applyAlignment="1">
      <alignment horizontal="right"/>
    </xf>
    <xf numFmtId="0" fontId="6" fillId="5" borderId="0" xfId="0" applyFont="1" applyFill="1"/>
    <xf numFmtId="165" fontId="8" fillId="0" borderId="0" xfId="0" applyNumberFormat="1" applyFont="1"/>
    <xf numFmtId="0" fontId="8" fillId="4" borderId="2" xfId="2" applyFont="1" applyFill="1" applyBorder="1" applyAlignment="1">
      <alignment vertical="center" wrapText="1"/>
    </xf>
    <xf numFmtId="3" fontId="8" fillId="4" borderId="3" xfId="1" applyFont="1" applyFill="1" applyBorder="1" applyAlignment="1">
      <alignment horizontal="center" vertical="center" wrapText="1"/>
    </xf>
    <xf numFmtId="0" fontId="8" fillId="4" borderId="3" xfId="2" applyFont="1" applyFill="1" applyBorder="1" applyAlignment="1">
      <alignment horizontal="center" vertical="center" wrapText="1"/>
    </xf>
    <xf numFmtId="0" fontId="8" fillId="4" borderId="4" xfId="2" applyFont="1" applyFill="1" applyBorder="1" applyAlignment="1">
      <alignment horizontal="center" vertical="center" wrapText="1"/>
    </xf>
    <xf numFmtId="0" fontId="9" fillId="0" borderId="0" xfId="2" applyFont="1"/>
    <xf numFmtId="0" fontId="9" fillId="0" borderId="5" xfId="2" applyFont="1" applyBorder="1"/>
    <xf numFmtId="3" fontId="9" fillId="0" borderId="0" xfId="1" applyFont="1" applyBorder="1"/>
    <xf numFmtId="0" fontId="9" fillId="0" borderId="0" xfId="2" applyFont="1" applyBorder="1" applyAlignment="1">
      <alignment horizontal="center"/>
    </xf>
    <xf numFmtId="0" fontId="9" fillId="0" borderId="6" xfId="2" applyFont="1" applyBorder="1" applyAlignment="1">
      <alignment horizontal="center"/>
    </xf>
    <xf numFmtId="0" fontId="9" fillId="0" borderId="7" xfId="2" applyFont="1" applyBorder="1"/>
    <xf numFmtId="3" fontId="9" fillId="0" borderId="8" xfId="1" applyFont="1" applyBorder="1"/>
    <xf numFmtId="0" fontId="9" fillId="0" borderId="8" xfId="2" applyFont="1" applyBorder="1" applyAlignment="1">
      <alignment horizontal="center"/>
    </xf>
    <xf numFmtId="0" fontId="9" fillId="0" borderId="9" xfId="2" applyFont="1" applyBorder="1" applyAlignment="1">
      <alignment horizontal="center"/>
    </xf>
    <xf numFmtId="0" fontId="9" fillId="4" borderId="1" xfId="3" applyFont="1" applyFill="1" applyBorder="1"/>
    <xf numFmtId="16" fontId="8" fillId="4" borderId="1" xfId="3" applyNumberFormat="1" applyFont="1" applyFill="1" applyBorder="1"/>
    <xf numFmtId="0" fontId="8" fillId="4" borderId="1" xfId="3" applyFont="1" applyFill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8" fillId="2" borderId="0" xfId="0" applyFont="1" applyFill="1" applyAlignment="1">
      <alignment horizontal="center"/>
    </xf>
    <xf numFmtId="0" fontId="8" fillId="4" borderId="10" xfId="0" applyFont="1" applyFill="1" applyBorder="1"/>
    <xf numFmtId="0" fontId="0" fillId="0" borderId="10" xfId="0" applyBorder="1"/>
    <xf numFmtId="2" fontId="0" fillId="0" borderId="10" xfId="0" applyNumberFormat="1" applyBorder="1"/>
    <xf numFmtId="0" fontId="0" fillId="4" borderId="10" xfId="0" applyFill="1" applyBorder="1"/>
    <xf numFmtId="0" fontId="0" fillId="4" borderId="10" xfId="0" applyFont="1" applyFill="1" applyBorder="1"/>
    <xf numFmtId="0" fontId="0" fillId="0" borderId="10" xfId="0" applyFont="1" applyBorder="1"/>
    <xf numFmtId="3" fontId="0" fillId="0" borderId="10" xfId="0" applyNumberFormat="1" applyFont="1" applyBorder="1"/>
    <xf numFmtId="1" fontId="0" fillId="0" borderId="10" xfId="0" applyNumberFormat="1" applyFont="1" applyBorder="1"/>
    <xf numFmtId="14" fontId="0" fillId="0" borderId="10" xfId="0" applyNumberFormat="1" applyFont="1" applyBorder="1"/>
    <xf numFmtId="0" fontId="6" fillId="6" borderId="10" xfId="0" applyFont="1" applyFill="1" applyBorder="1"/>
    <xf numFmtId="0" fontId="5" fillId="6" borderId="10" xfId="0" applyFont="1" applyFill="1" applyBorder="1"/>
    <xf numFmtId="0" fontId="13" fillId="3" borderId="10" xfId="0" applyFont="1" applyFill="1" applyBorder="1" applyAlignment="1">
      <alignment horizontal="center"/>
    </xf>
    <xf numFmtId="0" fontId="8" fillId="0" borderId="10" xfId="0" applyFont="1" applyBorder="1"/>
    <xf numFmtId="0" fontId="0" fillId="7" borderId="10" xfId="0" applyFont="1" applyFill="1" applyBorder="1"/>
    <xf numFmtId="0" fontId="0" fillId="4" borderId="11" xfId="0" applyFont="1" applyFill="1" applyBorder="1"/>
    <xf numFmtId="0" fontId="6" fillId="5" borderId="10" xfId="0" applyFont="1" applyFill="1" applyBorder="1"/>
    <xf numFmtId="0" fontId="8" fillId="4" borderId="10" xfId="0" applyFont="1" applyFill="1" applyBorder="1" applyAlignment="1">
      <alignment horizontal="center"/>
    </xf>
    <xf numFmtId="8" fontId="0" fillId="0" borderId="10" xfId="0" applyNumberFormat="1" applyFont="1" applyBorder="1"/>
    <xf numFmtId="10" fontId="0" fillId="0" borderId="10" xfId="0" applyNumberFormat="1" applyFont="1" applyBorder="1"/>
    <xf numFmtId="165" fontId="0" fillId="0" borderId="10" xfId="0" applyNumberFormat="1" applyFont="1" applyBorder="1"/>
    <xf numFmtId="0" fontId="0" fillId="8" borderId="10" xfId="0" applyFont="1" applyFill="1" applyBorder="1"/>
    <xf numFmtId="0" fontId="8" fillId="4" borderId="10" xfId="3" applyFont="1" applyFill="1" applyBorder="1" applyAlignment="1">
      <alignment horizontal="left"/>
    </xf>
    <xf numFmtId="0" fontId="8" fillId="4" borderId="10" xfId="3" applyFont="1" applyFill="1" applyBorder="1"/>
    <xf numFmtId="14" fontId="9" fillId="0" borderId="10" xfId="3" applyNumberFormat="1" applyFont="1" applyBorder="1" applyAlignment="1">
      <alignment horizontal="left"/>
    </xf>
    <xf numFmtId="0" fontId="9" fillId="0" borderId="10" xfId="3" applyFont="1" applyBorder="1"/>
    <xf numFmtId="2" fontId="9" fillId="0" borderId="10" xfId="3" applyNumberFormat="1" applyFont="1" applyBorder="1"/>
    <xf numFmtId="3" fontId="4" fillId="0" borderId="10" xfId="0" applyNumberFormat="1" applyFont="1" applyFill="1" applyBorder="1" applyAlignment="1">
      <alignment horizontal="center"/>
    </xf>
    <xf numFmtId="0" fontId="1" fillId="0" borderId="10" xfId="0" applyFont="1" applyBorder="1"/>
  </cellXfs>
  <cellStyles count="4">
    <cellStyle name="Comma [0]_Ranking" xfId="1"/>
    <cellStyle name="Normal" xfId="0" builtinId="0"/>
    <cellStyle name="Normal_Ranking" xfId="2"/>
    <cellStyle name="Normal_TAB1" xfId="3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5</xdr:row>
      <xdr:rowOff>0</xdr:rowOff>
    </xdr:from>
    <xdr:to>
      <xdr:col>4</xdr:col>
      <xdr:colOff>0</xdr:colOff>
      <xdr:row>8</xdr:row>
      <xdr:rowOff>57150</xdr:rowOff>
    </xdr:to>
    <xdr:sp macro="" textlink="">
      <xdr:nvSpPr>
        <xdr:cNvPr id="1025" name="Oval 1"/>
        <xdr:cNvSpPr>
          <a:spLocks noChangeArrowheads="1"/>
        </xdr:cNvSpPr>
      </xdr:nvSpPr>
      <xdr:spPr bwMode="auto">
        <a:xfrm>
          <a:off x="2505075" y="1143000"/>
          <a:ext cx="733425" cy="542925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3</xdr:col>
      <xdr:colOff>142875</xdr:colOff>
      <xdr:row>10</xdr:row>
      <xdr:rowOff>104775</xdr:rowOff>
    </xdr:from>
    <xdr:to>
      <xdr:col>3</xdr:col>
      <xdr:colOff>857250</xdr:colOff>
      <xdr:row>13</xdr:row>
      <xdr:rowOff>19050</xdr:rowOff>
    </xdr:to>
    <xdr:sp macro="" textlink="">
      <xdr:nvSpPr>
        <xdr:cNvPr id="1026" name="Oval 2"/>
        <xdr:cNvSpPr>
          <a:spLocks noChangeArrowheads="1"/>
        </xdr:cNvSpPr>
      </xdr:nvSpPr>
      <xdr:spPr bwMode="auto">
        <a:xfrm>
          <a:off x="2505075" y="2057400"/>
          <a:ext cx="714375" cy="40005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4"/>
  <sheetViews>
    <sheetView showGridLines="0" tabSelected="1" workbookViewId="0"/>
  </sheetViews>
  <sheetFormatPr defaultRowHeight="15"/>
  <sheetData>
    <row r="1" spans="1:1" ht="18.75">
      <c r="A1" s="33" t="s">
        <v>227</v>
      </c>
    </row>
    <row r="2" spans="1:1">
      <c r="A2" s="2"/>
    </row>
    <row r="3" spans="1:1">
      <c r="A3" s="2"/>
    </row>
    <row r="4" spans="1:1">
      <c r="A4" s="34" t="s">
        <v>228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15"/>
  <sheetViews>
    <sheetView showGridLines="0" workbookViewId="0"/>
  </sheetViews>
  <sheetFormatPr defaultRowHeight="15"/>
  <sheetData>
    <row r="1" spans="1:4">
      <c r="A1" s="3" t="s">
        <v>0</v>
      </c>
    </row>
    <row r="3" spans="1:4">
      <c r="A3" s="36" t="s">
        <v>1</v>
      </c>
      <c r="B3" s="36" t="s">
        <v>2</v>
      </c>
      <c r="C3" s="36" t="s">
        <v>3</v>
      </c>
    </row>
    <row r="4" spans="1:4">
      <c r="A4" s="37">
        <v>80</v>
      </c>
      <c r="B4" s="37">
        <v>10</v>
      </c>
      <c r="C4" s="38">
        <f t="shared" ref="C4:C10" si="0">A4/B4</f>
        <v>8</v>
      </c>
    </row>
    <row r="5" spans="1:4">
      <c r="A5" s="37">
        <v>120</v>
      </c>
      <c r="B5" s="37">
        <v>6</v>
      </c>
      <c r="C5" s="38">
        <f t="shared" si="0"/>
        <v>20</v>
      </c>
    </row>
    <row r="6" spans="1:4">
      <c r="A6" s="37">
        <v>144</v>
      </c>
      <c r="B6" s="37">
        <v>12</v>
      </c>
      <c r="C6" s="38">
        <f t="shared" si="0"/>
        <v>12</v>
      </c>
    </row>
    <row r="7" spans="1:4">
      <c r="A7" s="37"/>
      <c r="B7" s="37"/>
      <c r="C7" s="38" t="e">
        <f t="shared" si="0"/>
        <v>#DIV/0!</v>
      </c>
    </row>
    <row r="8" spans="1:4">
      <c r="A8" s="37"/>
      <c r="B8" s="37"/>
      <c r="C8" s="38" t="e">
        <f t="shared" si="0"/>
        <v>#DIV/0!</v>
      </c>
    </row>
    <row r="9" spans="1:4">
      <c r="A9" s="37">
        <v>100</v>
      </c>
      <c r="B9" s="37">
        <v>20</v>
      </c>
      <c r="C9" s="38">
        <f t="shared" si="0"/>
        <v>5</v>
      </c>
    </row>
    <row r="10" spans="1:4">
      <c r="A10" s="37">
        <v>50</v>
      </c>
      <c r="B10" s="37">
        <v>5</v>
      </c>
      <c r="C10" s="38">
        <f t="shared" si="0"/>
        <v>10</v>
      </c>
    </row>
    <row r="11" spans="1:4">
      <c r="A11" s="8" t="s">
        <v>5</v>
      </c>
      <c r="B11" s="9"/>
      <c r="C11" s="10" t="e">
        <f>SUM(C4:C10)</f>
        <v>#DIV/0!</v>
      </c>
    </row>
    <row r="13" spans="1:4">
      <c r="C13" s="11">
        <f t="array" ref="C13">SUM(IF(ISERROR(C4:C10),"",C4:C10))</f>
        <v>55</v>
      </c>
      <c r="D13" s="7" t="s">
        <v>4</v>
      </c>
    </row>
    <row r="15" spans="1:4">
      <c r="C15" s="11">
        <f t="array" ref="C15">SUM(IFERROR(C4:C10,""))</f>
        <v>55</v>
      </c>
      <c r="D15" s="7" t="s">
        <v>235</v>
      </c>
    </row>
  </sheetData>
  <phoneticPr fontId="3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D19"/>
  <sheetViews>
    <sheetView showGridLines="0" workbookViewId="0"/>
  </sheetViews>
  <sheetFormatPr defaultRowHeight="15"/>
  <sheetData>
    <row r="1" spans="1:4">
      <c r="A1" s="3" t="s">
        <v>7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40">
        <v>0</v>
      </c>
      <c r="B3" s="40">
        <f>A14+1</f>
        <v>12</v>
      </c>
      <c r="C3" s="40" t="e">
        <f>B3/A3</f>
        <v>#DIV/0!</v>
      </c>
      <c r="D3" s="40" t="e">
        <f>NA()</f>
        <v>#N/A</v>
      </c>
    </row>
    <row r="4" spans="1:4">
      <c r="A4" s="40">
        <f>A3+1</f>
        <v>1</v>
      </c>
      <c r="B4" s="40">
        <f>B3+1</f>
        <v>13</v>
      </c>
      <c r="C4" s="40">
        <f t="shared" ref="C4:C14" si="0">B4/A4</f>
        <v>13</v>
      </c>
      <c r="D4" s="40" t="e">
        <f>test</f>
        <v>#NAME?</v>
      </c>
    </row>
    <row r="5" spans="1:4">
      <c r="A5" s="40">
        <f t="shared" ref="A5:B14" si="1">A4+1</f>
        <v>2</v>
      </c>
      <c r="B5" s="40">
        <f t="shared" si="1"/>
        <v>14</v>
      </c>
      <c r="C5" s="40">
        <f t="shared" si="0"/>
        <v>7</v>
      </c>
      <c r="D5" s="40">
        <f>A5</f>
        <v>2</v>
      </c>
    </row>
    <row r="6" spans="1:4">
      <c r="A6" s="40">
        <f t="shared" si="1"/>
        <v>3</v>
      </c>
      <c r="B6" s="40">
        <f t="shared" si="1"/>
        <v>15</v>
      </c>
      <c r="C6" s="40">
        <f t="shared" si="0"/>
        <v>5</v>
      </c>
      <c r="D6" s="40">
        <f t="shared" ref="D6:D14" si="2">D5+1</f>
        <v>3</v>
      </c>
    </row>
    <row r="7" spans="1:4">
      <c r="A7" s="40">
        <f t="shared" si="1"/>
        <v>4</v>
      </c>
      <c r="B7" s="40">
        <f t="shared" si="1"/>
        <v>16</v>
      </c>
      <c r="C7" s="40">
        <f t="shared" si="0"/>
        <v>4</v>
      </c>
      <c r="D7" s="40">
        <f t="shared" si="2"/>
        <v>4</v>
      </c>
    </row>
    <row r="8" spans="1:4">
      <c r="A8" s="40">
        <f t="shared" si="1"/>
        <v>5</v>
      </c>
      <c r="B8" s="40">
        <f t="shared" si="1"/>
        <v>17</v>
      </c>
      <c r="C8" s="40">
        <f t="shared" si="0"/>
        <v>3.4</v>
      </c>
      <c r="D8" s="40">
        <f t="shared" si="2"/>
        <v>5</v>
      </c>
    </row>
    <row r="9" spans="1:4">
      <c r="A9" s="40">
        <f t="shared" si="1"/>
        <v>6</v>
      </c>
      <c r="B9" s="40">
        <f t="shared" si="1"/>
        <v>18</v>
      </c>
      <c r="C9" s="40">
        <f t="shared" si="0"/>
        <v>3</v>
      </c>
      <c r="D9" s="40">
        <f t="shared" si="2"/>
        <v>6</v>
      </c>
    </row>
    <row r="10" spans="1:4">
      <c r="A10" s="40">
        <f t="shared" si="1"/>
        <v>7</v>
      </c>
      <c r="B10" s="40">
        <f t="shared" si="1"/>
        <v>19</v>
      </c>
      <c r="C10" s="40">
        <f t="shared" si="0"/>
        <v>2.7142857142857144</v>
      </c>
      <c r="D10" s="40">
        <f t="shared" si="2"/>
        <v>7</v>
      </c>
    </row>
    <row r="11" spans="1:4">
      <c r="A11" s="40">
        <f t="shared" si="1"/>
        <v>8</v>
      </c>
      <c r="B11" s="40">
        <f t="shared" si="1"/>
        <v>20</v>
      </c>
      <c r="C11" s="40">
        <f t="shared" si="0"/>
        <v>2.5</v>
      </c>
      <c r="D11" s="40">
        <f t="shared" si="2"/>
        <v>8</v>
      </c>
    </row>
    <row r="12" spans="1:4">
      <c r="A12" s="40">
        <f t="shared" si="1"/>
        <v>9</v>
      </c>
      <c r="B12" s="40">
        <f t="shared" si="1"/>
        <v>21</v>
      </c>
      <c r="C12" s="40" t="e">
        <f>SQRT(-1)</f>
        <v>#NUM!</v>
      </c>
      <c r="D12" s="40">
        <f t="shared" si="2"/>
        <v>9</v>
      </c>
    </row>
    <row r="13" spans="1:4">
      <c r="A13" s="40">
        <f t="shared" si="1"/>
        <v>10</v>
      </c>
      <c r="B13" s="40">
        <f t="shared" si="1"/>
        <v>22</v>
      </c>
      <c r="C13" s="40">
        <f t="shared" si="0"/>
        <v>2.2000000000000002</v>
      </c>
      <c r="D13" s="40">
        <f t="shared" si="2"/>
        <v>10</v>
      </c>
    </row>
    <row r="14" spans="1:4">
      <c r="A14" s="40">
        <f t="shared" si="1"/>
        <v>11</v>
      </c>
      <c r="B14" s="40">
        <f t="shared" si="1"/>
        <v>23</v>
      </c>
      <c r="C14" s="40">
        <f t="shared" si="0"/>
        <v>2.0909090909090908</v>
      </c>
      <c r="D14" s="40">
        <f t="shared" si="2"/>
        <v>11</v>
      </c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>
        <f t="array" ref="A17">SUM(ISERROR(data)*1)</f>
        <v>4</v>
      </c>
      <c r="B17" s="3" t="s">
        <v>6</v>
      </c>
      <c r="C17" s="2"/>
      <c r="D17" s="2"/>
    </row>
    <row r="19" spans="1:4">
      <c r="B19" s="3"/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D16"/>
  <sheetViews>
    <sheetView showGridLines="0" workbookViewId="0"/>
  </sheetViews>
  <sheetFormatPr defaultRowHeight="15"/>
  <sheetData>
    <row r="1" spans="1:4">
      <c r="A1" s="3" t="s">
        <v>8</v>
      </c>
    </row>
    <row r="3" spans="1:4">
      <c r="A3" s="39">
        <v>-3</v>
      </c>
      <c r="C3">
        <f t="array" ref="C3">SUM((Data&gt;0)*(Data&lt;=5)*Data)</f>
        <v>15</v>
      </c>
      <c r="D3" t="s">
        <v>10</v>
      </c>
    </row>
    <row r="4" spans="1:4">
      <c r="A4" s="39">
        <f>A3+1</f>
        <v>-2</v>
      </c>
      <c r="C4">
        <f t="array" ref="C4">SUM(IF((Data&lt;0)+(Data&gt;5),Data))</f>
        <v>34</v>
      </c>
      <c r="D4" t="s">
        <v>9</v>
      </c>
    </row>
    <row r="5" spans="1:4">
      <c r="A5" s="39">
        <f t="shared" ref="A5:A16" si="0">A4+1</f>
        <v>-1</v>
      </c>
    </row>
    <row r="6" spans="1:4">
      <c r="A6" s="39">
        <f t="shared" si="0"/>
        <v>0</v>
      </c>
    </row>
    <row r="7" spans="1:4">
      <c r="A7" s="39">
        <f t="shared" si="0"/>
        <v>1</v>
      </c>
    </row>
    <row r="8" spans="1:4">
      <c r="A8" s="39">
        <f t="shared" si="0"/>
        <v>2</v>
      </c>
    </row>
    <row r="9" spans="1:4">
      <c r="A9" s="39">
        <f t="shared" si="0"/>
        <v>3</v>
      </c>
    </row>
    <row r="10" spans="1:4">
      <c r="A10" s="39">
        <f t="shared" si="0"/>
        <v>4</v>
      </c>
    </row>
    <row r="11" spans="1:4">
      <c r="A11" s="39">
        <f t="shared" si="0"/>
        <v>5</v>
      </c>
    </row>
    <row r="12" spans="1:4">
      <c r="A12" s="39">
        <f t="shared" si="0"/>
        <v>6</v>
      </c>
    </row>
    <row r="13" spans="1:4">
      <c r="A13" s="39">
        <f t="shared" si="0"/>
        <v>7</v>
      </c>
    </row>
    <row r="14" spans="1:4">
      <c r="A14" s="39">
        <f t="shared" si="0"/>
        <v>8</v>
      </c>
    </row>
    <row r="15" spans="1:4">
      <c r="A15" s="39">
        <f t="shared" si="0"/>
        <v>9</v>
      </c>
    </row>
    <row r="16" spans="1:4">
      <c r="A16" s="39">
        <f t="shared" si="0"/>
        <v>10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C18"/>
  <sheetViews>
    <sheetView showGridLines="0" workbookViewId="0"/>
  </sheetViews>
  <sheetFormatPr defaultRowHeight="15"/>
  <sheetData>
    <row r="1" spans="1:3">
      <c r="A1" s="3" t="s">
        <v>11</v>
      </c>
      <c r="B1" s="2"/>
      <c r="C1" s="2"/>
    </row>
    <row r="2" spans="1:3">
      <c r="A2" s="2"/>
      <c r="B2" s="2"/>
      <c r="C2" s="2"/>
    </row>
    <row r="3" spans="1:3">
      <c r="A3" s="40">
        <v>5</v>
      </c>
      <c r="B3" s="40">
        <v>9</v>
      </c>
      <c r="C3" s="40">
        <v>13</v>
      </c>
    </row>
    <row r="4" spans="1:3">
      <c r="A4" s="40">
        <v>15</v>
      </c>
      <c r="B4" s="40">
        <v>19</v>
      </c>
      <c r="C4" s="40">
        <v>23</v>
      </c>
    </row>
    <row r="5" spans="1:3">
      <c r="A5" s="40">
        <v>15</v>
      </c>
      <c r="B5" s="40">
        <v>19</v>
      </c>
      <c r="C5" s="40">
        <v>23</v>
      </c>
    </row>
    <row r="6" spans="1:3">
      <c r="A6" s="40">
        <v>17</v>
      </c>
      <c r="B6" s="40">
        <v>21</v>
      </c>
      <c r="C6" s="40">
        <v>25</v>
      </c>
    </row>
    <row r="7" spans="1:3">
      <c r="A7" s="40">
        <v>19</v>
      </c>
      <c r="B7" s="40">
        <v>23</v>
      </c>
      <c r="C7" s="40">
        <v>27</v>
      </c>
    </row>
    <row r="8" spans="1:3">
      <c r="A8" s="40">
        <v>20</v>
      </c>
      <c r="B8" s="40">
        <v>24</v>
      </c>
      <c r="C8" s="40">
        <v>28</v>
      </c>
    </row>
    <row r="9" spans="1:3">
      <c r="A9" s="40">
        <v>22</v>
      </c>
      <c r="B9" s="40">
        <v>26</v>
      </c>
      <c r="C9" s="40">
        <v>30</v>
      </c>
    </row>
    <row r="10" spans="1:3">
      <c r="A10" s="40">
        <v>24</v>
      </c>
      <c r="B10" s="40">
        <v>28</v>
      </c>
      <c r="C10" s="40">
        <v>32</v>
      </c>
    </row>
    <row r="11" spans="1:3">
      <c r="A11" s="40">
        <v>35</v>
      </c>
      <c r="B11" s="40">
        <v>39</v>
      </c>
      <c r="C11" s="40">
        <v>43</v>
      </c>
    </row>
    <row r="12" spans="1:3">
      <c r="A12" s="40">
        <v>37</v>
      </c>
      <c r="B12" s="40">
        <v>41</v>
      </c>
      <c r="C12" s="40">
        <v>45</v>
      </c>
    </row>
    <row r="13" spans="1:3">
      <c r="A13" s="40">
        <v>43</v>
      </c>
      <c r="B13" s="40">
        <v>47</v>
      </c>
      <c r="C13" s="40">
        <v>51</v>
      </c>
    </row>
    <row r="14" spans="1:3">
      <c r="A14" s="40">
        <v>100</v>
      </c>
      <c r="B14" s="40">
        <v>101</v>
      </c>
      <c r="C14" s="40">
        <v>102</v>
      </c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3" t="s">
        <v>12</v>
      </c>
      <c r="B17" s="2"/>
      <c r="C17" s="12">
        <v>3</v>
      </c>
    </row>
    <row r="18" spans="1:3">
      <c r="A18" s="2"/>
      <c r="B18" s="3" t="s">
        <v>13</v>
      </c>
      <c r="C18" s="12">
        <f t="array" aca="1" ref="C18" ca="1">SUM(LARGE(Data,ROW(INDIRECT("1:"&amp;C17))))</f>
        <v>303</v>
      </c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C15"/>
  <sheetViews>
    <sheetView showGridLines="0" workbookViewId="0"/>
  </sheetViews>
  <sheetFormatPr defaultRowHeight="15"/>
  <cols>
    <col min="1" max="1" width="15.85546875" customWidth="1"/>
  </cols>
  <sheetData>
    <row r="1" spans="1:3">
      <c r="A1" s="3" t="s">
        <v>14</v>
      </c>
      <c r="B1" s="2"/>
      <c r="C1" s="2"/>
    </row>
    <row r="2" spans="1:3">
      <c r="A2" s="2"/>
      <c r="B2" s="2"/>
      <c r="C2" s="2"/>
    </row>
    <row r="3" spans="1:3">
      <c r="A3" s="2"/>
      <c r="B3" s="2"/>
      <c r="C3" s="2"/>
    </row>
    <row r="4" spans="1:3">
      <c r="A4" s="36" t="s">
        <v>15</v>
      </c>
      <c r="B4" s="36" t="s">
        <v>16</v>
      </c>
      <c r="C4" s="2"/>
    </row>
    <row r="5" spans="1:3">
      <c r="A5" s="41" t="s">
        <v>17</v>
      </c>
      <c r="B5" s="42">
        <v>23991</v>
      </c>
      <c r="C5" s="2"/>
    </row>
    <row r="6" spans="1:3">
      <c r="A6" s="41" t="s">
        <v>18</v>
      </c>
      <c r="B6" s="42">
        <v>15092</v>
      </c>
      <c r="C6" s="2"/>
    </row>
    <row r="7" spans="1:3">
      <c r="A7" s="41" t="s">
        <v>19</v>
      </c>
      <c r="B7" s="42">
        <v>0</v>
      </c>
      <c r="C7" s="2"/>
    </row>
    <row r="8" spans="1:3">
      <c r="A8" s="41" t="s">
        <v>20</v>
      </c>
      <c r="B8" s="42">
        <v>11893</v>
      </c>
      <c r="C8" s="2"/>
    </row>
    <row r="9" spans="1:3">
      <c r="A9" s="41" t="s">
        <v>21</v>
      </c>
      <c r="B9" s="42">
        <v>32116</v>
      </c>
      <c r="C9" s="2"/>
    </row>
    <row r="10" spans="1:3">
      <c r="A10" s="41" t="s">
        <v>22</v>
      </c>
      <c r="B10" s="42">
        <v>29089</v>
      </c>
      <c r="C10" s="2"/>
    </row>
    <row r="11" spans="1:3">
      <c r="A11" s="41" t="s">
        <v>23</v>
      </c>
      <c r="B11" s="42">
        <v>0</v>
      </c>
      <c r="C11" s="2"/>
    </row>
    <row r="12" spans="1:3">
      <c r="A12" s="41" t="s">
        <v>24</v>
      </c>
      <c r="B12" s="42">
        <v>33211</v>
      </c>
      <c r="C12" s="2"/>
    </row>
    <row r="13" spans="1:3">
      <c r="A13" s="2"/>
      <c r="B13" s="2"/>
      <c r="C13" s="2"/>
    </row>
    <row r="14" spans="1:3">
      <c r="A14" s="2"/>
      <c r="B14" s="13">
        <f>AVERAGE(Data)</f>
        <v>18174</v>
      </c>
      <c r="C14" s="2" t="s">
        <v>25</v>
      </c>
    </row>
    <row r="15" spans="1:3">
      <c r="A15" s="2"/>
      <c r="B15" s="13">
        <f t="array" ref="B15">AVERAGE(IF(Data&lt;&gt;0,Data))</f>
        <v>24232</v>
      </c>
      <c r="C15" s="2" t="s">
        <v>26</v>
      </c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E27"/>
  <sheetViews>
    <sheetView showGridLines="0" workbookViewId="0"/>
  </sheetViews>
  <sheetFormatPr defaultRowHeight="15"/>
  <cols>
    <col min="1" max="5" width="11.140625" customWidth="1"/>
  </cols>
  <sheetData>
    <row r="1" spans="1:5">
      <c r="A1" s="3" t="s">
        <v>27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 ht="18.75">
      <c r="A3" s="45" t="s">
        <v>28</v>
      </c>
      <c r="B3" s="46"/>
      <c r="C3" s="36" t="s">
        <v>233</v>
      </c>
      <c r="D3" s="47" t="str">
        <f t="array" ref="D3">IF(OR(TheName=NameList),"Found","Not Found")</f>
        <v>Found</v>
      </c>
      <c r="E3" s="2"/>
    </row>
    <row r="4" spans="1:5">
      <c r="A4" s="2"/>
      <c r="B4" s="2"/>
      <c r="C4" s="2"/>
      <c r="D4" s="2"/>
      <c r="E4" s="2"/>
    </row>
    <row r="5" spans="1:5">
      <c r="A5" s="41" t="s">
        <v>30</v>
      </c>
      <c r="B5" s="41" t="s">
        <v>31</v>
      </c>
      <c r="C5" s="41" t="s">
        <v>32</v>
      </c>
      <c r="D5" s="41" t="s">
        <v>33</v>
      </c>
      <c r="E5" s="41" t="s">
        <v>34</v>
      </c>
    </row>
    <row r="6" spans="1:5">
      <c r="A6" s="41" t="s">
        <v>35</v>
      </c>
      <c r="B6" s="41" t="s">
        <v>36</v>
      </c>
      <c r="C6" s="41" t="s">
        <v>37</v>
      </c>
      <c r="D6" s="41" t="s">
        <v>38</v>
      </c>
      <c r="E6" s="41" t="s">
        <v>39</v>
      </c>
    </row>
    <row r="7" spans="1:5">
      <c r="A7" s="41" t="s">
        <v>40</v>
      </c>
      <c r="B7" s="41" t="s">
        <v>41</v>
      </c>
      <c r="C7" s="41" t="s">
        <v>42</v>
      </c>
      <c r="D7" s="41" t="s">
        <v>43</v>
      </c>
      <c r="E7" s="41" t="s">
        <v>44</v>
      </c>
    </row>
    <row r="8" spans="1:5">
      <c r="A8" s="41" t="s">
        <v>45</v>
      </c>
      <c r="B8" s="41" t="s">
        <v>46</v>
      </c>
      <c r="C8" s="41" t="s">
        <v>47</v>
      </c>
      <c r="D8" s="41" t="s">
        <v>48</v>
      </c>
      <c r="E8" s="41" t="s">
        <v>49</v>
      </c>
    </row>
    <row r="9" spans="1:5">
      <c r="A9" s="41" t="s">
        <v>50</v>
      </c>
      <c r="B9" s="41" t="s">
        <v>51</v>
      </c>
      <c r="C9" s="41" t="s">
        <v>52</v>
      </c>
      <c r="D9" s="41" t="s">
        <v>53</v>
      </c>
      <c r="E9" s="41" t="s">
        <v>54</v>
      </c>
    </row>
    <row r="10" spans="1:5">
      <c r="A10" s="41" t="s">
        <v>55</v>
      </c>
      <c r="B10" s="41" t="s">
        <v>56</v>
      </c>
      <c r="C10" s="41" t="s">
        <v>57</v>
      </c>
      <c r="D10" s="41" t="s">
        <v>58</v>
      </c>
      <c r="E10" s="41" t="s">
        <v>59</v>
      </c>
    </row>
    <row r="11" spans="1:5">
      <c r="A11" s="41" t="s">
        <v>60</v>
      </c>
      <c r="B11" s="41" t="s">
        <v>61</v>
      </c>
      <c r="C11" s="41" t="s">
        <v>62</v>
      </c>
      <c r="D11" s="41" t="s">
        <v>63</v>
      </c>
      <c r="E11" s="41" t="s">
        <v>64</v>
      </c>
    </row>
    <row r="12" spans="1:5">
      <c r="A12" s="43" t="s">
        <v>65</v>
      </c>
      <c r="B12" s="41" t="s">
        <v>66</v>
      </c>
      <c r="C12" s="41" t="s">
        <v>67</v>
      </c>
      <c r="D12" s="41" t="s">
        <v>68</v>
      </c>
      <c r="E12" s="41" t="s">
        <v>69</v>
      </c>
    </row>
    <row r="13" spans="1:5">
      <c r="A13" s="41" t="s">
        <v>70</v>
      </c>
      <c r="B13" s="41" t="s">
        <v>71</v>
      </c>
      <c r="C13" s="41" t="s">
        <v>72</v>
      </c>
      <c r="D13" s="41" t="s">
        <v>73</v>
      </c>
      <c r="E13" s="44" t="s">
        <v>74</v>
      </c>
    </row>
    <row r="14" spans="1:5">
      <c r="A14" s="41" t="s">
        <v>75</v>
      </c>
      <c r="B14" s="41" t="s">
        <v>76</v>
      </c>
      <c r="C14" s="41" t="s">
        <v>77</v>
      </c>
      <c r="D14" s="41" t="s">
        <v>78</v>
      </c>
      <c r="E14" s="41" t="s">
        <v>79</v>
      </c>
    </row>
    <row r="15" spans="1:5">
      <c r="A15" s="41" t="s">
        <v>80</v>
      </c>
      <c r="B15" s="41" t="s">
        <v>81</v>
      </c>
      <c r="C15" s="41" t="s">
        <v>82</v>
      </c>
      <c r="D15" s="43" t="s">
        <v>83</v>
      </c>
      <c r="E15" s="41" t="s">
        <v>84</v>
      </c>
    </row>
    <row r="16" spans="1:5">
      <c r="A16" s="41" t="s">
        <v>85</v>
      </c>
      <c r="B16" s="41" t="s">
        <v>86</v>
      </c>
      <c r="C16" s="41" t="s">
        <v>87</v>
      </c>
      <c r="D16" s="41" t="s">
        <v>29</v>
      </c>
      <c r="E16" s="41" t="s">
        <v>88</v>
      </c>
    </row>
    <row r="17" spans="1:5">
      <c r="A17" s="41" t="s">
        <v>89</v>
      </c>
      <c r="B17" s="41" t="s">
        <v>90</v>
      </c>
      <c r="C17" s="41" t="s">
        <v>95</v>
      </c>
      <c r="D17" s="41" t="s">
        <v>91</v>
      </c>
      <c r="E17" s="41" t="s">
        <v>92</v>
      </c>
    </row>
    <row r="18" spans="1:5">
      <c r="A18" s="41" t="s">
        <v>93</v>
      </c>
      <c r="B18" s="41" t="s">
        <v>94</v>
      </c>
      <c r="C18" s="43" t="s">
        <v>95</v>
      </c>
      <c r="D18" s="41" t="s">
        <v>96</v>
      </c>
      <c r="E18" s="41" t="s">
        <v>97</v>
      </c>
    </row>
    <row r="19" spans="1:5">
      <c r="A19" s="41" t="s">
        <v>98</v>
      </c>
      <c r="B19" s="41" t="s">
        <v>99</v>
      </c>
      <c r="C19" s="41" t="s">
        <v>100</v>
      </c>
      <c r="D19" s="41" t="s">
        <v>101</v>
      </c>
      <c r="E19" s="41" t="s">
        <v>102</v>
      </c>
    </row>
    <row r="20" spans="1:5">
      <c r="A20" s="41" t="s">
        <v>103</v>
      </c>
      <c r="B20" s="41" t="s">
        <v>104</v>
      </c>
      <c r="C20" s="41" t="s">
        <v>105</v>
      </c>
      <c r="D20" s="41" t="s">
        <v>106</v>
      </c>
      <c r="E20" s="41" t="s">
        <v>107</v>
      </c>
    </row>
    <row r="21" spans="1:5">
      <c r="A21" s="41" t="s">
        <v>108</v>
      </c>
      <c r="B21" s="41" t="s">
        <v>109</v>
      </c>
      <c r="C21" s="41" t="s">
        <v>110</v>
      </c>
      <c r="D21" s="41" t="s">
        <v>111</v>
      </c>
      <c r="E21" s="41" t="s">
        <v>112</v>
      </c>
    </row>
    <row r="22" spans="1:5">
      <c r="A22" s="41" t="s">
        <v>113</v>
      </c>
      <c r="B22" s="41" t="s">
        <v>114</v>
      </c>
      <c r="C22" s="41" t="s">
        <v>115</v>
      </c>
      <c r="D22" s="41" t="s">
        <v>116</v>
      </c>
      <c r="E22" s="41" t="s">
        <v>117</v>
      </c>
    </row>
    <row r="23" spans="1:5">
      <c r="A23" s="41" t="s">
        <v>118</v>
      </c>
      <c r="B23" s="41" t="s">
        <v>119</v>
      </c>
      <c r="C23" s="41" t="s">
        <v>120</v>
      </c>
      <c r="D23" s="41" t="s">
        <v>121</v>
      </c>
      <c r="E23" s="41" t="s">
        <v>122</v>
      </c>
    </row>
    <row r="24" spans="1:5">
      <c r="A24" s="41" t="s">
        <v>123</v>
      </c>
      <c r="B24" s="41" t="s">
        <v>124</v>
      </c>
      <c r="C24" s="41" t="s">
        <v>125</v>
      </c>
      <c r="D24" s="41" t="s">
        <v>126</v>
      </c>
      <c r="E24" s="37" t="s">
        <v>233</v>
      </c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 ht="18.75">
      <c r="A27" s="48" t="s">
        <v>232</v>
      </c>
      <c r="B27" s="41"/>
      <c r="C27" s="36" t="str">
        <f>TheName</f>
        <v>Wendy</v>
      </c>
      <c r="D27" s="47" t="str">
        <f>IF(COUNTIF(NameList,TheName)&gt;0,"Found","Not Found")</f>
        <v>Found</v>
      </c>
      <c r="E27" s="2"/>
    </row>
  </sheetData>
  <phoneticPr fontId="3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J23"/>
  <sheetViews>
    <sheetView showGridLines="0" workbookViewId="0"/>
  </sheetViews>
  <sheetFormatPr defaultRowHeight="15"/>
  <sheetData>
    <row r="1" spans="1:10">
      <c r="A1" s="3" t="s">
        <v>127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35" t="s">
        <v>128</v>
      </c>
      <c r="B3" s="35"/>
      <c r="C3" s="2"/>
      <c r="D3" s="35" t="s">
        <v>129</v>
      </c>
      <c r="E3" s="35"/>
      <c r="F3" s="2"/>
      <c r="G3" s="2"/>
      <c r="H3" s="2"/>
      <c r="I3" s="2"/>
      <c r="J3" s="2"/>
    </row>
    <row r="4" spans="1:10">
      <c r="A4" s="40">
        <v>1</v>
      </c>
      <c r="B4" s="40">
        <f>A20+1</f>
        <v>34</v>
      </c>
      <c r="C4" s="2"/>
      <c r="D4" s="49">
        <v>1</v>
      </c>
      <c r="E4" s="49">
        <v>34</v>
      </c>
      <c r="F4" s="2"/>
      <c r="G4" s="2" t="b">
        <f t="array" ref="G4:H20">MyData&lt;&gt;YourData</f>
        <v>0</v>
      </c>
      <c r="H4" s="2" t="b">
        <v>0</v>
      </c>
      <c r="I4" s="2">
        <f t="array" ref="I4:J20">G4:H20*1</f>
        <v>0</v>
      </c>
      <c r="J4" s="2">
        <v>0</v>
      </c>
    </row>
    <row r="5" spans="1:10">
      <c r="A5" s="40">
        <f>A4+2</f>
        <v>3</v>
      </c>
      <c r="B5" s="40">
        <f>B4+1</f>
        <v>35</v>
      </c>
      <c r="C5" s="2"/>
      <c r="D5" s="49">
        <v>3</v>
      </c>
      <c r="E5" s="49">
        <v>35</v>
      </c>
      <c r="F5" s="2"/>
      <c r="G5" s="2" t="b">
        <v>0</v>
      </c>
      <c r="H5" s="2" t="b">
        <v>0</v>
      </c>
      <c r="I5" s="2">
        <v>0</v>
      </c>
      <c r="J5" s="2">
        <v>0</v>
      </c>
    </row>
    <row r="6" spans="1:10">
      <c r="A6" s="40">
        <f t="shared" ref="A6:A20" si="0">A5+2</f>
        <v>5</v>
      </c>
      <c r="B6" s="40">
        <f t="shared" ref="B6:B20" si="1">B5+1</f>
        <v>36</v>
      </c>
      <c r="C6" s="2"/>
      <c r="D6" s="49">
        <v>5</v>
      </c>
      <c r="E6" s="49">
        <v>36</v>
      </c>
      <c r="F6" s="2"/>
      <c r="G6" s="2" t="b">
        <v>0</v>
      </c>
      <c r="H6" s="2" t="b">
        <v>0</v>
      </c>
      <c r="I6" s="2">
        <v>0</v>
      </c>
      <c r="J6" s="2">
        <v>0</v>
      </c>
    </row>
    <row r="7" spans="1:10">
      <c r="A7" s="40">
        <f t="shared" si="0"/>
        <v>7</v>
      </c>
      <c r="B7" s="40">
        <f t="shared" si="1"/>
        <v>37</v>
      </c>
      <c r="C7" s="2"/>
      <c r="D7" s="49">
        <v>7</v>
      </c>
      <c r="E7" s="49">
        <v>37</v>
      </c>
      <c r="F7" s="2"/>
      <c r="G7" s="2" t="b">
        <v>0</v>
      </c>
      <c r="H7" s="2" t="b">
        <v>0</v>
      </c>
      <c r="I7" s="2">
        <v>0</v>
      </c>
      <c r="J7" s="2">
        <v>0</v>
      </c>
    </row>
    <row r="8" spans="1:10">
      <c r="A8" s="40">
        <f t="shared" si="0"/>
        <v>9</v>
      </c>
      <c r="B8" s="40">
        <f t="shared" si="1"/>
        <v>38</v>
      </c>
      <c r="C8" s="2"/>
      <c r="D8" s="49">
        <v>9</v>
      </c>
      <c r="E8" s="49">
        <v>38</v>
      </c>
      <c r="F8" s="2"/>
      <c r="G8" s="2" t="b">
        <v>0</v>
      </c>
      <c r="H8" s="2" t="b">
        <v>0</v>
      </c>
      <c r="I8" s="2">
        <v>0</v>
      </c>
      <c r="J8" s="2">
        <v>0</v>
      </c>
    </row>
    <row r="9" spans="1:10">
      <c r="A9" s="40">
        <f t="shared" si="0"/>
        <v>11</v>
      </c>
      <c r="B9" s="40">
        <f t="shared" si="1"/>
        <v>39</v>
      </c>
      <c r="C9" s="2"/>
      <c r="D9" s="49">
        <v>11</v>
      </c>
      <c r="E9" s="49">
        <v>39</v>
      </c>
      <c r="F9" s="2"/>
      <c r="G9" s="2" t="b">
        <v>0</v>
      </c>
      <c r="H9" s="2" t="b">
        <v>0</v>
      </c>
      <c r="I9" s="2">
        <v>0</v>
      </c>
      <c r="J9" s="2">
        <v>0</v>
      </c>
    </row>
    <row r="10" spans="1:10">
      <c r="A10" s="40">
        <f t="shared" si="0"/>
        <v>13</v>
      </c>
      <c r="B10" s="40">
        <f t="shared" si="1"/>
        <v>40</v>
      </c>
      <c r="C10" s="2"/>
      <c r="D10" s="49">
        <v>13</v>
      </c>
      <c r="E10" s="49">
        <v>40</v>
      </c>
      <c r="F10" s="2"/>
      <c r="G10" s="2" t="b">
        <v>0</v>
      </c>
      <c r="H10" s="2" t="b">
        <v>0</v>
      </c>
      <c r="I10" s="2">
        <v>0</v>
      </c>
      <c r="J10" s="2">
        <v>0</v>
      </c>
    </row>
    <row r="11" spans="1:10">
      <c r="A11" s="40">
        <f t="shared" si="0"/>
        <v>15</v>
      </c>
      <c r="B11" s="40">
        <f t="shared" si="1"/>
        <v>41</v>
      </c>
      <c r="C11" s="2"/>
      <c r="D11" s="49">
        <v>14</v>
      </c>
      <c r="E11" s="49">
        <v>41</v>
      </c>
      <c r="F11" s="2"/>
      <c r="G11" s="2" t="b">
        <v>1</v>
      </c>
      <c r="H11" s="2" t="b">
        <v>0</v>
      </c>
      <c r="I11" s="2">
        <v>1</v>
      </c>
      <c r="J11" s="2">
        <v>0</v>
      </c>
    </row>
    <row r="12" spans="1:10">
      <c r="A12" s="40">
        <f t="shared" si="0"/>
        <v>17</v>
      </c>
      <c r="B12" s="40">
        <f t="shared" si="1"/>
        <v>42</v>
      </c>
      <c r="C12" s="2"/>
      <c r="D12" s="49">
        <v>17</v>
      </c>
      <c r="E12" s="49">
        <v>42</v>
      </c>
      <c r="F12" s="2"/>
      <c r="G12" s="2" t="b">
        <v>0</v>
      </c>
      <c r="H12" s="2" t="b">
        <v>0</v>
      </c>
      <c r="I12" s="2">
        <v>0</v>
      </c>
      <c r="J12" s="2">
        <v>0</v>
      </c>
    </row>
    <row r="13" spans="1:10">
      <c r="A13" s="40">
        <f t="shared" si="0"/>
        <v>19</v>
      </c>
      <c r="B13" s="40">
        <f t="shared" si="1"/>
        <v>43</v>
      </c>
      <c r="C13" s="2"/>
      <c r="D13" s="49">
        <v>19</v>
      </c>
      <c r="E13" s="49">
        <v>43</v>
      </c>
      <c r="F13" s="2"/>
      <c r="G13" s="2" t="b">
        <v>0</v>
      </c>
      <c r="H13" s="2" t="b">
        <v>0</v>
      </c>
      <c r="I13" s="2">
        <v>0</v>
      </c>
      <c r="J13" s="2">
        <v>0</v>
      </c>
    </row>
    <row r="14" spans="1:10">
      <c r="A14" s="40">
        <f t="shared" si="0"/>
        <v>21</v>
      </c>
      <c r="B14" s="40">
        <f t="shared" si="1"/>
        <v>44</v>
      </c>
      <c r="C14" s="2"/>
      <c r="D14" s="49">
        <v>21</v>
      </c>
      <c r="E14" s="49">
        <v>44</v>
      </c>
      <c r="F14" s="2"/>
      <c r="G14" s="2" t="b">
        <v>0</v>
      </c>
      <c r="H14" s="2" t="b">
        <v>0</v>
      </c>
      <c r="I14" s="2">
        <v>0</v>
      </c>
      <c r="J14" s="2">
        <v>0</v>
      </c>
    </row>
    <row r="15" spans="1:10">
      <c r="A15" s="40">
        <f t="shared" si="0"/>
        <v>23</v>
      </c>
      <c r="B15" s="40">
        <f t="shared" si="1"/>
        <v>45</v>
      </c>
      <c r="C15" s="2"/>
      <c r="D15" s="49">
        <v>23</v>
      </c>
      <c r="E15" s="49">
        <v>43</v>
      </c>
      <c r="F15" s="2"/>
      <c r="G15" s="2" t="b">
        <v>0</v>
      </c>
      <c r="H15" s="2" t="b">
        <v>1</v>
      </c>
      <c r="I15" s="2">
        <v>0</v>
      </c>
      <c r="J15" s="2">
        <v>1</v>
      </c>
    </row>
    <row r="16" spans="1:10">
      <c r="A16" s="40">
        <f t="shared" si="0"/>
        <v>25</v>
      </c>
      <c r="B16" s="40">
        <f t="shared" si="1"/>
        <v>46</v>
      </c>
      <c r="C16" s="2"/>
      <c r="D16" s="49">
        <v>25</v>
      </c>
      <c r="E16" s="49">
        <v>46</v>
      </c>
      <c r="F16" s="2"/>
      <c r="G16" s="2" t="b">
        <v>0</v>
      </c>
      <c r="H16" s="2" t="b">
        <v>0</v>
      </c>
      <c r="I16" s="2">
        <v>0</v>
      </c>
      <c r="J16" s="2">
        <v>0</v>
      </c>
    </row>
    <row r="17" spans="1:10">
      <c r="A17" s="40">
        <f t="shared" si="0"/>
        <v>27</v>
      </c>
      <c r="B17" s="40">
        <f t="shared" si="1"/>
        <v>47</v>
      </c>
      <c r="C17" s="2"/>
      <c r="D17" s="49">
        <v>27</v>
      </c>
      <c r="E17" s="49">
        <v>47</v>
      </c>
      <c r="F17" s="2"/>
      <c r="G17" s="2" t="b">
        <v>0</v>
      </c>
      <c r="H17" s="2" t="b">
        <v>0</v>
      </c>
      <c r="I17" s="2">
        <v>0</v>
      </c>
      <c r="J17" s="2">
        <v>0</v>
      </c>
    </row>
    <row r="18" spans="1:10">
      <c r="A18" s="40">
        <f t="shared" si="0"/>
        <v>29</v>
      </c>
      <c r="B18" s="40">
        <f t="shared" si="1"/>
        <v>48</v>
      </c>
      <c r="C18" s="2"/>
      <c r="D18" s="49">
        <v>29</v>
      </c>
      <c r="E18" s="49">
        <v>48</v>
      </c>
      <c r="F18" s="2"/>
      <c r="G18" s="2" t="b">
        <v>0</v>
      </c>
      <c r="H18" s="2" t="b">
        <v>0</v>
      </c>
      <c r="I18" s="2">
        <v>0</v>
      </c>
      <c r="J18" s="2">
        <v>0</v>
      </c>
    </row>
    <row r="19" spans="1:10">
      <c r="A19" s="40">
        <f t="shared" si="0"/>
        <v>31</v>
      </c>
      <c r="B19" s="40">
        <f t="shared" si="1"/>
        <v>49</v>
      </c>
      <c r="C19" s="2"/>
      <c r="D19" s="49">
        <v>31</v>
      </c>
      <c r="E19" s="49">
        <v>49</v>
      </c>
      <c r="F19" s="2"/>
      <c r="G19" s="2" t="b">
        <v>0</v>
      </c>
      <c r="H19" s="2" t="b">
        <v>0</v>
      </c>
      <c r="I19" s="2">
        <v>0</v>
      </c>
      <c r="J19" s="2">
        <v>0</v>
      </c>
    </row>
    <row r="20" spans="1:10">
      <c r="A20" s="40">
        <f t="shared" si="0"/>
        <v>33</v>
      </c>
      <c r="B20" s="40">
        <f t="shared" si="1"/>
        <v>50</v>
      </c>
      <c r="C20" s="2"/>
      <c r="D20" s="49">
        <v>33</v>
      </c>
      <c r="E20" s="49">
        <v>50</v>
      </c>
      <c r="F20" s="2"/>
      <c r="G20" s="2" t="b">
        <v>0</v>
      </c>
      <c r="H20" s="2" t="b">
        <v>0</v>
      </c>
      <c r="I20" s="2">
        <v>0</v>
      </c>
      <c r="J20" s="2">
        <v>0</v>
      </c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3" t="s">
        <v>130</v>
      </c>
      <c r="B22" s="2"/>
      <c r="C22" s="2">
        <f t="array" ref="C22">SUM(IF(MyData=YourData,0,1))</f>
        <v>2</v>
      </c>
      <c r="D22" s="2"/>
      <c r="E22" s="2"/>
      <c r="F22" s="2"/>
      <c r="G22" s="2"/>
      <c r="H22" s="2"/>
      <c r="I22" s="2"/>
      <c r="J22" s="2"/>
    </row>
    <row r="23" spans="1:10">
      <c r="A23" s="3" t="s">
        <v>229</v>
      </c>
      <c r="B23" s="2"/>
      <c r="C23" s="2">
        <f t="array" ref="C23">SUM(1*(MyData&lt;&gt;YourData))</f>
        <v>2</v>
      </c>
      <c r="D23" s="2"/>
      <c r="E23" s="2"/>
      <c r="F23" s="2"/>
      <c r="G23" s="2"/>
      <c r="H23" s="2"/>
      <c r="I23" s="2"/>
      <c r="J23" s="2"/>
    </row>
  </sheetData>
  <mergeCells count="2">
    <mergeCell ref="D3:E3"/>
    <mergeCell ref="A3:B3"/>
  </mergeCells>
  <phoneticPr fontId="3" type="noConversion"/>
  <pageMargins left="0.75" right="0.75" top="1" bottom="1" header="0.5" footer="0.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F17"/>
  <sheetViews>
    <sheetView showGridLines="0" workbookViewId="0"/>
  </sheetViews>
  <sheetFormatPr defaultRowHeight="15"/>
  <sheetData>
    <row r="1" spans="1:6">
      <c r="A1" s="3" t="s">
        <v>131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40">
        <v>1</v>
      </c>
      <c r="B3" s="2"/>
      <c r="C3" s="3" t="s">
        <v>134</v>
      </c>
      <c r="D3" s="2"/>
      <c r="E3" s="2"/>
      <c r="F3" s="12">
        <f>MAX(Data)</f>
        <v>78</v>
      </c>
    </row>
    <row r="4" spans="1:6">
      <c r="A4" s="40">
        <v>3</v>
      </c>
      <c r="B4" s="2"/>
      <c r="C4" s="3" t="s">
        <v>132</v>
      </c>
      <c r="D4" s="2"/>
      <c r="E4" s="2"/>
      <c r="F4" s="12">
        <f t="array" ref="F4">MIN(IF(Data=MAX(Data),ROW(Data), ""))</f>
        <v>15</v>
      </c>
    </row>
    <row r="5" spans="1:6">
      <c r="A5" s="40">
        <v>5</v>
      </c>
      <c r="B5" s="2"/>
      <c r="C5" s="3" t="s">
        <v>133</v>
      </c>
      <c r="D5" s="2"/>
      <c r="E5" s="2"/>
      <c r="F5" s="12" t="str">
        <f t="array" ref="F5">ADDRESS(MIN(IF(Data=MAX(Data),ROW(Data), "")),COLUMN(Data))</f>
        <v>$A$15</v>
      </c>
    </row>
    <row r="6" spans="1:6">
      <c r="A6" s="40">
        <v>6</v>
      </c>
      <c r="B6" s="2"/>
      <c r="C6" s="2"/>
      <c r="D6" s="2"/>
      <c r="E6" s="2"/>
      <c r="F6" s="2"/>
    </row>
    <row r="7" spans="1:6">
      <c r="A7" s="40">
        <v>9</v>
      </c>
      <c r="B7" s="2"/>
      <c r="C7" s="2"/>
      <c r="D7" s="2"/>
      <c r="E7" s="2"/>
      <c r="F7" s="2"/>
    </row>
    <row r="8" spans="1:6">
      <c r="A8" s="40">
        <v>12</v>
      </c>
      <c r="B8" s="2"/>
      <c r="C8" s="2"/>
      <c r="D8" s="2"/>
      <c r="E8" s="2"/>
      <c r="F8" s="2"/>
    </row>
    <row r="9" spans="1:6">
      <c r="A9" s="40">
        <v>15</v>
      </c>
      <c r="B9" s="2"/>
      <c r="C9" s="2"/>
      <c r="D9" s="2"/>
      <c r="E9" s="2"/>
      <c r="F9" s="2"/>
    </row>
    <row r="10" spans="1:6">
      <c r="A10" s="40">
        <v>22</v>
      </c>
      <c r="B10" s="2"/>
      <c r="C10" s="2"/>
      <c r="D10" s="2"/>
      <c r="E10" s="2"/>
      <c r="F10" s="2"/>
    </row>
    <row r="11" spans="1:6">
      <c r="A11" s="40">
        <v>32</v>
      </c>
      <c r="B11" s="2"/>
      <c r="C11" s="2"/>
      <c r="D11" s="2"/>
      <c r="E11" s="2"/>
      <c r="F11" s="2"/>
    </row>
    <row r="12" spans="1:6">
      <c r="A12" s="40">
        <v>44</v>
      </c>
      <c r="B12" s="2"/>
      <c r="C12" s="2"/>
      <c r="D12" s="2"/>
      <c r="E12" s="2"/>
      <c r="F12" s="2"/>
    </row>
    <row r="13" spans="1:6">
      <c r="A13" s="40">
        <v>32</v>
      </c>
      <c r="B13" s="2"/>
      <c r="C13" s="2"/>
      <c r="D13" s="2"/>
      <c r="E13" s="2"/>
      <c r="F13" s="2"/>
    </row>
    <row r="14" spans="1:6">
      <c r="A14" s="40">
        <v>55</v>
      </c>
      <c r="B14" s="2"/>
      <c r="C14" s="2"/>
      <c r="D14" s="2"/>
      <c r="E14" s="2"/>
      <c r="F14" s="2"/>
    </row>
    <row r="15" spans="1:6">
      <c r="A15" s="40">
        <v>78</v>
      </c>
      <c r="B15" s="2"/>
      <c r="C15" s="2"/>
      <c r="D15" s="2"/>
      <c r="E15" s="2"/>
      <c r="F15" s="2"/>
    </row>
    <row r="16" spans="1:6">
      <c r="A16" s="40">
        <v>49</v>
      </c>
      <c r="B16" s="2"/>
      <c r="C16" s="2"/>
      <c r="D16" s="2"/>
      <c r="E16" s="2"/>
      <c r="F16" s="2"/>
    </row>
    <row r="17" spans="1:6">
      <c r="A17" s="40">
        <v>41</v>
      </c>
      <c r="B17" s="2"/>
      <c r="C17" s="2"/>
      <c r="D17" s="2"/>
      <c r="E17" s="2"/>
      <c r="F17" s="2"/>
    </row>
  </sheetData>
  <phoneticPr fontId="3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E18"/>
  <sheetViews>
    <sheetView showGridLines="0" workbookViewId="0"/>
  </sheetViews>
  <sheetFormatPr defaultRowHeight="15"/>
  <sheetData>
    <row r="1" spans="1:5">
      <c r="A1" s="3" t="s">
        <v>135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40">
        <v>1</v>
      </c>
      <c r="B4" s="2"/>
      <c r="C4" s="2"/>
      <c r="D4" s="14" t="s">
        <v>136</v>
      </c>
      <c r="E4" s="2">
        <v>1</v>
      </c>
    </row>
    <row r="5" spans="1:5">
      <c r="A5" s="40">
        <v>3</v>
      </c>
      <c r="B5" s="2"/>
      <c r="C5" s="2"/>
      <c r="D5" s="14" t="s">
        <v>137</v>
      </c>
      <c r="E5" s="2">
        <v>3</v>
      </c>
    </row>
    <row r="6" spans="1:5">
      <c r="A6" s="40">
        <v>3</v>
      </c>
      <c r="B6" s="2"/>
      <c r="C6" s="2"/>
      <c r="D6" s="14" t="s">
        <v>138</v>
      </c>
      <c r="E6" s="2">
        <f t="array" ref="E6">SMALL(IF(Data=Value,ROW(Data), ""),n)</f>
        <v>18</v>
      </c>
    </row>
    <row r="7" spans="1:5">
      <c r="A7" s="40">
        <v>6</v>
      </c>
      <c r="B7" s="2"/>
      <c r="C7" s="2"/>
      <c r="D7" s="2"/>
      <c r="E7" s="2"/>
    </row>
    <row r="8" spans="1:5">
      <c r="A8" s="40">
        <v>6</v>
      </c>
      <c r="B8" s="2"/>
      <c r="C8" s="2"/>
      <c r="D8" s="2"/>
      <c r="E8" s="2"/>
    </row>
    <row r="9" spans="1:5">
      <c r="A9" s="40">
        <v>6</v>
      </c>
      <c r="B9" s="2"/>
      <c r="C9" s="2"/>
      <c r="D9" s="2"/>
      <c r="E9" s="2"/>
    </row>
    <row r="10" spans="1:5">
      <c r="A10" s="40">
        <v>8</v>
      </c>
      <c r="B10" s="2"/>
      <c r="C10" s="2"/>
      <c r="D10" s="2"/>
      <c r="E10" s="2"/>
    </row>
    <row r="11" spans="1:5">
      <c r="A11" s="40">
        <v>8</v>
      </c>
      <c r="B11" s="2"/>
      <c r="C11" s="2"/>
      <c r="D11" s="2"/>
      <c r="E11" s="2"/>
    </row>
    <row r="12" spans="1:5">
      <c r="A12" s="40">
        <v>3</v>
      </c>
      <c r="B12" s="2"/>
      <c r="C12" s="2"/>
      <c r="D12" s="2"/>
      <c r="E12" s="2"/>
    </row>
    <row r="13" spans="1:5">
      <c r="A13" s="40">
        <v>8</v>
      </c>
      <c r="B13" s="2"/>
      <c r="C13" s="2"/>
      <c r="D13" s="2"/>
      <c r="E13" s="2"/>
    </row>
    <row r="14" spans="1:5">
      <c r="A14" s="40">
        <v>8</v>
      </c>
      <c r="B14" s="2"/>
      <c r="C14" s="2"/>
      <c r="D14" s="2"/>
      <c r="E14" s="2"/>
    </row>
    <row r="15" spans="1:5">
      <c r="A15" s="40">
        <v>8</v>
      </c>
      <c r="B15" s="2"/>
      <c r="C15" s="2"/>
      <c r="D15" s="2"/>
      <c r="E15" s="2"/>
    </row>
    <row r="16" spans="1:5">
      <c r="A16" s="40">
        <v>8</v>
      </c>
      <c r="B16" s="2"/>
      <c r="C16" s="2"/>
      <c r="D16" s="2"/>
      <c r="E16" s="2"/>
    </row>
    <row r="17" spans="1:5">
      <c r="A17" s="40">
        <v>1</v>
      </c>
      <c r="B17" s="2"/>
      <c r="C17" s="2"/>
      <c r="D17" s="2"/>
      <c r="E17" s="2"/>
    </row>
    <row r="18" spans="1:5">
      <c r="A18" s="40">
        <v>1</v>
      </c>
      <c r="B18" s="2"/>
      <c r="C18" s="2"/>
      <c r="D18" s="2"/>
      <c r="E18" s="2"/>
    </row>
  </sheetData>
  <phoneticPr fontId="3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D15"/>
  <sheetViews>
    <sheetView showGridLines="0" workbookViewId="0"/>
  </sheetViews>
  <sheetFormatPr defaultRowHeight="15"/>
  <cols>
    <col min="1" max="1" width="10.85546875" customWidth="1"/>
    <col min="3" max="3" width="11.7109375" customWidth="1"/>
    <col min="4" max="4" width="11.28515625" customWidth="1"/>
  </cols>
  <sheetData>
    <row r="1" spans="1:4">
      <c r="A1" s="3" t="s">
        <v>139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40" t="s">
        <v>140</v>
      </c>
      <c r="B4" s="2"/>
      <c r="C4" s="2"/>
      <c r="D4" s="2"/>
    </row>
    <row r="5" spans="1:4">
      <c r="A5" s="40" t="s">
        <v>141</v>
      </c>
      <c r="B5" s="2"/>
      <c r="C5" s="2" t="s">
        <v>152</v>
      </c>
      <c r="D5" s="3" t="str">
        <f t="array" ref="D5">INDEX(Data,MATCH(MAX(LEN(Data)),LEN(Data),FALSE),1)</f>
        <v>September</v>
      </c>
    </row>
    <row r="6" spans="1:4">
      <c r="A6" s="40" t="s">
        <v>142</v>
      </c>
      <c r="B6" s="2"/>
      <c r="C6" s="2"/>
      <c r="D6" s="2"/>
    </row>
    <row r="7" spans="1:4">
      <c r="A7" s="40" t="s">
        <v>143</v>
      </c>
      <c r="B7" s="2"/>
      <c r="C7" s="2"/>
      <c r="D7" s="2"/>
    </row>
    <row r="8" spans="1:4">
      <c r="A8" s="40" t="s">
        <v>144</v>
      </c>
      <c r="B8" s="2"/>
      <c r="C8" s="2"/>
      <c r="D8" s="2"/>
    </row>
    <row r="9" spans="1:4">
      <c r="A9" s="40" t="s">
        <v>145</v>
      </c>
      <c r="B9" s="2"/>
      <c r="C9" s="2"/>
      <c r="D9" s="2"/>
    </row>
    <row r="10" spans="1:4">
      <c r="A10" s="40" t="s">
        <v>146</v>
      </c>
      <c r="B10" s="2"/>
      <c r="C10" s="2"/>
      <c r="D10" s="2"/>
    </row>
    <row r="11" spans="1:4">
      <c r="A11" s="40" t="s">
        <v>147</v>
      </c>
      <c r="B11" s="2"/>
      <c r="C11" s="2"/>
      <c r="D11" s="2"/>
    </row>
    <row r="12" spans="1:4">
      <c r="A12" s="40" t="s">
        <v>148</v>
      </c>
      <c r="B12" s="2"/>
      <c r="C12" s="2"/>
      <c r="D12" s="2"/>
    </row>
    <row r="13" spans="1:4">
      <c r="A13" s="40" t="s">
        <v>149</v>
      </c>
      <c r="B13" s="2"/>
      <c r="C13" s="2"/>
      <c r="D13" s="2"/>
    </row>
    <row r="14" spans="1:4">
      <c r="A14" s="40" t="s">
        <v>150</v>
      </c>
      <c r="B14" s="2"/>
      <c r="C14" s="2"/>
      <c r="D14" s="2"/>
    </row>
    <row r="15" spans="1:4">
      <c r="A15" s="40" t="s">
        <v>151</v>
      </c>
      <c r="B15" s="2"/>
      <c r="C15" s="2"/>
      <c r="D15" s="2"/>
    </row>
  </sheetData>
  <phoneticPr fontId="3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E19"/>
  <sheetViews>
    <sheetView showGridLines="0" workbookViewId="0"/>
  </sheetViews>
  <sheetFormatPr defaultRowHeight="15"/>
  <cols>
    <col min="3" max="3" width="6" customWidth="1"/>
    <col min="4" max="4" width="17.7109375" customWidth="1"/>
  </cols>
  <sheetData>
    <row r="1" spans="1:5">
      <c r="A1" s="3" t="s">
        <v>153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15" t="s">
        <v>154</v>
      </c>
      <c r="B3" s="51" t="s">
        <v>155</v>
      </c>
      <c r="C3" s="2"/>
      <c r="D3" s="2"/>
      <c r="E3" s="2"/>
    </row>
    <row r="4" spans="1:5">
      <c r="A4" s="50" t="s">
        <v>156</v>
      </c>
      <c r="B4" s="49" t="s">
        <v>160</v>
      </c>
      <c r="C4" s="2"/>
      <c r="D4" s="3" t="s">
        <v>174</v>
      </c>
      <c r="E4" s="2" t="b">
        <f t="array" ref="E4">ISNA(MATCH(TRUE,ISNA(MATCH(MyList,Master,0)),0))</f>
        <v>0</v>
      </c>
    </row>
    <row r="5" spans="1:5">
      <c r="A5" s="50" t="s">
        <v>157</v>
      </c>
      <c r="B5" s="49" t="s">
        <v>158</v>
      </c>
      <c r="C5" s="2"/>
      <c r="D5" s="3" t="s">
        <v>175</v>
      </c>
      <c r="E5" s="2">
        <f t="array" ref="E5">SUM(1*ISNA(MATCH(MyList,Master,0)))</f>
        <v>2</v>
      </c>
    </row>
    <row r="6" spans="1:5">
      <c r="A6" s="50" t="s">
        <v>159</v>
      </c>
      <c r="B6" s="49" t="s">
        <v>160</v>
      </c>
      <c r="C6" s="2"/>
      <c r="D6" s="3" t="s">
        <v>176</v>
      </c>
      <c r="E6" s="2" t="str">
        <f t="array" ref="E6">INDEX(MyList,MATCH(TRUE,ISNA(MATCH(MyList,Master,0)),0))</f>
        <v>AZ-121</v>
      </c>
    </row>
    <row r="7" spans="1:5">
      <c r="A7" s="50" t="s">
        <v>161</v>
      </c>
      <c r="B7" s="49" t="s">
        <v>162</v>
      </c>
      <c r="C7" s="2"/>
      <c r="D7" s="2"/>
      <c r="E7" s="2"/>
    </row>
    <row r="8" spans="1:5">
      <c r="A8" s="50" t="s">
        <v>158</v>
      </c>
      <c r="B8" s="49" t="s">
        <v>163</v>
      </c>
      <c r="C8" s="2"/>
      <c r="D8" s="2"/>
      <c r="E8" s="2"/>
    </row>
    <row r="9" spans="1:5">
      <c r="A9" s="50" t="s">
        <v>164</v>
      </c>
      <c r="B9" s="49" t="s">
        <v>165</v>
      </c>
      <c r="C9" s="2"/>
      <c r="D9" s="2"/>
      <c r="E9" s="2"/>
    </row>
    <row r="10" spans="1:5">
      <c r="A10" s="40" t="s">
        <v>162</v>
      </c>
      <c r="B10" s="2"/>
      <c r="C10" s="2"/>
      <c r="D10" s="2"/>
      <c r="E10" s="2"/>
    </row>
    <row r="11" spans="1:5">
      <c r="A11" s="40" t="s">
        <v>166</v>
      </c>
      <c r="B11" s="2"/>
      <c r="C11" s="2"/>
      <c r="D11" s="2"/>
      <c r="E11" s="2"/>
    </row>
    <row r="12" spans="1:5">
      <c r="A12" s="40" t="s">
        <v>160</v>
      </c>
      <c r="B12" s="2"/>
      <c r="C12" s="2"/>
      <c r="D12" s="2"/>
      <c r="E12" s="2"/>
    </row>
    <row r="13" spans="1:5">
      <c r="A13" s="40" t="s">
        <v>167</v>
      </c>
      <c r="B13" s="2"/>
      <c r="C13" s="2"/>
      <c r="D13" s="2"/>
      <c r="E13" s="2"/>
    </row>
    <row r="14" spans="1:5">
      <c r="A14" s="40" t="s">
        <v>168</v>
      </c>
      <c r="B14" s="2"/>
      <c r="C14" s="2"/>
      <c r="D14" s="2"/>
      <c r="E14" s="2"/>
    </row>
    <row r="15" spans="1:5">
      <c r="A15" s="40" t="s">
        <v>169</v>
      </c>
      <c r="B15" s="2"/>
      <c r="C15" s="2"/>
      <c r="D15" s="2"/>
      <c r="E15" s="2"/>
    </row>
    <row r="16" spans="1:5">
      <c r="A16" s="40" t="s">
        <v>170</v>
      </c>
      <c r="B16" s="2"/>
      <c r="C16" s="2"/>
      <c r="D16" s="2"/>
      <c r="E16" s="2"/>
    </row>
    <row r="17" spans="1:5">
      <c r="A17" s="40" t="s">
        <v>171</v>
      </c>
      <c r="B17" s="2"/>
      <c r="C17" s="2"/>
      <c r="D17" s="2"/>
      <c r="E17" s="2"/>
    </row>
    <row r="18" spans="1:5">
      <c r="A18" s="40" t="s">
        <v>172</v>
      </c>
      <c r="B18" s="2"/>
      <c r="C18" s="2"/>
      <c r="D18" s="2"/>
      <c r="E18" s="2"/>
    </row>
    <row r="19" spans="1:5">
      <c r="A19" s="40" t="s">
        <v>173</v>
      </c>
      <c r="B19" s="2"/>
      <c r="C19" s="2"/>
      <c r="D19" s="2"/>
      <c r="E19" s="2"/>
    </row>
  </sheetData>
  <phoneticPr fontId="3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B12"/>
  <sheetViews>
    <sheetView showGridLines="0" workbookViewId="0"/>
  </sheetViews>
  <sheetFormatPr defaultRowHeight="15"/>
  <cols>
    <col min="2" max="2" width="14.140625" customWidth="1"/>
  </cols>
  <sheetData>
    <row r="1" spans="1:2">
      <c r="A1" s="3" t="s">
        <v>177</v>
      </c>
      <c r="B1" s="2"/>
    </row>
    <row r="2" spans="1:2">
      <c r="A2" s="2"/>
      <c r="B2" s="2"/>
    </row>
    <row r="3" spans="1:2">
      <c r="A3" s="36" t="s">
        <v>2</v>
      </c>
      <c r="B3" s="36" t="s">
        <v>178</v>
      </c>
    </row>
    <row r="4" spans="1:2">
      <c r="A4" s="41">
        <v>132</v>
      </c>
      <c r="B4" s="41">
        <f t="array" aca="1" ref="B4" ca="1">SUM(VALUE(MID(ABS(A4),ROW(INDIRECT("1:"&amp;LEN(ABS(A4)))),1)))</f>
        <v>6</v>
      </c>
    </row>
    <row r="5" spans="1:2">
      <c r="A5" s="41">
        <v>9</v>
      </c>
      <c r="B5" s="41">
        <f t="array" aca="1" ref="B5" ca="1">SUM(VALUE(MID(ABS(A5),ROW(INDIRECT("1:"&amp;LEN(ABS(A5)))),1)))</f>
        <v>9</v>
      </c>
    </row>
    <row r="6" spans="1:2">
      <c r="A6" s="41">
        <v>111111</v>
      </c>
      <c r="B6" s="41">
        <f t="array" aca="1" ref="B6" ca="1">SUM(VALUE(MID(ABS(A6),ROW(INDIRECT("1:"&amp;LEN(ABS(A6)))),1)))</f>
        <v>6</v>
      </c>
    </row>
    <row r="7" spans="1:2">
      <c r="A7" s="41">
        <v>980991</v>
      </c>
      <c r="B7" s="41">
        <f t="array" aca="1" ref="B7" ca="1">SUM(VALUE(MID(ABS(A7),ROW(INDIRECT("1:"&amp;LEN(ABS(A7)))),1)))</f>
        <v>36</v>
      </c>
    </row>
    <row r="8" spans="1:2">
      <c r="A8" s="41">
        <v>-980991</v>
      </c>
      <c r="B8" s="41">
        <f t="array" aca="1" ref="B8" ca="1">SUM(VALUE(MID(ABS(A8),ROW(INDIRECT("1:"&amp;LEN(ABS(A8)))),1)))</f>
        <v>36</v>
      </c>
    </row>
    <row r="9" spans="1:2">
      <c r="A9" s="41">
        <v>409</v>
      </c>
      <c r="B9" s="41">
        <f t="array" aca="1" ref="B9" ca="1">SUM(VALUE(MID(ABS(A9),ROW(INDIRECT("1:"&amp;LEN(ABS(A9)))),1)))</f>
        <v>13</v>
      </c>
    </row>
    <row r="10" spans="1:2">
      <c r="A10" s="41"/>
      <c r="B10" s="41">
        <f t="array" aca="1" ref="B10" ca="1">SUM(VALUE(MID(ABS(A10),ROW(INDIRECT("1:"&amp;LEN(ABS(A10)))),1)))</f>
        <v>0</v>
      </c>
    </row>
    <row r="11" spans="1:2">
      <c r="A11" s="41">
        <v>12</v>
      </c>
      <c r="B11" s="41">
        <f t="array" aca="1" ref="B11" ca="1">SUM(VALUE(MID(ABS(A11),ROW(INDIRECT("1:"&amp;LEN(ABS(A11)))),1)))</f>
        <v>3</v>
      </c>
    </row>
    <row r="12" spans="1:2">
      <c r="A12" s="41">
        <v>123</v>
      </c>
      <c r="B12" s="41">
        <f t="array" aca="1" ref="B12" ca="1">SUM(VALUE(MID(ABS(A12),ROW(INDIRECT("1:"&amp;LEN(ABS(A12)))),1)))</f>
        <v>6</v>
      </c>
    </row>
  </sheetData>
  <phoneticPr fontId="3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G9"/>
  <sheetViews>
    <sheetView showGridLines="0" workbookViewId="0"/>
  </sheetViews>
  <sheetFormatPr defaultRowHeight="15"/>
  <cols>
    <col min="1" max="1" width="15.42578125" customWidth="1"/>
    <col min="3" max="4" width="10.5703125" customWidth="1"/>
    <col min="5" max="5" width="10.28515625" customWidth="1"/>
  </cols>
  <sheetData>
    <row r="1" spans="1:7">
      <c r="A1" s="3" t="s">
        <v>187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52" t="s">
        <v>179</v>
      </c>
      <c r="B3" s="52" t="s">
        <v>180</v>
      </c>
      <c r="C3" s="52" t="s">
        <v>181</v>
      </c>
      <c r="D3" s="52" t="s">
        <v>182</v>
      </c>
      <c r="E3" s="52" t="s">
        <v>1</v>
      </c>
      <c r="F3" s="2"/>
      <c r="G3" s="2"/>
    </row>
    <row r="4" spans="1:7">
      <c r="A4" s="41" t="s">
        <v>183</v>
      </c>
      <c r="B4" s="41">
        <v>6</v>
      </c>
      <c r="C4" s="53">
        <v>11.69</v>
      </c>
      <c r="D4" s="54">
        <v>5.2299999999999999E-2</v>
      </c>
      <c r="E4" s="55">
        <f>B4*C4*(1-D4)</f>
        <v>66.471677999999997</v>
      </c>
      <c r="F4" s="2"/>
      <c r="G4" s="2"/>
    </row>
    <row r="5" spans="1:7">
      <c r="A5" s="41" t="s">
        <v>184</v>
      </c>
      <c r="B5" s="41">
        <v>8</v>
      </c>
      <c r="C5" s="53">
        <v>9.74</v>
      </c>
      <c r="D5" s="54">
        <v>5.2299999999999999E-2</v>
      </c>
      <c r="E5" s="55">
        <f>B5*C5*(1-D5)</f>
        <v>73.844784000000004</v>
      </c>
      <c r="F5" s="2"/>
      <c r="G5" s="2"/>
    </row>
    <row r="6" spans="1:7">
      <c r="A6" s="41" t="s">
        <v>185</v>
      </c>
      <c r="B6" s="41">
        <v>3</v>
      </c>
      <c r="C6" s="53">
        <v>9.85</v>
      </c>
      <c r="D6" s="54">
        <v>5.2299999999999999E-2</v>
      </c>
      <c r="E6" s="55">
        <f>B6*C6*(1-D6)</f>
        <v>28.004534999999997</v>
      </c>
      <c r="F6" s="2"/>
      <c r="G6" s="2"/>
    </row>
    <row r="7" spans="1:7">
      <c r="A7" s="3" t="s">
        <v>186</v>
      </c>
      <c r="B7" s="2"/>
      <c r="C7" s="2"/>
      <c r="D7" s="2"/>
      <c r="E7" s="16">
        <f>SUM(E4:E6)</f>
        <v>168.32099700000001</v>
      </c>
      <c r="F7" s="2"/>
      <c r="G7" s="2" t="s">
        <v>188</v>
      </c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 t="s">
        <v>189</v>
      </c>
      <c r="D9" s="2"/>
      <c r="E9" s="16">
        <f t="array" ref="E9">SUM(ROUND(E4:E6,2))</f>
        <v>168.31</v>
      </c>
      <c r="F9" s="2"/>
      <c r="G9" s="2"/>
    </row>
  </sheetData>
  <phoneticPr fontId="3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B8"/>
  <sheetViews>
    <sheetView showGridLines="0" workbookViewId="0"/>
  </sheetViews>
  <sheetFormatPr defaultRowHeight="15"/>
  <sheetData>
    <row r="1" spans="1:2">
      <c r="A1" s="3" t="s">
        <v>190</v>
      </c>
      <c r="B1" s="2"/>
    </row>
    <row r="2" spans="1:2">
      <c r="A2" s="2"/>
      <c r="B2" s="2"/>
    </row>
    <row r="3" spans="1:2">
      <c r="A3" s="2"/>
      <c r="B3" s="2"/>
    </row>
    <row r="4" spans="1:2">
      <c r="A4" s="56" t="s">
        <v>191</v>
      </c>
      <c r="B4" s="41" t="str">
        <f t="array" aca="1" ref="B4" ca="1">MID(A4,MATCH(0,(ISERROR(MID(A4,ROW(INDIRECT("1:"&amp;LEN(A4))),1)*1)*1),0),LEN(A4)-SUM((ISERROR(MID(A4,ROW(INDIRECT("1:"&amp;LEN(A4))),1)*1)*1)))</f>
        <v>434</v>
      </c>
    </row>
    <row r="5" spans="1:2">
      <c r="A5" s="56" t="s">
        <v>192</v>
      </c>
      <c r="B5" s="41" t="str">
        <f t="array" aca="1" ref="B5" ca="1">MID(A5,MATCH(0,(ISERROR(MID(A5,ROW(INDIRECT("1:"&amp;LEN(A5))),1)*1)*1),0),LEN(A5)-SUM((ISERROR(MID(A5,ROW(INDIRECT("1:"&amp;LEN(A5))),1)*1)*1)))</f>
        <v>656</v>
      </c>
    </row>
    <row r="6" spans="1:2">
      <c r="A6" s="56" t="s">
        <v>193</v>
      </c>
      <c r="B6" s="41" t="str">
        <f t="array" aca="1" ref="B6" ca="1">MID(A6,MATCH(0,(ISERROR(MID(A6,ROW(INDIRECT("1:"&amp;LEN(A6))),1)*1)*1),0),LEN(A6)-SUM((ISERROR(MID(A6,ROW(INDIRECT("1:"&amp;LEN(A6))),1)*1)*1)))</f>
        <v>5</v>
      </c>
    </row>
    <row r="7" spans="1:2">
      <c r="A7" s="56" t="s">
        <v>194</v>
      </c>
      <c r="B7" s="41" t="str">
        <f t="array" aca="1" ref="B7" ca="1">MID(A7,MATCH(0,(ISERROR(MID(A7,ROW(INDIRECT("1:"&amp;LEN(A7))),1)*1)*1),0),LEN(A7)-SUM((ISERROR(MID(A7,ROW(INDIRECT("1:"&amp;LEN(A7))),1)*1)*1)))</f>
        <v>5</v>
      </c>
    </row>
    <row r="8" spans="1:2">
      <c r="A8" s="56" t="s">
        <v>195</v>
      </c>
      <c r="B8" s="41" t="str">
        <f t="array" aca="1" ref="B8" ca="1">MID(A8,MATCH(0,(ISERROR(MID(A8,ROW(INDIRECT("1:"&amp;LEN(A8))),1)*1)*1),0),LEN(A8)-SUM((ISERROR(MID(A8,ROW(INDIRECT("1:"&amp;LEN(A8))),1)*1)*1)))</f>
        <v>5T</v>
      </c>
    </row>
  </sheetData>
  <phoneticPr fontId="3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D22"/>
  <sheetViews>
    <sheetView showGridLines="0" workbookViewId="0"/>
  </sheetViews>
  <sheetFormatPr defaultRowHeight="15"/>
  <cols>
    <col min="3" max="3" width="15.7109375" customWidth="1"/>
  </cols>
  <sheetData>
    <row r="1" spans="1:4">
      <c r="A1" s="3" t="s">
        <v>198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40">
        <v>-12</v>
      </c>
      <c r="B4" s="2"/>
      <c r="C4" s="48" t="s">
        <v>196</v>
      </c>
      <c r="D4" s="48">
        <v>45</v>
      </c>
    </row>
    <row r="5" spans="1:4">
      <c r="A5" s="40">
        <v>-4</v>
      </c>
      <c r="B5" s="2"/>
      <c r="C5" s="48" t="s">
        <v>197</v>
      </c>
      <c r="D5" s="41">
        <f t="array" ref="D5">INDEX(Data,MATCH(SMALL(ABS(Target-Data),1),ABS(Target-Data),0))</f>
        <v>48</v>
      </c>
    </row>
    <row r="6" spans="1:4">
      <c r="A6" s="40">
        <v>4</v>
      </c>
      <c r="B6" s="2"/>
      <c r="C6" s="2"/>
      <c r="D6" s="2"/>
    </row>
    <row r="7" spans="1:4">
      <c r="A7" s="40">
        <v>12</v>
      </c>
      <c r="B7" s="2"/>
      <c r="C7" s="2"/>
      <c r="D7" s="2"/>
    </row>
    <row r="8" spans="1:4">
      <c r="A8" s="40">
        <v>20</v>
      </c>
      <c r="B8" s="2"/>
      <c r="C8" s="2"/>
      <c r="D8" s="2"/>
    </row>
    <row r="9" spans="1:4">
      <c r="A9" s="40">
        <v>32</v>
      </c>
      <c r="B9" s="2"/>
      <c r="C9" s="2"/>
      <c r="D9" s="2"/>
    </row>
    <row r="10" spans="1:4">
      <c r="A10" s="40">
        <v>40</v>
      </c>
      <c r="B10" s="2"/>
      <c r="C10" s="2"/>
      <c r="D10" s="2"/>
    </row>
    <row r="11" spans="1:4">
      <c r="A11" s="40">
        <v>48</v>
      </c>
      <c r="B11" s="2"/>
      <c r="C11" s="2"/>
      <c r="D11" s="2"/>
    </row>
    <row r="12" spans="1:4">
      <c r="A12" s="40">
        <v>56</v>
      </c>
      <c r="B12" s="2"/>
      <c r="C12" s="2"/>
      <c r="D12" s="2"/>
    </row>
    <row r="13" spans="1:4">
      <c r="A13" s="40">
        <v>72</v>
      </c>
      <c r="B13" s="2"/>
      <c r="C13" s="2"/>
      <c r="D13" s="2"/>
    </row>
    <row r="14" spans="1:4">
      <c r="A14" s="40">
        <v>80</v>
      </c>
      <c r="B14" s="2"/>
      <c r="C14" s="2"/>
      <c r="D14" s="2"/>
    </row>
    <row r="15" spans="1:4">
      <c r="A15" s="40">
        <v>88</v>
      </c>
      <c r="B15" s="2"/>
      <c r="C15" s="2"/>
      <c r="D15" s="2"/>
    </row>
    <row r="16" spans="1:4">
      <c r="A16" s="40">
        <v>96</v>
      </c>
      <c r="B16" s="2"/>
      <c r="C16" s="2"/>
      <c r="D16" s="2"/>
    </row>
    <row r="17" spans="1:4">
      <c r="A17" s="40">
        <v>97</v>
      </c>
      <c r="B17" s="2"/>
      <c r="C17" s="2"/>
      <c r="D17" s="2"/>
    </row>
    <row r="18" spans="1:4">
      <c r="A18" s="40">
        <v>105</v>
      </c>
      <c r="B18" s="2"/>
      <c r="C18" s="2"/>
      <c r="D18" s="2"/>
    </row>
    <row r="19" spans="1:4">
      <c r="A19" s="40">
        <v>137</v>
      </c>
      <c r="B19" s="2"/>
      <c r="C19" s="2"/>
      <c r="D19" s="2"/>
    </row>
    <row r="20" spans="1:4">
      <c r="A20" s="40">
        <v>145</v>
      </c>
      <c r="B20" s="2"/>
      <c r="C20" s="2"/>
      <c r="D20" s="2"/>
    </row>
    <row r="21" spans="1:4">
      <c r="A21" s="40">
        <v>165</v>
      </c>
      <c r="B21" s="2"/>
      <c r="C21" s="2"/>
      <c r="D21" s="2"/>
    </row>
    <row r="22" spans="1:4">
      <c r="A22" s="40">
        <v>173</v>
      </c>
      <c r="B22" s="2"/>
      <c r="C22" s="2"/>
      <c r="D22" s="2"/>
    </row>
  </sheetData>
  <phoneticPr fontId="3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E15"/>
  <sheetViews>
    <sheetView showGridLines="0" workbookViewId="0"/>
  </sheetViews>
  <sheetFormatPr defaultRowHeight="15"/>
  <sheetData>
    <row r="1" spans="1:5">
      <c r="A1" s="3" t="s">
        <v>199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3" t="s">
        <v>200</v>
      </c>
      <c r="B4" s="2"/>
      <c r="C4" s="2"/>
      <c r="D4" s="2">
        <f t="array" ref="D4">INDEX(A1:A500,MAX(ROW(A1:A500)*(A1:A500&lt;&gt;"")))</f>
        <v>101</v>
      </c>
      <c r="E4" s="3" t="s">
        <v>201</v>
      </c>
    </row>
    <row r="5" spans="1:5">
      <c r="A5" s="2"/>
      <c r="B5" s="2"/>
      <c r="C5" s="2"/>
      <c r="D5" s="2">
        <f t="array" ref="D5">INDEX(6:6,MAX(COLUMN(6:6)*(6:6&lt;&gt;"")))</f>
        <v>12</v>
      </c>
      <c r="E5" s="3" t="s">
        <v>236</v>
      </c>
    </row>
    <row r="6" spans="1:5">
      <c r="A6" s="2">
        <v>5</v>
      </c>
      <c r="B6" s="2">
        <v>12</v>
      </c>
      <c r="C6" s="2"/>
      <c r="D6" s="2"/>
      <c r="E6" s="2"/>
    </row>
    <row r="7" spans="1:5">
      <c r="A7" s="2">
        <v>23</v>
      </c>
      <c r="B7" s="2"/>
      <c r="C7" s="2"/>
      <c r="D7" s="2"/>
      <c r="E7" s="2"/>
    </row>
    <row r="8" spans="1:5">
      <c r="A8" s="2">
        <v>43</v>
      </c>
      <c r="B8" s="2"/>
      <c r="C8" s="2"/>
      <c r="D8" s="2"/>
      <c r="E8" s="2"/>
    </row>
    <row r="9" spans="1:5">
      <c r="A9" s="2">
        <v>2</v>
      </c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>
        <v>2</v>
      </c>
      <c r="B11" s="2"/>
      <c r="C11" s="2"/>
      <c r="D11" s="2"/>
      <c r="E11" s="2"/>
    </row>
    <row r="12" spans="1:5">
      <c r="A12" s="2">
        <v>2</v>
      </c>
      <c r="B12" s="2"/>
      <c r="C12" s="2"/>
      <c r="D12" s="2"/>
      <c r="E12" s="2"/>
    </row>
    <row r="13" spans="1:5">
      <c r="A13" s="2">
        <v>54</v>
      </c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>
        <v>101</v>
      </c>
      <c r="B15" s="2"/>
      <c r="C15" s="2"/>
      <c r="D15" s="2"/>
      <c r="E15" s="2"/>
    </row>
  </sheetData>
  <phoneticPr fontId="3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E16"/>
  <sheetViews>
    <sheetView showGridLines="0" workbookViewId="0"/>
  </sheetViews>
  <sheetFormatPr defaultRowHeight="15"/>
  <cols>
    <col min="1" max="1" width="12.7109375" customWidth="1"/>
    <col min="3" max="3" width="13.5703125" customWidth="1"/>
    <col min="4" max="4" width="13.140625" customWidth="1"/>
  </cols>
  <sheetData>
    <row r="1" spans="1:5">
      <c r="A1" s="3" t="s">
        <v>219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 ht="15.75" thickBot="1">
      <c r="A3" s="2"/>
      <c r="B3" s="2"/>
      <c r="C3" s="2"/>
      <c r="D3" s="2"/>
      <c r="E3" s="2"/>
    </row>
    <row r="4" spans="1:5" ht="34.5" customHeight="1">
      <c r="A4" s="17" t="s">
        <v>202</v>
      </c>
      <c r="B4" s="18" t="s">
        <v>16</v>
      </c>
      <c r="C4" s="19" t="s">
        <v>203</v>
      </c>
      <c r="D4" s="20" t="s">
        <v>204</v>
      </c>
      <c r="E4" s="6"/>
    </row>
    <row r="5" spans="1:5">
      <c r="A5" s="22" t="s">
        <v>205</v>
      </c>
      <c r="B5" s="23">
        <v>123000</v>
      </c>
      <c r="C5" s="24">
        <f t="shared" ref="C5:C16" si="0">RANK(B5,Sales)</f>
        <v>6</v>
      </c>
      <c r="D5" s="25">
        <f t="array" ref="D5">SUM(1*(B5&lt;=Sales))-(SUM(1*(B5=Sales))-1)/2</f>
        <v>6</v>
      </c>
      <c r="E5" s="6"/>
    </row>
    <row r="6" spans="1:5">
      <c r="A6" s="22" t="s">
        <v>206</v>
      </c>
      <c r="B6" s="23">
        <v>98000</v>
      </c>
      <c r="C6" s="24">
        <f t="shared" si="0"/>
        <v>9</v>
      </c>
      <c r="D6" s="25">
        <f t="array" ref="D6">SUM(1*(B6&lt;=Sales))-(SUM(1*(B6=Sales))-1)/2</f>
        <v>10</v>
      </c>
      <c r="E6" s="6"/>
    </row>
    <row r="7" spans="1:5">
      <c r="A7" s="22" t="s">
        <v>207</v>
      </c>
      <c r="B7" s="23">
        <v>98000</v>
      </c>
      <c r="C7" s="24">
        <f t="shared" si="0"/>
        <v>9</v>
      </c>
      <c r="D7" s="25">
        <f t="array" ref="D7">SUM(1*(B7&lt;=Sales))-(SUM(1*(B7=Sales))-1)/2</f>
        <v>10</v>
      </c>
      <c r="E7" s="21" t="s">
        <v>208</v>
      </c>
    </row>
    <row r="8" spans="1:5">
      <c r="A8" s="22" t="s">
        <v>209</v>
      </c>
      <c r="B8" s="23">
        <v>98000</v>
      </c>
      <c r="C8" s="24">
        <f t="shared" si="0"/>
        <v>9</v>
      </c>
      <c r="D8" s="25">
        <f t="array" ref="D8">SUM(1*(B8&lt;=Sales))-(SUM(1*(B8=Sales))-1)/2</f>
        <v>10</v>
      </c>
      <c r="E8" s="21"/>
    </row>
    <row r="9" spans="1:5">
      <c r="A9" s="22" t="s">
        <v>210</v>
      </c>
      <c r="B9" s="23">
        <v>25000</v>
      </c>
      <c r="C9" s="24">
        <f t="shared" si="0"/>
        <v>12</v>
      </c>
      <c r="D9" s="25">
        <f t="array" ref="D9">SUM(1*(B9&lt;=Sales))-(SUM(1*(B9=Sales))-1)/2</f>
        <v>12</v>
      </c>
      <c r="E9" s="21"/>
    </row>
    <row r="10" spans="1:5">
      <c r="A10" s="22" t="s">
        <v>211</v>
      </c>
      <c r="B10" s="23">
        <v>101000</v>
      </c>
      <c r="C10" s="24">
        <f t="shared" si="0"/>
        <v>8</v>
      </c>
      <c r="D10" s="25">
        <f t="array" ref="D10">SUM(1*(B10&lt;=Sales))-(SUM(1*(B10=Sales))-1)/2</f>
        <v>8</v>
      </c>
      <c r="E10" s="21"/>
    </row>
    <row r="11" spans="1:5">
      <c r="A11" s="22" t="s">
        <v>212</v>
      </c>
      <c r="B11" s="23">
        <v>305000</v>
      </c>
      <c r="C11" s="24">
        <f t="shared" si="0"/>
        <v>1</v>
      </c>
      <c r="D11" s="25">
        <f t="array" ref="D11">SUM(1*(B11&lt;=Sales))-(SUM(1*(B11=Sales))-1)/2</f>
        <v>1</v>
      </c>
      <c r="E11" s="21"/>
    </row>
    <row r="12" spans="1:5">
      <c r="A12" s="22" t="s">
        <v>213</v>
      </c>
      <c r="B12" s="23">
        <v>145000</v>
      </c>
      <c r="C12" s="24">
        <f t="shared" si="0"/>
        <v>3</v>
      </c>
      <c r="D12" s="25">
        <f t="array" ref="D12">SUM(1*(B12&lt;=Sales))-(SUM(1*(B12=Sales))-1)/2</f>
        <v>3.5</v>
      </c>
      <c r="E12" s="21"/>
    </row>
    <row r="13" spans="1:5">
      <c r="A13" s="22" t="s">
        <v>214</v>
      </c>
      <c r="B13" s="23">
        <v>145000</v>
      </c>
      <c r="C13" s="24">
        <f t="shared" si="0"/>
        <v>3</v>
      </c>
      <c r="D13" s="25">
        <f t="array" ref="D13">SUM(1*(B13&lt;=Sales))-(SUM(1*(B13=Sales))-1)/2</f>
        <v>3.5</v>
      </c>
      <c r="E13" s="21" t="s">
        <v>215</v>
      </c>
    </row>
    <row r="14" spans="1:5">
      <c r="A14" s="22" t="s">
        <v>216</v>
      </c>
      <c r="B14" s="23">
        <v>121000</v>
      </c>
      <c r="C14" s="24">
        <f t="shared" si="0"/>
        <v>7</v>
      </c>
      <c r="D14" s="25">
        <f t="array" ref="D14">SUM(1*(B14&lt;=Sales))-(SUM(1*(B14=Sales))-1)/2</f>
        <v>7</v>
      </c>
      <c r="E14" s="6"/>
    </row>
    <row r="15" spans="1:5">
      <c r="A15" s="22" t="s">
        <v>217</v>
      </c>
      <c r="B15" s="23">
        <v>124000</v>
      </c>
      <c r="C15" s="24">
        <f t="shared" si="0"/>
        <v>5</v>
      </c>
      <c r="D15" s="25">
        <f t="array" ref="D15">SUM(1*(B15&lt;=Sales))-(SUM(1*(B15=Sales))-1)/2</f>
        <v>5</v>
      </c>
      <c r="E15" s="6"/>
    </row>
    <row r="16" spans="1:5" ht="15.75" thickBot="1">
      <c r="A16" s="26" t="s">
        <v>218</v>
      </c>
      <c r="B16" s="27">
        <v>150000</v>
      </c>
      <c r="C16" s="28">
        <f t="shared" si="0"/>
        <v>2</v>
      </c>
      <c r="D16" s="29">
        <f t="array" ref="D16">SUM(1*(B16&lt;=Sales))-(SUM(1*(B16=Sales))-1)/2</f>
        <v>2</v>
      </c>
      <c r="E16" s="6"/>
    </row>
  </sheetData>
  <phoneticPr fontId="3" type="noConversion"/>
  <pageMargins left="0.75" right="0.75" top="1" bottom="1" header="0.5" footer="0.5"/>
  <headerFooter alignWithMargins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:H23"/>
  <sheetViews>
    <sheetView showGridLines="0" workbookViewId="0"/>
  </sheetViews>
  <sheetFormatPr defaultRowHeight="15"/>
  <sheetData>
    <row r="1" spans="1:8">
      <c r="A1" s="3" t="s">
        <v>226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57" t="s">
        <v>220</v>
      </c>
      <c r="B4" s="58" t="s">
        <v>221</v>
      </c>
      <c r="C4" s="58" t="s">
        <v>222</v>
      </c>
      <c r="D4" s="4"/>
      <c r="E4" s="4"/>
      <c r="F4" s="4"/>
      <c r="G4" s="4"/>
      <c r="H4" s="4"/>
    </row>
    <row r="5" spans="1:8">
      <c r="A5" s="59">
        <v>38721</v>
      </c>
      <c r="B5" s="60" t="s">
        <v>223</v>
      </c>
      <c r="C5" s="61">
        <v>23.5</v>
      </c>
      <c r="D5" s="4"/>
      <c r="E5" s="30"/>
      <c r="F5" s="32" t="s">
        <v>224</v>
      </c>
      <c r="G5" s="32" t="s">
        <v>223</v>
      </c>
      <c r="H5" s="32" t="s">
        <v>225</v>
      </c>
    </row>
    <row r="6" spans="1:8">
      <c r="A6" s="59">
        <v>38721</v>
      </c>
      <c r="B6" s="60" t="s">
        <v>224</v>
      </c>
      <c r="C6" s="61">
        <v>15</v>
      </c>
      <c r="D6" s="4"/>
      <c r="E6" s="31">
        <v>38721</v>
      </c>
      <c r="F6" s="5">
        <f t="array" ref="F6">SUM(($E6=Date)*(F$5=Category)*Amount)</f>
        <v>160.5</v>
      </c>
      <c r="G6" s="5">
        <f t="array" ref="G6">SUM(($E6=Date)*(G$5=Category)*Amount)</f>
        <v>49.569999999999993</v>
      </c>
      <c r="H6" s="5">
        <f t="array" ref="H6">SUM(($E6=Date)*(H$5=Category)*Amount)</f>
        <v>65.95</v>
      </c>
    </row>
    <row r="7" spans="1:8">
      <c r="A7" s="59">
        <v>38721</v>
      </c>
      <c r="B7" s="60" t="s">
        <v>223</v>
      </c>
      <c r="C7" s="61">
        <v>9.1199999999999992</v>
      </c>
      <c r="D7" s="4"/>
      <c r="E7" s="31">
        <v>38722</v>
      </c>
      <c r="F7" s="5">
        <f t="array" ref="F7">SUM(($E7=Date)*(F$5=Category)*Amount)</f>
        <v>20</v>
      </c>
      <c r="G7" s="5">
        <f t="array" ref="G7">SUM(($E7=Date)*(G$5=Category)*Amount)</f>
        <v>27.8</v>
      </c>
      <c r="H7" s="5">
        <f t="array" ref="H7">SUM(($E7=Date)*(H$5=Category)*Amount)</f>
        <v>89</v>
      </c>
    </row>
    <row r="8" spans="1:8">
      <c r="A8" s="59">
        <v>38721</v>
      </c>
      <c r="B8" s="60" t="s">
        <v>223</v>
      </c>
      <c r="C8" s="61">
        <v>16.95</v>
      </c>
      <c r="D8" s="4"/>
      <c r="E8" s="31">
        <v>38723</v>
      </c>
      <c r="F8" s="5">
        <f t="array" ref="F8">SUM(($E8=Date)*(F$5=Category)*Amount)</f>
        <v>0</v>
      </c>
      <c r="G8" s="5">
        <f t="array" ref="G8">SUM(($E8=Date)*(G$5=Category)*Amount)</f>
        <v>101.96</v>
      </c>
      <c r="H8" s="5">
        <f t="array" ref="H8">SUM(($E8=Date)*(H$5=Category)*Amount)</f>
        <v>75.3</v>
      </c>
    </row>
    <row r="9" spans="1:8">
      <c r="A9" s="59">
        <v>38721</v>
      </c>
      <c r="B9" s="60" t="s">
        <v>224</v>
      </c>
      <c r="C9" s="61">
        <v>145.5</v>
      </c>
      <c r="D9" s="4"/>
      <c r="E9" s="31">
        <v>38724</v>
      </c>
      <c r="F9" s="5">
        <f t="array" ref="F9">SUM(($E9=Date)*(F$5=Category)*Amount)</f>
        <v>11.5</v>
      </c>
      <c r="G9" s="5">
        <f t="array" ref="G9">SUM(($E9=Date)*(G$5=Category)*Amount)</f>
        <v>25</v>
      </c>
      <c r="H9" s="5">
        <f t="array" ref="H9">SUM(($E9=Date)*(H$5=Category)*Amount)</f>
        <v>112</v>
      </c>
    </row>
    <row r="10" spans="1:8">
      <c r="A10" s="59">
        <v>38721</v>
      </c>
      <c r="B10" s="60" t="s">
        <v>225</v>
      </c>
      <c r="C10" s="61">
        <v>65.95</v>
      </c>
      <c r="D10" s="4"/>
      <c r="E10" s="4"/>
      <c r="F10" s="4"/>
      <c r="G10" s="4"/>
      <c r="H10" s="4"/>
    </row>
    <row r="11" spans="1:8">
      <c r="A11" s="59">
        <v>38722</v>
      </c>
      <c r="B11" s="60" t="s">
        <v>224</v>
      </c>
      <c r="C11" s="61">
        <v>20</v>
      </c>
      <c r="D11" s="4"/>
      <c r="E11" s="4"/>
      <c r="F11" s="4"/>
      <c r="G11" s="4"/>
      <c r="H11" s="4"/>
    </row>
    <row r="12" spans="1:8">
      <c r="A12" s="59">
        <v>38722</v>
      </c>
      <c r="B12" s="60" t="s">
        <v>223</v>
      </c>
      <c r="C12" s="61">
        <v>7.8</v>
      </c>
      <c r="D12" s="4"/>
      <c r="E12" s="2"/>
      <c r="F12" s="2"/>
      <c r="G12" s="2"/>
      <c r="H12" s="2"/>
    </row>
    <row r="13" spans="1:8">
      <c r="A13" s="59">
        <v>38722</v>
      </c>
      <c r="B13" s="60" t="s">
        <v>223</v>
      </c>
      <c r="C13" s="61">
        <v>20</v>
      </c>
      <c r="D13" s="4"/>
      <c r="E13" s="2"/>
      <c r="F13" s="2"/>
      <c r="G13" s="2"/>
      <c r="H13" s="2"/>
    </row>
    <row r="14" spans="1:8">
      <c r="A14" s="59">
        <v>38722</v>
      </c>
      <c r="B14" s="60" t="s">
        <v>225</v>
      </c>
      <c r="C14" s="61">
        <v>89</v>
      </c>
      <c r="D14" s="4"/>
      <c r="E14" s="2"/>
      <c r="F14" s="2"/>
      <c r="G14" s="2"/>
      <c r="H14" s="2"/>
    </row>
    <row r="15" spans="1:8">
      <c r="A15" s="59">
        <v>38723</v>
      </c>
      <c r="B15" s="60" t="s">
        <v>223</v>
      </c>
      <c r="C15" s="61">
        <v>9</v>
      </c>
      <c r="D15" s="4"/>
      <c r="E15" s="2"/>
      <c r="F15" s="2"/>
      <c r="G15" s="2"/>
      <c r="H15" s="2"/>
    </row>
    <row r="16" spans="1:8">
      <c r="A16" s="59">
        <v>38723</v>
      </c>
      <c r="B16" s="60" t="s">
        <v>223</v>
      </c>
      <c r="C16" s="61">
        <v>3.5</v>
      </c>
      <c r="D16" s="4"/>
      <c r="E16" s="2"/>
      <c r="F16" s="2"/>
      <c r="G16" s="2"/>
      <c r="H16" s="2"/>
    </row>
    <row r="17" spans="1:8">
      <c r="A17" s="59">
        <v>38723</v>
      </c>
      <c r="B17" s="60" t="s">
        <v>223</v>
      </c>
      <c r="C17" s="61">
        <v>11.02</v>
      </c>
      <c r="D17" s="4"/>
      <c r="E17" s="4"/>
      <c r="F17" s="4"/>
      <c r="G17" s="4"/>
      <c r="H17" s="4"/>
    </row>
    <row r="18" spans="1:8">
      <c r="A18" s="59">
        <v>38723</v>
      </c>
      <c r="B18" s="60" t="s">
        <v>223</v>
      </c>
      <c r="C18" s="61">
        <v>78.44</v>
      </c>
      <c r="D18" s="4"/>
      <c r="E18" s="4"/>
      <c r="F18" s="4"/>
      <c r="G18" s="4"/>
      <c r="H18" s="4"/>
    </row>
    <row r="19" spans="1:8">
      <c r="A19" s="59">
        <v>38723</v>
      </c>
      <c r="B19" s="60" t="s">
        <v>225</v>
      </c>
      <c r="C19" s="61">
        <v>75.3</v>
      </c>
      <c r="D19" s="4"/>
      <c r="E19" s="4"/>
      <c r="F19" s="4"/>
      <c r="G19" s="4"/>
      <c r="H19" s="4"/>
    </row>
    <row r="20" spans="1:8">
      <c r="A20" s="59">
        <v>38724</v>
      </c>
      <c r="B20" s="60" t="s">
        <v>224</v>
      </c>
      <c r="C20" s="61">
        <v>11.5</v>
      </c>
      <c r="D20" s="4"/>
      <c r="E20" s="4"/>
      <c r="F20" s="4"/>
      <c r="G20" s="4"/>
      <c r="H20" s="4"/>
    </row>
    <row r="21" spans="1:8">
      <c r="A21" s="59">
        <v>38724</v>
      </c>
      <c r="B21" s="60" t="s">
        <v>223</v>
      </c>
      <c r="C21" s="61">
        <v>15.5</v>
      </c>
      <c r="D21" s="4"/>
      <c r="E21" s="4"/>
      <c r="F21" s="4"/>
      <c r="G21" s="4"/>
      <c r="H21" s="4"/>
    </row>
    <row r="22" spans="1:8">
      <c r="A22" s="59">
        <v>38724</v>
      </c>
      <c r="B22" s="60" t="s">
        <v>223</v>
      </c>
      <c r="C22" s="61">
        <v>9.5</v>
      </c>
      <c r="D22" s="4"/>
      <c r="E22" s="4"/>
      <c r="F22" s="4"/>
      <c r="G22" s="4"/>
      <c r="H22" s="4"/>
    </row>
    <row r="23" spans="1:8">
      <c r="A23" s="59">
        <v>38724</v>
      </c>
      <c r="B23" s="60" t="s">
        <v>225</v>
      </c>
      <c r="C23" s="61">
        <v>112</v>
      </c>
      <c r="D23" s="4"/>
      <c r="E23" s="4"/>
      <c r="F23" s="4"/>
      <c r="G23" s="4"/>
      <c r="H23" s="4"/>
    </row>
  </sheetData>
  <phoneticPr fontId="3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6"/>
  <dimension ref="A1:E22"/>
  <sheetViews>
    <sheetView showGridLines="0" workbookViewId="0"/>
  </sheetViews>
  <sheetFormatPr defaultRowHeight="15"/>
  <cols>
    <col min="1" max="1" width="3.85546875" customWidth="1"/>
    <col min="2" max="2" width="8.140625" customWidth="1"/>
    <col min="8" max="8" width="10.7109375" customWidth="1"/>
  </cols>
  <sheetData>
    <row r="1" spans="1:5">
      <c r="A1" s="9" t="s">
        <v>234</v>
      </c>
    </row>
    <row r="3" spans="1:5">
      <c r="B3" s="1" t="s">
        <v>200</v>
      </c>
      <c r="D3" s="1"/>
    </row>
    <row r="4" spans="1:5">
      <c r="B4" s="39">
        <v>1</v>
      </c>
      <c r="D4" s="62">
        <v>3</v>
      </c>
      <c r="E4" s="63" t="s">
        <v>230</v>
      </c>
    </row>
    <row r="5" spans="1:5">
      <c r="B5" s="39">
        <v>2</v>
      </c>
      <c r="D5" s="62">
        <f t="array" aca="1" ref="D5" ca="1">IF(n=0,0,SUM(IF(MOD(ROW(INDIRECT("1:"&amp;COUNT(Data)))-1,n)=0,Data,"")))</f>
        <v>70</v>
      </c>
      <c r="E5" s="63" t="s">
        <v>231</v>
      </c>
    </row>
    <row r="6" spans="1:5">
      <c r="B6" s="39">
        <v>3</v>
      </c>
    </row>
    <row r="7" spans="1:5">
      <c r="B7" s="39">
        <v>4</v>
      </c>
    </row>
    <row r="8" spans="1:5">
      <c r="B8" s="39">
        <v>5</v>
      </c>
    </row>
    <row r="9" spans="1:5">
      <c r="B9" s="39">
        <v>6</v>
      </c>
    </row>
    <row r="10" spans="1:5">
      <c r="B10" s="39">
        <v>7</v>
      </c>
    </row>
    <row r="11" spans="1:5">
      <c r="B11" s="39">
        <v>8</v>
      </c>
    </row>
    <row r="12" spans="1:5">
      <c r="B12" s="39">
        <v>9</v>
      </c>
    </row>
    <row r="13" spans="1:5">
      <c r="B13" s="39">
        <v>10</v>
      </c>
    </row>
    <row r="14" spans="1:5">
      <c r="B14" s="39">
        <v>11</v>
      </c>
    </row>
    <row r="15" spans="1:5">
      <c r="B15" s="39">
        <v>12</v>
      </c>
    </row>
    <row r="16" spans="1:5">
      <c r="B16" s="39">
        <v>13</v>
      </c>
    </row>
    <row r="17" spans="2:2">
      <c r="B17" s="39">
        <v>14</v>
      </c>
    </row>
    <row r="18" spans="2:2">
      <c r="B18" s="39">
        <v>15</v>
      </c>
    </row>
    <row r="19" spans="2:2">
      <c r="B19" s="39">
        <v>16</v>
      </c>
    </row>
    <row r="20" spans="2:2">
      <c r="B20" s="39">
        <v>17</v>
      </c>
    </row>
    <row r="21" spans="2:2">
      <c r="B21" s="39">
        <v>18</v>
      </c>
    </row>
    <row r="22" spans="2:2">
      <c r="B22" s="39">
        <v>19</v>
      </c>
    </row>
  </sheetData>
  <phoneticPr fontId="0" type="noConversion"/>
  <printOptions gridLinesSet="0"/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23</vt:i4>
      </vt:variant>
    </vt:vector>
  </HeadingPairs>
  <TitlesOfParts>
    <vt:vector size="43" baseType="lpstr">
      <vt:lpstr>Intro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Sheet18!Amount</vt:lpstr>
      <vt:lpstr>Sheet18!Category</vt:lpstr>
      <vt:lpstr>Sheet10!Data</vt:lpstr>
      <vt:lpstr>Sheet15!Data</vt:lpstr>
      <vt:lpstr>Sheet19!Data</vt:lpstr>
      <vt:lpstr>Sheet2!data</vt:lpstr>
      <vt:lpstr>Sheet3!Data</vt:lpstr>
      <vt:lpstr>Sheet4!Data</vt:lpstr>
      <vt:lpstr>Sheet5!Data</vt:lpstr>
      <vt:lpstr>Sheet8!Data</vt:lpstr>
      <vt:lpstr>Sheet9!Data</vt:lpstr>
      <vt:lpstr>Sheet18!Date</vt:lpstr>
      <vt:lpstr>Sheet11!Master</vt:lpstr>
      <vt:lpstr>Sheet7!MyData</vt:lpstr>
      <vt:lpstr>Sheet11!MyList</vt:lpstr>
      <vt:lpstr>Sheet19!n</vt:lpstr>
      <vt:lpstr>Sheet9!n</vt:lpstr>
      <vt:lpstr>Sheet6!NameList</vt:lpstr>
      <vt:lpstr>Sheet17!Sales</vt:lpstr>
      <vt:lpstr>Sheet15!Target</vt:lpstr>
      <vt:lpstr>Sheet6!TheName</vt:lpstr>
      <vt:lpstr>Sheet9!Value</vt:lpstr>
      <vt:lpstr>Sheet7!YourData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single-cell array formulas.xlsx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dcterms:created xsi:type="dcterms:W3CDTF">1999-06-23T22:42:26Z</dcterms:created>
  <dcterms:modified xsi:type="dcterms:W3CDTF">2006-11-13T16:38:43Z</dcterms:modified>
  <cp:category>http://www.j-walk.com/ss</cp:category>
</cp:coreProperties>
</file>