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\Documents\EAGLE\projects\DAI_V1\"/>
    </mc:Choice>
  </mc:AlternateContent>
  <xr:revisionPtr revIDLastSave="0" documentId="13_ncr:1_{A4761925-5A72-4FD4-932A-3C78684DD055}" xr6:coauthVersionLast="47" xr6:coauthVersionMax="47" xr10:uidLastSave="{00000000-0000-0000-0000-000000000000}"/>
  <bookViews>
    <workbookView xWindow="28680" yWindow="-120" windowWidth="18240" windowHeight="28440" xr2:uid="{3BFEBC2B-44F8-4B8C-8A74-C1A2D131184B}"/>
  </bookViews>
  <sheets>
    <sheet name="partsLis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H45" i="1" s="1"/>
  <c r="G21" i="1"/>
  <c r="H21" i="1" s="1"/>
  <c r="G44" i="1"/>
  <c r="H44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H17" i="1"/>
  <c r="G18" i="1"/>
  <c r="H18" i="1" s="1"/>
  <c r="G19" i="1"/>
  <c r="H19" i="1" s="1"/>
  <c r="G20" i="1"/>
  <c r="H20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2" i="1"/>
  <c r="H32" i="1" s="1"/>
  <c r="G33" i="1"/>
  <c r="H33" i="1" s="1"/>
  <c r="G34" i="1"/>
  <c r="H34" i="1" s="1"/>
  <c r="H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H31" i="1"/>
  <c r="G46" i="1"/>
  <c r="H46" i="1" s="1"/>
  <c r="G47" i="1"/>
  <c r="H47" i="1" s="1"/>
  <c r="G48" i="1"/>
  <c r="H48" i="1" s="1"/>
  <c r="G43" i="1"/>
  <c r="H43" i="1" s="1"/>
  <c r="G50" i="1"/>
  <c r="H50" i="1" s="1"/>
  <c r="G49" i="1"/>
  <c r="H49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H9" i="1" l="1"/>
  <c r="H8" i="1" s="1"/>
</calcChain>
</file>

<file path=xl/sharedStrings.xml><?xml version="1.0" encoding="utf-8"?>
<sst xmlns="http://schemas.openxmlformats.org/spreadsheetml/2006/main" count="230" uniqueCount="210">
  <si>
    <t>Partlist</t>
  </si>
  <si>
    <t>Exported from DAI_V1.brd at 2025-09-17 1:20 AM</t>
  </si>
  <si>
    <t>EAGLE Version 9.6.2 Copyright (c) 1988-2020 Autodesk, Inc.</t>
  </si>
  <si>
    <t xml:space="preserve">Assembly variant: </t>
  </si>
  <si>
    <t>Part</t>
  </si>
  <si>
    <t>Value</t>
  </si>
  <si>
    <t>10u</t>
  </si>
  <si>
    <t>1u</t>
  </si>
  <si>
    <t>18p</t>
  </si>
  <si>
    <t>0.1u</t>
  </si>
  <si>
    <t>C17</t>
  </si>
  <si>
    <t>22u</t>
  </si>
  <si>
    <t>C20</t>
  </si>
  <si>
    <t>47n</t>
  </si>
  <si>
    <t>4.7n</t>
  </si>
  <si>
    <t>C22</t>
  </si>
  <si>
    <t>22n</t>
  </si>
  <si>
    <t>C24</t>
  </si>
  <si>
    <t>1.2n</t>
  </si>
  <si>
    <t>330u</t>
  </si>
  <si>
    <t>E3,5-10</t>
  </si>
  <si>
    <t>C28</t>
  </si>
  <si>
    <t>100p</t>
  </si>
  <si>
    <t>D1</t>
  </si>
  <si>
    <t>RB520S-30</t>
  </si>
  <si>
    <t>DIO_RB520S-30</t>
  </si>
  <si>
    <t>D2</t>
  </si>
  <si>
    <t>SMBJ15CA</t>
  </si>
  <si>
    <t>DIOM4336X265N</t>
  </si>
  <si>
    <t>IC1</t>
  </si>
  <si>
    <t>TL331</t>
  </si>
  <si>
    <t>DBV-R-PDSO-G5</t>
  </si>
  <si>
    <t>J1</t>
  </si>
  <si>
    <t>J2</t>
  </si>
  <si>
    <t>SJ1-3523N</t>
  </si>
  <si>
    <t>CUI_SJ1-3523N</t>
  </si>
  <si>
    <t>JP1</t>
  </si>
  <si>
    <t>2X05</t>
  </si>
  <si>
    <t>LED_CLIP</t>
  </si>
  <si>
    <t>LED5MM</t>
  </si>
  <si>
    <t>LED_POW</t>
  </si>
  <si>
    <t>1.5k</t>
  </si>
  <si>
    <t>R2</t>
  </si>
  <si>
    <t>R8</t>
  </si>
  <si>
    <t>1M</t>
  </si>
  <si>
    <t>R9</t>
  </si>
  <si>
    <t>13k</t>
  </si>
  <si>
    <t>R11</t>
  </si>
  <si>
    <t>27k</t>
  </si>
  <si>
    <t>R12</t>
  </si>
  <si>
    <t>R13</t>
  </si>
  <si>
    <t>220k</t>
  </si>
  <si>
    <t>R14</t>
  </si>
  <si>
    <t>100k</t>
  </si>
  <si>
    <t>22k</t>
  </si>
  <si>
    <t>10k</t>
  </si>
  <si>
    <t>3.3k</t>
  </si>
  <si>
    <t>1.8k</t>
  </si>
  <si>
    <t>R19</t>
  </si>
  <si>
    <t>10.7k</t>
  </si>
  <si>
    <t>POT_PTN16-A100125K1B1</t>
  </si>
  <si>
    <t>R22</t>
  </si>
  <si>
    <t>R23</t>
  </si>
  <si>
    <t>22.1k</t>
  </si>
  <si>
    <t>R28</t>
  </si>
  <si>
    <t>R30</t>
  </si>
  <si>
    <t>3.9k</t>
  </si>
  <si>
    <t>R33</t>
  </si>
  <si>
    <t>R34</t>
  </si>
  <si>
    <t>R38</t>
  </si>
  <si>
    <t>SW_LC1258EENP</t>
  </si>
  <si>
    <t>LC1258OANP</t>
  </si>
  <si>
    <t>SW1</t>
  </si>
  <si>
    <t>SLW-195963-3A-N-D</t>
  </si>
  <si>
    <t>SW-T3-4B-A-A3-S2</t>
  </si>
  <si>
    <t>LM4808M</t>
  </si>
  <si>
    <t>M08A</t>
  </si>
  <si>
    <t>U1</t>
  </si>
  <si>
    <t>PCM2906DB</t>
  </si>
  <si>
    <t>SOP65P780X200-28N</t>
  </si>
  <si>
    <t>U2</t>
  </si>
  <si>
    <t>TPS7A2601</t>
  </si>
  <si>
    <t>DRV0006A_NV</t>
  </si>
  <si>
    <t>OPA1622</t>
  </si>
  <si>
    <t>IC_OPA1622IDRCR</t>
  </si>
  <si>
    <t>X1</t>
  </si>
  <si>
    <t>PN61729</t>
  </si>
  <si>
    <t>Y1</t>
  </si>
  <si>
    <t>ECS-120-18-5P-TR</t>
  </si>
  <si>
    <t>XTAL_ECS-120-18-5P-TR</t>
  </si>
  <si>
    <t>Device</t>
  </si>
  <si>
    <t>Description</t>
  </si>
  <si>
    <t>Price per unit</t>
  </si>
  <si>
    <t>Required quantity</t>
  </si>
  <si>
    <t>Tentative quantity</t>
  </si>
  <si>
    <t>Total Cost</t>
  </si>
  <si>
    <t>Aquired</t>
  </si>
  <si>
    <t>Link</t>
  </si>
  <si>
    <t>Page 1</t>
  </si>
  <si>
    <t>Page 2</t>
  </si>
  <si>
    <t>Components on audio path</t>
  </si>
  <si>
    <t>Yellow</t>
  </si>
  <si>
    <t>Green</t>
  </si>
  <si>
    <t>USB</t>
  </si>
  <si>
    <t>TI Voltage regulator</t>
  </si>
  <si>
    <t>Comparator</t>
  </si>
  <si>
    <t>MJ-63022A</t>
  </si>
  <si>
    <t>1/4" Jack, mono</t>
  </si>
  <si>
    <t>TVS Diode</t>
  </si>
  <si>
    <t>DPDT Switch</t>
  </si>
  <si>
    <t>3.5mm phone jack</t>
  </si>
  <si>
    <t>VREG Schottky diode</t>
  </si>
  <si>
    <t>TI USB Codec</t>
  </si>
  <si>
    <t>Audio op amp</t>
  </si>
  <si>
    <t>U5</t>
  </si>
  <si>
    <t>Headphone amplifier</t>
  </si>
  <si>
    <t>HID pushbutton</t>
  </si>
  <si>
    <t>Crystal for clock</t>
  </si>
  <si>
    <t>500k</t>
  </si>
  <si>
    <t>rotary potentiometer</t>
  </si>
  <si>
    <t>Headphone coupling cap</t>
  </si>
  <si>
    <t>C27, C33</t>
  </si>
  <si>
    <t>R31, R32, R37, R39</t>
  </si>
  <si>
    <t>S1, S2, S3</t>
  </si>
  <si>
    <t>U3, U4</t>
  </si>
  <si>
    <t>R20, R21</t>
  </si>
  <si>
    <t>USB data</t>
  </si>
  <si>
    <t>R6, R7</t>
  </si>
  <si>
    <t>VBUS</t>
  </si>
  <si>
    <t>RF Filter</t>
  </si>
  <si>
    <t>Bass</t>
  </si>
  <si>
    <t>R16, R24, R25</t>
  </si>
  <si>
    <t>Mid</t>
  </si>
  <si>
    <t>R17, R26</t>
  </si>
  <si>
    <t>R18, R27</t>
  </si>
  <si>
    <t>Baxandall</t>
  </si>
  <si>
    <t>LED Resistors</t>
  </si>
  <si>
    <t>R10, R40</t>
  </si>
  <si>
    <t>Pullup?</t>
  </si>
  <si>
    <t>R1, R3, R4, R5</t>
  </si>
  <si>
    <t>Tone EQ</t>
  </si>
  <si>
    <t>Treble</t>
  </si>
  <si>
    <t>EN stabilizer</t>
  </si>
  <si>
    <t>Clipping set point</t>
  </si>
  <si>
    <t>Bypass caps</t>
  </si>
  <si>
    <t>C5, C6, C30</t>
  </si>
  <si>
    <t>VREG voltage divider</t>
  </si>
  <si>
    <t>Crystal caps</t>
  </si>
  <si>
    <t>C10, C14</t>
  </si>
  <si>
    <t>Crystal resistor</t>
  </si>
  <si>
    <t>Bypass caps/filters</t>
  </si>
  <si>
    <t>C3, C4, C7, C8, C9, C13, C15, C34</t>
  </si>
  <si>
    <t>R15, R29/R35, R36</t>
  </si>
  <si>
    <t>Bias Resistor/comp V divider</t>
  </si>
  <si>
    <t>Headphone resistors</t>
  </si>
  <si>
    <t>Mid/Treble caps</t>
  </si>
  <si>
    <t>C21, C23</t>
  </si>
  <si>
    <t>Bass cap</t>
  </si>
  <si>
    <t>5.1k</t>
  </si>
  <si>
    <t>POT_PTN16-A500125K1B1</t>
  </si>
  <si>
    <t>POT_PDB181-K425K-103B</t>
  </si>
  <si>
    <t>3.3n</t>
  </si>
  <si>
    <t>12k</t>
  </si>
  <si>
    <t>R41, R42</t>
  </si>
  <si>
    <t>C29, C35</t>
  </si>
  <si>
    <t>1.8n</t>
  </si>
  <si>
    <t>Headphone caps, C0G</t>
  </si>
  <si>
    <t>C36, C37</t>
  </si>
  <si>
    <t>330p</t>
  </si>
  <si>
    <t>C1, C2/C11, C12</t>
  </si>
  <si>
    <t>C16, C19, C26, C31, C32</t>
  </si>
  <si>
    <t>CAP CER 1UF 50V X7R 0805</t>
  </si>
  <si>
    <t>CAP CER 0.1UF 50V X7R 0805</t>
  </si>
  <si>
    <t>CAP CER 18PF 50V C0G/NPO 0805</t>
  </si>
  <si>
    <t>CAP CER 330PF 50V C0G/NP0 1206</t>
  </si>
  <si>
    <t>CAP CER 1800PF 50V C0G/NPO 1206</t>
  </si>
  <si>
    <t>CAP CERAMIC 100PF 1KV C0G NP0</t>
  </si>
  <si>
    <t>CAP CER 1200PF 50V C0G/NPO 1206</t>
  </si>
  <si>
    <t>CAP CER 0.022UF 100V C0G 1206</t>
  </si>
  <si>
    <t>CAP CER 47000PF 100V C0G 1206</t>
  </si>
  <si>
    <t>CAP CER 4700PF 100V C0G/NP0 1206</t>
  </si>
  <si>
    <t>CAP CER 3300PF 630V C0G/NP0 1206</t>
  </si>
  <si>
    <t>PANASONIC_D. CAP ALUM 10UF 20% 50V SMD</t>
  </si>
  <si>
    <t>VINL/R/VOUTL/R coupling caps, bipolar</t>
  </si>
  <si>
    <t>PANASONIC_D, CAP ALUM 22UF 20% 35V SMD</t>
  </si>
  <si>
    <t>RF Filter/Interstage coupling, bipolar</t>
  </si>
  <si>
    <t>C18/C25</t>
  </si>
  <si>
    <t>PANASONIC_B, CAP ALUM 10UF 20% 25V SMD</t>
  </si>
  <si>
    <t>RES SMD 270 OHM 1% 1/4W 1206</t>
  </si>
  <si>
    <t>RES SMD 510 OHM 1% 1/4W 1206</t>
  </si>
  <si>
    <t>RES 1.8K OHM 1% 1/4W 1206</t>
  </si>
  <si>
    <t>RES SMD 3.3K OHM 1% 1/4W 1206</t>
  </si>
  <si>
    <t>RES SMD 5.1K OHM 1% 1/4W 1206</t>
  </si>
  <si>
    <t>RES 10K OHM 1% 1/4W 1206</t>
  </si>
  <si>
    <t>RES 22K OHM 1% 1/4W 1206</t>
  </si>
  <si>
    <t>RES 100K OHM 1% 1/4W 1206</t>
  </si>
  <si>
    <t>RES 220K OHM 1% 1/4W 1206</t>
  </si>
  <si>
    <t>RES 3.9K OHM 1% 1/4W 1206</t>
  </si>
  <si>
    <t>RES SMD 27K OHM 0.1% 1/4W 0805</t>
  </si>
  <si>
    <t>RES SMD 13K OHM 0.1% 1/4W 0805</t>
  </si>
  <si>
    <t>RES 160 OHM 1% 1/4W 0805</t>
  </si>
  <si>
    <t>RES 2.2 OHM 1% 1/4W 0805</t>
  </si>
  <si>
    <t>RES 22 OHM 1% 1/4W 0805</t>
  </si>
  <si>
    <t>RES 1M OHM 1% 1/4W 0805</t>
  </si>
  <si>
    <t>RES 1.5K OHM 1% 1/4W 0805</t>
  </si>
  <si>
    <t>RES 10.7K OHM 1% 1/4W 1206</t>
  </si>
  <si>
    <t>RES 22.1K OHM 1% 1/4W 1206</t>
  </si>
  <si>
    <t>RES 12K OHM 1% 1/4W 1206</t>
  </si>
  <si>
    <t>RES 100 OHM 1% 1/4W 1206</t>
  </si>
  <si>
    <t>Test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</si>
</sst>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10" xfId="0" applyFont="1" applyBorder="1"/>
    <xf numFmtId="0" fontId="0" fillId="33" borderId="0" xfId="0" applyFill="1"/>
    <xf numFmtId="0" fontId="0" fillId="34" borderId="0" xfId="0" applyFill="1"/>
    <xf numFmtId="44" fontId="0" fillId="0" borderId="0" xfId="1" applyFont="1"/>
    <xf numFmtId="0" fontId="14" fillId="0" borderId="0" xfId="0" applyFont="1"/>
    <xf numFmtId="44" fontId="16" fillId="0" borderId="10" xfId="1" applyFont="1" applyBorder="1"/>
    <xf numFmtId="49" fontId="16" fillId="0" borderId="10" xfId="0" applyNumberFormat="1" applyFont="1" applyBorder="1"/>
    <xf numFmtId="49" fontId="0" fillId="0" borderId="0" xfId="0" applyNumberFormat="1"/>
    <xf numFmtId="0" fontId="18" fillId="0" borderId="0" xfId="0" applyFont="1"/>
    <xf numFmtId="0" fontId="14" fillId="34" borderId="0" xfId="0" applyFont="1" applyFill="1"/>
    <xf numFmtId="0" fontId="19" fillId="0" borderId="0" xfId="0" applyFont="1"/>
    <xf numFmtId="49" fontId="19" fillId="0" borderId="0" xfId="0" applyNumberFormat="1" applyFont="1"/>
    <xf numFmtId="44" fontId="19" fillId="0" borderId="0" xfId="1" applyFont="1"/>
    <xf numFmtId="0" fontId="19" fillId="0" borderId="0" xfId="0" applyNumberFormat="1" applyFont="1"/>
    <xf numFmtId="44" fontId="19" fillId="0" borderId="0" xfId="1" applyNumberFormat="1" applyFont="1"/>
    <xf numFmtId="1" fontId="19" fillId="0" borderId="0" xfId="1" applyNumberFormat="1" applyFont="1"/>
    <xf numFmtId="1" fontId="0" fillId="0" borderId="0" xfId="0" applyNumberFormat="1"/>
    <xf numFmtId="1" fontId="16" fillId="0" borderId="10" xfId="0" applyNumberFormat="1" applyFont="1" applyBorder="1"/>
    <xf numFmtId="0" fontId="14" fillId="33" borderId="0" xfId="0" applyFont="1" applyFill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Aptos Narrow"/>
        <family val="2"/>
        <scheme val="minor"/>
      </font>
    </dxf>
    <dxf>
      <font>
        <color theme="0" tint="-0.249977111117893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Aptos Narrow"/>
        <family val="2"/>
        <scheme val="minor"/>
      </font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Aptos Narrow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Aptos Narrow"/>
        <family val="2"/>
        <scheme val="minor"/>
      </font>
    </dxf>
    <dxf>
      <numFmt numFmtId="30" formatCode="@"/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CDA1C-08C7-4C79-9B58-6A21FFA2BD36}" name="Table1" displayName="Table1" ref="A10:J66" totalsRowShown="0" headerRowDxfId="13" headerRowBorderDxfId="12" tableBorderDxfId="11">
  <autoFilter ref="A10:J66" xr:uid="{20BCDA1C-08C7-4C79-9B58-6A21FFA2BD36}"/>
  <sortState xmlns:xlrd2="http://schemas.microsoft.com/office/spreadsheetml/2017/richdata2" ref="A11:J66">
    <sortCondition ref="B10:B66"/>
  </sortState>
  <tableColumns count="10">
    <tableColumn id="1" xr3:uid="{5BA29333-B352-40FB-814C-8E81694900BE}" name="Part"/>
    <tableColumn id="2" xr3:uid="{C9CF4D45-D470-4CBD-A5F0-B9FCAE3B16BD}" name="Value"/>
    <tableColumn id="3" xr3:uid="{0D4CEE8C-7BCB-4775-9384-336013D53D6C}" name="Device" dataDxfId="7"/>
    <tableColumn id="6" xr3:uid="{5B991E8E-A316-4BCD-A8DA-411CA8EA08B4}" name="Description" dataDxfId="6"/>
    <tableColumn id="7" xr3:uid="{C1B15750-7A67-48AA-847E-D068B0488020}" name="Price per unit" dataDxfId="5" dataCellStyle="Currency"/>
    <tableColumn id="8" xr3:uid="{20C2EE8F-112A-414B-A0BE-D8C8C948FCB5}" name="Required quantity" dataDxfId="4" dataCellStyle="Currency"/>
    <tableColumn id="9" xr3:uid="{CAFE236E-7674-4735-91EF-BC5A267D0014}" name="Tentative quantity" dataDxfId="3">
      <calculatedColumnFormula>Table1[[#This Row],[Required quantity]]</calculatedColumnFormula>
    </tableColumn>
    <tableColumn id="10" xr3:uid="{DE1B60F5-3753-4116-8570-2FAC8F64398B}" name="Total Cost" dataDxfId="2" dataCellStyle="Currency">
      <calculatedColumnFormula>Table1[[#This Row],[Price per unit]]*Table1[[#This Row],[Tentative quantity]]</calculatedColumnFormula>
    </tableColumn>
    <tableColumn id="11" xr3:uid="{7A957F06-39C4-4184-B6A3-86C99E7FD8BB}" name="Aquired" dataDxfId="1" dataCellStyle="Currency"/>
    <tableColumn id="12" xr3:uid="{3FA678DD-0D24-461B-B7B8-6279AE98DC93}" name="Link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C157-8A5B-4ADB-8B0A-93C476CC876F}">
  <dimension ref="A1:K69"/>
  <sheetViews>
    <sheetView tabSelected="1" zoomScale="85" zoomScaleNormal="85" workbookViewId="0">
      <selection activeCell="B36" sqref="B36"/>
    </sheetView>
  </sheetViews>
  <sheetFormatPr defaultRowHeight="15" x14ac:dyDescent="0.25"/>
  <cols>
    <col min="1" max="1" width="29.42578125" customWidth="1"/>
    <col min="2" max="2" width="22.85546875" bestFit="1" customWidth="1"/>
    <col min="3" max="3" width="38.85546875" customWidth="1"/>
    <col min="4" max="4" width="33.7109375" customWidth="1"/>
    <col min="5" max="5" width="25.7109375" bestFit="1" customWidth="1"/>
    <col min="6" max="6" width="13" customWidth="1"/>
    <col min="7" max="7" width="13.42578125" style="17" customWidth="1"/>
    <col min="8" max="8" width="12" customWidth="1"/>
    <col min="9" max="9" width="12.7109375" style="4" customWidth="1"/>
    <col min="10" max="10" width="13.85546875" bestFit="1" customWidth="1"/>
    <col min="11" max="12" width="9.7109375" bestFit="1" customWidth="1"/>
    <col min="13" max="13" width="7" bestFit="1" customWidth="1"/>
  </cols>
  <sheetData>
    <row r="1" spans="1:10" x14ac:dyDescent="0.25">
      <c r="A1" t="s">
        <v>0</v>
      </c>
    </row>
    <row r="3" spans="1:10" x14ac:dyDescent="0.25">
      <c r="A3" t="s">
        <v>1</v>
      </c>
    </row>
    <row r="4" spans="1:10" x14ac:dyDescent="0.25">
      <c r="D4" t="s">
        <v>100</v>
      </c>
    </row>
    <row r="5" spans="1:10" x14ac:dyDescent="0.25">
      <c r="A5" t="s">
        <v>2</v>
      </c>
      <c r="D5" s="2" t="s">
        <v>99</v>
      </c>
    </row>
    <row r="6" spans="1:10" x14ac:dyDescent="0.25">
      <c r="D6" s="3" t="s">
        <v>98</v>
      </c>
    </row>
    <row r="7" spans="1:10" x14ac:dyDescent="0.25">
      <c r="A7" t="s">
        <v>3</v>
      </c>
    </row>
    <row r="8" spans="1:10" x14ac:dyDescent="0.25">
      <c r="H8" s="20">
        <f>H9-28.26</f>
        <v>40.524000000000001</v>
      </c>
    </row>
    <row r="9" spans="1:10" x14ac:dyDescent="0.25">
      <c r="H9" s="4">
        <f>SUM(Table1[Total Cost])</f>
        <v>68.784000000000006</v>
      </c>
    </row>
    <row r="10" spans="1:10" x14ac:dyDescent="0.25">
      <c r="A10" s="1" t="s">
        <v>4</v>
      </c>
      <c r="B10" s="1" t="s">
        <v>5</v>
      </c>
      <c r="C10" s="7" t="s">
        <v>90</v>
      </c>
      <c r="D10" s="1" t="s">
        <v>91</v>
      </c>
      <c r="E10" s="1" t="s">
        <v>92</v>
      </c>
      <c r="F10" s="18" t="s">
        <v>93</v>
      </c>
      <c r="G10" s="1" t="s">
        <v>94</v>
      </c>
      <c r="H10" s="6" t="s">
        <v>95</v>
      </c>
      <c r="I10" s="1" t="s">
        <v>96</v>
      </c>
      <c r="J10" s="1" t="s">
        <v>97</v>
      </c>
    </row>
    <row r="11" spans="1:10" x14ac:dyDescent="0.25">
      <c r="A11" s="5" t="s">
        <v>42</v>
      </c>
      <c r="B11" s="5">
        <v>2.2000000000000002</v>
      </c>
      <c r="C11" s="8" t="s">
        <v>201</v>
      </c>
      <c r="D11" t="s">
        <v>128</v>
      </c>
      <c r="E11" s="4">
        <v>0.16</v>
      </c>
      <c r="F11" s="17">
        <v>1</v>
      </c>
      <c r="G11">
        <f>Table1[[#This Row],[Required quantity]]</f>
        <v>1</v>
      </c>
      <c r="H11" s="4">
        <f>Table1[[#This Row],[Price per unit]]*Table1[[#This Row],[Tentative quantity]]</f>
        <v>0.16</v>
      </c>
      <c r="I11"/>
    </row>
    <row r="12" spans="1:10" x14ac:dyDescent="0.25">
      <c r="A12" s="5" t="s">
        <v>127</v>
      </c>
      <c r="B12" s="5">
        <v>22</v>
      </c>
      <c r="C12" t="s">
        <v>202</v>
      </c>
      <c r="D12" t="s">
        <v>126</v>
      </c>
      <c r="E12" s="4">
        <v>0.16</v>
      </c>
      <c r="F12" s="17">
        <v>2</v>
      </c>
      <c r="G12">
        <f>Table1[[#This Row],[Required quantity]]</f>
        <v>2</v>
      </c>
      <c r="H12" s="4">
        <f>Table1[[#This Row],[Price per unit]]*Table1[[#This Row],[Tentative quantity]]</f>
        <v>0.32</v>
      </c>
      <c r="I12"/>
    </row>
    <row r="13" spans="1:10" x14ac:dyDescent="0.25">
      <c r="A13" s="19" t="s">
        <v>49</v>
      </c>
      <c r="B13" s="5">
        <v>100</v>
      </c>
      <c r="C13" s="8" t="s">
        <v>208</v>
      </c>
      <c r="D13" t="s">
        <v>129</v>
      </c>
      <c r="E13" s="4">
        <v>0.16</v>
      </c>
      <c r="F13" s="17">
        <v>1</v>
      </c>
      <c r="G13">
        <f>Table1[[#This Row],[Required quantity]]</f>
        <v>1</v>
      </c>
      <c r="H13" s="4">
        <f>Table1[[#This Row],[Price per unit]]*Table1[[#This Row],[Tentative quantity]]</f>
        <v>0.16</v>
      </c>
      <c r="I13"/>
    </row>
    <row r="14" spans="1:10" x14ac:dyDescent="0.25">
      <c r="A14" s="5" t="s">
        <v>137</v>
      </c>
      <c r="B14" s="5">
        <v>160</v>
      </c>
      <c r="C14" s="8" t="s">
        <v>200</v>
      </c>
      <c r="D14" t="s">
        <v>136</v>
      </c>
      <c r="E14" s="4">
        <v>0.16</v>
      </c>
      <c r="F14" s="17">
        <v>2</v>
      </c>
      <c r="G14">
        <f>Table1[[#This Row],[Required quantity]]</f>
        <v>2</v>
      </c>
      <c r="H14" s="4">
        <f>Table1[[#This Row],[Price per unit]]*Table1[[#This Row],[Tentative quantity]]</f>
        <v>0.32</v>
      </c>
      <c r="I14"/>
    </row>
    <row r="15" spans="1:10" x14ac:dyDescent="0.25">
      <c r="A15" s="19" t="s">
        <v>64</v>
      </c>
      <c r="B15" s="5">
        <v>270</v>
      </c>
      <c r="C15" s="8" t="s">
        <v>188</v>
      </c>
      <c r="D15" t="s">
        <v>140</v>
      </c>
      <c r="E15" s="4">
        <v>0.16</v>
      </c>
      <c r="F15" s="17">
        <v>1</v>
      </c>
      <c r="G15">
        <f>Table1[[#This Row],[Required quantity]]</f>
        <v>1</v>
      </c>
      <c r="H15" s="4">
        <f>Table1[[#This Row],[Price per unit]]*Table1[[#This Row],[Tentative quantity]]</f>
        <v>0.16</v>
      </c>
      <c r="I15"/>
    </row>
    <row r="16" spans="1:10" x14ac:dyDescent="0.25">
      <c r="A16" s="19" t="s">
        <v>67</v>
      </c>
      <c r="B16" s="5">
        <v>510</v>
      </c>
      <c r="C16" s="8" t="s">
        <v>189</v>
      </c>
      <c r="D16" t="s">
        <v>135</v>
      </c>
      <c r="E16" s="4">
        <v>0.16</v>
      </c>
      <c r="F16" s="17">
        <v>1</v>
      </c>
      <c r="G16">
        <f>Table1[[#This Row],[Required quantity]]</f>
        <v>1</v>
      </c>
      <c r="H16" s="4">
        <f>Table1[[#This Row],[Price per unit]]*Table1[[#This Row],[Tentative quantity]]</f>
        <v>0.16</v>
      </c>
      <c r="I16"/>
    </row>
    <row r="17" spans="1:10" x14ac:dyDescent="0.25">
      <c r="A17" s="5" t="s">
        <v>170</v>
      </c>
      <c r="B17" s="5" t="s">
        <v>9</v>
      </c>
      <c r="C17" s="8" t="s">
        <v>172</v>
      </c>
      <c r="D17" t="s">
        <v>144</v>
      </c>
      <c r="E17" s="4">
        <v>1.2999999999999999E-2</v>
      </c>
      <c r="F17" s="17">
        <v>5</v>
      </c>
      <c r="G17">
        <v>10</v>
      </c>
      <c r="H17" s="4">
        <f>Table1[[#This Row],[Price per unit]]*Table1[[#This Row],[Tentative quantity]]</f>
        <v>0.13</v>
      </c>
      <c r="I17"/>
    </row>
    <row r="18" spans="1:10" x14ac:dyDescent="0.25">
      <c r="A18" s="19" t="s">
        <v>17</v>
      </c>
      <c r="B18" s="5" t="s">
        <v>18</v>
      </c>
      <c r="C18" s="8" t="s">
        <v>177</v>
      </c>
      <c r="D18" t="s">
        <v>140</v>
      </c>
      <c r="E18" s="4">
        <v>0.66</v>
      </c>
      <c r="F18" s="17">
        <v>1</v>
      </c>
      <c r="G18">
        <f>Table1[[#This Row],[Required quantity]]</f>
        <v>1</v>
      </c>
      <c r="H18" s="4">
        <f>Table1[[#This Row],[Price per unit]]*Table1[[#This Row],[Tentative quantity]]</f>
        <v>0.66</v>
      </c>
      <c r="I18"/>
    </row>
    <row r="19" spans="1:10" x14ac:dyDescent="0.25">
      <c r="A19" s="5" t="s">
        <v>139</v>
      </c>
      <c r="B19" s="5" t="s">
        <v>41</v>
      </c>
      <c r="C19" s="8" t="s">
        <v>204</v>
      </c>
      <c r="D19" t="s">
        <v>138</v>
      </c>
      <c r="E19" s="4">
        <v>0.16</v>
      </c>
      <c r="F19" s="17">
        <v>4</v>
      </c>
      <c r="G19">
        <f>Table1[[#This Row],[Required quantity]]</f>
        <v>4</v>
      </c>
      <c r="H19" s="4">
        <f>Table1[[#This Row],[Price per unit]]*Table1[[#This Row],[Tentative quantity]]</f>
        <v>0.64</v>
      </c>
      <c r="I19"/>
    </row>
    <row r="20" spans="1:10" x14ac:dyDescent="0.25">
      <c r="A20" s="19" t="s">
        <v>134</v>
      </c>
      <c r="B20" s="5" t="s">
        <v>57</v>
      </c>
      <c r="C20" s="8" t="s">
        <v>190</v>
      </c>
      <c r="D20" t="s">
        <v>141</v>
      </c>
      <c r="E20" s="4">
        <v>0.16</v>
      </c>
      <c r="F20" s="17">
        <v>2</v>
      </c>
      <c r="G20">
        <f>Table1[[#This Row],[Required quantity]]</f>
        <v>2</v>
      </c>
      <c r="H20" s="4">
        <f>Table1[[#This Row],[Price per unit]]*Table1[[#This Row],[Tentative quantity]]</f>
        <v>0.32</v>
      </c>
      <c r="I20"/>
    </row>
    <row r="21" spans="1:10" x14ac:dyDescent="0.25">
      <c r="A21" s="10" t="s">
        <v>164</v>
      </c>
      <c r="B21" s="5" t="s">
        <v>165</v>
      </c>
      <c r="C21" s="8" t="s">
        <v>175</v>
      </c>
      <c r="D21" s="11" t="s">
        <v>166</v>
      </c>
      <c r="E21" s="13">
        <v>0.5</v>
      </c>
      <c r="F21" s="16">
        <v>2</v>
      </c>
      <c r="G21" s="14">
        <f>Table1[[#This Row],[Required quantity]]</f>
        <v>2</v>
      </c>
      <c r="H21" s="15">
        <f>Table1[[#This Row],[Price per unit]]*Table1[[#This Row],[Tentative quantity]]</f>
        <v>1</v>
      </c>
      <c r="I21" s="15"/>
      <c r="J21" s="11"/>
    </row>
    <row r="22" spans="1:10" x14ac:dyDescent="0.25">
      <c r="A22" s="5" t="s">
        <v>58</v>
      </c>
      <c r="B22" s="5" t="s">
        <v>59</v>
      </c>
      <c r="C22" s="8" t="s">
        <v>205</v>
      </c>
      <c r="D22" t="s">
        <v>142</v>
      </c>
      <c r="E22" s="4">
        <v>0.16</v>
      </c>
      <c r="F22" s="17">
        <v>1</v>
      </c>
      <c r="G22">
        <f>Table1[[#This Row],[Required quantity]]</f>
        <v>1</v>
      </c>
      <c r="H22" s="4">
        <f>Table1[[#This Row],[Price per unit]]*Table1[[#This Row],[Tentative quantity]]</f>
        <v>0.16</v>
      </c>
      <c r="I22"/>
    </row>
    <row r="23" spans="1:10" x14ac:dyDescent="0.25">
      <c r="A23" s="19" t="s">
        <v>52</v>
      </c>
      <c r="B23" s="5" t="s">
        <v>53</v>
      </c>
      <c r="C23" s="8" t="s">
        <v>195</v>
      </c>
      <c r="D23" t="s">
        <v>129</v>
      </c>
      <c r="E23" s="4">
        <v>0.16</v>
      </c>
      <c r="F23" s="17">
        <v>1</v>
      </c>
      <c r="G23">
        <f>Table1[[#This Row],[Required quantity]]</f>
        <v>1</v>
      </c>
      <c r="H23" s="4">
        <f>Table1[[#This Row],[Price per unit]]*Table1[[#This Row],[Tentative quantity]]</f>
        <v>0.16</v>
      </c>
      <c r="I23"/>
    </row>
    <row r="24" spans="1:10" x14ac:dyDescent="0.25">
      <c r="A24" s="5" t="s">
        <v>125</v>
      </c>
      <c r="B24" t="s">
        <v>53</v>
      </c>
      <c r="C24" s="8" t="s">
        <v>60</v>
      </c>
      <c r="D24" t="s">
        <v>119</v>
      </c>
      <c r="E24" s="4">
        <v>1.76</v>
      </c>
      <c r="F24" s="17">
        <v>2</v>
      </c>
      <c r="G24">
        <f>Table1[[#This Row],[Required quantity]]</f>
        <v>2</v>
      </c>
      <c r="H24" s="4">
        <f>Table1[[#This Row],[Price per unit]]*Table1[[#This Row],[Tentative quantity]]</f>
        <v>3.52</v>
      </c>
      <c r="I24"/>
    </row>
    <row r="25" spans="1:10" x14ac:dyDescent="0.25">
      <c r="A25" s="19" t="s">
        <v>21</v>
      </c>
      <c r="B25" s="5" t="s">
        <v>22</v>
      </c>
      <c r="C25" s="8" t="s">
        <v>176</v>
      </c>
      <c r="D25" t="s">
        <v>135</v>
      </c>
      <c r="E25" s="4">
        <v>0.19</v>
      </c>
      <c r="F25" s="17">
        <v>1</v>
      </c>
      <c r="G25">
        <f>Table1[[#This Row],[Required quantity]]</f>
        <v>1</v>
      </c>
      <c r="H25" s="4">
        <f>Table1[[#This Row],[Price per unit]]*Table1[[#This Row],[Tentative quantity]]</f>
        <v>0.19</v>
      </c>
      <c r="I25"/>
    </row>
    <row r="26" spans="1:10" x14ac:dyDescent="0.25">
      <c r="A26" s="19" t="s">
        <v>131</v>
      </c>
      <c r="B26" s="5" t="s">
        <v>55</v>
      </c>
      <c r="C26" s="8" t="s">
        <v>193</v>
      </c>
      <c r="D26" t="s">
        <v>130</v>
      </c>
      <c r="E26" s="4">
        <v>0.16</v>
      </c>
      <c r="F26" s="17">
        <v>3</v>
      </c>
      <c r="G26">
        <f>Table1[[#This Row],[Required quantity]]</f>
        <v>3</v>
      </c>
      <c r="H26" s="4">
        <f>Table1[[#This Row],[Price per unit]]*Table1[[#This Row],[Tentative quantity]]</f>
        <v>0.48</v>
      </c>
      <c r="I26"/>
    </row>
    <row r="27" spans="1:10" x14ac:dyDescent="0.25">
      <c r="A27" s="5" t="s">
        <v>65</v>
      </c>
      <c r="B27" t="s">
        <v>55</v>
      </c>
      <c r="C27" s="8" t="s">
        <v>160</v>
      </c>
      <c r="D27" t="s">
        <v>119</v>
      </c>
      <c r="E27" s="4">
        <v>1.89</v>
      </c>
      <c r="F27" s="17">
        <v>1</v>
      </c>
      <c r="G27">
        <f>Table1[[#This Row],[Required quantity]]</f>
        <v>1</v>
      </c>
      <c r="H27" s="4">
        <f>Table1[[#This Row],[Price per unit]]*Table1[[#This Row],[Tentative quantity]]</f>
        <v>1.89</v>
      </c>
      <c r="I27"/>
    </row>
    <row r="28" spans="1:10" x14ac:dyDescent="0.25">
      <c r="A28" s="5" t="s">
        <v>69</v>
      </c>
      <c r="B28" t="s">
        <v>55</v>
      </c>
      <c r="C28" s="8">
        <v>601030</v>
      </c>
      <c r="D28" t="s">
        <v>143</v>
      </c>
      <c r="E28" s="4"/>
      <c r="F28" s="17">
        <v>0</v>
      </c>
      <c r="G28">
        <f>Table1[[#This Row],[Required quantity]]</f>
        <v>0</v>
      </c>
      <c r="H28" s="4">
        <f>Table1[[#This Row],[Price per unit]]*Table1[[#This Row],[Tentative quantity]]</f>
        <v>0</v>
      </c>
      <c r="I28"/>
    </row>
    <row r="29" spans="1:10" x14ac:dyDescent="0.25">
      <c r="A29" s="10" t="s">
        <v>169</v>
      </c>
      <c r="B29" s="5" t="s">
        <v>6</v>
      </c>
      <c r="C29" s="8" t="s">
        <v>182</v>
      </c>
      <c r="D29" t="s">
        <v>183</v>
      </c>
      <c r="E29" s="4">
        <v>0.57999999999999996</v>
      </c>
      <c r="F29" s="17">
        <v>4</v>
      </c>
      <c r="G29">
        <f>Table1[[#This Row],[Required quantity]]</f>
        <v>4</v>
      </c>
      <c r="H29" s="4">
        <f>Table1[[#This Row],[Price per unit]]*Table1[[#This Row],[Tentative quantity]]</f>
        <v>2.3199999999999998</v>
      </c>
      <c r="I29"/>
    </row>
    <row r="30" spans="1:10" x14ac:dyDescent="0.25">
      <c r="A30" s="5" t="s">
        <v>145</v>
      </c>
      <c r="B30" s="5" t="s">
        <v>6</v>
      </c>
      <c r="C30" s="8" t="s">
        <v>187</v>
      </c>
      <c r="D30" t="s">
        <v>144</v>
      </c>
      <c r="E30" s="4">
        <v>0.26</v>
      </c>
      <c r="F30" s="17">
        <v>3</v>
      </c>
      <c r="G30">
        <f>Table1[[#This Row],[Required quantity]]</f>
        <v>3</v>
      </c>
      <c r="H30" s="4">
        <f>Table1[[#This Row],[Price per unit]]*Table1[[#This Row],[Tentative quantity]]</f>
        <v>0.78</v>
      </c>
      <c r="I30"/>
    </row>
    <row r="31" spans="1:10" x14ac:dyDescent="0.25">
      <c r="A31" s="3" t="s">
        <v>122</v>
      </c>
      <c r="B31" s="5" t="s">
        <v>162</v>
      </c>
      <c r="C31" s="8" t="s">
        <v>207</v>
      </c>
      <c r="D31" t="s">
        <v>154</v>
      </c>
      <c r="E31" s="4">
        <v>6.0999999999999999E-2</v>
      </c>
      <c r="F31" s="17">
        <v>4</v>
      </c>
      <c r="G31">
        <v>10</v>
      </c>
      <c r="H31" s="4">
        <f>Table1[[#This Row],[Price per unit]]*Table1[[#This Row],[Tentative quantity]]</f>
        <v>0.61</v>
      </c>
      <c r="I31"/>
    </row>
    <row r="32" spans="1:10" x14ac:dyDescent="0.25">
      <c r="A32" s="5" t="s">
        <v>45</v>
      </c>
      <c r="B32" s="5" t="s">
        <v>46</v>
      </c>
      <c r="C32" s="8" t="s">
        <v>199</v>
      </c>
      <c r="D32" t="s">
        <v>146</v>
      </c>
      <c r="E32" s="4">
        <v>0.33</v>
      </c>
      <c r="F32" s="17">
        <v>1</v>
      </c>
      <c r="G32">
        <f>Table1[[#This Row],[Required quantity]]</f>
        <v>1</v>
      </c>
      <c r="H32" s="4">
        <f>Table1[[#This Row],[Price per unit]]*Table1[[#This Row],[Tentative quantity]]</f>
        <v>0.33</v>
      </c>
      <c r="I32"/>
    </row>
    <row r="33" spans="1:10" x14ac:dyDescent="0.25">
      <c r="A33" s="5" t="s">
        <v>148</v>
      </c>
      <c r="B33" s="5" t="s">
        <v>8</v>
      </c>
      <c r="C33" s="8" t="s">
        <v>173</v>
      </c>
      <c r="D33" t="s">
        <v>147</v>
      </c>
      <c r="E33" s="4">
        <v>0.15</v>
      </c>
      <c r="F33" s="17">
        <v>2</v>
      </c>
      <c r="G33">
        <f>Table1[[#This Row],[Required quantity]]</f>
        <v>2</v>
      </c>
      <c r="H33" s="4">
        <f>Table1[[#This Row],[Price per unit]]*Table1[[#This Row],[Tentative quantity]]</f>
        <v>0.3</v>
      </c>
      <c r="I33"/>
    </row>
    <row r="34" spans="1:10" x14ac:dyDescent="0.25">
      <c r="A34" s="5" t="s">
        <v>43</v>
      </c>
      <c r="B34" s="5" t="s">
        <v>44</v>
      </c>
      <c r="C34" t="s">
        <v>203</v>
      </c>
      <c r="D34" t="s">
        <v>149</v>
      </c>
      <c r="E34" s="4">
        <v>0.16</v>
      </c>
      <c r="F34" s="17">
        <v>1</v>
      </c>
      <c r="G34">
        <f>Table1[[#This Row],[Required quantity]]</f>
        <v>1</v>
      </c>
      <c r="H34" s="4">
        <f>Table1[[#This Row],[Price per unit]]*Table1[[#This Row],[Tentative quantity]]</f>
        <v>0.16</v>
      </c>
      <c r="I34"/>
    </row>
    <row r="35" spans="1:10" x14ac:dyDescent="0.25">
      <c r="A35" s="5" t="s">
        <v>151</v>
      </c>
      <c r="B35" s="5" t="s">
        <v>7</v>
      </c>
      <c r="C35" s="8" t="s">
        <v>171</v>
      </c>
      <c r="D35" t="s">
        <v>150</v>
      </c>
      <c r="E35" s="4">
        <v>1.9E-2</v>
      </c>
      <c r="F35" s="17">
        <v>8</v>
      </c>
      <c r="G35">
        <v>10</v>
      </c>
      <c r="H35" s="4">
        <f>Table1[[#This Row],[Price per unit]]*Table1[[#This Row],[Tentative quantity]]</f>
        <v>0.19</v>
      </c>
      <c r="I35"/>
    </row>
    <row r="36" spans="1:10" x14ac:dyDescent="0.25">
      <c r="A36" s="5" t="s">
        <v>62</v>
      </c>
      <c r="B36" s="5" t="s">
        <v>63</v>
      </c>
      <c r="C36" s="8" t="s">
        <v>206</v>
      </c>
      <c r="D36" t="s">
        <v>142</v>
      </c>
      <c r="E36" s="4">
        <v>0.16</v>
      </c>
      <c r="F36" s="17">
        <v>1</v>
      </c>
      <c r="G36">
        <f>Table1[[#This Row],[Required quantity]]</f>
        <v>1</v>
      </c>
      <c r="H36" s="4">
        <f>Table1[[#This Row],[Price per unit]]*Table1[[#This Row],[Tentative quantity]]</f>
        <v>0.16</v>
      </c>
      <c r="I36"/>
    </row>
    <row r="37" spans="1:10" x14ac:dyDescent="0.25">
      <c r="A37" s="19" t="s">
        <v>50</v>
      </c>
      <c r="B37" s="5" t="s">
        <v>51</v>
      </c>
      <c r="C37" s="8" t="s">
        <v>196</v>
      </c>
      <c r="D37" t="s">
        <v>129</v>
      </c>
      <c r="E37" s="4">
        <v>0.16</v>
      </c>
      <c r="F37" s="17">
        <v>1</v>
      </c>
      <c r="G37">
        <f>Table1[[#This Row],[Required quantity]]</f>
        <v>1</v>
      </c>
      <c r="H37" s="4">
        <f>Table1[[#This Row],[Price per unit]]*Table1[[#This Row],[Tentative quantity]]</f>
        <v>0.16</v>
      </c>
      <c r="I37"/>
    </row>
    <row r="38" spans="1:10" x14ac:dyDescent="0.25">
      <c r="A38" s="19" t="s">
        <v>152</v>
      </c>
      <c r="B38" s="5" t="s">
        <v>54</v>
      </c>
      <c r="C38" s="8" t="s">
        <v>194</v>
      </c>
      <c r="D38" t="s">
        <v>153</v>
      </c>
      <c r="E38" s="4">
        <v>0.16</v>
      </c>
      <c r="F38" s="17">
        <v>4</v>
      </c>
      <c r="G38">
        <f>Table1[[#This Row],[Required quantity]]</f>
        <v>4</v>
      </c>
      <c r="H38" s="4">
        <f>Table1[[#This Row],[Price per unit]]*Table1[[#This Row],[Tentative quantity]]</f>
        <v>0.64</v>
      </c>
      <c r="I38"/>
    </row>
    <row r="39" spans="1:10" x14ac:dyDescent="0.25">
      <c r="A39" s="19" t="s">
        <v>15</v>
      </c>
      <c r="B39" s="5" t="s">
        <v>16</v>
      </c>
      <c r="C39" s="8" t="s">
        <v>178</v>
      </c>
      <c r="D39" t="s">
        <v>132</v>
      </c>
      <c r="E39" s="4">
        <v>0.51</v>
      </c>
      <c r="F39" s="17">
        <v>1</v>
      </c>
      <c r="G39">
        <f>Table1[[#This Row],[Required quantity]]</f>
        <v>1</v>
      </c>
      <c r="H39" s="4">
        <f>Table1[[#This Row],[Price per unit]]*Table1[[#This Row],[Tentative quantity]]</f>
        <v>0.51</v>
      </c>
      <c r="I39"/>
    </row>
    <row r="40" spans="1:10" x14ac:dyDescent="0.25">
      <c r="A40" s="19" t="s">
        <v>186</v>
      </c>
      <c r="B40" s="5" t="s">
        <v>11</v>
      </c>
      <c r="C40" s="8" t="s">
        <v>184</v>
      </c>
      <c r="D40" t="s">
        <v>185</v>
      </c>
      <c r="E40" s="4">
        <v>0.6</v>
      </c>
      <c r="F40" s="17">
        <v>2</v>
      </c>
      <c r="G40">
        <f>Table1[[#This Row],[Required quantity]]</f>
        <v>2</v>
      </c>
      <c r="H40" s="4">
        <f>Table1[[#This Row],[Price per unit]]*Table1[[#This Row],[Tentative quantity]]</f>
        <v>1.2</v>
      </c>
      <c r="I40"/>
    </row>
    <row r="41" spans="1:10" x14ac:dyDescent="0.25">
      <c r="A41" s="5" t="s">
        <v>47</v>
      </c>
      <c r="B41" s="5" t="s">
        <v>48</v>
      </c>
      <c r="C41" s="8" t="s">
        <v>198</v>
      </c>
      <c r="D41" t="s">
        <v>146</v>
      </c>
      <c r="E41" s="4">
        <v>0.33</v>
      </c>
      <c r="F41" s="17">
        <v>1</v>
      </c>
      <c r="G41">
        <f>Table1[[#This Row],[Required quantity]]</f>
        <v>1</v>
      </c>
      <c r="H41" s="4">
        <f>Table1[[#This Row],[Price per unit]]*Table1[[#This Row],[Tentative quantity]]</f>
        <v>0.33</v>
      </c>
      <c r="I41"/>
    </row>
    <row r="42" spans="1:10" x14ac:dyDescent="0.25">
      <c r="A42" s="19" t="s">
        <v>133</v>
      </c>
      <c r="B42" s="5" t="s">
        <v>56</v>
      </c>
      <c r="C42" s="8" t="s">
        <v>191</v>
      </c>
      <c r="D42" t="s">
        <v>132</v>
      </c>
      <c r="E42" s="4">
        <v>0.16</v>
      </c>
      <c r="F42" s="17">
        <v>2</v>
      </c>
      <c r="G42">
        <f>Table1[[#This Row],[Required quantity]]</f>
        <v>2</v>
      </c>
      <c r="H42" s="4">
        <f>Table1[[#This Row],[Price per unit]]*Table1[[#This Row],[Tentative quantity]]</f>
        <v>0.32</v>
      </c>
      <c r="I42"/>
    </row>
    <row r="43" spans="1:10" x14ac:dyDescent="0.25">
      <c r="A43" s="19" t="s">
        <v>10</v>
      </c>
      <c r="B43" s="5" t="s">
        <v>161</v>
      </c>
      <c r="C43" s="8" t="s">
        <v>181</v>
      </c>
      <c r="D43" t="s">
        <v>129</v>
      </c>
      <c r="E43" s="4">
        <v>0.2</v>
      </c>
      <c r="F43" s="17">
        <v>1</v>
      </c>
      <c r="G43">
        <f>Table1[[#This Row],[Required quantity]]</f>
        <v>1</v>
      </c>
      <c r="H43" s="4">
        <f>Table1[[#This Row],[Price per unit]]*Table1[[#This Row],[Tentative quantity]]</f>
        <v>0.2</v>
      </c>
      <c r="I43"/>
    </row>
    <row r="44" spans="1:10" x14ac:dyDescent="0.25">
      <c r="A44" s="10" t="s">
        <v>163</v>
      </c>
      <c r="B44" s="5" t="s">
        <v>66</v>
      </c>
      <c r="C44" s="12" t="s">
        <v>197</v>
      </c>
      <c r="D44" s="11" t="s">
        <v>154</v>
      </c>
      <c r="E44" s="13">
        <v>0.16</v>
      </c>
      <c r="F44" s="16">
        <v>2</v>
      </c>
      <c r="G44" s="14">
        <f>Table1[[#This Row],[Required quantity]]</f>
        <v>2</v>
      </c>
      <c r="H44" s="15">
        <f>Table1[[#This Row],[Price per unit]]*Table1[[#This Row],[Tentative quantity]]</f>
        <v>0.32</v>
      </c>
      <c r="I44" s="15"/>
      <c r="J44" s="11"/>
    </row>
    <row r="45" spans="1:10" x14ac:dyDescent="0.25">
      <c r="A45" s="10" t="s">
        <v>167</v>
      </c>
      <c r="B45" s="5" t="s">
        <v>168</v>
      </c>
      <c r="C45" s="8" t="s">
        <v>174</v>
      </c>
      <c r="D45" s="11" t="s">
        <v>166</v>
      </c>
      <c r="E45" s="13">
        <v>0.22</v>
      </c>
      <c r="F45" s="16">
        <v>2</v>
      </c>
      <c r="G45" s="14">
        <f>Table1[[#This Row],[Required quantity]]</f>
        <v>2</v>
      </c>
      <c r="H45" s="15">
        <f>Table1[[#This Row],[Price per unit]]*Table1[[#This Row],[Tentative quantity]]</f>
        <v>0.44</v>
      </c>
      <c r="I45" s="15"/>
      <c r="J45" s="11"/>
    </row>
    <row r="46" spans="1:10" x14ac:dyDescent="0.25">
      <c r="A46" s="10" t="s">
        <v>121</v>
      </c>
      <c r="B46" s="5" t="s">
        <v>19</v>
      </c>
      <c r="C46" s="8" t="s">
        <v>20</v>
      </c>
      <c r="D46" t="s">
        <v>120</v>
      </c>
      <c r="E46" s="4">
        <v>1.1200000000000001</v>
      </c>
      <c r="F46" s="17">
        <v>2</v>
      </c>
      <c r="G46">
        <f>Table1[[#This Row],[Required quantity]]</f>
        <v>2</v>
      </c>
      <c r="H46" s="4">
        <f>Table1[[#This Row],[Price per unit]]*Table1[[#This Row],[Tentative quantity]]</f>
        <v>2.2400000000000002</v>
      </c>
      <c r="I46"/>
    </row>
    <row r="47" spans="1:10" x14ac:dyDescent="0.25">
      <c r="A47" s="19" t="s">
        <v>156</v>
      </c>
      <c r="B47" s="5" t="s">
        <v>14</v>
      </c>
      <c r="C47" s="8" t="s">
        <v>180</v>
      </c>
      <c r="D47" t="s">
        <v>155</v>
      </c>
      <c r="E47" s="4">
        <v>0.36</v>
      </c>
      <c r="F47" s="17">
        <v>2</v>
      </c>
      <c r="G47">
        <f>Table1[[#This Row],[Required quantity]]</f>
        <v>2</v>
      </c>
      <c r="H47" s="4">
        <f>Table1[[#This Row],[Price per unit]]*Table1[[#This Row],[Tentative quantity]]</f>
        <v>0.72</v>
      </c>
      <c r="I47"/>
    </row>
    <row r="48" spans="1:10" x14ac:dyDescent="0.25">
      <c r="A48" s="19" t="s">
        <v>12</v>
      </c>
      <c r="B48" s="5" t="s">
        <v>13</v>
      </c>
      <c r="C48" s="8" t="s">
        <v>179</v>
      </c>
      <c r="D48" t="s">
        <v>157</v>
      </c>
      <c r="E48" s="4">
        <v>0.96</v>
      </c>
      <c r="F48" s="17">
        <v>1</v>
      </c>
      <c r="G48">
        <f>Table1[[#This Row],[Required quantity]]</f>
        <v>1</v>
      </c>
      <c r="H48" s="4">
        <f>Table1[[#This Row],[Price per unit]]*Table1[[#This Row],[Tentative quantity]]</f>
        <v>0.96</v>
      </c>
      <c r="I48"/>
    </row>
    <row r="49" spans="1:9" x14ac:dyDescent="0.25">
      <c r="A49" s="19" t="s">
        <v>68</v>
      </c>
      <c r="B49" s="5" t="s">
        <v>158</v>
      </c>
      <c r="C49" s="8" t="s">
        <v>192</v>
      </c>
      <c r="D49" t="s">
        <v>135</v>
      </c>
      <c r="E49" s="4">
        <v>0.16</v>
      </c>
      <c r="F49" s="17">
        <v>1</v>
      </c>
      <c r="G49">
        <f>Table1[[#This Row],[Required quantity]]</f>
        <v>1</v>
      </c>
      <c r="H49" s="4">
        <f>Table1[[#This Row],[Price per unit]]*Table1[[#This Row],[Tentative quantity]]</f>
        <v>0.16</v>
      </c>
      <c r="I49"/>
    </row>
    <row r="50" spans="1:9" x14ac:dyDescent="0.25">
      <c r="A50" s="5" t="s">
        <v>61</v>
      </c>
      <c r="B50" t="s">
        <v>118</v>
      </c>
      <c r="C50" s="8" t="s">
        <v>159</v>
      </c>
      <c r="D50" t="s">
        <v>119</v>
      </c>
      <c r="E50" s="4">
        <v>1.76</v>
      </c>
      <c r="F50" s="17">
        <v>1</v>
      </c>
      <c r="G50">
        <f>Table1[[#This Row],[Required quantity]]</f>
        <v>1</v>
      </c>
      <c r="H50" s="4">
        <f>Table1[[#This Row],[Price per unit]]*Table1[[#This Row],[Tentative quantity]]</f>
        <v>1.76</v>
      </c>
      <c r="I50"/>
    </row>
    <row r="51" spans="1:9" x14ac:dyDescent="0.25">
      <c r="A51" s="5" t="s">
        <v>87</v>
      </c>
      <c r="B51" t="s">
        <v>88</v>
      </c>
      <c r="C51" s="8" t="s">
        <v>89</v>
      </c>
      <c r="D51" t="s">
        <v>117</v>
      </c>
      <c r="E51" s="4">
        <v>1.1000000000000001</v>
      </c>
      <c r="F51" s="17">
        <v>1</v>
      </c>
      <c r="G51">
        <f>Table1[[#This Row],[Required quantity]]</f>
        <v>1</v>
      </c>
      <c r="H51" s="4">
        <f>Table1[[#This Row],[Price per unit]]*Table1[[#This Row],[Tentative quantity]]</f>
        <v>1.1000000000000001</v>
      </c>
      <c r="I51"/>
    </row>
    <row r="52" spans="1:9" x14ac:dyDescent="0.25">
      <c r="A52" s="5" t="s">
        <v>123</v>
      </c>
      <c r="B52" t="s">
        <v>71</v>
      </c>
      <c r="C52" s="8" t="s">
        <v>70</v>
      </c>
      <c r="D52" t="s">
        <v>116</v>
      </c>
      <c r="E52" s="4">
        <v>1.65</v>
      </c>
      <c r="F52" s="17">
        <v>3</v>
      </c>
      <c r="G52">
        <f>Table1[[#This Row],[Required quantity]]</f>
        <v>3</v>
      </c>
      <c r="H52" s="4">
        <f>Table1[[#This Row],[Price per unit]]*Table1[[#This Row],[Tentative quantity]]</f>
        <v>4.9499999999999993</v>
      </c>
      <c r="I52"/>
    </row>
    <row r="53" spans="1:9" x14ac:dyDescent="0.25">
      <c r="A53" s="5" t="s">
        <v>114</v>
      </c>
      <c r="B53" t="s">
        <v>75</v>
      </c>
      <c r="C53" s="8" t="s">
        <v>76</v>
      </c>
      <c r="D53" t="s">
        <v>115</v>
      </c>
      <c r="E53" s="4">
        <v>1.24</v>
      </c>
      <c r="F53" s="17">
        <v>1</v>
      </c>
      <c r="G53">
        <f>Table1[[#This Row],[Required quantity]]</f>
        <v>1</v>
      </c>
      <c r="H53" s="4">
        <f>Table1[[#This Row],[Price per unit]]*Table1[[#This Row],[Tentative quantity]]</f>
        <v>1.24</v>
      </c>
      <c r="I53"/>
    </row>
    <row r="54" spans="1:9" x14ac:dyDescent="0.25">
      <c r="A54" s="5" t="s">
        <v>32</v>
      </c>
      <c r="B54" t="s">
        <v>106</v>
      </c>
      <c r="C54" s="8" t="s">
        <v>106</v>
      </c>
      <c r="D54" t="s">
        <v>107</v>
      </c>
      <c r="E54" s="4">
        <v>1.85</v>
      </c>
      <c r="F54" s="17">
        <v>1</v>
      </c>
      <c r="G54">
        <f>Table1[[#This Row],[Required quantity]]</f>
        <v>1</v>
      </c>
      <c r="H54" s="4">
        <f>Table1[[#This Row],[Price per unit]]*Table1[[#This Row],[Tentative quantity]]</f>
        <v>1.85</v>
      </c>
      <c r="I54"/>
    </row>
    <row r="55" spans="1:9" x14ac:dyDescent="0.25">
      <c r="A55" s="9" t="s">
        <v>124</v>
      </c>
      <c r="B55" t="s">
        <v>83</v>
      </c>
      <c r="C55" s="8" t="s">
        <v>84</v>
      </c>
      <c r="D55" t="s">
        <v>113</v>
      </c>
      <c r="E55" s="4">
        <v>7.0720000000000001</v>
      </c>
      <c r="F55" s="17">
        <v>2</v>
      </c>
      <c r="G55">
        <f>Table1[[#This Row],[Required quantity]]</f>
        <v>2</v>
      </c>
      <c r="H55" s="4">
        <f>Table1[[#This Row],[Price per unit]]*Table1[[#This Row],[Tentative quantity]]</f>
        <v>14.144</v>
      </c>
      <c r="I55"/>
    </row>
    <row r="56" spans="1:9" x14ac:dyDescent="0.25">
      <c r="A56" s="9" t="s">
        <v>77</v>
      </c>
      <c r="B56" t="s">
        <v>78</v>
      </c>
      <c r="C56" s="8" t="s">
        <v>79</v>
      </c>
      <c r="D56" t="s">
        <v>112</v>
      </c>
      <c r="E56" s="4">
        <v>12.51</v>
      </c>
      <c r="F56" s="17">
        <v>1</v>
      </c>
      <c r="G56">
        <f>Table1[[#This Row],[Required quantity]]</f>
        <v>1</v>
      </c>
      <c r="H56" s="4">
        <f>Table1[[#This Row],[Price per unit]]*Table1[[#This Row],[Tentative quantity]]</f>
        <v>12.51</v>
      </c>
      <c r="I56"/>
    </row>
    <row r="57" spans="1:9" x14ac:dyDescent="0.25">
      <c r="A57" s="5" t="s">
        <v>23</v>
      </c>
      <c r="B57" t="s">
        <v>24</v>
      </c>
      <c r="C57" s="8" t="s">
        <v>25</v>
      </c>
      <c r="D57" t="s">
        <v>111</v>
      </c>
      <c r="E57" s="4">
        <v>0.25</v>
      </c>
      <c r="F57" s="17">
        <v>1</v>
      </c>
      <c r="G57">
        <f>Table1[[#This Row],[Required quantity]]</f>
        <v>1</v>
      </c>
      <c r="H57" s="4">
        <f>Table1[[#This Row],[Price per unit]]*Table1[[#This Row],[Tentative quantity]]</f>
        <v>0.25</v>
      </c>
      <c r="I57"/>
    </row>
    <row r="58" spans="1:9" x14ac:dyDescent="0.25">
      <c r="A58" s="5" t="s">
        <v>33</v>
      </c>
      <c r="B58" t="s">
        <v>34</v>
      </c>
      <c r="C58" s="8" t="s">
        <v>35</v>
      </c>
      <c r="D58" t="s">
        <v>110</v>
      </c>
      <c r="E58" s="4">
        <v>1.21</v>
      </c>
      <c r="F58" s="17">
        <v>1</v>
      </c>
      <c r="G58">
        <f>Table1[[#This Row],[Required quantity]]</f>
        <v>1</v>
      </c>
      <c r="H58" s="4">
        <f>Table1[[#This Row],[Price per unit]]*Table1[[#This Row],[Tentative quantity]]</f>
        <v>1.21</v>
      </c>
      <c r="I58"/>
    </row>
    <row r="59" spans="1:9" x14ac:dyDescent="0.25">
      <c r="A59" s="5" t="s">
        <v>72</v>
      </c>
      <c r="B59" t="s">
        <v>73</v>
      </c>
      <c r="C59" s="8" t="s">
        <v>74</v>
      </c>
      <c r="D59" t="s">
        <v>109</v>
      </c>
      <c r="E59" s="4">
        <v>0.68</v>
      </c>
      <c r="F59" s="17">
        <v>1</v>
      </c>
      <c r="G59">
        <f>Table1[[#This Row],[Required quantity]]</f>
        <v>1</v>
      </c>
      <c r="H59" s="4">
        <f>Table1[[#This Row],[Price per unit]]*Table1[[#This Row],[Tentative quantity]]</f>
        <v>0.68</v>
      </c>
      <c r="I59"/>
    </row>
    <row r="60" spans="1:9" x14ac:dyDescent="0.25">
      <c r="A60" s="5" t="s">
        <v>26</v>
      </c>
      <c r="B60" t="s">
        <v>27</v>
      </c>
      <c r="C60" s="8" t="s">
        <v>28</v>
      </c>
      <c r="D60" t="s">
        <v>108</v>
      </c>
      <c r="E60" s="4">
        <v>0.52</v>
      </c>
      <c r="F60" s="17">
        <v>1</v>
      </c>
      <c r="G60">
        <f>Table1[[#This Row],[Required quantity]]</f>
        <v>1</v>
      </c>
      <c r="H60" s="4">
        <f>Table1[[#This Row],[Price per unit]]*Table1[[#This Row],[Tentative quantity]]</f>
        <v>0.52</v>
      </c>
      <c r="I60"/>
    </row>
    <row r="61" spans="1:9" x14ac:dyDescent="0.25">
      <c r="A61" s="5" t="s">
        <v>29</v>
      </c>
      <c r="B61" t="s">
        <v>30</v>
      </c>
      <c r="C61" s="8" t="s">
        <v>31</v>
      </c>
      <c r="D61" t="s">
        <v>105</v>
      </c>
      <c r="E61" s="4">
        <v>0.67</v>
      </c>
      <c r="F61" s="17">
        <v>1</v>
      </c>
      <c r="G61">
        <f>Table1[[#This Row],[Required quantity]]</f>
        <v>1</v>
      </c>
      <c r="H61" s="4">
        <f>Table1[[#This Row],[Price per unit]]*Table1[[#This Row],[Tentative quantity]]</f>
        <v>0.67</v>
      </c>
      <c r="I61"/>
    </row>
    <row r="62" spans="1:9" x14ac:dyDescent="0.25">
      <c r="A62" s="9" t="s">
        <v>80</v>
      </c>
      <c r="B62" t="s">
        <v>81</v>
      </c>
      <c r="C62" s="8" t="s">
        <v>82</v>
      </c>
      <c r="D62" t="s">
        <v>104</v>
      </c>
      <c r="E62" s="4">
        <v>1.61</v>
      </c>
      <c r="F62" s="17">
        <v>1</v>
      </c>
      <c r="G62">
        <f>Table1[[#This Row],[Required quantity]]</f>
        <v>1</v>
      </c>
      <c r="H62" s="4">
        <f>Table1[[#This Row],[Price per unit]]*Table1[[#This Row],[Tentative quantity]]</f>
        <v>1.61</v>
      </c>
      <c r="I62"/>
    </row>
    <row r="63" spans="1:9" x14ac:dyDescent="0.25">
      <c r="A63" s="5" t="s">
        <v>36</v>
      </c>
      <c r="C63" s="8" t="s">
        <v>37</v>
      </c>
      <c r="D63" t="s">
        <v>209</v>
      </c>
      <c r="E63" s="4">
        <v>0.38</v>
      </c>
      <c r="F63" s="17">
        <v>1</v>
      </c>
      <c r="G63">
        <f>Table1[[#This Row],[Required quantity]]</f>
        <v>1</v>
      </c>
      <c r="H63" s="4">
        <f>Table1[[#This Row],[Price per unit]]*Table1[[#This Row],[Tentative quantity]]</f>
        <v>0.38</v>
      </c>
      <c r="I63"/>
    </row>
    <row r="64" spans="1:9" x14ac:dyDescent="0.25">
      <c r="A64" s="5" t="s">
        <v>38</v>
      </c>
      <c r="C64" s="8" t="s">
        <v>39</v>
      </c>
      <c r="D64" t="s">
        <v>101</v>
      </c>
      <c r="E64" s="4">
        <v>0.4</v>
      </c>
      <c r="F64" s="17">
        <v>1</v>
      </c>
      <c r="G64">
        <f>Table1[[#This Row],[Required quantity]]</f>
        <v>1</v>
      </c>
      <c r="H64" s="4">
        <f>Table1[[#This Row],[Price per unit]]*Table1[[#This Row],[Tentative quantity]]</f>
        <v>0.4</v>
      </c>
      <c r="I64"/>
    </row>
    <row r="65" spans="1:11" x14ac:dyDescent="0.25">
      <c r="A65" s="5" t="s">
        <v>40</v>
      </c>
      <c r="C65" s="8" t="s">
        <v>39</v>
      </c>
      <c r="D65" t="s">
        <v>102</v>
      </c>
      <c r="E65" s="4">
        <v>0.33</v>
      </c>
      <c r="F65" s="17">
        <v>1</v>
      </c>
      <c r="G65">
        <f>Table1[[#This Row],[Required quantity]]</f>
        <v>1</v>
      </c>
      <c r="H65" s="4">
        <f>Table1[[#This Row],[Price per unit]]*Table1[[#This Row],[Tentative quantity]]</f>
        <v>0.33</v>
      </c>
      <c r="I65"/>
    </row>
    <row r="66" spans="1:11" x14ac:dyDescent="0.25">
      <c r="A66" s="5" t="s">
        <v>85</v>
      </c>
      <c r="C66" s="8" t="s">
        <v>86</v>
      </c>
      <c r="D66" t="s">
        <v>103</v>
      </c>
      <c r="E66" s="4">
        <v>1.7</v>
      </c>
      <c r="F66" s="17">
        <v>1</v>
      </c>
      <c r="G66">
        <f>Table1[[#This Row],[Required quantity]]</f>
        <v>1</v>
      </c>
      <c r="H66" s="4">
        <f>Table1[[#This Row],[Price per unit]]*Table1[[#This Row],[Tentative quantity]]</f>
        <v>1.7</v>
      </c>
      <c r="I66"/>
    </row>
    <row r="67" spans="1:11" s="11" customFormat="1" x14ac:dyDescent="0.25">
      <c r="A67"/>
      <c r="B67"/>
      <c r="C67"/>
      <c r="D67"/>
      <c r="E67"/>
      <c r="F67"/>
      <c r="G67" s="17"/>
      <c r="H67"/>
      <c r="I67" s="4"/>
      <c r="J67"/>
    </row>
    <row r="68" spans="1:11" s="11" customFormat="1" x14ac:dyDescent="0.25">
      <c r="A68"/>
      <c r="B68"/>
      <c r="C68"/>
      <c r="D68"/>
      <c r="E68"/>
      <c r="F68"/>
      <c r="G68" s="17"/>
      <c r="H68"/>
      <c r="I68" s="4"/>
      <c r="J68"/>
      <c r="K68"/>
    </row>
    <row r="69" spans="1:11" s="11" customFormat="1" x14ac:dyDescent="0.25">
      <c r="A69"/>
      <c r="B69"/>
      <c r="C69"/>
      <c r="D69"/>
      <c r="E69"/>
      <c r="F69"/>
      <c r="G69" s="17"/>
      <c r="H69"/>
      <c r="I69" s="4"/>
      <c r="J69"/>
      <c r="K69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a9ee03e0-b78c-4998-8bf4-79b266b85105}" enabled="1" method="Standard" siteId="{723a5a87-f39a-4a22-9247-3fc240c013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Losin</dc:creator>
  <cp:lastModifiedBy>William Losin</cp:lastModifiedBy>
  <dcterms:created xsi:type="dcterms:W3CDTF">2025-09-17T15:59:51Z</dcterms:created>
  <dcterms:modified xsi:type="dcterms:W3CDTF">2025-09-18T05:03:35Z</dcterms:modified>
</cp:coreProperties>
</file>