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ackeyw/Documents/intern_data_class1_2/"/>
    </mc:Choice>
  </mc:AlternateContent>
  <bookViews>
    <workbookView xWindow="33600" yWindow="460" windowWidth="38400" windowHeight="21140" tabRatio="500"/>
  </bookViews>
  <sheets>
    <sheet name="data" sheetId="1" r:id="rId1"/>
    <sheet name="pivot" sheetId="2" r:id="rId2"/>
  </sheets>
  <definedNames>
    <definedName name="_xlnm._FilterDatabase" localSheetId="0" hidden="1">data!$A$1:$J$359</definedName>
  </definedNames>
  <calcPr calcId="150000" concurrentCalc="0"/>
  <pivotCaches>
    <pivotCache cacheId="1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L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2" i="1"/>
  <c r="K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K219" i="1"/>
  <c r="L219" i="1"/>
  <c r="K220" i="1"/>
  <c r="L220" i="1"/>
  <c r="K221" i="1"/>
  <c r="L221" i="1"/>
  <c r="K222" i="1"/>
  <c r="L222" i="1"/>
  <c r="K223" i="1"/>
  <c r="L223" i="1"/>
  <c r="K224" i="1"/>
  <c r="L224" i="1"/>
  <c r="K225" i="1"/>
  <c r="L225" i="1"/>
  <c r="K226" i="1"/>
  <c r="L226" i="1"/>
  <c r="K227" i="1"/>
  <c r="L227" i="1"/>
  <c r="K228" i="1"/>
  <c r="L228" i="1"/>
  <c r="K229" i="1"/>
  <c r="L229" i="1"/>
  <c r="K230" i="1"/>
  <c r="L230" i="1"/>
  <c r="K231" i="1"/>
  <c r="L231" i="1"/>
  <c r="K232" i="1"/>
  <c r="L232" i="1"/>
  <c r="K233" i="1"/>
  <c r="L233" i="1"/>
  <c r="K234" i="1"/>
  <c r="L234" i="1"/>
  <c r="K235" i="1"/>
  <c r="L235" i="1"/>
  <c r="K236" i="1"/>
  <c r="L236" i="1"/>
  <c r="K237" i="1"/>
  <c r="L237" i="1"/>
  <c r="K238" i="1"/>
  <c r="L238" i="1"/>
  <c r="K239" i="1"/>
  <c r="L239" i="1"/>
  <c r="K240" i="1"/>
  <c r="L240" i="1"/>
  <c r="K241" i="1"/>
  <c r="L241" i="1"/>
  <c r="K242" i="1"/>
  <c r="L242" i="1"/>
  <c r="K243" i="1"/>
  <c r="L243" i="1"/>
  <c r="K244" i="1"/>
  <c r="L244" i="1"/>
  <c r="K245" i="1"/>
  <c r="L245" i="1"/>
  <c r="K246" i="1"/>
  <c r="L246" i="1"/>
  <c r="K247" i="1"/>
  <c r="L247" i="1"/>
  <c r="K248" i="1"/>
  <c r="L248" i="1"/>
  <c r="K249" i="1"/>
  <c r="L249" i="1"/>
  <c r="K250" i="1"/>
  <c r="L250" i="1"/>
  <c r="K251" i="1"/>
  <c r="L251" i="1"/>
  <c r="K252" i="1"/>
  <c r="L252" i="1"/>
  <c r="K253" i="1"/>
  <c r="L253" i="1"/>
  <c r="K254" i="1"/>
  <c r="L254" i="1"/>
  <c r="K255" i="1"/>
  <c r="L255" i="1"/>
  <c r="K256" i="1"/>
  <c r="L256" i="1"/>
  <c r="K257" i="1"/>
  <c r="L257" i="1"/>
  <c r="K258" i="1"/>
  <c r="L258" i="1"/>
  <c r="K259" i="1"/>
  <c r="L259" i="1"/>
  <c r="K260" i="1"/>
  <c r="L260" i="1"/>
  <c r="K261" i="1"/>
  <c r="L261" i="1"/>
  <c r="K262" i="1"/>
  <c r="L262" i="1"/>
  <c r="K263" i="1"/>
  <c r="L263" i="1"/>
  <c r="K264" i="1"/>
  <c r="L264" i="1"/>
  <c r="K265" i="1"/>
  <c r="L265" i="1"/>
  <c r="K266" i="1"/>
  <c r="L266" i="1"/>
  <c r="K267" i="1"/>
  <c r="L267" i="1"/>
  <c r="K268" i="1"/>
  <c r="L268" i="1"/>
  <c r="K269" i="1"/>
  <c r="L269" i="1"/>
  <c r="K270" i="1"/>
  <c r="L270" i="1"/>
  <c r="K271" i="1"/>
  <c r="L271" i="1"/>
  <c r="K272" i="1"/>
  <c r="L272" i="1"/>
  <c r="K273" i="1"/>
  <c r="L273" i="1"/>
  <c r="K274" i="1"/>
  <c r="L274" i="1"/>
  <c r="K275" i="1"/>
  <c r="L275" i="1"/>
  <c r="K276" i="1"/>
  <c r="L276" i="1"/>
  <c r="K277" i="1"/>
  <c r="L277" i="1"/>
  <c r="K278" i="1"/>
  <c r="L278" i="1"/>
  <c r="K279" i="1"/>
  <c r="L279" i="1"/>
  <c r="K280" i="1"/>
  <c r="L280" i="1"/>
  <c r="K281" i="1"/>
  <c r="L281" i="1"/>
  <c r="K282" i="1"/>
  <c r="L282" i="1"/>
  <c r="K283" i="1"/>
  <c r="L283" i="1"/>
  <c r="K284" i="1"/>
  <c r="L284" i="1"/>
  <c r="K285" i="1"/>
  <c r="L285" i="1"/>
  <c r="K286" i="1"/>
  <c r="L286" i="1"/>
  <c r="K287" i="1"/>
  <c r="L287" i="1"/>
  <c r="K288" i="1"/>
  <c r="L288" i="1"/>
  <c r="K289" i="1"/>
  <c r="L289" i="1"/>
  <c r="K290" i="1"/>
  <c r="L290" i="1"/>
  <c r="K291" i="1"/>
  <c r="L291" i="1"/>
  <c r="K292" i="1"/>
  <c r="L292" i="1"/>
  <c r="K293" i="1"/>
  <c r="L293" i="1"/>
  <c r="K294" i="1"/>
  <c r="L294" i="1"/>
  <c r="K295" i="1"/>
  <c r="L295" i="1"/>
  <c r="K296" i="1"/>
  <c r="L296" i="1"/>
  <c r="K297" i="1"/>
  <c r="L297" i="1"/>
  <c r="K298" i="1"/>
  <c r="L298" i="1"/>
  <c r="K299" i="1"/>
  <c r="L299" i="1"/>
  <c r="K300" i="1"/>
  <c r="L300" i="1"/>
  <c r="K301" i="1"/>
  <c r="L301" i="1"/>
  <c r="K302" i="1"/>
  <c r="L302" i="1"/>
  <c r="K303" i="1"/>
  <c r="L303" i="1"/>
  <c r="K304" i="1"/>
  <c r="L304" i="1"/>
  <c r="K305" i="1"/>
  <c r="L305" i="1"/>
  <c r="K306" i="1"/>
  <c r="L306" i="1"/>
  <c r="K307" i="1"/>
  <c r="L307" i="1"/>
  <c r="K308" i="1"/>
  <c r="L308" i="1"/>
  <c r="K309" i="1"/>
  <c r="L309" i="1"/>
  <c r="K310" i="1"/>
  <c r="L310" i="1"/>
  <c r="K311" i="1"/>
  <c r="L311" i="1"/>
  <c r="K312" i="1"/>
  <c r="L312" i="1"/>
  <c r="K313" i="1"/>
  <c r="L313" i="1"/>
  <c r="K314" i="1"/>
  <c r="L314" i="1"/>
  <c r="K315" i="1"/>
  <c r="L315" i="1"/>
  <c r="K316" i="1"/>
  <c r="L316" i="1"/>
  <c r="K317" i="1"/>
  <c r="L317" i="1"/>
  <c r="K318" i="1"/>
  <c r="L318" i="1"/>
  <c r="K319" i="1"/>
  <c r="L319" i="1"/>
  <c r="K320" i="1"/>
  <c r="L320" i="1"/>
  <c r="K321" i="1"/>
  <c r="L321" i="1"/>
  <c r="K322" i="1"/>
  <c r="L322" i="1"/>
  <c r="K323" i="1"/>
  <c r="L323" i="1"/>
  <c r="K324" i="1"/>
  <c r="L324" i="1"/>
  <c r="K325" i="1"/>
  <c r="L325" i="1"/>
  <c r="K326" i="1"/>
  <c r="L326" i="1"/>
  <c r="K327" i="1"/>
  <c r="L327" i="1"/>
  <c r="K328" i="1"/>
  <c r="L328" i="1"/>
  <c r="K329" i="1"/>
  <c r="L329" i="1"/>
  <c r="K330" i="1"/>
  <c r="L330" i="1"/>
  <c r="K331" i="1"/>
  <c r="L331" i="1"/>
  <c r="K332" i="1"/>
  <c r="L332" i="1"/>
  <c r="K333" i="1"/>
  <c r="L333" i="1"/>
  <c r="K334" i="1"/>
  <c r="L334" i="1"/>
  <c r="K335" i="1"/>
  <c r="L335" i="1"/>
  <c r="K336" i="1"/>
  <c r="L336" i="1"/>
  <c r="K337" i="1"/>
  <c r="L337" i="1"/>
  <c r="K338" i="1"/>
  <c r="L338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Q3" i="1"/>
  <c r="R4" i="1"/>
  <c r="R5" i="1"/>
  <c r="R6" i="1"/>
  <c r="R7" i="1"/>
  <c r="R8" i="1"/>
  <c r="R9" i="1"/>
  <c r="R10" i="1"/>
  <c r="R11" i="1"/>
  <c r="Q4" i="1"/>
  <c r="Q5" i="1"/>
  <c r="Q6" i="1"/>
  <c r="Q7" i="1"/>
  <c r="Q8" i="1"/>
  <c r="Q9" i="1"/>
  <c r="Q10" i="1"/>
  <c r="Q11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J339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J340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J341" i="1"/>
  <c r="J342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0" i="1"/>
  <c r="J100" i="1"/>
  <c r="I101" i="1"/>
  <c r="J101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09" i="1"/>
  <c r="J109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J343" i="1"/>
  <c r="J344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79" i="1"/>
  <c r="J179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J345" i="1"/>
  <c r="J346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J347" i="1"/>
  <c r="J348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I298" i="1"/>
  <c r="J298" i="1"/>
  <c r="I299" i="1"/>
  <c r="J299" i="1"/>
  <c r="I300" i="1"/>
  <c r="J300" i="1"/>
  <c r="I301" i="1"/>
  <c r="J301" i="1"/>
  <c r="J349" i="1"/>
  <c r="J350" i="1"/>
  <c r="I302" i="1"/>
  <c r="J302" i="1"/>
  <c r="I303" i="1"/>
  <c r="J303" i="1"/>
  <c r="I304" i="1"/>
  <c r="J304" i="1"/>
  <c r="I305" i="1"/>
  <c r="J305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I312" i="1"/>
  <c r="J312" i="1"/>
  <c r="I313" i="1"/>
  <c r="J313" i="1"/>
  <c r="I314" i="1"/>
  <c r="J314" i="1"/>
  <c r="I315" i="1"/>
  <c r="J315" i="1"/>
  <c r="I316" i="1"/>
  <c r="J316" i="1"/>
  <c r="J351" i="1"/>
  <c r="J352" i="1"/>
  <c r="I317" i="1"/>
  <c r="J317" i="1"/>
  <c r="I318" i="1"/>
  <c r="J318" i="1"/>
  <c r="I319" i="1"/>
  <c r="J319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J353" i="1"/>
  <c r="J354" i="1"/>
  <c r="I326" i="1"/>
  <c r="J326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I333" i="1"/>
  <c r="J333" i="1"/>
  <c r="J355" i="1"/>
  <c r="I334" i="1"/>
  <c r="J334" i="1"/>
  <c r="J356" i="1"/>
  <c r="J357" i="1"/>
  <c r="I335" i="1"/>
  <c r="J335" i="1"/>
  <c r="I336" i="1"/>
  <c r="J336" i="1"/>
  <c r="I337" i="1"/>
  <c r="J337" i="1"/>
  <c r="I338" i="1"/>
  <c r="J338" i="1"/>
  <c r="I2" i="1"/>
  <c r="J2" i="1"/>
  <c r="I1" i="1"/>
</calcChain>
</file>

<file path=xl/sharedStrings.xml><?xml version="1.0" encoding="utf-8"?>
<sst xmlns="http://schemas.openxmlformats.org/spreadsheetml/2006/main" count="376" uniqueCount="372">
  <si>
    <t>Earners</t>
  </si>
  <si>
    <t>Median age of earners</t>
  </si>
  <si>
    <t>Income</t>
  </si>
  <si>
    <t>Median</t>
  </si>
  <si>
    <t>Mean</t>
  </si>
  <si>
    <t>SA3</t>
  </si>
  <si>
    <t>SA3 NAME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</si>
  <si>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</si>
  <si>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</si>
  <si>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</si>
  <si>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</si>
  <si>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</si>
  <si>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</si>
  <si>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</si>
  <si>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</si>
  <si>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</si>
  <si>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</si>
  <si>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</si>
  <si>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</si>
  <si>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</si>
  <si>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</si>
  <si>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</si>
  <si>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</si>
  <si>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</si>
  <si>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</si>
  <si>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</si>
  <si>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</si>
  <si>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</si>
  <si>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</si>
  <si>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</si>
  <si>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</si>
  <si>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</si>
  <si>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</si>
  <si>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</si>
  <si>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</si>
  <si>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</si>
  <si>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</si>
  <si>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</si>
  <si>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</si>
  <si>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</si>
  <si>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</si>
  <si>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</si>
  <si>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</si>
  <si>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</si>
  <si>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</si>
  <si>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</si>
  <si>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</si>
  <si>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</si>
  <si>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</si>
  <si>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</si>
  <si>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</si>
  <si>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</si>
  <si>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</si>
  <si>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</si>
  <si>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</si>
  <si>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</si>
  <si>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</si>
  <si>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</si>
  <si>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</si>
  <si>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</si>
  <si>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</si>
  <si>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</si>
  <si>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</si>
  <si>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</si>
  <si>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</si>
  <si>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</si>
  <si>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</si>
  <si>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</si>
  <si>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</si>
  <si>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</si>
  <si>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</si>
  <si>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</si>
  <si>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</si>
  <si>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</si>
  <si>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</si>
  <si>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</si>
  <si>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</si>
  <si>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</si>
  <si>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</si>
  <si>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</si>
  <si>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</si>
  <si>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</si>
  <si>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</si>
  <si>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</si>
  <si>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</si>
  <si>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</si>
  <si>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</si>
  <si>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</si>
  <si>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</si>
  <si>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</si>
  <si>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</si>
  <si>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</si>
  <si>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</si>
  <si>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</si>
  <si>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</si>
  <si>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</si>
  <si>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</si>
  <si>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Ballarat</t>
  </si>
  <si>
    <t>Creswick - Daylesford - Ballan</t>
  </si>
  <si>
    <t>Maryborough - Pyrenees</t>
  </si>
  <si>
    <t>Bendigo</t>
  </si>
  <si>
    <t>Heathcote - Castlemaine - Kyneton</t>
  </si>
  <si>
    <t>Loddon - Elmore</t>
  </si>
  <si>
    <t>Barwon - West</t>
  </si>
  <si>
    <t>Geelong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</si>
  <si>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</si>
  <si>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</si>
  <si>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</si>
  <si>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</si>
  <si>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</si>
  <si>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</si>
  <si>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</si>
  <si>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</si>
  <si>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</si>
  <si>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</si>
  <si>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</si>
  <si>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</si>
  <si>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</si>
  <si>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</si>
  <si>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</si>
  <si>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</si>
  <si>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</si>
  <si>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</si>
  <si>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</si>
  <si>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</si>
  <si>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</si>
  <si>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</si>
  <si>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</si>
  <si>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</si>
  <si>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</si>
  <si>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</si>
  <si>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</si>
  <si>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</si>
  <si>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</si>
  <si>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</si>
  <si>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</si>
  <si>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</si>
  <si>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</si>
  <si>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</si>
  <si>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</si>
  <si>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</si>
  <si>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</si>
  <si>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</si>
  <si>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</si>
  <si>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</si>
  <si>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</si>
  <si>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</si>
  <si>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</si>
  <si>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</si>
  <si>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</si>
  <si>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</si>
  <si>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</si>
  <si>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</si>
  <si>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Mornington Peninsula</t>
  </si>
  <si>
    <t>Grampians</t>
  </si>
  <si>
    <t>Mildura</t>
  </si>
  <si>
    <t>Murray River - Swan Hill</t>
  </si>
  <si>
    <t>Campaspe</t>
  </si>
  <si>
    <t>Moira</t>
  </si>
  <si>
    <t>Shepparton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</si>
  <si>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</si>
  <si>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</si>
  <si>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</si>
  <si>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</si>
  <si>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</si>
  <si>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</si>
  <si>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</si>
  <si>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</si>
  <si>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</si>
  <si>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</si>
  <si>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</si>
  <si>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</si>
  <si>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</si>
  <si>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</si>
  <si>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</si>
  <si>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</si>
  <si>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</si>
  <si>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</si>
  <si>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</si>
  <si>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</si>
  <si>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</si>
  <si>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</si>
  <si>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</si>
  <si>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</si>
  <si>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</si>
  <si>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</si>
  <si>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</si>
  <si>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</si>
  <si>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</si>
  <si>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</si>
  <si>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</si>
  <si>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</si>
  <si>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</si>
  <si>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</si>
  <si>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</si>
  <si>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</si>
  <si>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</si>
  <si>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</si>
  <si>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</si>
  <si>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</si>
  <si>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</si>
  <si>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</si>
  <si>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</si>
  <si>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</si>
  <si>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</si>
  <si>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</si>
  <si>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</si>
  <si>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</si>
  <si>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</si>
  <si>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</si>
  <si>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</si>
  <si>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</si>
  <si>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</si>
  <si>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</si>
  <si>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</si>
  <si>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</si>
  <si>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</si>
  <si>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</si>
  <si>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</si>
  <si>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</si>
  <si>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</si>
  <si>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</si>
  <si>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</si>
  <si>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</si>
  <si>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</si>
  <si>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</si>
  <si>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</si>
  <si>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</si>
  <si>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</si>
  <si>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</si>
  <si>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</si>
  <si>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</si>
  <si>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</si>
  <si>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</si>
  <si>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</si>
  <si>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</si>
  <si>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</si>
  <si>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Toowoomba</t>
  </si>
  <si>
    <t>Charters Towers - Ayr - Ingham</t>
  </si>
  <si>
    <t>Townsville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</si>
  <si>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</si>
  <si>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</si>
  <si>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</si>
  <si>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</si>
  <si>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</si>
  <si>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</si>
  <si>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</si>
  <si>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</si>
  <si>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</si>
  <si>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</si>
  <si>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</si>
  <si>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</si>
  <si>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</si>
  <si>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</si>
  <si>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</si>
  <si>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</si>
  <si>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</si>
  <si>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</si>
  <si>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</si>
  <si>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</si>
  <si>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</si>
  <si>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</si>
  <si>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</si>
  <si>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</si>
  <si>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</si>
  <si>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</si>
  <si>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</si>
  <si>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</si>
  <si>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</si>
  <si>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</si>
  <si>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</si>
  <si>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</si>
  <si>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</si>
  <si>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</si>
  <si>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Bunbury</t>
  </si>
  <si>
    <t>Manjimup</t>
  </si>
  <si>
    <t>Mandurah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</si>
  <si>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</si>
  <si>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</si>
  <si>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</si>
  <si>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</si>
  <si>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</si>
  <si>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</si>
  <si>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</si>
  <si>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</si>
  <si>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</si>
  <si>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</si>
  <si>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</si>
  <si>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</si>
  <si>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</si>
  <si>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</si>
  <si>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</si>
  <si>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</si>
  <si>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</si>
  <si>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</si>
  <si>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</si>
  <si>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</si>
  <si>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</si>
  <si>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</si>
  <si>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</si>
  <si>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</si>
  <si>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</si>
  <si>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</si>
  <si>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</si>
  <si>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</si>
  <si>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</si>
  <si>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</si>
  <si>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</si>
  <si>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</si>
  <si>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</si>
  <si>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</si>
  <si>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</si>
  <si>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</si>
  <si>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</si>
  <si>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</si>
  <si>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</si>
  <si>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</si>
  <si>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</si>
  <si>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</si>
  <si>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</si>
  <si>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</si>
  <si>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</si>
  <si>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</si>
  <si>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</si>
  <si>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</si>
  <si>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</si>
  <si>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</si>
  <si>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</si>
  <si>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</si>
  <si>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</si>
  <si>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</si>
  <si>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</si>
  <si>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</si>
  <si>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</si>
  <si>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</si>
  <si>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</si>
  <si>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</si>
  <si>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</si>
  <si>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</si>
  <si>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Urriarra - Namadgi</t>
  </si>
  <si>
    <t>Christmas Island</t>
  </si>
  <si>
    <t>Cocos (Keeling) Islands</t>
  </si>
  <si>
    <t>Jervis Bay</t>
  </si>
  <si>
    <t>Norfolk Island</t>
  </si>
  <si>
    <t>mean_test</t>
  </si>
  <si>
    <t>mean_note</t>
  </si>
  <si>
    <t>Min of Median age of earners</t>
  </si>
  <si>
    <t>(All)</t>
  </si>
  <si>
    <t>SA3_first</t>
  </si>
  <si>
    <t>State</t>
  </si>
  <si>
    <t>NSW</t>
  </si>
  <si>
    <t>Vic</t>
  </si>
  <si>
    <t>Qld</t>
  </si>
  <si>
    <t>SA</t>
  </si>
  <si>
    <t>WA</t>
  </si>
  <si>
    <t>Tas</t>
  </si>
  <si>
    <t>NT</t>
  </si>
  <si>
    <t>ACT</t>
  </si>
  <si>
    <t>N/A</t>
  </si>
  <si>
    <t>Correspondence:</t>
  </si>
  <si>
    <t>Average mean income</t>
  </si>
  <si>
    <t>Average income</t>
  </si>
  <si>
    <t>real_mean</t>
  </si>
  <si>
    <t>Capital</t>
  </si>
  <si>
    <t>Sydney</t>
  </si>
  <si>
    <t>Melbourne</t>
  </si>
  <si>
    <t>Brisbane</t>
  </si>
  <si>
    <t>Adelaide</t>
  </si>
  <si>
    <t>Perth</t>
  </si>
  <si>
    <t>Hobart</t>
  </si>
  <si>
    <t>Darwin</t>
  </si>
  <si>
    <t>Canberra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</si>
</sst>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??_-;_-@_-"/>
    <numFmt numFmtId="165" formatCode="_-* #,##0.0_-;\-* #,##0.0_-;_-* &quot;-&quot;??_-;_-@_-"/>
  </numFmts>
  <fonts count="13" x14ac:knownFonts="1">
    <font>
      <sz val="11"/>
      <color theme="1"/>
      <name val="CourierNewPSMT"/>
      <family val="2"/>
    </font>
    <font>
      <sz val="11"/>
      <color theme="1"/>
      <name val="CourierNewPSMT"/>
      <family val="2"/>
    </font>
    <font>
      <sz val="11"/>
      <color theme="1"/>
      <name val="CourierNewPSMT"/>
      <family val="2"/>
    </font>
    <font>
      <b/>
      <sz val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indexed="12"/>
      <name val="Arial"/>
      <family val="2"/>
    </font>
    <font>
      <u/>
      <sz val="11"/>
      <color theme="10"/>
      <name val="CourierNewPSMT"/>
      <family val="2"/>
    </font>
    <font>
      <u/>
      <sz val="11"/>
      <color theme="11"/>
      <name val="CourierNewPSMT"/>
      <family val="2"/>
    </font>
    <font>
      <b/>
      <sz val="11"/>
      <name val="Courier New"/>
      <family val="1"/>
    </font>
    <font>
      <sz val="11"/>
      <name val="Courier New"/>
      <family val="1"/>
    </font>
    <font>
      <b/>
      <sz val="11"/>
      <color theme="1"/>
      <name val="CourierNewPSMT"/>
      <family val="2"/>
    </font>
    <font>
      <u/>
      <sz val="11"/>
      <color theme="1"/>
      <name val="CourierNewPSMT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47">
    <xf numFmtId="0" fontId="0" fillId="0" borderId="0" xfId="0"/>
    <xf numFmtId="3" fontId="0" fillId="0" borderId="0" xfId="0" applyNumberFormat="1"/>
    <xf numFmtId="0" fontId="4" fillId="0" borderId="0" xfId="0" applyFont="1"/>
    <xf numFmtId="3" fontId="4" fillId="0" borderId="0" xfId="0" applyNumberFormat="1" applyFont="1"/>
    <xf numFmtId="0" fontId="3" fillId="0" borderId="0" xfId="0" applyFo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3" fontId="4" fillId="0" borderId="0" xfId="1" applyNumberFormat="1" applyFont="1"/>
    <xf numFmtId="164" fontId="4" fillId="0" borderId="0" xfId="1" applyNumberFormat="1" applyFont="1"/>
    <xf numFmtId="0" fontId="4" fillId="0" borderId="0" xfId="0" applyFont="1" applyAlignment="1">
      <alignment horizontal="left"/>
    </xf>
    <xf numFmtId="0" fontId="5" fillId="0" borderId="0" xfId="0" applyFont="1"/>
    <xf numFmtId="0" fontId="4" fillId="0" borderId="0" xfId="0" applyNumberFormat="1" applyFont="1" applyAlignment="1">
      <alignment horizontal="left"/>
    </xf>
    <xf numFmtId="164" fontId="4" fillId="0" borderId="0" xfId="1" applyNumberFormat="1" applyFont="1" applyAlignment="1">
      <alignment horizontal="right"/>
    </xf>
    <xf numFmtId="3" fontId="4" fillId="0" borderId="0" xfId="1" applyNumberFormat="1" applyFont="1" applyAlignment="1">
      <alignment horizontal="right"/>
    </xf>
    <xf numFmtId="0" fontId="6" fillId="0" borderId="0" xfId="0" applyFont="1" applyAlignment="1">
      <alignment horizontal="left"/>
    </xf>
    <xf numFmtId="3" fontId="4" fillId="0" borderId="0" xfId="0" applyNumberFormat="1" applyFont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5" fillId="0" borderId="0" xfId="1" applyNumberFormat="1" applyFont="1" applyAlignment="1">
      <alignment horizontal="right"/>
    </xf>
    <xf numFmtId="3" fontId="4" fillId="0" borderId="0" xfId="1" applyNumberFormat="1" applyFont="1" applyBorder="1" applyAlignment="1">
      <alignment horizontal="right" wrapText="1"/>
    </xf>
    <xf numFmtId="165" fontId="4" fillId="0" borderId="0" xfId="1" applyNumberFormat="1" applyFont="1" applyBorder="1" applyAlignment="1">
      <alignment horizontal="left" wrapText="1"/>
    </xf>
    <xf numFmtId="0" fontId="9" fillId="0" borderId="0" xfId="0" applyFont="1"/>
    <xf numFmtId="3" fontId="9" fillId="0" borderId="0" xfId="0" applyNumberFormat="1" applyFont="1" applyAlignment="1">
      <alignment horizontal="right" wrapText="1"/>
    </xf>
    <xf numFmtId="0" fontId="9" fillId="0" borderId="0" xfId="0" applyFont="1" applyAlignment="1">
      <alignment horizontal="right" wrapText="1"/>
    </xf>
    <xf numFmtId="0" fontId="10" fillId="0" borderId="0" xfId="0" applyFont="1"/>
    <xf numFmtId="3" fontId="10" fillId="0" borderId="0" xfId="0" applyNumberFormat="1" applyFont="1"/>
    <xf numFmtId="0" fontId="0" fillId="0" borderId="0" xfId="0" applyFont="1"/>
    <xf numFmtId="3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3" fontId="10" fillId="0" borderId="0" xfId="1" applyNumberFormat="1" applyFont="1"/>
    <xf numFmtId="164" fontId="10" fillId="0" borderId="0" xfId="1" applyNumberFormat="1" applyFont="1"/>
    <xf numFmtId="0" fontId="0" fillId="0" borderId="0" xfId="0" pivotButton="1"/>
    <xf numFmtId="0" fontId="0" fillId="0" borderId="0" xfId="0" applyNumberFormat="1"/>
    <xf numFmtId="3" fontId="9" fillId="0" borderId="0" xfId="0" applyNumberFormat="1" applyFont="1" applyAlignment="1">
      <alignment horizontal="left" wrapText="1"/>
    </xf>
    <xf numFmtId="0" fontId="11" fillId="0" borderId="0" xfId="0" applyFont="1"/>
    <xf numFmtId="0" fontId="0" fillId="0" borderId="1" xfId="0" applyBorder="1"/>
    <xf numFmtId="44" fontId="0" fillId="0" borderId="0" xfId="6" applyFont="1"/>
    <xf numFmtId="0" fontId="0" fillId="0" borderId="0" xfId="0" applyBorder="1"/>
    <xf numFmtId="0" fontId="12" fillId="0" borderId="2" xfId="0" applyFont="1" applyBorder="1"/>
    <xf numFmtId="0" fontId="12" fillId="0" borderId="3" xfId="0" applyFont="1" applyBorder="1"/>
    <xf numFmtId="0" fontId="12" fillId="0" borderId="4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44" fontId="0" fillId="0" borderId="0" xfId="6" applyFont="1" applyBorder="1"/>
    <xf numFmtId="44" fontId="0" fillId="0" borderId="6" xfId="6" applyFont="1" applyBorder="1"/>
    <xf numFmtId="44" fontId="0" fillId="0" borderId="8" xfId="6" applyFont="1" applyBorder="1"/>
    <xf numFmtId="44" fontId="0" fillId="0" borderId="9" xfId="6" applyFont="1" applyBorder="1"/>
  </cellXfs>
  <cellStyles count="7">
    <cellStyle name="Comma" xfId="1" builtinId="3"/>
    <cellStyle name="Currency" xfId="6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ll Mackey" refreshedDate="43110.829999652778" createdVersion="4" refreshedVersion="4" minRefreshableVersion="3" recordCount="358">
  <cacheSource type="worksheet">
    <worksheetSource ref="A1:G359" sheet="data"/>
  </cacheSource>
  <cacheFields count="7">
    <cacheField name="SA3" numFmtId="0">
      <sharedItems containsSemiMixedTypes="0" containsString="0" containsNumber="1" containsInteger="1" minValue="10102" maxValue="99999" count="358">
        <n v="90103"/>
        <n v="90102"/>
        <n v="90104"/>
        <n v="10803"/>
        <n v="80111"/>
        <n v="80103"/>
        <n v="90101"/>
        <n v="70202"/>
        <n v="70203"/>
        <n v="70204"/>
        <n v="60303"/>
        <n v="51102"/>
        <n v="70205"/>
        <n v="31303"/>
        <n v="20203"/>
        <n v="60301"/>
        <n v="31101"/>
        <n v="10902"/>
        <n v="30604"/>
        <n v="60101"/>
        <n v="11302"/>
        <n v="60106"/>
        <n v="30804"/>
        <n v="51101"/>
        <n v="10502"/>
        <n v="70103"/>
        <n v="60302"/>
        <n v="30904"/>
        <n v="20301"/>
        <n v="60403"/>
        <n v="50606"/>
        <n v="10103"/>
        <n v="31501"/>
        <n v="51002"/>
        <n v="31503"/>
        <n v="31203"/>
        <n v="20103"/>
        <n v="31608"/>
        <n v="40502"/>
        <n v="50903"/>
        <n v="40504"/>
        <n v="10501"/>
        <n v="60202"/>
        <n v="40101"/>
        <n v="50103"/>
        <n v="40602"/>
        <n v="40503"/>
        <n v="11003"/>
        <n v="51001"/>
        <n v="20102"/>
        <n v="11503"/>
        <n v="10801"/>
        <n v="80108"/>
        <n v="51003"/>
        <n v="31301"/>
        <n v="21602"/>
        <n v="50703"/>
        <n v="11504"/>
        <n v="11502"/>
        <n v="21002"/>
        <n v="10604"/>
        <n v="30801"/>
        <n v="21102"/>
        <n v="40106"/>
        <n v="31502"/>
        <n v="70104"/>
        <n v="80106"/>
        <n v="40201"/>
        <n v="10105"/>
        <n v="30905"/>
        <n v="30603"/>
        <n v="70201"/>
        <n v="70101"/>
        <n v="11002"/>
        <n v="60104"/>
        <n v="10106"/>
        <n v="60203"/>
        <n v="31201"/>
        <n v="40501"/>
        <n v="31102"/>
        <n v="11001"/>
        <n v="12404"/>
        <n v="31905"/>
        <n v="30401"/>
        <n v="21601"/>
        <n v="31403"/>
        <n v="31104"/>
        <n v="12303"/>
        <n v="21701"/>
        <n v="30703"/>
        <n v="30605"/>
        <n v="10802"/>
        <n v="31607"/>
        <n v="21503"/>
        <n v="40105"/>
        <n v="30203"/>
        <n v="40301"/>
        <n v="50702"/>
        <n v="31605"/>
        <n v="30304"/>
        <n v="51103"/>
        <n v="21703"/>
        <n v="21004"/>
        <n v="80109"/>
        <n v="10303"/>
        <n v="11701"/>
        <n v="30702"/>
        <n v="30910"/>
        <n v="20505"/>
        <n v="10903"/>
        <n v="31801"/>
        <n v="31903"/>
        <n v="20502"/>
        <n v="60402"/>
        <n v="31902"/>
        <n v="10301"/>
        <n v="40107"/>
        <n v="20202"/>
        <n v="50402"/>
        <n v="30201"/>
        <n v="10401"/>
        <n v="30701"/>
        <n v="20501"/>
        <n v="30502"/>
        <n v="31904"/>
        <n v="60401"/>
        <n v="10805"/>
        <n v="40701"/>
        <n v="21502"/>
        <n v="20804"/>
        <n v="11402"/>
        <n v="30908"/>
        <n v="20402"/>
        <n v="60103"/>
        <n v="50607"/>
        <n v="11301"/>
        <n v="31606"/>
        <n v="50101"/>
        <n v="31601"/>
        <n v="30402"/>
        <n v="30306"/>
        <n v="20401"/>
        <n v="12601"/>
        <n v="12201"/>
        <n v="40104"/>
        <n v="40103"/>
        <n v="60102"/>
        <n v="30403"/>
        <n v="21704"/>
        <n v="20602"/>
        <n v="10302"/>
        <n v="12405"/>
        <n v="30601"/>
        <n v="31402"/>
        <n v="51104"/>
        <n v="30404"/>
        <n v="31002"/>
        <n v="40402"/>
        <n v="30301"/>
        <n v="80105"/>
        <n v="80104"/>
        <n v="30902"/>
        <n v="10304"/>
        <n v="12301"/>
        <n v="50902"/>
        <n v="31302"/>
        <n v="40601"/>
        <n v="31305"/>
        <n v="30204"/>
        <n v="11702"/>
        <n v="70102"/>
        <n v="31105"/>
        <n v="30909"/>
        <n v="31001"/>
        <n v="31304"/>
        <n v="60105"/>
        <n v="40203"/>
        <n v="30305"/>
        <n v="31603"/>
        <n v="20503"/>
        <n v="21001"/>
        <n v="30805"/>
        <n v="10102"/>
        <n v="50901"/>
        <n v="12002"/>
        <n v="10901"/>
        <n v="21501"/>
        <n v="50605"/>
        <n v="30903"/>
        <n v="21003"/>
        <n v="40403"/>
        <n v="12502"/>
        <n v="21603"/>
        <n v="30504"/>
        <n v="21104"/>
        <n v="10503"/>
        <n v="31004"/>
        <n v="50601"/>
        <n v="10602"/>
        <n v="11202"/>
        <n v="10701"/>
        <n v="40703"/>
        <n v="30906"/>
        <n v="30901"/>
        <n v="10603"/>
        <n v="40202"/>
        <n v="20303"/>
        <n v="12501"/>
        <n v="20603"/>
        <n v="10104"/>
        <n v="40702"/>
        <n v="11102"/>
        <n v="20606"/>
        <n v="20403"/>
        <n v="12202"/>
        <n v="20504"/>
        <n v="30103"/>
        <n v="10804"/>
        <n v="40303"/>
        <n v="31103"/>
        <n v="31106"/>
        <n v="12701"/>
        <n v="50602"/>
        <n v="30202"/>
        <n v="30303"/>
        <n v="21303"/>
        <n v="31602"/>
        <n v="20903"/>
        <n v="11004"/>
        <n v="30302"/>
        <n v="30501"/>
        <n v="50301"/>
        <n v="21201"/>
        <n v="11602"/>
        <n v="40102"/>
        <n v="30101"/>
        <n v="10601"/>
        <n v="11201"/>
        <n v="31901"/>
        <n v="60201"/>
        <n v="30102"/>
        <n v="11203"/>
        <n v="12401"/>
        <n v="10402"/>
        <n v="21302"/>
        <n v="50201"/>
        <n v="12001"/>
        <n v="10703"/>
        <n v="20902"/>
        <n v="50401"/>
        <n v="20601"/>
        <n v="12102"/>
        <n v="11401"/>
        <n v="11603"/>
        <n v="20607"/>
        <n v="20201"/>
        <n v="30503"/>
        <n v="31003"/>
        <n v="40302"/>
        <n v="11303"/>
        <n v="31401"/>
        <n v="12703"/>
        <n v="20101"/>
        <n v="50701"/>
        <n v="20702"/>
        <n v="30907"/>
        <n v="50603"/>
        <n v="30602"/>
        <n v="50102"/>
        <n v="20703"/>
        <n v="40205"/>
        <n v="20604"/>
        <n v="80107"/>
        <n v="40401"/>
        <n v="20801"/>
        <n v="50705"/>
        <n v="80101"/>
        <n v="50403"/>
        <n v="30803"/>
        <n v="20605"/>
        <n v="50604"/>
        <n v="21103"/>
        <n v="12104"/>
        <n v="11902"/>
        <n v="21005"/>
        <n v="50302"/>
        <n v="12503"/>
        <n v="12101"/>
        <n v="50704"/>
        <n v="20803"/>
        <n v="10704"/>
        <n v="11101"/>
        <n v="21304"/>
        <n v="12801"/>
        <n v="40204"/>
        <n v="12802"/>
        <n v="11601"/>
        <n v="31202"/>
        <n v="11903"/>
        <n v="21202"/>
        <n v="21203"/>
        <n v="20901"/>
        <n v="21401"/>
        <n v="12103"/>
        <n v="12403"/>
        <n v="12602"/>
        <n v="12504"/>
        <n v="11904"/>
        <n v="10202"/>
        <n v="11901"/>
        <n v="12302"/>
        <n v="11802"/>
        <n v="31701"/>
        <n v="12702"/>
        <n v="11801"/>
        <n v="12003"/>
        <n v="21402"/>
        <n v="11501"/>
        <n v="20802"/>
        <n v="21105"/>
        <n v="50503"/>
        <n v="21204"/>
        <n v="11103"/>
        <n v="21301"/>
        <n v="12203"/>
        <n v="20904"/>
        <n v="21305"/>
        <n v="21101"/>
        <n v="40304"/>
        <n v="10201"/>
        <n v="21205"/>
        <n v="20302"/>
        <n v="50501"/>
        <n v="31802"/>
        <n v="20701"/>
        <n v="50502"/>
        <n v="11703"/>
        <n v="10702"/>
        <n v="12402"/>
        <n v="19797"/>
        <n v="19999"/>
        <n v="29797"/>
        <n v="29999"/>
        <n v="39797"/>
        <n v="39999"/>
        <n v="49797"/>
        <n v="49999"/>
        <n v="59797"/>
        <n v="59999"/>
        <n v="69797"/>
        <n v="69999"/>
        <n v="79797"/>
        <n v="79999"/>
        <n v="80110"/>
        <n v="89797"/>
        <n v="89999"/>
        <n v="99797"/>
        <n v="99999"/>
      </sharedItems>
    </cacheField>
    <cacheField name="SA3 NAME" numFmtId="0">
      <sharedItems count="358">
        <s v="Jervis Bay"/>
        <s v="Cocos (Keeling) Islands"/>
        <s v="Norfolk Island"/>
        <s v="Lord Howe Island"/>
        <s v="Urriarra - Namadgi"/>
        <s v="Canberra East"/>
        <s v="Christmas Island"/>
        <s v="Barkly"/>
        <s v="Daly - Tiwi - West Arnhem"/>
        <s v="East Arnhem"/>
        <s v="South East Coast"/>
        <s v="Gascoyne"/>
        <s v="Katherine"/>
        <s v="Caboolture Hinterland"/>
        <s v="Loddon - Elmore"/>
        <s v="Central Highlands (Tas.)"/>
        <s v="Beaudesert"/>
        <s v="Lower Murray"/>
        <s v="Port Douglas - Daintree"/>
        <s v="Brighton"/>
        <s v="Tumut - Tumbarumba"/>
        <s v="Sorell - Dodges Ferry"/>
        <s v="Biloela"/>
        <s v="Esperance"/>
        <s v="Broken Hill and Far West"/>
        <s v="Litchfield"/>
        <s v="Huon - Bruny Island"/>
        <s v="Gold Coast Hinterland"/>
        <s v="Barwon - West"/>
        <s v="West Coast"/>
        <s v="Serpentine - Jarrahdale"/>
        <s v="Snowy Mountains"/>
        <s v="Far North"/>
        <s v="East Pilbara"/>
        <s v="Outback - South"/>
        <s v="Whitsunday"/>
        <s v="Maryborough - Pyrenees"/>
        <s v="Noosa Hinterland"/>
        <s v="Lower North"/>
        <s v="Wheat Belt - South"/>
        <s v="Yorke Peninsula"/>
        <s v="Bourke - Cobar - Coonamble"/>
        <s v="Meander Valley - West Tamar"/>
        <s v="Adelaide City"/>
        <s v="Manjimup"/>
        <s v="Outback - North and East"/>
        <s v="Mid North"/>
        <s v="Moree - Narrabri"/>
        <s v="Kimberley"/>
        <s v="Creswick - Daylesford - Ballan"/>
        <s v="Hawkesbury"/>
        <s v="Great Lakes"/>
        <s v="Weston Creek"/>
        <s v="West Pilbara"/>
        <s v="Bribie - Beachmere"/>
        <s v="Moira"/>
        <s v="Kwinana"/>
        <s v="Rouse Hill - McGraths Hill"/>
        <s v="Dural - Wisemans Ferry"/>
        <s v="Macedon Ranges"/>
        <s v="Upper Hunter"/>
        <s v="Central Highlands (Qld)"/>
        <s v="Manningham - East"/>
        <s v="Prospect - Walkerville"/>
        <s v="Outback - North"/>
        <s v="Palmerston"/>
        <s v="South Canberra"/>
        <s v="Gawler - Two Wells"/>
        <s v="Goulburn - Mulwaree"/>
        <s v="Mudgeeraba - Tallebudgera"/>
        <s v="Innisfail - Cassowary Coast"/>
        <s v="Alice Springs"/>
        <s v="Darwin City"/>
        <s v="Inverell - Tenterfield"/>
        <s v="Hobart - South and West"/>
        <s v="Young - Yass"/>
        <s v="North East"/>
        <s v="Bowen Basin - North"/>
        <s v="Barossa"/>
        <s v="Beenleigh"/>
        <s v="Armidale"/>
        <s v="Richmond - Windsor"/>
        <s v="Maryborough"/>
        <s v="Centenary"/>
        <s v="Campaspe"/>
        <s v="Strathpine"/>
        <s v="Jimboomba"/>
        <s v="Wollondilly"/>
        <s v="Glenelg - Southern Grampians"/>
        <s v="Granite Belt"/>
        <s v="Tablelands (East) - Kuranda"/>
        <s v="Kempsey - Nambucca"/>
        <s v="Nambour"/>
        <s v="Murray River - Swan Hill"/>
        <s v="Norwood - Payneham - St Peters"/>
        <s v="Nundah"/>
        <s v="Holdfast Bay"/>
        <s v="Fremantle"/>
        <s v="Noosa"/>
        <s v="Nathan"/>
        <s v="Goldfields"/>
        <s v="Colac - Corangamite"/>
        <s v="Sunbury"/>
        <s v="Woden Valley"/>
        <s v="Lithgow - Mudgee"/>
        <s v="Botany"/>
        <s v="Darling Downs - East"/>
        <s v="Surfers Paradise"/>
        <s v="Wellington"/>
        <s v="Upper Murray exc. Albury"/>
        <s v="Charters Towers - Ayr - Ingham"/>
        <s v="Gympie - Cooloola"/>
        <s v="Gippsland - East"/>
        <s v="Devonport"/>
        <s v="Burnett"/>
        <s v="Bathurst"/>
        <s v="Unley"/>
        <s v="Heathcote - Castlemaine - Kyneton"/>
        <s v="Mundaring"/>
        <s v="Bald Hills - Everton Park"/>
        <s v="Clarence Valley"/>
        <s v="Darling Downs (West) - Maranoa"/>
        <s v="Baw Baw"/>
        <s v="Brisbane Inner - East"/>
        <s v="Hervey Bay"/>
        <s v="Burnie - Ulverstone"/>
        <s v="Taree - Gloucester"/>
        <s v="Fleurieu - Kangaroo Island"/>
        <s v="Mildura"/>
        <s v="Stonnington - East"/>
        <s v="Southern Highlands"/>
        <s v="Robina"/>
        <s v="Wangaratta - Benalla"/>
        <s v="Hobart - North West"/>
        <s v="South Perth"/>
        <s v="Griffith - Murrumbidgee (West)"/>
        <s v="Sunshine Coast Hinterland"/>
        <s v="Augusta - Margaret River - Busselton"/>
        <s v="Buderim"/>
        <s v="Kenmore - Brookfield - Moggill"/>
        <s v="Sunnybank"/>
        <s v="Upper Goulburn Valley"/>
        <s v="Pennant Hills - Epping"/>
        <s v="Manly"/>
        <s v="Campbelltown (SA)"/>
        <s v="Burnside"/>
        <s v="Hobart - North East"/>
        <s v="Sherwood - Indooroopilly"/>
        <s v="Warrnambool"/>
        <s v="Darebin - South"/>
        <s v="Lachlan Valley"/>
        <s v="St Marys"/>
        <s v="Cairns - North"/>
        <s v="North Lakes"/>
        <s v="Mid West"/>
        <s v="The Gap - Enoggera"/>
        <s v="Ipswich Hinterland"/>
        <s v="Port Adelaide - West"/>
        <s v="Carindale"/>
        <s v="North Canberra"/>
        <s v="Gungahlin"/>
        <s v="Coolangatta"/>
        <s v="Orange"/>
        <s v="Camden"/>
        <s v="Wheat Belt - North"/>
        <s v="Caboolture"/>
        <s v="Eyre Peninsula and South West"/>
        <s v="Redcliffe"/>
        <s v="Sandgate"/>
        <s v="Marrickville - Sydenham - Petersham"/>
        <s v="Darwin Suburbs"/>
        <s v="Loganlea - Carbrook"/>
        <s v="Southport"/>
        <s v="Forest Lake - Oxley"/>
        <s v="Narangba - Burpengary"/>
        <s v="Hobart Inner"/>
        <s v="Port Adelaide - East"/>
        <s v="Rocklea - Acacia Ridge"/>
        <s v="Maroochy"/>
        <s v="Gippsland - South West"/>
        <s v="Keilor"/>
        <s v="Gladstone"/>
        <s v="Queanbeyan"/>
        <s v="Albany"/>
        <s v="Leichhardt"/>
        <s v="Albury"/>
        <s v="Grampians"/>
        <s v="Kalamunda"/>
        <s v="Gold Coast - North"/>
        <s v="Moreland - North"/>
        <s v="West Torrens"/>
        <s v="Carlingford"/>
        <s v="Shepparton"/>
        <s v="Brisbane Inner - West"/>
        <s v="Whitehorse - East"/>
        <s v="Dubbo"/>
        <s v="Springfield - Redbank"/>
        <s v="Armadale"/>
        <s v="Maitland"/>
        <s v="Richmond Valley - Hinterland"/>
        <s v="Dapto - Port Kembla"/>
        <s v="Murray and Mallee"/>
        <s v="Nerang"/>
        <s v="Broadbeach - Burleigh"/>
        <s v="Port Stephens"/>
        <s v="Playford"/>
        <s v="Surf Coast - Bellarine Peninsula"/>
        <s v="Auburn"/>
        <s v="Essendon"/>
        <s v="South Coast"/>
        <s v="Limestone Coast"/>
        <s v="Lake Macquarie - West"/>
        <s v="Stonnington - West"/>
        <s v="Wodonga - Alpine"/>
        <s v="Pittwater"/>
        <s v="Latrobe Valley"/>
        <s v="Wynnum - Manly"/>
        <s v="Port Macquarie"/>
        <s v="Mitcham"/>
        <s v="Browns Plains"/>
        <s v="Springwood - Kingston"/>
        <s v="Bringelly - Green Valley"/>
        <s v="Belmont - Victoria Park"/>
        <s v="Chermside"/>
        <s v="Mt Gravatt"/>
        <s v="Maribyrnong"/>
        <s v="Caloundra"/>
        <s v="Nillumbik - Kinglake"/>
        <s v="Tamworth - Gunnedah"/>
        <s v="Holland Park - Yeronga"/>
        <s v="Brisbane Inner"/>
        <s v="Cottesloe - Claremont"/>
        <s v="Cardinia"/>
        <s v="Blacktown - North"/>
        <s v="Adelaide Hills"/>
        <s v="Capalaba"/>
        <s v="Lower Hunter"/>
        <s v="Richmond Valley - Coastal"/>
        <s v="Bundaberg"/>
        <s v="Launceston"/>
        <s v="Cleveland - Stradbroke"/>
        <s v="Tweed Valley"/>
        <s v="Blue Mountains"/>
        <s v="Coffs Harbour"/>
        <s v="Hobsons Bay"/>
        <s v="Mandurah"/>
        <s v="Canada Bay"/>
        <s v="Kiama - Shellharbour"/>
        <s v="Darebin - North"/>
        <s v="Bayswater - Bassendean"/>
        <s v="Brunswick - Coburg"/>
        <s v="Hornsby"/>
        <s v="Shoalhaven"/>
        <s v="Mount Druitt"/>
        <s v="Yarra"/>
        <s v="Bendigo"/>
        <s v="Brisbane Inner - North"/>
        <s v="Ipswich Inner"/>
        <s v="Marion"/>
        <s v="Wagga Wagga"/>
        <s v="The Hills District"/>
        <s v="Liverpool"/>
        <s v="Ballarat"/>
        <s v="Cockburn"/>
        <s v="Manningham - West"/>
        <s v="Ormeau - Oxenford"/>
        <s v="Canning"/>
        <s v="Cairns - South"/>
        <s v="Bunbury"/>
        <s v="Whitehorse - West"/>
        <s v="Tea Tree Gully"/>
        <s v="Melbourne City"/>
        <s v="Tuggeranong"/>
        <s v="Charles Sturt"/>
        <s v="Bayside"/>
        <s v="Rockingham"/>
        <s v="Belconnen"/>
        <s v="Swan"/>
        <s v="Rockhampton"/>
        <s v="Port Phillip"/>
        <s v="Gosnells"/>
        <s v="Maroondah"/>
        <s v="North Sydney - Mosman"/>
        <s v="Canterbury"/>
        <s v="Tullamarine - Broadmeadows"/>
        <s v="Perth City"/>
        <s v="Merrylands - Guildford"/>
        <s v="Chatswood - Lane Cove"/>
        <s v="Melville"/>
        <s v="Kingston"/>
        <s v="Wollongong"/>
        <s v="Lake Macquarie - East"/>
        <s v="Melton - Bacchus Marsh"/>
        <s v="Cronulla - Miranda - Caringbah"/>
        <s v="Salisbury"/>
        <s v="Sutherland - Menai - Heathcote"/>
        <s v="Blacktown"/>
        <s v="Mackay"/>
        <s v="Hurstville"/>
        <s v="Casey - North"/>
        <s v="Casey - South"/>
        <s v="Banyule"/>
        <s v="Frankston"/>
        <s v="Ku-ring-gai"/>
        <s v="Penrith"/>
        <s v="Ryde - Hunters Hill"/>
        <s v="Parramatta"/>
        <s v="Kogarah - Rockdale"/>
        <s v="Wyong"/>
        <s v="Bankstown"/>
        <s v="Campbelltown (NSW)"/>
        <s v="Eastern Suburbs - South"/>
        <s v="Toowoomba"/>
        <s v="Fairfield"/>
        <s v="Eastern Suburbs - North"/>
        <s v="Strathfield - Burwood - Ashfield"/>
        <s v="Mornington Peninsula"/>
        <s v="Baulkham Hills"/>
        <s v="Glen Eira"/>
        <s v="Yarra Ranges"/>
        <s v="Wanneroo"/>
        <s v="Dandenong"/>
        <s v="Newcastle"/>
        <s v="Brimbank"/>
        <s v="Warringah"/>
        <s v="Whittlesea - Wallan"/>
        <s v="Wyndham"/>
        <s v="Knox"/>
        <s v="Onkaparinga"/>
        <s v="Gosford"/>
        <s v="Monash"/>
        <s v="Geelong"/>
        <s v="Joondalup"/>
        <s v="Townsville"/>
        <s v="Boroondara"/>
        <s v="Stirling"/>
        <s v="Sydney Inner City"/>
        <s v="Illawarra Catchment Reserve"/>
        <s v="Blue Mountains - South"/>
        <s v="Migratory - Offshore - Shipping (NSW)"/>
        <s v="No usual address (NSW)"/>
        <s v="Migratory - Offshore - Shipping (Vic.)"/>
        <s v="No usual address (Vic.)"/>
        <s v="Migratory - Offshore - Shipping (Qld)"/>
        <s v="No usual address (Qld)"/>
        <s v="Migratory - Offshore - Shipping (SA)"/>
        <s v="No usual address (SA)"/>
        <s v="Migratory - Offshore - Shipping (WA)"/>
        <s v="No usual address (WA)"/>
        <s v="Migratory - Offshore - Shipping (Tas.)"/>
        <s v="No usual address (Tas.)"/>
        <s v="Migratory - Offshore - Shipping (NT)"/>
        <s v="No usual address (NT)"/>
        <s v="Molonglo"/>
        <s v="Migratory - Offshore - Shipping (ACT)"/>
        <s v="No usual address (ACT)"/>
        <s v="Migratory - Offshore - Shipping (OT)"/>
        <s v="No usual address (OT)"/>
      </sharedItems>
    </cacheField>
    <cacheField name="Earners" numFmtId="3">
      <sharedItems containsBlank="1" containsMixedTypes="1" containsNumber="1" containsInteger="1" minValue="28" maxValue="117932" count="339">
        <n v="28"/>
        <n v="55"/>
        <n v="124"/>
        <n v="250"/>
        <n v="286"/>
        <n v="541"/>
        <n v="718"/>
        <n v="1586"/>
        <n v="2820"/>
        <n v="3121"/>
        <n v="3418"/>
        <n v="4943"/>
        <n v="5511"/>
        <n v="5543"/>
        <n v="5659"/>
        <n v="5672"/>
        <n v="6017"/>
        <n v="6207"/>
        <n v="6506"/>
        <n v="7374"/>
        <n v="7539"/>
        <n v="8046"/>
        <n v="8417"/>
        <n v="9043"/>
        <n v="9146"/>
        <n v="9259"/>
        <n v="9473"/>
        <n v="9539"/>
        <n v="9545"/>
        <n v="9715"/>
        <n v="10145"/>
        <n v="10155"/>
        <n v="10576"/>
        <n v="10593"/>
        <n v="10677"/>
        <n v="11319"/>
        <n v="11357"/>
        <n v="11485"/>
        <n v="11678"/>
        <n v="11691"/>
        <n v="11723"/>
        <n v="11726"/>
        <n v="11813"/>
        <n v="12227"/>
        <n v="12522"/>
        <n v="12795"/>
        <n v="12935"/>
        <n v="13739"/>
        <n v="14108"/>
        <n v="14221"/>
        <n v="14273"/>
        <n v="14372"/>
        <n v="14378"/>
        <n v="14488"/>
        <n v="14528"/>
        <n v="14674"/>
        <n v="14837"/>
        <n v="15436"/>
        <n v="15486"/>
        <n v="15508"/>
        <n v="15650"/>
        <n v="15871"/>
        <n v="16161"/>
        <n v="16169"/>
        <n v="16177"/>
        <n v="16666"/>
        <n v="16820"/>
        <n v="17230"/>
        <n v="17419"/>
        <n v="17488"/>
        <n v="17529"/>
        <n v="17658"/>
        <n v="17864"/>
        <n v="18004"/>
        <n v="18019"/>
        <n v="18574"/>
        <n v="18588"/>
        <n v="18710"/>
        <n v="18750"/>
        <n v="18772"/>
        <n v="18986"/>
        <n v="19035"/>
        <n v="19114"/>
        <n v="19843"/>
        <n v="19865"/>
        <n v="20150"/>
        <n v="20223"/>
        <n v="20398"/>
        <n v="20410"/>
        <n v="20532"/>
        <n v="20537"/>
        <n v="20606"/>
        <n v="20645"/>
        <n v="20682"/>
        <n v="20700"/>
        <n v="20878"/>
        <n v="20969"/>
        <n v="21073"/>
        <n v="21084"/>
        <n v="21214"/>
        <n v="21224"/>
        <n v="21253"/>
        <n v="21314"/>
        <n v="21408"/>
        <n v="21463"/>
        <n v="21563"/>
        <n v="21708"/>
        <n v="21835"/>
        <n v="21882"/>
        <n v="22187"/>
        <n v="22207"/>
        <n v="22214"/>
        <n v="22433"/>
        <n v="22558"/>
        <n v="22812"/>
        <n v="22830"/>
        <n v="22838"/>
        <n v="23077"/>
        <n v="23119"/>
        <n v="23461"/>
        <n v="23535"/>
        <n v="23749"/>
        <n v="23819"/>
        <n v="23832"/>
        <n v="24079"/>
        <n v="24229"/>
        <n v="24295"/>
        <n v="24346"/>
        <n v="24461"/>
        <n v="24655"/>
        <n v="25011"/>
        <n v="25169"/>
        <n v="25388"/>
        <n v="25406"/>
        <n v="25703"/>
        <n v="25804"/>
        <n v="25971"/>
        <n v="26088"/>
        <n v="26459"/>
        <n v="26693"/>
        <n v="26833"/>
        <n v="26890"/>
        <n v="26912"/>
        <n v="27115"/>
        <n v="27188"/>
        <n v="27381"/>
        <n v="27599"/>
        <n v="27667"/>
        <n v="27777"/>
        <n v="27831"/>
        <n v="27967"/>
        <n v="27971"/>
        <n v="28042"/>
        <n v="28260"/>
        <n v="28346"/>
        <n v="28378"/>
        <n v="28449"/>
        <n v="28454"/>
        <n v="28555"/>
        <n v="28756"/>
        <n v="28764"/>
        <n v="28796"/>
        <n v="28974"/>
        <n v="29223"/>
        <n v="29297"/>
        <n v="29546"/>
        <n v="29555"/>
        <n v="29624"/>
        <n v="29670"/>
        <n v="29710"/>
        <n v="30009"/>
        <n v="30147"/>
        <n v="30154"/>
        <n v="30183"/>
        <n v="30499"/>
        <n v="30612"/>
        <n v="30634"/>
        <n v="30686"/>
        <n v="30735"/>
        <n v="30768"/>
        <n v="31478"/>
        <n v="31760"/>
        <n v="31945"/>
        <n v="32116"/>
        <n v="32147"/>
        <n v="32265"/>
        <n v="32615"/>
        <n v="32622"/>
        <n v="32705"/>
        <n v="32871"/>
        <n v="33100"/>
        <n v="33104"/>
        <n v="33206"/>
        <n v="33745"/>
        <n v="33756"/>
        <n v="33974"/>
        <n v="33987"/>
        <n v="34346"/>
        <n v="34507"/>
        <n v="34575"/>
        <n v="34993"/>
        <n v="34996"/>
        <n v="35075"/>
        <n v="35216"/>
        <n v="35292"/>
        <n v="35457"/>
        <n v="35670"/>
        <n v="35702"/>
        <n v="35742"/>
        <n v="36044"/>
        <n v="36183"/>
        <n v="36480"/>
        <n v="36566"/>
        <n v="36621"/>
        <n v="36668"/>
        <n v="36917"/>
        <n v="37119"/>
        <n v="37695"/>
        <n v="37773"/>
        <n v="37874"/>
        <n v="38079"/>
        <n v="38177"/>
        <n v="38577"/>
        <n v="38624"/>
        <n v="38642"/>
        <n v="38673"/>
        <n v="38833"/>
        <n v="39536"/>
        <n v="39762"/>
        <n v="40335"/>
        <n v="40414"/>
        <n v="40653"/>
        <n v="40655"/>
        <n v="40770"/>
        <n v="40898"/>
        <n v="41307"/>
        <n v="41401"/>
        <n v="41826"/>
        <n v="41964"/>
        <n v="42316"/>
        <n v="42388"/>
        <n v="42445"/>
        <n v="42521"/>
        <n v="43053"/>
        <n v="43557"/>
        <n v="43739"/>
        <n v="43858"/>
        <n v="43924"/>
        <n v="44063"/>
        <n v="45427"/>
        <n v="45488"/>
        <n v="45613"/>
        <n v="45656"/>
        <n v="46040"/>
        <n v="46772"/>
        <n v="47138"/>
        <n v="47469"/>
        <n v="47881"/>
        <n v="47907"/>
        <n v="48132"/>
        <n v="48665"/>
        <n v="49605"/>
        <n v="50737"/>
        <n v="51345"/>
        <n v="51633"/>
        <n v="51653"/>
        <n v="52432"/>
        <n v="52510"/>
        <n v="53402"/>
        <n v="53621"/>
        <n v="54107"/>
        <n v="54338"/>
        <n v="54594"/>
        <n v="55450"/>
        <n v="56238"/>
        <n v="56479"/>
        <n v="57273"/>
        <n v="58084"/>
        <n v="58151"/>
        <n v="59485"/>
        <n v="59584"/>
        <n v="59796"/>
        <n v="60039"/>
        <n v="60279"/>
        <n v="61237"/>
        <n v="61945"/>
        <n v="62094"/>
        <n v="62560"/>
        <n v="63366"/>
        <n v="63533"/>
        <n v="63751"/>
        <n v="64179"/>
        <n v="64588"/>
        <n v="64722"/>
        <n v="64752"/>
        <n v="64941"/>
        <n v="65073"/>
        <n v="65723"/>
        <n v="66637"/>
        <n v="66811"/>
        <n v="67443"/>
        <n v="68775"/>
        <n v="68823"/>
        <n v="68897"/>
        <n v="69072"/>
        <n v="69370"/>
        <n v="69752"/>
        <n v="69936"/>
        <n v="73471"/>
        <n v="74235"/>
        <n v="75383"/>
        <n v="75467"/>
        <n v="76823"/>
        <n v="78172"/>
        <n v="80259"/>
        <n v="80809"/>
        <n v="80820"/>
        <n v="81024"/>
        <n v="82197"/>
        <n v="83248"/>
        <n v="83637"/>
        <n v="83967"/>
        <n v="84370"/>
        <n v="85582"/>
        <n v="87090"/>
        <n v="87326"/>
        <n v="88170"/>
        <n v="88374"/>
        <n v="88740"/>
        <n v="88746"/>
        <n v="93241"/>
        <n v="94669"/>
        <n v="98101"/>
        <n v="99703"/>
        <n v="100523"/>
        <n v="107217"/>
        <n v="117932"/>
        <s v="na"/>
        <m/>
      </sharedItems>
    </cacheField>
    <cacheField name="Median age of earners" numFmtId="0">
      <sharedItems containsBlank="1" containsMixedTypes="1" containsNumber="1" containsInteger="1" minValue="31" maxValue="56" count="22">
        <n v="39"/>
        <n v="40"/>
        <n v="56"/>
        <n v="48"/>
        <n v="45"/>
        <n v="41"/>
        <n v="51"/>
        <n v="49"/>
        <n v="44"/>
        <n v="47"/>
        <n v="42"/>
        <n v="46"/>
        <n v="43"/>
        <n v="35"/>
        <n v="37"/>
        <n v="38"/>
        <n v="50"/>
        <n v="36"/>
        <n v="32"/>
        <n v="31"/>
        <s v="na"/>
        <m/>
      </sharedItems>
    </cacheField>
    <cacheField name="Income" numFmtId="3">
      <sharedItems containsBlank="1" containsMixedTypes="1" containsNumber="1" containsInteger="1" minValue="1607295" maxValue="8328365638" count="339">
        <n v="1607295"/>
        <n v="3112790"/>
        <n v="2848603"/>
        <n v="10403825"/>
        <n v="16206875"/>
        <n v="28752095"/>
        <n v="49177667"/>
        <n v="73293871"/>
        <n v="126153860"/>
        <n v="198825110"/>
        <n v="121854039"/>
        <n v="245130538"/>
        <n v="278749688"/>
        <n v="216369350"/>
        <n v="205282687"/>
        <n v="223604916"/>
        <n v="239918904"/>
        <n v="243606272"/>
        <n v="248911381"/>
        <n v="313354945"/>
        <n v="340074217"/>
        <n v="336784969"/>
        <n v="428556119"/>
        <n v="452264611"/>
        <n v="425422166"/>
        <n v="522792446"/>
        <n v="361744124"/>
        <n v="417861286"/>
        <n v="441554091"/>
        <n v="427043369"/>
        <n v="572699770"/>
        <n v="438208380"/>
        <n v="463382625"/>
        <n v="840265416"/>
        <n v="471484009"/>
        <n v="499906474"/>
        <n v="405828575"/>
        <n v="470375601"/>
        <n v="516276429"/>
        <n v="497277406"/>
        <n v="511849758"/>
        <n v="569350124"/>
        <n v="474861566"/>
        <n v="789699478"/>
        <n v="537752870"/>
        <n v="686581634"/>
        <n v="597088362"/>
        <n v="635240672"/>
        <n v="760435672"/>
        <n v="611491553"/>
        <n v="709949217"/>
        <n v="524377846"/>
        <n v="911111423"/>
        <n v="1205004692"/>
        <n v="577166409"/>
        <n v="546794479"/>
        <n v="771986760"/>
        <n v="897494751"/>
        <n v="1091761898"/>
        <n v="845430394"/>
        <n v="854083966"/>
        <n v="991773685"/>
        <n v="1086874071"/>
        <n v="1028751380"/>
        <n v="948263305"/>
        <n v="929280934"/>
        <n v="1495057062"/>
        <n v="783071105"/>
        <n v="781081596"/>
        <n v="812122969"/>
        <n v="680269688"/>
        <n v="914621463"/>
        <n v="1067025002"/>
        <n v="608730223"/>
        <n v="862760892"/>
        <n v="910140382"/>
        <n v="756274719"/>
        <n v="1218395958"/>
        <n v="853297706"/>
        <n v="790370550"/>
        <n v="789440749"/>
        <n v="911116631"/>
        <n v="751300111"/>
        <n v="1179858045"/>
        <n v="765146305"/>
        <n v="910547272"/>
        <n v="959326781"/>
        <n v="1048897100"/>
        <n v="908761896"/>
        <n v="705857379"/>
        <n v="821121667"/>
        <n v="719581775"/>
        <n v="849934005"/>
        <n v="801288623"/>
        <n v="1244491023"/>
        <n v="1061993318"/>
        <n v="1233606173"/>
        <n v="1403278397"/>
        <n v="895766906"/>
        <n v="1078171079"/>
        <n v="1386084395"/>
        <n v="853619252"/>
        <n v="1068787429"/>
        <n v="1475187077"/>
        <n v="1037363504"/>
        <n v="1091577757"/>
        <n v="854796676"/>
        <n v="1176527684"/>
        <n v="1007866111"/>
        <n v="890030852"/>
        <n v="998768419"/>
        <n v="816641485"/>
        <n v="871253827"/>
        <n v="938768450"/>
        <n v="808558391"/>
        <n v="1096994692"/>
        <n v="1593245268"/>
        <n v="1031017625"/>
        <n v="1290555565"/>
        <n v="1318957380"/>
        <n v="835613303"/>
        <n v="997465523"/>
        <n v="1068916809"/>
        <n v="1645595717"/>
        <n v="939390926"/>
        <n v="1043238203"/>
        <n v="919507355"/>
        <n v="919329560"/>
        <n v="969454484"/>
        <n v="2153694394"/>
        <n v="1251752547"/>
        <n v="1099878112"/>
        <n v="1021888767"/>
        <n v="1048543679"/>
        <n v="1829542445"/>
        <n v="1089281788"/>
        <n v="1051377718"/>
        <n v="1191137235"/>
        <n v="1234846357"/>
        <n v="1961767985"/>
        <n v="1176302482"/>
        <n v="1106567918"/>
        <n v="1750418103"/>
        <n v="2396497177"/>
        <n v="1267016290"/>
        <n v="2055188662"/>
        <n v="1318864582"/>
        <n v="1938602081"/>
        <n v="1243282739"/>
        <n v="1632007555"/>
        <n v="1212688121"/>
        <n v="1297741551"/>
        <n v="1430136124"/>
        <n v="1400225601"/>
        <n v="1518926530"/>
        <n v="1625540754"/>
        <n v="1152801197"/>
        <n v="1298262243"/>
        <n v="1695828302"/>
        <n v="1817668396"/>
        <n v="1756588067"/>
        <n v="1261145721"/>
        <n v="1436278066"/>
        <n v="1602262207"/>
        <n v="1370583467"/>
        <n v="1188956316"/>
        <n v="1525669155"/>
        <n v="1350886014"/>
        <n v="1448609648"/>
        <n v="1708460288"/>
        <n v="1691888598"/>
        <n v="1392867450"/>
        <n v="1271395248"/>
        <n v="1345477466"/>
        <n v="1374211860"/>
        <n v="1727013964"/>
        <n v="1322651595"/>
        <n v="1455696729"/>
        <n v="1307146961"/>
        <n v="1264527026"/>
        <n v="1651343220"/>
        <n v="1899629649"/>
        <n v="1901877963"/>
        <n v="1356437659"/>
        <n v="2773483068"/>
        <n v="1507047121"/>
        <n v="1392972429"/>
        <n v="1864321296"/>
        <n v="1490560821"/>
        <n v="1488199370"/>
        <n v="1553544189"/>
        <n v="1706672068"/>
        <n v="1368166142"/>
        <n v="2387115756"/>
        <n v="1705603861"/>
        <n v="1500392990"/>
        <n v="1594351438"/>
        <n v="1794372483"/>
        <n v="1852972214"/>
        <n v="1299590877"/>
        <n v="1690381683"/>
        <n v="1338046891"/>
        <n v="1531515732"/>
        <n v="1662761538"/>
        <n v="1600969293"/>
        <n v="1431390059"/>
        <n v="1734186257"/>
        <n v="1478893933"/>
        <n v="2256233206"/>
        <n v="1377225262"/>
        <n v="1556350589"/>
        <n v="1743375799"/>
        <n v="3573411255"/>
        <n v="1572390167"/>
        <n v="2595923363"/>
        <n v="1858046878"/>
        <n v="2014661643"/>
        <n v="1505388533"/>
        <n v="2163929792"/>
        <n v="1650955452"/>
        <n v="1673085371"/>
        <n v="1755402267"/>
        <n v="2139961372"/>
        <n v="2069034946"/>
        <n v="1889209802"/>
        <n v="1939891742"/>
        <n v="1687175288"/>
        <n v="2311673645"/>
        <n v="1724356425"/>
        <n v="2364674022"/>
        <n v="2495046261"/>
        <n v="4478239555"/>
        <n v="1915470336"/>
        <n v="2218683366"/>
        <n v="2181888060"/>
        <n v="2153211088"/>
        <n v="2201870036"/>
        <n v="1674299868"/>
        <n v="1703633783"/>
        <n v="1916433005"/>
        <n v="2200950915"/>
        <n v="1708923011"/>
        <n v="2163645999"/>
        <n v="1694702610"/>
        <n v="2400449797"/>
        <n v="2349979134"/>
        <n v="3023934740"/>
        <n v="2145014150"/>
        <n v="1991502650"/>
        <n v="2448951603"/>
        <n v="2360667469"/>
        <n v="2607120165"/>
        <n v="1859747680"/>
        <n v="2015042392"/>
        <n v="3122725561"/>
        <n v="2073452422"/>
        <n v="3562214343"/>
        <n v="2233661285"/>
        <n v="2186807415"/>
        <n v="2265057370"/>
        <n v="2741859378"/>
        <n v="2394189869"/>
        <n v="2327242187"/>
        <n v="2896056942"/>
        <n v="2792798460"/>
        <n v="2541621415"/>
        <n v="2786616279"/>
        <n v="2409252573"/>
        <n v="2972117079"/>
        <n v="2912557734"/>
        <n v="2546480931"/>
        <n v="3658239454"/>
        <n v="3229272110"/>
        <n v="2664437705"/>
        <n v="4773861633"/>
        <n v="3165986293"/>
        <n v="3297489729"/>
        <n v="3082050857"/>
        <n v="2990631134"/>
        <n v="4480023132"/>
        <n v="2983839500"/>
        <n v="2942300568"/>
        <n v="6455993738"/>
        <n v="2532756171"/>
        <n v="2659516517"/>
        <n v="4504728427"/>
        <n v="2663379421"/>
        <n v="5475900490"/>
        <n v="4249807267"/>
        <n v="3378805588"/>
        <n v="3397941810"/>
        <n v="3316260460"/>
        <n v="3087741225"/>
        <n v="4043412939"/>
        <n v="2737391514"/>
        <n v="3728429063"/>
        <n v="3013102775"/>
        <n v="3936070521"/>
        <n v="3465666294"/>
        <n v="3215253868"/>
        <n v="3047105046"/>
        <n v="3847501843"/>
        <n v="3153072276"/>
        <n v="6517728115"/>
        <n v="3498914218"/>
        <n v="4400750542"/>
        <n v="3382792018"/>
        <n v="3419396278"/>
        <n v="3194271659"/>
        <n v="3321888126"/>
        <n v="3511552653"/>
        <n v="5028271378"/>
        <n v="3499799638"/>
        <n v="3264945829"/>
        <n v="8292103294"/>
        <n v="4360486418"/>
        <n v="3968932132"/>
        <n v="5170032010"/>
        <n v="4988621480"/>
        <n v="3914880477"/>
        <n v="4380648928"/>
        <n v="3342747408"/>
        <n v="4489723558"/>
        <n v="3593881724"/>
        <n v="5551224627"/>
        <n v="3968618607"/>
        <n v="4334288647"/>
        <n v="4281335414"/>
        <n v="3876356867"/>
        <n v="4290439095"/>
        <n v="4630482804"/>
        <n v="4630002383"/>
        <n v="5834073558"/>
        <n v="5304759335"/>
        <n v="8328365638"/>
        <n v="6407804711"/>
        <n v="7598344880"/>
        <s v="na"/>
        <m/>
      </sharedItems>
    </cacheField>
    <cacheField name="Median" numFmtId="3">
      <sharedItems containsBlank="1" containsMixedTypes="1" containsNumber="1" containsInteger="1" minValue="12004" maxValue="73360"/>
    </cacheField>
    <cacheField name="Mean" numFmtId="3">
      <sharedItems containsBlank="1" containsMixedTypes="1" containsNumber="1" containsInteger="1" minValue="22973" maxValue="1101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8">
  <r>
    <x v="0"/>
    <x v="0"/>
    <x v="0"/>
    <x v="0"/>
    <x v="0"/>
    <n v="45295"/>
    <n v="57403"/>
  </r>
  <r>
    <x v="1"/>
    <x v="1"/>
    <x v="1"/>
    <x v="1"/>
    <x v="1"/>
    <n v="45653"/>
    <n v="56596"/>
  </r>
  <r>
    <x v="2"/>
    <x v="2"/>
    <x v="2"/>
    <x v="2"/>
    <x v="2"/>
    <n v="12004"/>
    <n v="22973"/>
  </r>
  <r>
    <x v="3"/>
    <x v="3"/>
    <x v="3"/>
    <x v="3"/>
    <x v="3"/>
    <n v="34037"/>
    <n v="41615"/>
  </r>
  <r>
    <x v="4"/>
    <x v="4"/>
    <x v="4"/>
    <x v="1"/>
    <x v="4"/>
    <n v="50845"/>
    <n v="56667"/>
  </r>
  <r>
    <x v="5"/>
    <x v="5"/>
    <x v="5"/>
    <x v="4"/>
    <x v="5"/>
    <n v="44415"/>
    <n v="53146"/>
  </r>
  <r>
    <x v="6"/>
    <x v="6"/>
    <x v="6"/>
    <x v="4"/>
    <x v="6"/>
    <n v="66639"/>
    <n v="68493"/>
  </r>
  <r>
    <x v="7"/>
    <x v="7"/>
    <x v="7"/>
    <x v="5"/>
    <x v="7"/>
    <n v="43069"/>
    <n v="46213"/>
  </r>
  <r>
    <x v="8"/>
    <x v="8"/>
    <x v="8"/>
    <x v="5"/>
    <x v="8"/>
    <n v="35687"/>
    <n v="44735"/>
  </r>
  <r>
    <x v="9"/>
    <x v="9"/>
    <x v="9"/>
    <x v="0"/>
    <x v="9"/>
    <n v="53190"/>
    <n v="63706"/>
  </r>
  <r>
    <x v="10"/>
    <x v="10"/>
    <x v="10"/>
    <x v="6"/>
    <x v="10"/>
    <n v="28110"/>
    <n v="35651"/>
  </r>
  <r>
    <x v="11"/>
    <x v="11"/>
    <x v="11"/>
    <x v="5"/>
    <x v="11"/>
    <n v="39967"/>
    <n v="49591"/>
  </r>
  <r>
    <x v="12"/>
    <x v="12"/>
    <x v="12"/>
    <x v="0"/>
    <x v="12"/>
    <n v="47237"/>
    <n v="50581"/>
  </r>
  <r>
    <x v="13"/>
    <x v="13"/>
    <x v="13"/>
    <x v="4"/>
    <x v="13"/>
    <n v="33491"/>
    <n v="39035"/>
  </r>
  <r>
    <x v="14"/>
    <x v="14"/>
    <x v="14"/>
    <x v="7"/>
    <x v="14"/>
    <n v="30328"/>
    <n v="36275"/>
  </r>
  <r>
    <x v="15"/>
    <x v="15"/>
    <x v="15"/>
    <x v="4"/>
    <x v="15"/>
    <n v="34975"/>
    <n v="39423"/>
  </r>
  <r>
    <x v="16"/>
    <x v="16"/>
    <x v="16"/>
    <x v="8"/>
    <x v="16"/>
    <n v="35095"/>
    <n v="39874"/>
  </r>
  <r>
    <x v="17"/>
    <x v="17"/>
    <x v="17"/>
    <x v="9"/>
    <x v="17"/>
    <n v="33148"/>
    <n v="39247"/>
  </r>
  <r>
    <x v="18"/>
    <x v="18"/>
    <x v="18"/>
    <x v="10"/>
    <x v="18"/>
    <n v="32657"/>
    <n v="38259"/>
  </r>
  <r>
    <x v="19"/>
    <x v="19"/>
    <x v="19"/>
    <x v="1"/>
    <x v="19"/>
    <n v="38102"/>
    <n v="42495"/>
  </r>
  <r>
    <x v="20"/>
    <x v="20"/>
    <x v="20"/>
    <x v="11"/>
    <x v="20"/>
    <n v="38441"/>
    <n v="45109"/>
  </r>
  <r>
    <x v="21"/>
    <x v="21"/>
    <x v="21"/>
    <x v="8"/>
    <x v="21"/>
    <n v="37679"/>
    <n v="41857"/>
  </r>
  <r>
    <x v="22"/>
    <x v="22"/>
    <x v="22"/>
    <x v="10"/>
    <x v="22"/>
    <n v="39997"/>
    <n v="50916"/>
  </r>
  <r>
    <x v="23"/>
    <x v="23"/>
    <x v="23"/>
    <x v="8"/>
    <x v="23"/>
    <n v="38665"/>
    <n v="50013"/>
  </r>
  <r>
    <x v="24"/>
    <x v="24"/>
    <x v="24"/>
    <x v="8"/>
    <x v="24"/>
    <n v="38238"/>
    <n v="46515"/>
  </r>
  <r>
    <x v="25"/>
    <x v="25"/>
    <x v="25"/>
    <x v="12"/>
    <x v="25"/>
    <n v="50365"/>
    <n v="56463"/>
  </r>
  <r>
    <x v="26"/>
    <x v="26"/>
    <x v="26"/>
    <x v="11"/>
    <x v="26"/>
    <n v="32488"/>
    <n v="38187"/>
  </r>
  <r>
    <x v="27"/>
    <x v="27"/>
    <x v="27"/>
    <x v="9"/>
    <x v="27"/>
    <n v="34606"/>
    <n v="43806"/>
  </r>
  <r>
    <x v="28"/>
    <x v="28"/>
    <x v="28"/>
    <x v="8"/>
    <x v="28"/>
    <n v="38473"/>
    <n v="46260"/>
  </r>
  <r>
    <x v="29"/>
    <x v="29"/>
    <x v="29"/>
    <x v="8"/>
    <x v="29"/>
    <n v="38240"/>
    <n v="43957"/>
  </r>
  <r>
    <x v="30"/>
    <x v="30"/>
    <x v="30"/>
    <x v="5"/>
    <x v="30"/>
    <n v="46561"/>
    <n v="56451"/>
  </r>
  <r>
    <x v="31"/>
    <x v="31"/>
    <x v="31"/>
    <x v="11"/>
    <x v="31"/>
    <n v="35884"/>
    <n v="43152"/>
  </r>
  <r>
    <x v="32"/>
    <x v="32"/>
    <x v="32"/>
    <x v="5"/>
    <x v="32"/>
    <n v="33265"/>
    <n v="43815"/>
  </r>
  <r>
    <x v="33"/>
    <x v="33"/>
    <x v="33"/>
    <x v="13"/>
    <x v="33"/>
    <n v="69071"/>
    <n v="79323"/>
  </r>
  <r>
    <x v="34"/>
    <x v="34"/>
    <x v="34"/>
    <x v="12"/>
    <x v="34"/>
    <n v="38243"/>
    <n v="44159"/>
  </r>
  <r>
    <x v="35"/>
    <x v="35"/>
    <x v="35"/>
    <x v="1"/>
    <x v="35"/>
    <n v="36546"/>
    <n v="44165"/>
  </r>
  <r>
    <x v="36"/>
    <x v="36"/>
    <x v="36"/>
    <x v="9"/>
    <x v="36"/>
    <n v="30919"/>
    <n v="35734"/>
  </r>
  <r>
    <x v="37"/>
    <x v="37"/>
    <x v="37"/>
    <x v="3"/>
    <x v="37"/>
    <n v="31201"/>
    <n v="40956"/>
  </r>
  <r>
    <x v="38"/>
    <x v="38"/>
    <x v="38"/>
    <x v="9"/>
    <x v="38"/>
    <n v="36309"/>
    <n v="44209"/>
  </r>
  <r>
    <x v="39"/>
    <x v="39"/>
    <x v="39"/>
    <x v="11"/>
    <x v="39"/>
    <n v="35241"/>
    <n v="42535"/>
  </r>
  <r>
    <x v="40"/>
    <x v="40"/>
    <x v="40"/>
    <x v="7"/>
    <x v="40"/>
    <n v="33840"/>
    <n v="43662"/>
  </r>
  <r>
    <x v="41"/>
    <x v="41"/>
    <x v="41"/>
    <x v="8"/>
    <x v="41"/>
    <n v="38522"/>
    <n v="48555"/>
  </r>
  <r>
    <x v="42"/>
    <x v="42"/>
    <x v="42"/>
    <x v="11"/>
    <x v="42"/>
    <n v="34450"/>
    <n v="40198"/>
  </r>
  <r>
    <x v="43"/>
    <x v="43"/>
    <x v="43"/>
    <x v="14"/>
    <x v="43"/>
    <n v="42335"/>
    <n v="64587"/>
  </r>
  <r>
    <x v="44"/>
    <x v="44"/>
    <x v="44"/>
    <x v="9"/>
    <x v="44"/>
    <n v="33963"/>
    <n v="42945"/>
  </r>
  <r>
    <x v="45"/>
    <x v="45"/>
    <x v="45"/>
    <x v="5"/>
    <x v="45"/>
    <n v="45372"/>
    <n v="53660"/>
  </r>
  <r>
    <x v="46"/>
    <x v="46"/>
    <x v="46"/>
    <x v="11"/>
    <x v="46"/>
    <n v="37528"/>
    <n v="46161"/>
  </r>
  <r>
    <x v="47"/>
    <x v="47"/>
    <x v="47"/>
    <x v="12"/>
    <x v="47"/>
    <n v="38230"/>
    <n v="46236"/>
  </r>
  <r>
    <x v="48"/>
    <x v="48"/>
    <x v="48"/>
    <x v="15"/>
    <x v="48"/>
    <n v="45723"/>
    <n v="53901"/>
  </r>
  <r>
    <x v="49"/>
    <x v="49"/>
    <x v="49"/>
    <x v="9"/>
    <x v="49"/>
    <n v="35409"/>
    <n v="42999"/>
  </r>
  <r>
    <x v="50"/>
    <x v="50"/>
    <x v="50"/>
    <x v="8"/>
    <x v="50"/>
    <n v="40563"/>
    <n v="49741"/>
  </r>
  <r>
    <x v="51"/>
    <x v="51"/>
    <x v="51"/>
    <x v="16"/>
    <x v="51"/>
    <n v="28174"/>
    <n v="36486"/>
  </r>
  <r>
    <x v="52"/>
    <x v="52"/>
    <x v="52"/>
    <x v="4"/>
    <x v="52"/>
    <n v="54899"/>
    <n v="63368"/>
  </r>
  <r>
    <x v="53"/>
    <x v="53"/>
    <x v="53"/>
    <x v="14"/>
    <x v="53"/>
    <n v="73360"/>
    <n v="83173"/>
  </r>
  <r>
    <x v="54"/>
    <x v="54"/>
    <x v="54"/>
    <x v="7"/>
    <x v="54"/>
    <n v="31487"/>
    <n v="39728"/>
  </r>
  <r>
    <x v="55"/>
    <x v="55"/>
    <x v="55"/>
    <x v="11"/>
    <x v="55"/>
    <n v="31731"/>
    <n v="37263"/>
  </r>
  <r>
    <x v="56"/>
    <x v="56"/>
    <x v="56"/>
    <x v="14"/>
    <x v="56"/>
    <n v="45768"/>
    <n v="52031"/>
  </r>
  <r>
    <x v="57"/>
    <x v="57"/>
    <x v="57"/>
    <x v="5"/>
    <x v="57"/>
    <n v="47511"/>
    <n v="58143"/>
  </r>
  <r>
    <x v="58"/>
    <x v="58"/>
    <x v="58"/>
    <x v="11"/>
    <x v="58"/>
    <n v="41994"/>
    <n v="70500"/>
  </r>
  <r>
    <x v="59"/>
    <x v="59"/>
    <x v="59"/>
    <x v="4"/>
    <x v="59"/>
    <n v="42928"/>
    <n v="54516"/>
  </r>
  <r>
    <x v="60"/>
    <x v="60"/>
    <x v="60"/>
    <x v="10"/>
    <x v="60"/>
    <n v="41976"/>
    <n v="54574"/>
  </r>
  <r>
    <x v="61"/>
    <x v="61"/>
    <x v="61"/>
    <x v="15"/>
    <x v="61"/>
    <n v="50146"/>
    <n v="62490"/>
  </r>
  <r>
    <x v="62"/>
    <x v="62"/>
    <x v="62"/>
    <x v="11"/>
    <x v="62"/>
    <n v="44121"/>
    <n v="67253"/>
  </r>
  <r>
    <x v="63"/>
    <x v="63"/>
    <x v="63"/>
    <x v="10"/>
    <x v="63"/>
    <n v="45693"/>
    <n v="63625"/>
  </r>
  <r>
    <x v="64"/>
    <x v="64"/>
    <x v="64"/>
    <x v="14"/>
    <x v="64"/>
    <n v="50708"/>
    <n v="58618"/>
  </r>
  <r>
    <x v="65"/>
    <x v="65"/>
    <x v="65"/>
    <x v="13"/>
    <x v="65"/>
    <n v="52286"/>
    <n v="55759"/>
  </r>
  <r>
    <x v="66"/>
    <x v="66"/>
    <x v="66"/>
    <x v="8"/>
    <x v="66"/>
    <n v="65317"/>
    <n v="88886"/>
  </r>
  <r>
    <x v="67"/>
    <x v="67"/>
    <x v="67"/>
    <x v="12"/>
    <x v="67"/>
    <n v="40429"/>
    <n v="45448"/>
  </r>
  <r>
    <x v="68"/>
    <x v="68"/>
    <x v="68"/>
    <x v="4"/>
    <x v="68"/>
    <n v="38269"/>
    <n v="44841"/>
  </r>
  <r>
    <x v="69"/>
    <x v="69"/>
    <x v="69"/>
    <x v="10"/>
    <x v="69"/>
    <n v="36732"/>
    <n v="46439"/>
  </r>
  <r>
    <x v="70"/>
    <x v="70"/>
    <x v="70"/>
    <x v="4"/>
    <x v="70"/>
    <n v="33283"/>
    <n v="38808"/>
  </r>
  <r>
    <x v="71"/>
    <x v="71"/>
    <x v="71"/>
    <x v="0"/>
    <x v="71"/>
    <n v="46027"/>
    <n v="51796"/>
  </r>
  <r>
    <x v="72"/>
    <x v="72"/>
    <x v="72"/>
    <x v="13"/>
    <x v="72"/>
    <n v="49335"/>
    <n v="59730"/>
  </r>
  <r>
    <x v="73"/>
    <x v="73"/>
    <x v="73"/>
    <x v="9"/>
    <x v="73"/>
    <n v="29596"/>
    <n v="33811"/>
  </r>
  <r>
    <x v="74"/>
    <x v="74"/>
    <x v="74"/>
    <x v="8"/>
    <x v="74"/>
    <n v="40740"/>
    <n v="47881"/>
  </r>
  <r>
    <x v="75"/>
    <x v="75"/>
    <x v="75"/>
    <x v="4"/>
    <x v="75"/>
    <n v="39489"/>
    <n v="49001"/>
  </r>
  <r>
    <x v="76"/>
    <x v="76"/>
    <x v="76"/>
    <x v="11"/>
    <x v="76"/>
    <n v="34698"/>
    <n v="40686"/>
  </r>
  <r>
    <x v="77"/>
    <x v="77"/>
    <x v="77"/>
    <x v="0"/>
    <x v="77"/>
    <n v="48460"/>
    <n v="65120"/>
  </r>
  <r>
    <x v="78"/>
    <x v="78"/>
    <x v="78"/>
    <x v="4"/>
    <x v="78"/>
    <n v="39390"/>
    <n v="45509"/>
  </r>
  <r>
    <x v="79"/>
    <x v="79"/>
    <x v="79"/>
    <x v="0"/>
    <x v="79"/>
    <n v="38193"/>
    <n v="42104"/>
  </r>
  <r>
    <x v="80"/>
    <x v="80"/>
    <x v="80"/>
    <x v="4"/>
    <x v="80"/>
    <n v="34386"/>
    <n v="41580"/>
  </r>
  <r>
    <x v="81"/>
    <x v="81"/>
    <x v="81"/>
    <x v="1"/>
    <x v="81"/>
    <n v="41964"/>
    <n v="47865"/>
  </r>
  <r>
    <x v="82"/>
    <x v="82"/>
    <x v="82"/>
    <x v="11"/>
    <x v="82"/>
    <n v="34059"/>
    <n v="39306"/>
  </r>
  <r>
    <x v="83"/>
    <x v="83"/>
    <x v="83"/>
    <x v="12"/>
    <x v="83"/>
    <n v="47005"/>
    <n v="59460"/>
  </r>
  <r>
    <x v="84"/>
    <x v="84"/>
    <x v="84"/>
    <x v="4"/>
    <x v="84"/>
    <n v="33419"/>
    <n v="38517"/>
  </r>
  <r>
    <x v="85"/>
    <x v="85"/>
    <x v="85"/>
    <x v="0"/>
    <x v="85"/>
    <n v="41810"/>
    <n v="45188"/>
  </r>
  <r>
    <x v="86"/>
    <x v="86"/>
    <x v="86"/>
    <x v="5"/>
    <x v="86"/>
    <n v="42405"/>
    <n v="47437"/>
  </r>
  <r>
    <x v="87"/>
    <x v="87"/>
    <x v="87"/>
    <x v="10"/>
    <x v="87"/>
    <n v="42807"/>
    <n v="51422"/>
  </r>
  <r>
    <x v="88"/>
    <x v="88"/>
    <x v="88"/>
    <x v="11"/>
    <x v="88"/>
    <n v="36904"/>
    <n v="44525"/>
  </r>
  <r>
    <x v="89"/>
    <x v="89"/>
    <x v="89"/>
    <x v="4"/>
    <x v="89"/>
    <n v="29774"/>
    <n v="34378"/>
  </r>
  <r>
    <x v="90"/>
    <x v="90"/>
    <x v="90"/>
    <x v="11"/>
    <x v="90"/>
    <n v="32493"/>
    <n v="39983"/>
  </r>
  <r>
    <x v="91"/>
    <x v="91"/>
    <x v="91"/>
    <x v="7"/>
    <x v="91"/>
    <n v="28748"/>
    <n v="34921"/>
  </r>
  <r>
    <x v="92"/>
    <x v="92"/>
    <x v="92"/>
    <x v="8"/>
    <x v="92"/>
    <n v="34427"/>
    <n v="41169"/>
  </r>
  <r>
    <x v="93"/>
    <x v="93"/>
    <x v="93"/>
    <x v="11"/>
    <x v="93"/>
    <n v="32462"/>
    <n v="38743"/>
  </r>
  <r>
    <x v="94"/>
    <x v="94"/>
    <x v="94"/>
    <x v="10"/>
    <x v="94"/>
    <n v="43557"/>
    <n v="60120"/>
  </r>
  <r>
    <x v="95"/>
    <x v="95"/>
    <x v="95"/>
    <x v="15"/>
    <x v="95"/>
    <n v="44635"/>
    <n v="50867"/>
  </r>
  <r>
    <x v="96"/>
    <x v="96"/>
    <x v="96"/>
    <x v="9"/>
    <x v="96"/>
    <n v="43836"/>
    <n v="58830"/>
  </r>
  <r>
    <x v="97"/>
    <x v="97"/>
    <x v="97"/>
    <x v="12"/>
    <x v="97"/>
    <n v="46701"/>
    <n v="66591"/>
  </r>
  <r>
    <x v="98"/>
    <x v="98"/>
    <x v="98"/>
    <x v="9"/>
    <x v="98"/>
    <n v="31525"/>
    <n v="42486"/>
  </r>
  <r>
    <x v="99"/>
    <x v="99"/>
    <x v="99"/>
    <x v="0"/>
    <x v="99"/>
    <n v="41274"/>
    <n v="50824"/>
  </r>
  <r>
    <x v="100"/>
    <x v="100"/>
    <x v="100"/>
    <x v="14"/>
    <x v="100"/>
    <n v="55299"/>
    <n v="65307"/>
  </r>
  <r>
    <x v="101"/>
    <x v="101"/>
    <x v="101"/>
    <x v="11"/>
    <x v="101"/>
    <n v="34495"/>
    <n v="40165"/>
  </r>
  <r>
    <x v="102"/>
    <x v="102"/>
    <x v="102"/>
    <x v="5"/>
    <x v="102"/>
    <n v="43886"/>
    <n v="50145"/>
  </r>
  <r>
    <x v="103"/>
    <x v="103"/>
    <x v="103"/>
    <x v="4"/>
    <x v="103"/>
    <n v="55539"/>
    <n v="68908"/>
  </r>
  <r>
    <x v="104"/>
    <x v="104"/>
    <x v="104"/>
    <x v="4"/>
    <x v="104"/>
    <n v="37354"/>
    <n v="48333"/>
  </r>
  <r>
    <x v="105"/>
    <x v="105"/>
    <x v="105"/>
    <x v="0"/>
    <x v="105"/>
    <n v="42936"/>
    <n v="50623"/>
  </r>
  <r>
    <x v="106"/>
    <x v="106"/>
    <x v="106"/>
    <x v="8"/>
    <x v="106"/>
    <n v="34213"/>
    <n v="39377"/>
  </r>
  <r>
    <x v="107"/>
    <x v="107"/>
    <x v="107"/>
    <x v="5"/>
    <x v="107"/>
    <n v="34173"/>
    <n v="53883"/>
  </r>
  <r>
    <x v="108"/>
    <x v="108"/>
    <x v="108"/>
    <x v="11"/>
    <x v="108"/>
    <n v="36290"/>
    <n v="46059"/>
  </r>
  <r>
    <x v="109"/>
    <x v="109"/>
    <x v="109"/>
    <x v="9"/>
    <x v="109"/>
    <n v="33284"/>
    <n v="40115"/>
  </r>
  <r>
    <x v="110"/>
    <x v="110"/>
    <x v="110"/>
    <x v="4"/>
    <x v="110"/>
    <n v="38025"/>
    <n v="44975"/>
  </r>
  <r>
    <x v="111"/>
    <x v="111"/>
    <x v="111"/>
    <x v="11"/>
    <x v="111"/>
    <n v="30722"/>
    <n v="36762"/>
  </r>
  <r>
    <x v="112"/>
    <x v="112"/>
    <x v="112"/>
    <x v="7"/>
    <x v="112"/>
    <n v="31719"/>
    <n v="38838"/>
  </r>
  <r>
    <x v="113"/>
    <x v="113"/>
    <x v="113"/>
    <x v="8"/>
    <x v="113"/>
    <n v="35998"/>
    <n v="41616"/>
  </r>
  <r>
    <x v="114"/>
    <x v="114"/>
    <x v="114"/>
    <x v="4"/>
    <x v="114"/>
    <n v="28907"/>
    <n v="35444"/>
  </r>
  <r>
    <x v="115"/>
    <x v="115"/>
    <x v="115"/>
    <x v="12"/>
    <x v="115"/>
    <n v="40497"/>
    <n v="48051"/>
  </r>
  <r>
    <x v="116"/>
    <x v="116"/>
    <x v="116"/>
    <x v="8"/>
    <x v="116"/>
    <n v="48213"/>
    <n v="69763"/>
  </r>
  <r>
    <x v="117"/>
    <x v="117"/>
    <x v="117"/>
    <x v="9"/>
    <x v="117"/>
    <n v="36015"/>
    <n v="44677"/>
  </r>
  <r>
    <x v="118"/>
    <x v="118"/>
    <x v="118"/>
    <x v="4"/>
    <x v="118"/>
    <n v="44691"/>
    <n v="55822"/>
  </r>
  <r>
    <x v="119"/>
    <x v="119"/>
    <x v="119"/>
    <x v="12"/>
    <x v="119"/>
    <n v="45102"/>
    <n v="56219"/>
  </r>
  <r>
    <x v="120"/>
    <x v="120"/>
    <x v="120"/>
    <x v="3"/>
    <x v="120"/>
    <n v="29412"/>
    <n v="35505"/>
  </r>
  <r>
    <x v="121"/>
    <x v="121"/>
    <x v="121"/>
    <x v="10"/>
    <x v="121"/>
    <n v="36116"/>
    <n v="42000"/>
  </r>
  <r>
    <x v="122"/>
    <x v="122"/>
    <x v="122"/>
    <x v="4"/>
    <x v="122"/>
    <n v="36963"/>
    <n v="44877"/>
  </r>
  <r>
    <x v="123"/>
    <x v="123"/>
    <x v="123"/>
    <x v="17"/>
    <x v="123"/>
    <n v="50373"/>
    <n v="69050"/>
  </r>
  <r>
    <x v="124"/>
    <x v="124"/>
    <x v="124"/>
    <x v="11"/>
    <x v="124"/>
    <n v="31310"/>
    <n v="39013"/>
  </r>
  <r>
    <x v="125"/>
    <x v="125"/>
    <x v="125"/>
    <x v="8"/>
    <x v="125"/>
    <n v="36912"/>
    <n v="43057"/>
  </r>
  <r>
    <x v="126"/>
    <x v="126"/>
    <x v="126"/>
    <x v="3"/>
    <x v="126"/>
    <n v="31331"/>
    <n v="37848"/>
  </r>
  <r>
    <x v="127"/>
    <x v="127"/>
    <x v="127"/>
    <x v="16"/>
    <x v="127"/>
    <n v="30848"/>
    <n v="37761"/>
  </r>
  <r>
    <x v="128"/>
    <x v="128"/>
    <x v="128"/>
    <x v="12"/>
    <x v="128"/>
    <n v="34474"/>
    <n v="39633"/>
  </r>
  <r>
    <x v="129"/>
    <x v="129"/>
    <x v="129"/>
    <x v="10"/>
    <x v="129"/>
    <n v="50000"/>
    <n v="87353"/>
  </r>
  <r>
    <x v="130"/>
    <x v="130"/>
    <x v="130"/>
    <x v="3"/>
    <x v="130"/>
    <n v="35634"/>
    <n v="50048"/>
  </r>
  <r>
    <x v="131"/>
    <x v="131"/>
    <x v="131"/>
    <x v="5"/>
    <x v="131"/>
    <n v="35945"/>
    <n v="43700"/>
  </r>
  <r>
    <x v="132"/>
    <x v="132"/>
    <x v="132"/>
    <x v="9"/>
    <x v="132"/>
    <n v="34880"/>
    <n v="40251"/>
  </r>
  <r>
    <x v="133"/>
    <x v="133"/>
    <x v="133"/>
    <x v="5"/>
    <x v="133"/>
    <n v="38284"/>
    <n v="41271"/>
  </r>
  <r>
    <x v="134"/>
    <x v="134"/>
    <x v="134"/>
    <x v="1"/>
    <x v="134"/>
    <n v="49354"/>
    <n v="71180"/>
  </r>
  <r>
    <x v="135"/>
    <x v="135"/>
    <x v="135"/>
    <x v="12"/>
    <x v="135"/>
    <n v="36113"/>
    <n v="42214"/>
  </r>
  <r>
    <x v="136"/>
    <x v="136"/>
    <x v="136"/>
    <x v="9"/>
    <x v="136"/>
    <n v="31770"/>
    <n v="40483"/>
  </r>
  <r>
    <x v="137"/>
    <x v="137"/>
    <x v="137"/>
    <x v="12"/>
    <x v="137"/>
    <n v="35109"/>
    <n v="45658"/>
  </r>
  <r>
    <x v="138"/>
    <x v="138"/>
    <x v="138"/>
    <x v="8"/>
    <x v="138"/>
    <n v="35673"/>
    <n v="46670"/>
  </r>
  <r>
    <x v="139"/>
    <x v="139"/>
    <x v="139"/>
    <x v="4"/>
    <x v="139"/>
    <n v="47131"/>
    <n v="73494"/>
  </r>
  <r>
    <x v="140"/>
    <x v="140"/>
    <x v="140"/>
    <x v="0"/>
    <x v="140"/>
    <n v="35031"/>
    <n v="43838"/>
  </r>
  <r>
    <x v="141"/>
    <x v="141"/>
    <x v="141"/>
    <x v="9"/>
    <x v="141"/>
    <n v="34705"/>
    <n v="41152"/>
  </r>
  <r>
    <x v="142"/>
    <x v="142"/>
    <x v="142"/>
    <x v="11"/>
    <x v="142"/>
    <n v="45042"/>
    <n v="65042"/>
  </r>
  <r>
    <x v="143"/>
    <x v="143"/>
    <x v="143"/>
    <x v="1"/>
    <x v="143"/>
    <n v="49199"/>
    <n v="88383"/>
  </r>
  <r>
    <x v="144"/>
    <x v="144"/>
    <x v="144"/>
    <x v="12"/>
    <x v="144"/>
    <n v="39285"/>
    <n v="46602"/>
  </r>
  <r>
    <x v="145"/>
    <x v="145"/>
    <x v="145"/>
    <x v="7"/>
    <x v="145"/>
    <n v="47878"/>
    <n v="75059"/>
  </r>
  <r>
    <x v="146"/>
    <x v="146"/>
    <x v="146"/>
    <x v="4"/>
    <x v="146"/>
    <n v="40810"/>
    <n v="47787"/>
  </r>
  <r>
    <x v="147"/>
    <x v="147"/>
    <x v="147"/>
    <x v="15"/>
    <x v="147"/>
    <n v="44271"/>
    <n v="70069"/>
  </r>
  <r>
    <x v="148"/>
    <x v="148"/>
    <x v="148"/>
    <x v="8"/>
    <x v="148"/>
    <n v="37561"/>
    <n v="44759"/>
  </r>
  <r>
    <x v="149"/>
    <x v="149"/>
    <x v="149"/>
    <x v="15"/>
    <x v="149"/>
    <n v="46619"/>
    <n v="58640"/>
  </r>
  <r>
    <x v="150"/>
    <x v="150"/>
    <x v="150"/>
    <x v="11"/>
    <x v="150"/>
    <n v="34752"/>
    <n v="43361"/>
  </r>
  <r>
    <x v="151"/>
    <x v="151"/>
    <x v="151"/>
    <x v="0"/>
    <x v="151"/>
    <n v="43195"/>
    <n v="46396"/>
  </r>
  <r>
    <x v="152"/>
    <x v="152"/>
    <x v="152"/>
    <x v="10"/>
    <x v="152"/>
    <n v="42036"/>
    <n v="51000"/>
  </r>
  <r>
    <x v="153"/>
    <x v="153"/>
    <x v="153"/>
    <x v="0"/>
    <x v="153"/>
    <n v="43967"/>
    <n v="49548"/>
  </r>
  <r>
    <x v="154"/>
    <x v="154"/>
    <x v="154"/>
    <x v="12"/>
    <x v="154"/>
    <n v="42344"/>
    <n v="53585"/>
  </r>
  <r>
    <x v="155"/>
    <x v="155"/>
    <x v="155"/>
    <x v="5"/>
    <x v="155"/>
    <n v="46759"/>
    <n v="57282"/>
  </r>
  <r>
    <x v="156"/>
    <x v="156"/>
    <x v="156"/>
    <x v="8"/>
    <x v="156"/>
    <n v="35979"/>
    <n v="40522"/>
  </r>
  <r>
    <x v="157"/>
    <x v="157"/>
    <x v="157"/>
    <x v="5"/>
    <x v="157"/>
    <n v="40635"/>
    <n v="45627"/>
  </r>
  <r>
    <x v="158"/>
    <x v="158"/>
    <x v="158"/>
    <x v="1"/>
    <x v="158"/>
    <n v="46640"/>
    <n v="59388"/>
  </r>
  <r>
    <x v="159"/>
    <x v="159"/>
    <x v="159"/>
    <x v="14"/>
    <x v="159"/>
    <n v="53295"/>
    <n v="63210"/>
  </r>
  <r>
    <x v="160"/>
    <x v="160"/>
    <x v="160"/>
    <x v="14"/>
    <x v="160"/>
    <n v="56514"/>
    <n v="61069"/>
  </r>
  <r>
    <x v="161"/>
    <x v="161"/>
    <x v="161"/>
    <x v="12"/>
    <x v="161"/>
    <n v="35298"/>
    <n v="43796"/>
  </r>
  <r>
    <x v="162"/>
    <x v="162"/>
    <x v="162"/>
    <x v="12"/>
    <x v="162"/>
    <n v="41241"/>
    <n v="49571"/>
  </r>
  <r>
    <x v="163"/>
    <x v="163"/>
    <x v="163"/>
    <x v="0"/>
    <x v="163"/>
    <n v="48158"/>
    <n v="54829"/>
  </r>
  <r>
    <x v="164"/>
    <x v="164"/>
    <x v="164"/>
    <x v="11"/>
    <x v="164"/>
    <n v="37343"/>
    <n v="46782"/>
  </r>
  <r>
    <x v="165"/>
    <x v="165"/>
    <x v="165"/>
    <x v="0"/>
    <x v="165"/>
    <n v="36228"/>
    <n v="40241"/>
  </r>
  <r>
    <x v="166"/>
    <x v="166"/>
    <x v="166"/>
    <x v="12"/>
    <x v="166"/>
    <n v="40927"/>
    <n v="51621"/>
  </r>
  <r>
    <x v="167"/>
    <x v="167"/>
    <x v="167"/>
    <x v="8"/>
    <x v="167"/>
    <n v="38805"/>
    <n v="45601"/>
  </r>
  <r>
    <x v="168"/>
    <x v="168"/>
    <x v="168"/>
    <x v="5"/>
    <x v="168"/>
    <n v="43489"/>
    <n v="48824"/>
  </r>
  <r>
    <x v="169"/>
    <x v="169"/>
    <x v="169"/>
    <x v="14"/>
    <x v="169"/>
    <n v="46918"/>
    <n v="57505"/>
  </r>
  <r>
    <x v="170"/>
    <x v="170"/>
    <x v="170"/>
    <x v="0"/>
    <x v="170"/>
    <n v="49958"/>
    <n v="56379"/>
  </r>
  <r>
    <x v="171"/>
    <x v="171"/>
    <x v="171"/>
    <x v="1"/>
    <x v="171"/>
    <n v="40886"/>
    <n v="46203"/>
  </r>
  <r>
    <x v="172"/>
    <x v="172"/>
    <x v="172"/>
    <x v="1"/>
    <x v="172"/>
    <n v="34652"/>
    <n v="42163"/>
  </r>
  <r>
    <x v="173"/>
    <x v="173"/>
    <x v="173"/>
    <x v="0"/>
    <x v="173"/>
    <n v="40530"/>
    <n v="44577"/>
  </r>
  <r>
    <x v="174"/>
    <x v="174"/>
    <x v="174"/>
    <x v="5"/>
    <x v="174"/>
    <n v="39875"/>
    <n v="45058"/>
  </r>
  <r>
    <x v="175"/>
    <x v="175"/>
    <x v="175"/>
    <x v="12"/>
    <x v="175"/>
    <n v="42053"/>
    <n v="56416"/>
  </r>
  <r>
    <x v="176"/>
    <x v="176"/>
    <x v="176"/>
    <x v="15"/>
    <x v="176"/>
    <n v="39058"/>
    <n v="43176"/>
  </r>
  <r>
    <x v="177"/>
    <x v="177"/>
    <x v="177"/>
    <x v="15"/>
    <x v="177"/>
    <n v="41466"/>
    <n v="47438"/>
  </r>
  <r>
    <x v="178"/>
    <x v="178"/>
    <x v="178"/>
    <x v="10"/>
    <x v="178"/>
    <n v="34334"/>
    <n v="42530"/>
  </r>
  <r>
    <x v="179"/>
    <x v="179"/>
    <x v="179"/>
    <x v="9"/>
    <x v="179"/>
    <n v="33103"/>
    <n v="41099"/>
  </r>
  <r>
    <x v="180"/>
    <x v="180"/>
    <x v="180"/>
    <x v="12"/>
    <x v="180"/>
    <n v="42957"/>
    <n v="52460"/>
  </r>
  <r>
    <x v="181"/>
    <x v="181"/>
    <x v="181"/>
    <x v="5"/>
    <x v="181"/>
    <n v="49388"/>
    <n v="59812"/>
  </r>
  <r>
    <x v="182"/>
    <x v="182"/>
    <x v="182"/>
    <x v="10"/>
    <x v="182"/>
    <n v="51858"/>
    <n v="59536"/>
  </r>
  <r>
    <x v="183"/>
    <x v="183"/>
    <x v="183"/>
    <x v="11"/>
    <x v="183"/>
    <n v="34511"/>
    <n v="42236"/>
  </r>
  <r>
    <x v="184"/>
    <x v="184"/>
    <x v="184"/>
    <x v="1"/>
    <x v="184"/>
    <n v="60313"/>
    <n v="86275"/>
  </r>
  <r>
    <x v="185"/>
    <x v="185"/>
    <x v="185"/>
    <x v="12"/>
    <x v="185"/>
    <n v="39127"/>
    <n v="46708"/>
  </r>
  <r>
    <x v="186"/>
    <x v="186"/>
    <x v="186"/>
    <x v="9"/>
    <x v="186"/>
    <n v="35972"/>
    <n v="42710"/>
  </r>
  <r>
    <x v="187"/>
    <x v="187"/>
    <x v="187"/>
    <x v="12"/>
    <x v="187"/>
    <n v="46128"/>
    <n v="57149"/>
  </r>
  <r>
    <x v="188"/>
    <x v="188"/>
    <x v="188"/>
    <x v="12"/>
    <x v="188"/>
    <n v="35872"/>
    <n v="45576"/>
  </r>
  <r>
    <x v="189"/>
    <x v="189"/>
    <x v="189"/>
    <x v="15"/>
    <x v="189"/>
    <n v="39175"/>
    <n v="45274"/>
  </r>
  <r>
    <x v="190"/>
    <x v="190"/>
    <x v="190"/>
    <x v="1"/>
    <x v="190"/>
    <n v="40056"/>
    <n v="46935"/>
  </r>
  <r>
    <x v="191"/>
    <x v="191"/>
    <x v="191"/>
    <x v="12"/>
    <x v="191"/>
    <n v="40488"/>
    <n v="51555"/>
  </r>
  <r>
    <x v="192"/>
    <x v="192"/>
    <x v="192"/>
    <x v="12"/>
    <x v="192"/>
    <n v="35447"/>
    <n v="41202"/>
  </r>
  <r>
    <x v="193"/>
    <x v="193"/>
    <x v="193"/>
    <x v="17"/>
    <x v="193"/>
    <n v="48758"/>
    <n v="70740"/>
  </r>
  <r>
    <x v="194"/>
    <x v="194"/>
    <x v="194"/>
    <x v="12"/>
    <x v="194"/>
    <n v="41299"/>
    <n v="50527"/>
  </r>
  <r>
    <x v="195"/>
    <x v="195"/>
    <x v="195"/>
    <x v="8"/>
    <x v="195"/>
    <n v="37539"/>
    <n v="44163"/>
  </r>
  <r>
    <x v="196"/>
    <x v="196"/>
    <x v="196"/>
    <x v="17"/>
    <x v="196"/>
    <n v="43373"/>
    <n v="46911"/>
  </r>
  <r>
    <x v="197"/>
    <x v="197"/>
    <x v="197"/>
    <x v="1"/>
    <x v="197"/>
    <n v="44647"/>
    <n v="52244"/>
  </r>
  <r>
    <x v="198"/>
    <x v="198"/>
    <x v="198"/>
    <x v="5"/>
    <x v="198"/>
    <n v="43752"/>
    <n v="53698"/>
  </r>
  <r>
    <x v="199"/>
    <x v="199"/>
    <x v="199"/>
    <x v="11"/>
    <x v="199"/>
    <n v="32679"/>
    <n v="37588"/>
  </r>
  <r>
    <x v="200"/>
    <x v="200"/>
    <x v="200"/>
    <x v="10"/>
    <x v="200"/>
    <n v="40112"/>
    <n v="48306"/>
  </r>
  <r>
    <x v="201"/>
    <x v="201"/>
    <x v="201"/>
    <x v="4"/>
    <x v="201"/>
    <n v="33345"/>
    <n v="38234"/>
  </r>
  <r>
    <x v="202"/>
    <x v="202"/>
    <x v="202"/>
    <x v="5"/>
    <x v="202"/>
    <n v="37031"/>
    <n v="43664"/>
  </r>
  <r>
    <x v="203"/>
    <x v="203"/>
    <x v="203"/>
    <x v="5"/>
    <x v="203"/>
    <n v="36045"/>
    <n v="47216"/>
  </r>
  <r>
    <x v="204"/>
    <x v="204"/>
    <x v="204"/>
    <x v="4"/>
    <x v="204"/>
    <n v="36084"/>
    <n v="45364"/>
  </r>
  <r>
    <x v="205"/>
    <x v="205"/>
    <x v="205"/>
    <x v="0"/>
    <x v="205"/>
    <n v="38090"/>
    <n v="40370"/>
  </r>
  <r>
    <x v="206"/>
    <x v="206"/>
    <x v="206"/>
    <x v="11"/>
    <x v="206"/>
    <n v="36856"/>
    <n v="48618"/>
  </r>
  <r>
    <x v="207"/>
    <x v="207"/>
    <x v="207"/>
    <x v="17"/>
    <x v="207"/>
    <n v="34000"/>
    <n v="41423"/>
  </r>
  <r>
    <x v="208"/>
    <x v="208"/>
    <x v="208"/>
    <x v="0"/>
    <x v="208"/>
    <n v="48285"/>
    <n v="63126"/>
  </r>
  <r>
    <x v="209"/>
    <x v="209"/>
    <x v="209"/>
    <x v="16"/>
    <x v="209"/>
    <n v="30908"/>
    <n v="38210"/>
  </r>
  <r>
    <x v="210"/>
    <x v="210"/>
    <x v="210"/>
    <x v="8"/>
    <x v="210"/>
    <n v="37138"/>
    <n v="43013"/>
  </r>
  <r>
    <x v="211"/>
    <x v="211"/>
    <x v="211"/>
    <x v="8"/>
    <x v="211"/>
    <n v="38973"/>
    <n v="47790"/>
  </r>
  <r>
    <x v="212"/>
    <x v="212"/>
    <x v="212"/>
    <x v="14"/>
    <x v="212"/>
    <n v="53796"/>
    <n v="97725"/>
  </r>
  <r>
    <x v="213"/>
    <x v="213"/>
    <x v="213"/>
    <x v="4"/>
    <x v="213"/>
    <n v="37522"/>
    <n v="42937"/>
  </r>
  <r>
    <x v="214"/>
    <x v="214"/>
    <x v="214"/>
    <x v="9"/>
    <x v="214"/>
    <n v="43607"/>
    <n v="70795"/>
  </r>
  <r>
    <x v="215"/>
    <x v="215"/>
    <x v="215"/>
    <x v="10"/>
    <x v="215"/>
    <n v="39818"/>
    <n v="50330"/>
  </r>
  <r>
    <x v="216"/>
    <x v="216"/>
    <x v="216"/>
    <x v="5"/>
    <x v="216"/>
    <n v="45472"/>
    <n v="54276"/>
  </r>
  <r>
    <x v="217"/>
    <x v="217"/>
    <x v="217"/>
    <x v="3"/>
    <x v="217"/>
    <n v="31857"/>
    <n v="39936"/>
  </r>
  <r>
    <x v="218"/>
    <x v="218"/>
    <x v="218"/>
    <x v="11"/>
    <x v="218"/>
    <n v="43533"/>
    <n v="57288"/>
  </r>
  <r>
    <x v="219"/>
    <x v="219"/>
    <x v="219"/>
    <x v="0"/>
    <x v="219"/>
    <n v="40508"/>
    <n v="43591"/>
  </r>
  <r>
    <x v="220"/>
    <x v="220"/>
    <x v="220"/>
    <x v="0"/>
    <x v="220"/>
    <n v="39536"/>
    <n v="43937"/>
  </r>
  <r>
    <x v="221"/>
    <x v="221"/>
    <x v="221"/>
    <x v="1"/>
    <x v="221"/>
    <n v="40856"/>
    <n v="45981"/>
  </r>
  <r>
    <x v="222"/>
    <x v="222"/>
    <x v="222"/>
    <x v="17"/>
    <x v="222"/>
    <n v="45861"/>
    <n v="55472"/>
  </r>
  <r>
    <x v="223"/>
    <x v="223"/>
    <x v="223"/>
    <x v="1"/>
    <x v="223"/>
    <n v="44698"/>
    <n v="53569"/>
  </r>
  <r>
    <x v="224"/>
    <x v="224"/>
    <x v="224"/>
    <x v="1"/>
    <x v="224"/>
    <n v="39610"/>
    <n v="48890"/>
  </r>
  <r>
    <x v="225"/>
    <x v="225"/>
    <x v="225"/>
    <x v="17"/>
    <x v="225"/>
    <n v="42387"/>
    <n v="50161"/>
  </r>
  <r>
    <x v="226"/>
    <x v="226"/>
    <x v="226"/>
    <x v="4"/>
    <x v="226"/>
    <n v="34320"/>
    <n v="43447"/>
  </r>
  <r>
    <x v="227"/>
    <x v="227"/>
    <x v="227"/>
    <x v="8"/>
    <x v="227"/>
    <n v="44781"/>
    <n v="58470"/>
  </r>
  <r>
    <x v="228"/>
    <x v="228"/>
    <x v="228"/>
    <x v="8"/>
    <x v="228"/>
    <n v="36897"/>
    <n v="43367"/>
  </r>
  <r>
    <x v="229"/>
    <x v="229"/>
    <x v="229"/>
    <x v="17"/>
    <x v="229"/>
    <n v="45647"/>
    <n v="58626"/>
  </r>
  <r>
    <x v="230"/>
    <x v="230"/>
    <x v="230"/>
    <x v="18"/>
    <x v="230"/>
    <n v="41026"/>
    <n v="61737"/>
  </r>
  <r>
    <x v="231"/>
    <x v="231"/>
    <x v="231"/>
    <x v="9"/>
    <x v="231"/>
    <n v="54231"/>
    <n v="110158"/>
  </r>
  <r>
    <x v="232"/>
    <x v="232"/>
    <x v="232"/>
    <x v="1"/>
    <x v="232"/>
    <n v="40606"/>
    <n v="47115"/>
  </r>
  <r>
    <x v="233"/>
    <x v="233"/>
    <x v="233"/>
    <x v="15"/>
    <x v="233"/>
    <n v="48959"/>
    <n v="54420"/>
  </r>
  <r>
    <x v="234"/>
    <x v="234"/>
    <x v="234"/>
    <x v="4"/>
    <x v="234"/>
    <n v="41428"/>
    <n v="53350"/>
  </r>
  <r>
    <x v="235"/>
    <x v="235"/>
    <x v="235"/>
    <x v="10"/>
    <x v="235"/>
    <n v="43181"/>
    <n v="52127"/>
  </r>
  <r>
    <x v="236"/>
    <x v="236"/>
    <x v="236"/>
    <x v="10"/>
    <x v="236"/>
    <n v="40819"/>
    <n v="53184"/>
  </r>
  <r>
    <x v="237"/>
    <x v="237"/>
    <x v="237"/>
    <x v="9"/>
    <x v="237"/>
    <n v="30253"/>
    <n v="40030"/>
  </r>
  <r>
    <x v="238"/>
    <x v="238"/>
    <x v="238"/>
    <x v="8"/>
    <x v="238"/>
    <n v="33413"/>
    <n v="40598"/>
  </r>
  <r>
    <x v="239"/>
    <x v="239"/>
    <x v="239"/>
    <x v="10"/>
    <x v="239"/>
    <n v="38333"/>
    <n v="45289"/>
  </r>
  <r>
    <x v="240"/>
    <x v="240"/>
    <x v="240"/>
    <x v="4"/>
    <x v="240"/>
    <n v="40351"/>
    <n v="51924"/>
  </r>
  <r>
    <x v="241"/>
    <x v="241"/>
    <x v="241"/>
    <x v="11"/>
    <x v="241"/>
    <n v="32655"/>
    <n v="40262"/>
  </r>
  <r>
    <x v="242"/>
    <x v="242"/>
    <x v="242"/>
    <x v="11"/>
    <x v="242"/>
    <n v="41231"/>
    <n v="50884"/>
  </r>
  <r>
    <x v="243"/>
    <x v="243"/>
    <x v="243"/>
    <x v="11"/>
    <x v="243"/>
    <n v="31848"/>
    <n v="39363"/>
  </r>
  <r>
    <x v="244"/>
    <x v="244"/>
    <x v="244"/>
    <x v="5"/>
    <x v="244"/>
    <n v="45187"/>
    <n v="55111"/>
  </r>
  <r>
    <x v="245"/>
    <x v="245"/>
    <x v="245"/>
    <x v="4"/>
    <x v="245"/>
    <n v="39226"/>
    <n v="53727"/>
  </r>
  <r>
    <x v="246"/>
    <x v="246"/>
    <x v="246"/>
    <x v="5"/>
    <x v="246"/>
    <n v="50538"/>
    <n v="68948"/>
  </r>
  <r>
    <x v="247"/>
    <x v="247"/>
    <x v="247"/>
    <x v="12"/>
    <x v="247"/>
    <n v="40022"/>
    <n v="48835"/>
  </r>
  <r>
    <x v="248"/>
    <x v="248"/>
    <x v="248"/>
    <x v="15"/>
    <x v="248"/>
    <n v="38652"/>
    <n v="45197"/>
  </r>
  <r>
    <x v="249"/>
    <x v="249"/>
    <x v="249"/>
    <x v="0"/>
    <x v="249"/>
    <n v="45045"/>
    <n v="53910"/>
  </r>
  <r>
    <x v="250"/>
    <x v="250"/>
    <x v="250"/>
    <x v="17"/>
    <x v="250"/>
    <n v="43362"/>
    <n v="51896"/>
  </r>
  <r>
    <x v="251"/>
    <x v="251"/>
    <x v="251"/>
    <x v="12"/>
    <x v="251"/>
    <n v="45245"/>
    <n v="57157"/>
  </r>
  <r>
    <x v="252"/>
    <x v="252"/>
    <x v="252"/>
    <x v="9"/>
    <x v="252"/>
    <n v="32771"/>
    <n v="40734"/>
  </r>
  <r>
    <x v="253"/>
    <x v="253"/>
    <x v="253"/>
    <x v="15"/>
    <x v="253"/>
    <n v="41746"/>
    <n v="43767"/>
  </r>
  <r>
    <x v="254"/>
    <x v="254"/>
    <x v="254"/>
    <x v="13"/>
    <x v="254"/>
    <n v="50277"/>
    <n v="66765"/>
  </r>
  <r>
    <x v="255"/>
    <x v="255"/>
    <x v="255"/>
    <x v="10"/>
    <x v="255"/>
    <n v="37866"/>
    <n v="43987"/>
  </r>
  <r>
    <x v="256"/>
    <x v="256"/>
    <x v="256"/>
    <x v="14"/>
    <x v="256"/>
    <n v="50438"/>
    <n v="75043"/>
  </r>
  <r>
    <x v="257"/>
    <x v="257"/>
    <x v="257"/>
    <x v="1"/>
    <x v="257"/>
    <n v="41992"/>
    <n v="46650"/>
  </r>
  <r>
    <x v="258"/>
    <x v="258"/>
    <x v="258"/>
    <x v="10"/>
    <x v="258"/>
    <n v="40708"/>
    <n v="45647"/>
  </r>
  <r>
    <x v="259"/>
    <x v="259"/>
    <x v="259"/>
    <x v="12"/>
    <x v="259"/>
    <n v="39573"/>
    <n v="47059"/>
  </r>
  <r>
    <x v="260"/>
    <x v="260"/>
    <x v="260"/>
    <x v="10"/>
    <x v="260"/>
    <n v="45966"/>
    <n v="56342"/>
  </r>
  <r>
    <x v="261"/>
    <x v="261"/>
    <x v="261"/>
    <x v="0"/>
    <x v="261"/>
    <n v="43364"/>
    <n v="48265"/>
  </r>
  <r>
    <x v="262"/>
    <x v="262"/>
    <x v="262"/>
    <x v="10"/>
    <x v="262"/>
    <n v="38689"/>
    <n v="45869"/>
  </r>
  <r>
    <x v="263"/>
    <x v="263"/>
    <x v="263"/>
    <x v="0"/>
    <x v="263"/>
    <n v="47191"/>
    <n v="56404"/>
  </r>
  <r>
    <x v="264"/>
    <x v="264"/>
    <x v="264"/>
    <x v="11"/>
    <x v="264"/>
    <n v="38775"/>
    <n v="54089"/>
  </r>
  <r>
    <x v="265"/>
    <x v="265"/>
    <x v="265"/>
    <x v="1"/>
    <x v="265"/>
    <n v="40160"/>
    <n v="49206"/>
  </r>
  <r>
    <x v="266"/>
    <x v="266"/>
    <x v="266"/>
    <x v="1"/>
    <x v="266"/>
    <n v="41855"/>
    <n v="53147"/>
  </r>
  <r>
    <x v="267"/>
    <x v="267"/>
    <x v="267"/>
    <x v="0"/>
    <x v="267"/>
    <n v="39218"/>
    <n v="45882"/>
  </r>
  <r>
    <x v="268"/>
    <x v="268"/>
    <x v="268"/>
    <x v="10"/>
    <x v="268"/>
    <n v="43822"/>
    <n v="55656"/>
  </r>
  <r>
    <x v="269"/>
    <x v="269"/>
    <x v="269"/>
    <x v="12"/>
    <x v="269"/>
    <n v="39933"/>
    <n v="54317"/>
  </r>
  <r>
    <x v="270"/>
    <x v="270"/>
    <x v="270"/>
    <x v="12"/>
    <x v="270"/>
    <n v="42111"/>
    <n v="47064"/>
  </r>
  <r>
    <x v="271"/>
    <x v="271"/>
    <x v="271"/>
    <x v="19"/>
    <x v="271"/>
    <n v="44625"/>
    <n v="67324"/>
  </r>
  <r>
    <x v="272"/>
    <x v="272"/>
    <x v="272"/>
    <x v="10"/>
    <x v="272"/>
    <n v="54003"/>
    <n v="59151"/>
  </r>
  <r>
    <x v="273"/>
    <x v="273"/>
    <x v="273"/>
    <x v="10"/>
    <x v="273"/>
    <n v="40333"/>
    <n v="48051"/>
  </r>
  <r>
    <x v="274"/>
    <x v="274"/>
    <x v="274"/>
    <x v="9"/>
    <x v="274"/>
    <n v="49637"/>
    <n v="84887"/>
  </r>
  <r>
    <x v="275"/>
    <x v="275"/>
    <x v="275"/>
    <x v="1"/>
    <x v="275"/>
    <n v="46095"/>
    <n v="56056"/>
  </r>
  <r>
    <x v="276"/>
    <x v="276"/>
    <x v="276"/>
    <x v="1"/>
    <x v="276"/>
    <n v="51674"/>
    <n v="57575"/>
  </r>
  <r>
    <x v="277"/>
    <x v="277"/>
    <x v="277"/>
    <x v="1"/>
    <x v="277"/>
    <n v="45068"/>
    <n v="53062"/>
  </r>
  <r>
    <x v="278"/>
    <x v="278"/>
    <x v="278"/>
    <x v="5"/>
    <x v="278"/>
    <n v="42635"/>
    <n v="51429"/>
  </r>
  <r>
    <x v="279"/>
    <x v="279"/>
    <x v="279"/>
    <x v="17"/>
    <x v="279"/>
    <n v="52862"/>
    <n v="75313"/>
  </r>
  <r>
    <x v="280"/>
    <x v="280"/>
    <x v="280"/>
    <x v="0"/>
    <x v="280"/>
    <n v="43804"/>
    <n v="50078"/>
  </r>
  <r>
    <x v="281"/>
    <x v="281"/>
    <x v="281"/>
    <x v="10"/>
    <x v="281"/>
    <n v="41719"/>
    <n v="49206"/>
  </r>
  <r>
    <x v="282"/>
    <x v="282"/>
    <x v="282"/>
    <x v="1"/>
    <x v="282"/>
    <n v="61280"/>
    <n v="107530"/>
  </r>
  <r>
    <x v="283"/>
    <x v="283"/>
    <x v="283"/>
    <x v="0"/>
    <x v="283"/>
    <n v="34664"/>
    <n v="42017"/>
  </r>
  <r>
    <x v="284"/>
    <x v="284"/>
    <x v="284"/>
    <x v="0"/>
    <x v="284"/>
    <n v="38807"/>
    <n v="43430"/>
  </r>
  <r>
    <x v="285"/>
    <x v="285"/>
    <x v="285"/>
    <x v="17"/>
    <x v="285"/>
    <n v="48560"/>
    <n v="72721"/>
  </r>
  <r>
    <x v="286"/>
    <x v="286"/>
    <x v="286"/>
    <x v="15"/>
    <x v="286"/>
    <n v="37714"/>
    <n v="42893"/>
  </r>
  <r>
    <x v="287"/>
    <x v="287"/>
    <x v="287"/>
    <x v="10"/>
    <x v="287"/>
    <n v="52437"/>
    <n v="87530"/>
  </r>
  <r>
    <x v="288"/>
    <x v="288"/>
    <x v="288"/>
    <x v="4"/>
    <x v="288"/>
    <n v="45734"/>
    <n v="67068"/>
  </r>
  <r>
    <x v="289"/>
    <x v="289"/>
    <x v="289"/>
    <x v="10"/>
    <x v="289"/>
    <n v="43571"/>
    <n v="53182"/>
  </r>
  <r>
    <x v="290"/>
    <x v="290"/>
    <x v="290"/>
    <x v="10"/>
    <x v="290"/>
    <n v="42062"/>
    <n v="53300"/>
  </r>
  <r>
    <x v="291"/>
    <x v="291"/>
    <x v="291"/>
    <x v="12"/>
    <x v="291"/>
    <n v="41128"/>
    <n v="51672"/>
  </r>
  <r>
    <x v="292"/>
    <x v="292"/>
    <x v="292"/>
    <x v="15"/>
    <x v="292"/>
    <n v="43374"/>
    <n v="47807"/>
  </r>
  <r>
    <x v="293"/>
    <x v="293"/>
    <x v="293"/>
    <x v="8"/>
    <x v="293"/>
    <n v="45579"/>
    <n v="62474"/>
  </r>
  <r>
    <x v="294"/>
    <x v="294"/>
    <x v="294"/>
    <x v="0"/>
    <x v="294"/>
    <n v="39518"/>
    <n v="42275"/>
  </r>
  <r>
    <x v="295"/>
    <x v="295"/>
    <x v="295"/>
    <x v="12"/>
    <x v="295"/>
    <n v="46252"/>
    <n v="57413"/>
  </r>
  <r>
    <x v="296"/>
    <x v="296"/>
    <x v="296"/>
    <x v="0"/>
    <x v="296"/>
    <n v="42546"/>
    <n v="46303"/>
  </r>
  <r>
    <x v="297"/>
    <x v="297"/>
    <x v="297"/>
    <x v="5"/>
    <x v="297"/>
    <n v="48479"/>
    <n v="59889"/>
  </r>
  <r>
    <x v="298"/>
    <x v="298"/>
    <x v="298"/>
    <x v="10"/>
    <x v="298"/>
    <n v="39889"/>
    <n v="52008"/>
  </r>
  <r>
    <x v="299"/>
    <x v="299"/>
    <x v="299"/>
    <x v="5"/>
    <x v="299"/>
    <n v="40843"/>
    <n v="48125"/>
  </r>
  <r>
    <x v="300"/>
    <x v="300"/>
    <x v="300"/>
    <x v="0"/>
    <x v="300"/>
    <n v="41446"/>
    <n v="45180"/>
  </r>
  <r>
    <x v="301"/>
    <x v="301"/>
    <x v="301"/>
    <x v="10"/>
    <x v="301"/>
    <n v="44071"/>
    <n v="55943"/>
  </r>
  <r>
    <x v="302"/>
    <x v="302"/>
    <x v="302"/>
    <x v="5"/>
    <x v="302"/>
    <n v="40235"/>
    <n v="45814"/>
  </r>
  <r>
    <x v="303"/>
    <x v="303"/>
    <x v="303"/>
    <x v="3"/>
    <x v="303"/>
    <n v="49719"/>
    <n v="94601"/>
  </r>
  <r>
    <x v="304"/>
    <x v="304"/>
    <x v="304"/>
    <x v="0"/>
    <x v="304"/>
    <n v="45248"/>
    <n v="50656"/>
  </r>
  <r>
    <x v="305"/>
    <x v="305"/>
    <x v="305"/>
    <x v="10"/>
    <x v="305"/>
    <n v="44544"/>
    <n v="63439"/>
  </r>
  <r>
    <x v="306"/>
    <x v="306"/>
    <x v="306"/>
    <x v="17"/>
    <x v="306"/>
    <n v="41793"/>
    <n v="48497"/>
  </r>
  <r>
    <x v="307"/>
    <x v="307"/>
    <x v="307"/>
    <x v="0"/>
    <x v="307"/>
    <n v="40063"/>
    <n v="48893"/>
  </r>
  <r>
    <x v="308"/>
    <x v="308"/>
    <x v="308"/>
    <x v="10"/>
    <x v="308"/>
    <n v="37082"/>
    <n v="43477"/>
  </r>
  <r>
    <x v="309"/>
    <x v="309"/>
    <x v="309"/>
    <x v="1"/>
    <x v="309"/>
    <n v="38303"/>
    <n v="44748"/>
  </r>
  <r>
    <x v="310"/>
    <x v="310"/>
    <x v="310"/>
    <x v="1"/>
    <x v="310"/>
    <n v="42606"/>
    <n v="46583"/>
  </r>
  <r>
    <x v="311"/>
    <x v="311"/>
    <x v="311"/>
    <x v="0"/>
    <x v="311"/>
    <n v="47825"/>
    <n v="66629"/>
  </r>
  <r>
    <x v="312"/>
    <x v="312"/>
    <x v="312"/>
    <x v="10"/>
    <x v="312"/>
    <n v="38668"/>
    <n v="45557"/>
  </r>
  <r>
    <x v="313"/>
    <x v="313"/>
    <x v="313"/>
    <x v="1"/>
    <x v="313"/>
    <n v="37048"/>
    <n v="41766"/>
  </r>
  <r>
    <x v="314"/>
    <x v="314"/>
    <x v="314"/>
    <x v="0"/>
    <x v="314"/>
    <n v="53916"/>
    <n v="103317"/>
  </r>
  <r>
    <x v="315"/>
    <x v="315"/>
    <x v="315"/>
    <x v="15"/>
    <x v="315"/>
    <n v="40325"/>
    <n v="53960"/>
  </r>
  <r>
    <x v="316"/>
    <x v="316"/>
    <x v="316"/>
    <x v="11"/>
    <x v="316"/>
    <n v="36827"/>
    <n v="49108"/>
  </r>
  <r>
    <x v="317"/>
    <x v="317"/>
    <x v="317"/>
    <x v="8"/>
    <x v="317"/>
    <n v="46633"/>
    <n v="63809"/>
  </r>
  <r>
    <x v="318"/>
    <x v="318"/>
    <x v="318"/>
    <x v="5"/>
    <x v="318"/>
    <n v="44482"/>
    <n v="60691"/>
  </r>
  <r>
    <x v="319"/>
    <x v="319"/>
    <x v="319"/>
    <x v="12"/>
    <x v="319"/>
    <n v="39329"/>
    <n v="47027"/>
  </r>
  <r>
    <x v="320"/>
    <x v="320"/>
    <x v="320"/>
    <x v="0"/>
    <x v="320"/>
    <n v="44274"/>
    <n v="52377"/>
  </r>
  <r>
    <x v="321"/>
    <x v="321"/>
    <x v="321"/>
    <x v="0"/>
    <x v="321"/>
    <n v="35691"/>
    <n v="39810"/>
  </r>
  <r>
    <x v="322"/>
    <x v="322"/>
    <x v="322"/>
    <x v="1"/>
    <x v="322"/>
    <n v="42666"/>
    <n v="53215"/>
  </r>
  <r>
    <x v="323"/>
    <x v="323"/>
    <x v="323"/>
    <x v="15"/>
    <x v="323"/>
    <n v="38038"/>
    <n v="41993"/>
  </r>
  <r>
    <x v="324"/>
    <x v="324"/>
    <x v="324"/>
    <x v="12"/>
    <x v="324"/>
    <n v="44687"/>
    <n v="63741"/>
  </r>
  <r>
    <x v="325"/>
    <x v="325"/>
    <x v="325"/>
    <x v="0"/>
    <x v="325"/>
    <n v="40813"/>
    <n v="45446"/>
  </r>
  <r>
    <x v="326"/>
    <x v="326"/>
    <x v="326"/>
    <x v="14"/>
    <x v="326"/>
    <n v="44205"/>
    <n v="49158"/>
  </r>
  <r>
    <x v="327"/>
    <x v="327"/>
    <x v="327"/>
    <x v="10"/>
    <x v="327"/>
    <n v="41572"/>
    <n v="48446"/>
  </r>
  <r>
    <x v="328"/>
    <x v="328"/>
    <x v="328"/>
    <x v="10"/>
    <x v="328"/>
    <n v="39346"/>
    <n v="43682"/>
  </r>
  <r>
    <x v="329"/>
    <x v="329"/>
    <x v="329"/>
    <x v="4"/>
    <x v="329"/>
    <n v="38189"/>
    <n v="48345"/>
  </r>
  <r>
    <x v="330"/>
    <x v="330"/>
    <x v="330"/>
    <x v="12"/>
    <x v="330"/>
    <n v="38253"/>
    <n v="49661"/>
  </r>
  <r>
    <x v="331"/>
    <x v="331"/>
    <x v="331"/>
    <x v="10"/>
    <x v="331"/>
    <n v="39445"/>
    <n v="48907"/>
  </r>
  <r>
    <x v="332"/>
    <x v="332"/>
    <x v="332"/>
    <x v="12"/>
    <x v="332"/>
    <n v="45609"/>
    <n v="59470"/>
  </r>
  <r>
    <x v="333"/>
    <x v="333"/>
    <x v="333"/>
    <x v="0"/>
    <x v="333"/>
    <n v="46123"/>
    <n v="53206"/>
  </r>
  <r>
    <x v="334"/>
    <x v="334"/>
    <x v="334"/>
    <x v="8"/>
    <x v="334"/>
    <n v="49346"/>
    <n v="82850"/>
  </r>
  <r>
    <x v="335"/>
    <x v="335"/>
    <x v="335"/>
    <x v="1"/>
    <x v="335"/>
    <n v="45664"/>
    <n v="59765"/>
  </r>
  <r>
    <x v="336"/>
    <x v="336"/>
    <x v="336"/>
    <x v="18"/>
    <x v="336"/>
    <n v="45040"/>
    <n v="64430"/>
  </r>
  <r>
    <x v="337"/>
    <x v="337"/>
    <x v="337"/>
    <x v="20"/>
    <x v="337"/>
    <s v="na"/>
    <s v="na"/>
  </r>
  <r>
    <x v="338"/>
    <x v="338"/>
    <x v="337"/>
    <x v="20"/>
    <x v="337"/>
    <s v="na"/>
    <s v="na"/>
  </r>
  <r>
    <x v="339"/>
    <x v="339"/>
    <x v="337"/>
    <x v="20"/>
    <x v="337"/>
    <s v="na"/>
    <s v="na"/>
  </r>
  <r>
    <x v="340"/>
    <x v="340"/>
    <x v="337"/>
    <x v="20"/>
    <x v="337"/>
    <s v="na"/>
    <s v="na"/>
  </r>
  <r>
    <x v="341"/>
    <x v="341"/>
    <x v="337"/>
    <x v="20"/>
    <x v="337"/>
    <s v="na"/>
    <s v="na"/>
  </r>
  <r>
    <x v="342"/>
    <x v="342"/>
    <x v="337"/>
    <x v="20"/>
    <x v="337"/>
    <s v="na"/>
    <s v="na"/>
  </r>
  <r>
    <x v="343"/>
    <x v="343"/>
    <x v="337"/>
    <x v="20"/>
    <x v="337"/>
    <s v="na"/>
    <s v="na"/>
  </r>
  <r>
    <x v="344"/>
    <x v="344"/>
    <x v="337"/>
    <x v="20"/>
    <x v="337"/>
    <s v="na"/>
    <s v="na"/>
  </r>
  <r>
    <x v="345"/>
    <x v="345"/>
    <x v="337"/>
    <x v="20"/>
    <x v="337"/>
    <s v="na"/>
    <s v="na"/>
  </r>
  <r>
    <x v="346"/>
    <x v="346"/>
    <x v="337"/>
    <x v="20"/>
    <x v="337"/>
    <s v="na"/>
    <s v="na"/>
  </r>
  <r>
    <x v="347"/>
    <x v="347"/>
    <x v="337"/>
    <x v="20"/>
    <x v="337"/>
    <s v="na"/>
    <s v="na"/>
  </r>
  <r>
    <x v="348"/>
    <x v="348"/>
    <x v="337"/>
    <x v="20"/>
    <x v="337"/>
    <s v="na"/>
    <s v="na"/>
  </r>
  <r>
    <x v="349"/>
    <x v="349"/>
    <x v="337"/>
    <x v="20"/>
    <x v="337"/>
    <s v="na"/>
    <s v="na"/>
  </r>
  <r>
    <x v="350"/>
    <x v="350"/>
    <x v="337"/>
    <x v="20"/>
    <x v="337"/>
    <s v="na"/>
    <s v="na"/>
  </r>
  <r>
    <x v="351"/>
    <x v="351"/>
    <x v="337"/>
    <x v="20"/>
    <x v="337"/>
    <s v="na"/>
    <s v="na"/>
  </r>
  <r>
    <x v="352"/>
    <x v="352"/>
    <x v="337"/>
    <x v="20"/>
    <x v="337"/>
    <s v="na"/>
    <s v="na"/>
  </r>
  <r>
    <x v="353"/>
    <x v="353"/>
    <x v="337"/>
    <x v="20"/>
    <x v="337"/>
    <s v="na"/>
    <s v="na"/>
  </r>
  <r>
    <x v="354"/>
    <x v="354"/>
    <x v="337"/>
    <x v="20"/>
    <x v="337"/>
    <s v="na"/>
    <s v="na"/>
  </r>
  <r>
    <x v="355"/>
    <x v="355"/>
    <x v="337"/>
    <x v="20"/>
    <x v="337"/>
    <s v="na"/>
    <s v="na"/>
  </r>
  <r>
    <x v="356"/>
    <x v="356"/>
    <x v="338"/>
    <x v="21"/>
    <x v="338"/>
    <m/>
    <m/>
  </r>
  <r>
    <x v="357"/>
    <x v="357"/>
    <x v="338"/>
    <x v="21"/>
    <x v="33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 rowPageCount="1" colPageCount="1"/>
  <pivotFields count="7">
    <pivotField showAll="0">
      <items count="359">
        <item x="182"/>
        <item x="31"/>
        <item x="209"/>
        <item x="68"/>
        <item x="75"/>
        <item x="329"/>
        <item x="308"/>
        <item x="115"/>
        <item x="150"/>
        <item x="104"/>
        <item x="162"/>
        <item x="120"/>
        <item x="243"/>
        <item x="41"/>
        <item x="24"/>
        <item x="195"/>
        <item x="236"/>
        <item x="198"/>
        <item x="204"/>
        <item x="60"/>
        <item x="200"/>
        <item x="337"/>
        <item x="247"/>
        <item x="290"/>
        <item x="51"/>
        <item x="91"/>
        <item x="3"/>
        <item x="217"/>
        <item x="126"/>
        <item x="185"/>
        <item x="17"/>
        <item x="109"/>
        <item x="80"/>
        <item x="73"/>
        <item x="47"/>
        <item x="228"/>
        <item x="291"/>
        <item x="211"/>
        <item x="322"/>
        <item x="237"/>
        <item x="199"/>
        <item x="241"/>
        <item x="135"/>
        <item x="20"/>
        <item x="259"/>
        <item x="252"/>
        <item x="130"/>
        <item x="317"/>
        <item x="58"/>
        <item x="50"/>
        <item x="57"/>
        <item x="296"/>
        <item x="233"/>
        <item x="253"/>
        <item x="105"/>
        <item x="169"/>
        <item x="336"/>
        <item x="314"/>
        <item x="311"/>
        <item x="309"/>
        <item x="283"/>
        <item x="298"/>
        <item x="307"/>
        <item x="246"/>
        <item x="184"/>
        <item x="315"/>
        <item x="287"/>
        <item x="251"/>
        <item x="303"/>
        <item x="282"/>
        <item x="143"/>
        <item x="214"/>
        <item x="324"/>
        <item x="163"/>
        <item x="310"/>
        <item x="87"/>
        <item x="242"/>
        <item x="338"/>
        <item x="304"/>
        <item x="81"/>
        <item x="151"/>
        <item x="207"/>
        <item x="191"/>
        <item x="286"/>
        <item x="306"/>
        <item x="142"/>
        <item x="305"/>
        <item x="221"/>
        <item x="313"/>
        <item x="261"/>
        <item x="293"/>
        <item x="295"/>
        <item x="339"/>
        <item x="340"/>
        <item x="262"/>
        <item x="49"/>
        <item x="36"/>
        <item x="255"/>
        <item x="117"/>
        <item x="14"/>
        <item x="28"/>
        <item x="331"/>
        <item x="206"/>
        <item x="141"/>
        <item x="132"/>
        <item x="213"/>
        <item x="122"/>
        <item x="112"/>
        <item x="179"/>
        <item x="215"/>
        <item x="108"/>
        <item x="250"/>
        <item x="149"/>
        <item x="208"/>
        <item x="271"/>
        <item x="279"/>
        <item x="212"/>
        <item x="254"/>
        <item x="334"/>
        <item x="264"/>
        <item x="269"/>
        <item x="274"/>
        <item x="318"/>
        <item x="289"/>
        <item x="129"/>
        <item x="301"/>
        <item x="248"/>
        <item x="227"/>
        <item x="325"/>
        <item x="180"/>
        <item x="59"/>
        <item x="189"/>
        <item x="102"/>
        <item x="284"/>
        <item x="327"/>
        <item x="62"/>
        <item x="281"/>
        <item x="194"/>
        <item x="319"/>
        <item x="232"/>
        <item x="299"/>
        <item x="300"/>
        <item x="321"/>
        <item x="330"/>
        <item x="323"/>
        <item x="244"/>
        <item x="225"/>
        <item x="292"/>
        <item x="326"/>
        <item x="302"/>
        <item x="316"/>
        <item x="186"/>
        <item x="128"/>
        <item x="93"/>
        <item x="84"/>
        <item x="55"/>
        <item x="192"/>
        <item x="88"/>
        <item x="101"/>
        <item x="148"/>
        <item x="341"/>
        <item x="342"/>
        <item x="235"/>
        <item x="240"/>
        <item x="216"/>
        <item x="119"/>
        <item x="223"/>
        <item x="95"/>
        <item x="168"/>
        <item x="158"/>
        <item x="229"/>
        <item x="224"/>
        <item x="99"/>
        <item x="177"/>
        <item x="140"/>
        <item x="83"/>
        <item x="139"/>
        <item x="147"/>
        <item x="155"/>
        <item x="230"/>
        <item x="123"/>
        <item x="256"/>
        <item x="193"/>
        <item x="152"/>
        <item x="267"/>
        <item x="70"/>
        <item x="18"/>
        <item x="90"/>
        <item x="121"/>
        <item x="106"/>
        <item x="89"/>
        <item x="61"/>
        <item x="278"/>
        <item x="22"/>
        <item x="181"/>
        <item x="203"/>
        <item x="161"/>
        <item x="188"/>
        <item x="27"/>
        <item x="69"/>
        <item x="202"/>
        <item x="265"/>
        <item x="131"/>
        <item x="172"/>
        <item x="107"/>
        <item x="173"/>
        <item x="156"/>
        <item x="257"/>
        <item x="196"/>
        <item x="16"/>
        <item x="79"/>
        <item x="219"/>
        <item x="86"/>
        <item x="171"/>
        <item x="220"/>
        <item x="77"/>
        <item x="297"/>
        <item x="35"/>
        <item x="54"/>
        <item x="165"/>
        <item x="13"/>
        <item x="174"/>
        <item x="167"/>
        <item x="260"/>
        <item x="153"/>
        <item x="85"/>
        <item x="32"/>
        <item x="64"/>
        <item x="34"/>
        <item x="138"/>
        <item x="226"/>
        <item x="178"/>
        <item x="98"/>
        <item x="136"/>
        <item x="92"/>
        <item x="37"/>
        <item x="312"/>
        <item x="110"/>
        <item x="333"/>
        <item x="238"/>
        <item x="114"/>
        <item x="111"/>
        <item x="124"/>
        <item x="82"/>
        <item x="343"/>
        <item x="344"/>
        <item x="43"/>
        <item x="234"/>
        <item x="145"/>
        <item x="144"/>
        <item x="94"/>
        <item x="63"/>
        <item x="116"/>
        <item x="67"/>
        <item x="205"/>
        <item x="176"/>
        <item x="294"/>
        <item x="270"/>
        <item x="96"/>
        <item x="258"/>
        <item x="218"/>
        <item x="328"/>
        <item x="273"/>
        <item x="157"/>
        <item x="190"/>
        <item x="78"/>
        <item x="38"/>
        <item x="46"/>
        <item x="40"/>
        <item x="166"/>
        <item x="45"/>
        <item x="127"/>
        <item x="210"/>
        <item x="201"/>
        <item x="345"/>
        <item x="346"/>
        <item x="137"/>
        <item x="268"/>
        <item x="44"/>
        <item x="245"/>
        <item x="231"/>
        <item x="285"/>
        <item x="249"/>
        <item x="118"/>
        <item x="277"/>
        <item x="332"/>
        <item x="335"/>
        <item x="320"/>
        <item x="197"/>
        <item x="222"/>
        <item x="266"/>
        <item x="280"/>
        <item x="187"/>
        <item x="30"/>
        <item x="134"/>
        <item x="263"/>
        <item x="97"/>
        <item x="56"/>
        <item x="288"/>
        <item x="275"/>
        <item x="183"/>
        <item x="164"/>
        <item x="39"/>
        <item x="48"/>
        <item x="33"/>
        <item x="53"/>
        <item x="23"/>
        <item x="11"/>
        <item x="100"/>
        <item x="154"/>
        <item x="347"/>
        <item x="348"/>
        <item x="19"/>
        <item x="146"/>
        <item x="133"/>
        <item x="74"/>
        <item x="175"/>
        <item x="21"/>
        <item x="239"/>
        <item x="42"/>
        <item x="76"/>
        <item x="15"/>
        <item x="26"/>
        <item x="10"/>
        <item x="125"/>
        <item x="113"/>
        <item x="29"/>
        <item x="349"/>
        <item x="350"/>
        <item x="72"/>
        <item x="170"/>
        <item x="25"/>
        <item x="65"/>
        <item x="71"/>
        <item x="7"/>
        <item x="8"/>
        <item x="9"/>
        <item x="12"/>
        <item x="351"/>
        <item x="352"/>
        <item x="276"/>
        <item x="5"/>
        <item x="160"/>
        <item x="159"/>
        <item x="66"/>
        <item x="272"/>
        <item x="52"/>
        <item x="103"/>
        <item x="353"/>
        <item x="4"/>
        <item x="354"/>
        <item x="355"/>
        <item x="6"/>
        <item x="1"/>
        <item x="0"/>
        <item x="2"/>
        <item x="356"/>
        <item x="357"/>
        <item t="default"/>
      </items>
    </pivotField>
    <pivotField showAll="0">
      <items count="359">
        <item x="43"/>
        <item x="234"/>
        <item x="183"/>
        <item x="185"/>
        <item x="71"/>
        <item x="197"/>
        <item x="80"/>
        <item x="207"/>
        <item x="137"/>
        <item x="119"/>
        <item x="262"/>
        <item x="309"/>
        <item x="301"/>
        <item x="7"/>
        <item x="78"/>
        <item x="28"/>
        <item x="115"/>
        <item x="317"/>
        <item x="122"/>
        <item x="274"/>
        <item x="249"/>
        <item x="16"/>
        <item x="79"/>
        <item x="276"/>
        <item x="222"/>
        <item x="255"/>
        <item x="22"/>
        <item x="296"/>
        <item x="233"/>
        <item x="242"/>
        <item x="338"/>
        <item x="334"/>
        <item x="105"/>
        <item x="41"/>
        <item x="77"/>
        <item x="54"/>
        <item x="19"/>
        <item x="323"/>
        <item x="221"/>
        <item x="230"/>
        <item x="123"/>
        <item x="256"/>
        <item x="193"/>
        <item x="203"/>
        <item x="24"/>
        <item x="219"/>
        <item x="250"/>
        <item x="138"/>
        <item x="268"/>
        <item x="238"/>
        <item x="114"/>
        <item x="125"/>
        <item x="145"/>
        <item x="165"/>
        <item x="13"/>
        <item x="152"/>
        <item x="267"/>
        <item x="226"/>
        <item x="163"/>
        <item x="84"/>
        <item x="310"/>
        <item x="144"/>
        <item x="246"/>
        <item x="5"/>
        <item x="266"/>
        <item x="283"/>
        <item x="235"/>
        <item x="232"/>
        <item x="158"/>
        <item x="191"/>
        <item x="299"/>
        <item x="300"/>
        <item x="83"/>
        <item x="61"/>
        <item x="15"/>
        <item x="273"/>
        <item x="110"/>
        <item x="287"/>
        <item x="223"/>
        <item x="6"/>
        <item x="120"/>
        <item x="240"/>
        <item x="263"/>
        <item x="1"/>
        <item x="243"/>
        <item x="101"/>
        <item x="161"/>
        <item x="231"/>
        <item x="49"/>
        <item x="293"/>
        <item x="8"/>
        <item x="321"/>
        <item x="200"/>
        <item x="248"/>
        <item x="149"/>
        <item x="106"/>
        <item x="121"/>
        <item x="72"/>
        <item x="170"/>
        <item x="113"/>
        <item x="195"/>
        <item x="58"/>
        <item x="9"/>
        <item x="33"/>
        <item x="314"/>
        <item x="311"/>
        <item x="23"/>
        <item x="208"/>
        <item x="166"/>
        <item x="313"/>
        <item x="32"/>
        <item x="127"/>
        <item x="173"/>
        <item x="302"/>
        <item x="97"/>
        <item x="11"/>
        <item x="67"/>
        <item x="331"/>
        <item x="112"/>
        <item x="179"/>
        <item x="181"/>
        <item x="318"/>
        <item x="88"/>
        <item x="188"/>
        <item x="27"/>
        <item x="100"/>
        <item x="329"/>
        <item x="280"/>
        <item x="68"/>
        <item x="186"/>
        <item x="89"/>
        <item x="51"/>
        <item x="135"/>
        <item x="160"/>
        <item x="111"/>
        <item x="50"/>
        <item x="117"/>
        <item x="124"/>
        <item x="146"/>
        <item x="133"/>
        <item x="74"/>
        <item x="175"/>
        <item x="244"/>
        <item x="96"/>
        <item x="229"/>
        <item x="251"/>
        <item x="26"/>
        <item x="298"/>
        <item x="337"/>
        <item x="70"/>
        <item x="73"/>
        <item x="156"/>
        <item x="257"/>
        <item x="0"/>
        <item x="86"/>
        <item x="332"/>
        <item x="187"/>
        <item x="12"/>
        <item x="180"/>
        <item x="91"/>
        <item x="139"/>
        <item x="247"/>
        <item x="48"/>
        <item x="289"/>
        <item x="327"/>
        <item x="307"/>
        <item x="303"/>
        <item x="56"/>
        <item x="150"/>
        <item x="291"/>
        <item x="211"/>
        <item x="215"/>
        <item x="239"/>
        <item x="184"/>
        <item x="210"/>
        <item x="25"/>
        <item x="104"/>
        <item x="261"/>
        <item x="14"/>
        <item x="171"/>
        <item x="3"/>
        <item x="236"/>
        <item x="17"/>
        <item x="38"/>
        <item x="59"/>
        <item x="297"/>
        <item x="198"/>
        <item x="245"/>
        <item x="44"/>
        <item x="143"/>
        <item x="62"/>
        <item x="264"/>
        <item x="225"/>
        <item x="258"/>
        <item x="178"/>
        <item x="281"/>
        <item x="169"/>
        <item x="82"/>
        <item x="36"/>
        <item x="42"/>
        <item x="271"/>
        <item x="292"/>
        <item x="288"/>
        <item x="286"/>
        <item x="46"/>
        <item x="154"/>
        <item x="354"/>
        <item x="339"/>
        <item x="351"/>
        <item x="356"/>
        <item x="343"/>
        <item x="345"/>
        <item x="349"/>
        <item x="341"/>
        <item x="347"/>
        <item x="128"/>
        <item x="218"/>
        <item x="55"/>
        <item x="353"/>
        <item x="330"/>
        <item x="47"/>
        <item x="189"/>
        <item x="316"/>
        <item x="253"/>
        <item x="224"/>
        <item x="69"/>
        <item x="118"/>
        <item x="201"/>
        <item x="93"/>
        <item x="92"/>
        <item x="174"/>
        <item x="99"/>
        <item x="202"/>
        <item x="322"/>
        <item x="227"/>
        <item x="355"/>
        <item x="340"/>
        <item x="352"/>
        <item x="357"/>
        <item x="344"/>
        <item x="346"/>
        <item x="350"/>
        <item x="342"/>
        <item x="348"/>
        <item x="98"/>
        <item x="37"/>
        <item x="2"/>
        <item x="159"/>
        <item x="76"/>
        <item x="153"/>
        <item x="282"/>
        <item x="94"/>
        <item x="95"/>
        <item x="328"/>
        <item x="162"/>
        <item x="265"/>
        <item x="64"/>
        <item x="45"/>
        <item x="34"/>
        <item x="65"/>
        <item x="306"/>
        <item x="142"/>
        <item x="304"/>
        <item x="285"/>
        <item x="214"/>
        <item x="205"/>
        <item x="176"/>
        <item x="157"/>
        <item x="18"/>
        <item x="217"/>
        <item x="279"/>
        <item x="204"/>
        <item x="63"/>
        <item x="182"/>
        <item x="167"/>
        <item x="81"/>
        <item x="237"/>
        <item x="199"/>
        <item x="131"/>
        <item x="278"/>
        <item x="275"/>
        <item x="177"/>
        <item x="57"/>
        <item x="305"/>
        <item x="294"/>
        <item x="168"/>
        <item x="30"/>
        <item x="192"/>
        <item x="147"/>
        <item x="252"/>
        <item x="31"/>
        <item x="21"/>
        <item x="66"/>
        <item x="209"/>
        <item x="10"/>
        <item x="134"/>
        <item x="130"/>
        <item x="172"/>
        <item x="196"/>
        <item x="220"/>
        <item x="151"/>
        <item x="335"/>
        <item x="129"/>
        <item x="212"/>
        <item x="315"/>
        <item x="85"/>
        <item x="102"/>
        <item x="140"/>
        <item x="136"/>
        <item x="206"/>
        <item x="107"/>
        <item x="295"/>
        <item x="277"/>
        <item x="336"/>
        <item x="90"/>
        <item x="228"/>
        <item x="126"/>
        <item x="270"/>
        <item x="155"/>
        <item x="260"/>
        <item x="312"/>
        <item x="333"/>
        <item x="272"/>
        <item x="284"/>
        <item x="20"/>
        <item x="241"/>
        <item x="116"/>
        <item x="141"/>
        <item x="60"/>
        <item x="109"/>
        <item x="4"/>
        <item x="259"/>
        <item x="132"/>
        <item x="320"/>
        <item x="324"/>
        <item x="148"/>
        <item x="108"/>
        <item x="29"/>
        <item x="53"/>
        <item x="190"/>
        <item x="52"/>
        <item x="164"/>
        <item x="39"/>
        <item x="194"/>
        <item x="269"/>
        <item x="35"/>
        <item x="325"/>
        <item x="103"/>
        <item x="213"/>
        <item x="87"/>
        <item x="290"/>
        <item x="326"/>
        <item x="216"/>
        <item x="308"/>
        <item x="254"/>
        <item x="319"/>
        <item x="40"/>
        <item x="75"/>
        <item t="default"/>
      </items>
    </pivotField>
    <pivotField showAll="0">
      <items count="3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t="default"/>
      </items>
    </pivotField>
    <pivotField dataField="1" showAll="0">
      <items count="23">
        <item x="19"/>
        <item x="18"/>
        <item x="13"/>
        <item x="17"/>
        <item x="14"/>
        <item x="15"/>
        <item x="0"/>
        <item x="1"/>
        <item x="5"/>
        <item x="10"/>
        <item x="12"/>
        <item x="8"/>
        <item x="4"/>
        <item x="11"/>
        <item x="9"/>
        <item x="3"/>
        <item x="7"/>
        <item x="16"/>
        <item x="6"/>
        <item x="2"/>
        <item x="20"/>
        <item x="21"/>
        <item t="default"/>
      </items>
    </pivotField>
    <pivotField axis="axisPage" showAll="0">
      <items count="340">
        <item x="0"/>
        <item x="2"/>
        <item x="1"/>
        <item x="3"/>
        <item x="4"/>
        <item x="5"/>
        <item x="6"/>
        <item x="7"/>
        <item x="10"/>
        <item x="8"/>
        <item x="9"/>
        <item x="14"/>
        <item x="13"/>
        <item x="15"/>
        <item x="16"/>
        <item x="17"/>
        <item x="11"/>
        <item x="18"/>
        <item x="12"/>
        <item x="19"/>
        <item x="21"/>
        <item x="20"/>
        <item x="26"/>
        <item x="36"/>
        <item x="27"/>
        <item x="24"/>
        <item x="29"/>
        <item x="22"/>
        <item x="31"/>
        <item x="28"/>
        <item x="23"/>
        <item x="32"/>
        <item x="37"/>
        <item x="34"/>
        <item x="42"/>
        <item x="39"/>
        <item x="35"/>
        <item x="40"/>
        <item x="38"/>
        <item x="25"/>
        <item x="51"/>
        <item x="44"/>
        <item x="55"/>
        <item x="41"/>
        <item x="30"/>
        <item x="54"/>
        <item x="46"/>
        <item x="73"/>
        <item x="49"/>
        <item x="47"/>
        <item x="70"/>
        <item x="45"/>
        <item x="89"/>
        <item x="50"/>
        <item x="91"/>
        <item x="82"/>
        <item x="76"/>
        <item x="48"/>
        <item x="84"/>
        <item x="56"/>
        <item x="68"/>
        <item x="67"/>
        <item x="80"/>
        <item x="43"/>
        <item x="79"/>
        <item x="93"/>
        <item x="114"/>
        <item x="69"/>
        <item x="111"/>
        <item x="90"/>
        <item x="120"/>
        <item x="33"/>
        <item x="59"/>
        <item x="92"/>
        <item x="78"/>
        <item x="101"/>
        <item x="60"/>
        <item x="106"/>
        <item x="74"/>
        <item x="112"/>
        <item x="109"/>
        <item x="98"/>
        <item x="57"/>
        <item x="88"/>
        <item x="75"/>
        <item x="85"/>
        <item x="52"/>
        <item x="81"/>
        <item x="71"/>
        <item x="127"/>
        <item x="126"/>
        <item x="65"/>
        <item x="113"/>
        <item x="124"/>
        <item x="64"/>
        <item x="86"/>
        <item x="128"/>
        <item x="61"/>
        <item x="121"/>
        <item x="110"/>
        <item x="108"/>
        <item x="132"/>
        <item x="63"/>
        <item x="117"/>
        <item x="104"/>
        <item x="125"/>
        <item x="133"/>
        <item x="87"/>
        <item x="136"/>
        <item x="95"/>
        <item x="72"/>
        <item x="102"/>
        <item x="122"/>
        <item x="99"/>
        <item x="62"/>
        <item x="135"/>
        <item x="105"/>
        <item x="58"/>
        <item x="115"/>
        <item x="131"/>
        <item x="141"/>
        <item x="156"/>
        <item x="140"/>
        <item x="107"/>
        <item x="83"/>
        <item x="165"/>
        <item x="137"/>
        <item x="53"/>
        <item x="150"/>
        <item x="77"/>
        <item x="96"/>
        <item x="138"/>
        <item x="148"/>
        <item x="94"/>
        <item x="130"/>
        <item x="161"/>
        <item x="179"/>
        <item x="144"/>
        <item x="172"/>
        <item x="118"/>
        <item x="151"/>
        <item x="157"/>
        <item x="199"/>
        <item x="178"/>
        <item x="146"/>
        <item x="119"/>
        <item x="176"/>
        <item x="201"/>
        <item x="173"/>
        <item x="167"/>
        <item x="183"/>
        <item x="192"/>
        <item x="164"/>
        <item x="174"/>
        <item x="209"/>
        <item x="100"/>
        <item x="171"/>
        <item x="186"/>
        <item x="153"/>
        <item x="97"/>
        <item x="152"/>
        <item x="205"/>
        <item x="162"/>
        <item x="168"/>
        <item x="177"/>
        <item x="103"/>
        <item x="207"/>
        <item x="189"/>
        <item x="188"/>
        <item x="66"/>
        <item x="195"/>
        <item x="217"/>
        <item x="185"/>
        <item x="154"/>
        <item x="166"/>
        <item x="202"/>
        <item x="190"/>
        <item x="210"/>
        <item x="213"/>
        <item x="116"/>
        <item x="196"/>
        <item x="204"/>
        <item x="163"/>
        <item x="155"/>
        <item x="149"/>
        <item x="123"/>
        <item x="219"/>
        <item x="180"/>
        <item x="203"/>
        <item x="220"/>
        <item x="237"/>
        <item x="226"/>
        <item x="200"/>
        <item x="170"/>
        <item x="243"/>
        <item x="158"/>
        <item x="238"/>
        <item x="194"/>
        <item x="191"/>
        <item x="169"/>
        <item x="241"/>
        <item x="228"/>
        <item x="175"/>
        <item x="206"/>
        <item x="211"/>
        <item x="142"/>
        <item x="221"/>
        <item x="160"/>
        <item x="197"/>
        <item x="159"/>
        <item x="134"/>
        <item x="198"/>
        <item x="215"/>
        <item x="252"/>
        <item x="187"/>
        <item x="224"/>
        <item x="181"/>
        <item x="182"/>
        <item x="232"/>
        <item x="239"/>
        <item x="147"/>
        <item x="225"/>
        <item x="139"/>
        <item x="248"/>
        <item x="216"/>
        <item x="253"/>
        <item x="145"/>
        <item x="223"/>
        <item x="255"/>
        <item x="222"/>
        <item x="247"/>
        <item x="235"/>
        <item x="129"/>
        <item x="242"/>
        <item x="218"/>
        <item x="234"/>
        <item x="258"/>
        <item x="240"/>
        <item x="236"/>
        <item x="233"/>
        <item x="257"/>
        <item x="208"/>
        <item x="259"/>
        <item x="227"/>
        <item x="262"/>
        <item x="245"/>
        <item x="250"/>
        <item x="229"/>
        <item x="193"/>
        <item x="261"/>
        <item x="143"/>
        <item x="244"/>
        <item x="267"/>
        <item x="249"/>
        <item x="230"/>
        <item x="283"/>
        <item x="265"/>
        <item x="270"/>
        <item x="214"/>
        <item x="251"/>
        <item x="284"/>
        <item x="286"/>
        <item x="273"/>
        <item x="294"/>
        <item x="260"/>
        <item x="184"/>
        <item x="266"/>
        <item x="264"/>
        <item x="263"/>
        <item x="269"/>
        <item x="281"/>
        <item x="268"/>
        <item x="280"/>
        <item x="278"/>
        <item x="296"/>
        <item x="246"/>
        <item x="300"/>
        <item x="277"/>
        <item x="292"/>
        <item x="254"/>
        <item x="302"/>
        <item x="275"/>
        <item x="308"/>
        <item x="299"/>
        <item x="272"/>
        <item x="313"/>
        <item x="276"/>
        <item x="291"/>
        <item x="309"/>
        <item x="321"/>
        <item x="289"/>
        <item x="306"/>
        <item x="290"/>
        <item x="307"/>
        <item x="298"/>
        <item x="304"/>
        <item x="312"/>
        <item x="310"/>
        <item x="256"/>
        <item x="212"/>
        <item x="323"/>
        <item x="271"/>
        <item x="295"/>
        <item x="301"/>
        <item x="328"/>
        <item x="319"/>
        <item x="297"/>
        <item x="325"/>
        <item x="316"/>
        <item x="293"/>
        <item x="288"/>
        <item x="327"/>
        <item x="329"/>
        <item x="326"/>
        <item x="315"/>
        <item x="320"/>
        <item x="305"/>
        <item x="231"/>
        <item x="279"/>
        <item x="322"/>
        <item x="285"/>
        <item x="331"/>
        <item x="330"/>
        <item x="274"/>
        <item x="318"/>
        <item x="311"/>
        <item x="317"/>
        <item x="333"/>
        <item x="287"/>
        <item x="324"/>
        <item x="332"/>
        <item x="335"/>
        <item x="282"/>
        <item x="303"/>
        <item x="336"/>
        <item x="314"/>
        <item x="334"/>
        <item x="337"/>
        <item x="338"/>
        <item t="default"/>
      </items>
    </pivotField>
    <pivotField showAll="0"/>
    <pivotField showAll="0"/>
  </pivotFields>
  <rowItems count="1">
    <i/>
  </rowItems>
  <colItems count="1">
    <i/>
  </colItems>
  <pageFields count="1">
    <pageField fld="4" hier="-1"/>
  </pageFields>
  <dataFields count="1">
    <dataField name="Min of Median age of earners" fld="3" subtotal="min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1"/>
  <sheetViews>
    <sheetView tabSelected="1" topLeftCell="H1" zoomScale="193" zoomScaleNormal="89" workbookViewId="0">
      <selection activeCell="R3" sqref="R3"/>
    </sheetView>
  </sheetViews>
  <sheetFormatPr baseColWidth="10" defaultColWidth="8.85546875" defaultRowHeight="15" x14ac:dyDescent="0.2"/>
  <cols>
    <col min="1" max="2" width="17" customWidth="1"/>
    <col min="3" max="3" width="17" style="1" customWidth="1"/>
    <col min="4" max="4" width="17" customWidth="1"/>
    <col min="5" max="7" width="17" style="1" customWidth="1"/>
    <col min="8" max="8" width="17" customWidth="1"/>
    <col min="10" max="10" width="9.140625" bestFit="1" customWidth="1"/>
    <col min="11" max="11" width="9.140625" customWidth="1"/>
    <col min="17" max="17" width="18" customWidth="1"/>
    <col min="18" max="18" width="12.28515625" bestFit="1" customWidth="1"/>
    <col min="20" max="20" width="13.140625" bestFit="1" customWidth="1"/>
  </cols>
  <sheetData>
    <row r="1" spans="1:20" ht="31" thickBot="1" x14ac:dyDescent="0.25">
      <c r="A1" s="20" t="s">
        <v>5</v>
      </c>
      <c r="B1" s="20" t="s">
        <v>6</v>
      </c>
      <c r="C1" s="21" t="s">
        <v>0</v>
      </c>
      <c r="D1" s="22" t="s">
        <v>1</v>
      </c>
      <c r="E1" s="21" t="s">
        <v>2</v>
      </c>
      <c r="F1" s="21" t="s">
        <v>3</v>
      </c>
      <c r="G1" s="21" t="s">
        <v>4</v>
      </c>
      <c r="H1" s="21" t="s">
        <v>344</v>
      </c>
      <c r="I1" t="str">
        <f>IFERROR(H1,”Error”)</f>
        <v>mean_test</v>
      </c>
      <c r="J1" s="21" t="s">
        <v>345</v>
      </c>
      <c r="K1" s="32" t="s">
        <v>348</v>
      </c>
      <c r="L1" s="32" t="s">
        <v>349</v>
      </c>
      <c r="M1" s="32" t="s">
        <v>363</v>
      </c>
      <c r="N1" s="33" t="s">
        <v>359</v>
      </c>
      <c r="T1" t="s">
        <v>362</v>
      </c>
    </row>
    <row r="2" spans="1:20" x14ac:dyDescent="0.2">
      <c r="A2" s="23">
        <v>10102</v>
      </c>
      <c r="B2" s="23" t="s">
        <v>7</v>
      </c>
      <c r="C2" s="24">
        <v>31945</v>
      </c>
      <c r="D2" s="23">
        <v>42</v>
      </c>
      <c r="E2" s="24">
        <v>1901877963</v>
      </c>
      <c r="F2" s="24">
        <v>51858</v>
      </c>
      <c r="G2" s="24">
        <v>59536</v>
      </c>
      <c r="H2" s="25">
        <f t="shared" ref="H2:H65" si="0">IFERROR(ROUND(E2/C2,0),"na")</f>
        <v>59536</v>
      </c>
      <c r="I2">
        <f t="shared" ref="I2:I65" si="1">IFERROR(H2,0)</f>
        <v>59536</v>
      </c>
      <c r="J2" t="str">
        <f t="shared" ref="J2:J65" si="2">IF(I2=H2,"","NO MATCH")</f>
        <v/>
      </c>
      <c r="K2" s="34">
        <f>FLOOR(A2/10000,1)</f>
        <v>1</v>
      </c>
      <c r="L2" t="str">
        <f>INDEX($O$3:$O$11,MATCH(K2,$N$3:$N$11,0))</f>
        <v>NSW</v>
      </c>
      <c r="M2" t="str">
        <f>INDEX($P$3:$P$11,MATCH(K2,$N$3:$N$11,0))</f>
        <v>Sydney</v>
      </c>
      <c r="N2" s="37" t="s">
        <v>5</v>
      </c>
      <c r="O2" s="38" t="s">
        <v>349</v>
      </c>
      <c r="P2" s="38" t="s">
        <v>363</v>
      </c>
      <c r="Q2" s="38" t="s">
        <v>360</v>
      </c>
      <c r="R2" s="39" t="s">
        <v>361</v>
      </c>
      <c r="T2" s="35">
        <f>G2*1.1159</f>
        <v>66436.222399999999</v>
      </c>
    </row>
    <row r="3" spans="1:20" x14ac:dyDescent="0.2">
      <c r="A3" s="23">
        <v>10103</v>
      </c>
      <c r="B3" s="23" t="s">
        <v>8</v>
      </c>
      <c r="C3" s="24">
        <v>10155</v>
      </c>
      <c r="D3" s="23">
        <v>46</v>
      </c>
      <c r="E3" s="24">
        <v>438208380</v>
      </c>
      <c r="F3" s="24">
        <v>35884</v>
      </c>
      <c r="G3" s="24">
        <v>43152</v>
      </c>
      <c r="H3" s="25">
        <f t="shared" si="0"/>
        <v>43152</v>
      </c>
      <c r="I3">
        <f t="shared" si="1"/>
        <v>43152</v>
      </c>
      <c r="J3" t="str">
        <f t="shared" si="2"/>
        <v/>
      </c>
      <c r="K3">
        <f t="shared" ref="K3:K66" si="3">FLOOR(A3/10000,1)</f>
        <v>1</v>
      </c>
      <c r="L3" t="str">
        <f t="shared" ref="L2:L65" si="4">INDEX($O$3:$O$11,MATCH(K3,$N$3:$N$11,0))</f>
        <v>NSW</v>
      </c>
      <c r="M3" t="str">
        <f t="shared" ref="M3:M66" si="5">INDEX($P$3:$P$11,MATCH(K3,$N$3:$N$11,0))</f>
        <v>Sydney</v>
      </c>
      <c r="N3" s="40">
        <v>1</v>
      </c>
      <c r="O3" s="36" t="s">
        <v>350</v>
      </c>
      <c r="P3" s="36" t="s">
        <v>364</v>
      </c>
      <c r="Q3" s="43">
        <f>AVERAGEIF($L$2:$L$338,$O3,$H$2:$H$338)</f>
        <v>51977.633333333331</v>
      </c>
      <c r="R3" s="44">
        <f>SUMIF($L$2:$L$338,$O3,$E$2:$E$338)/SUMIF($L$2:$L$338,$O3,$C$2:$C$338)</f>
        <v>54537.577962550378</v>
      </c>
      <c r="T3" s="35">
        <f>G3*1.1159</f>
        <v>48153.316799999993</v>
      </c>
    </row>
    <row r="4" spans="1:20" x14ac:dyDescent="0.2">
      <c r="A4" s="23">
        <v>10104</v>
      </c>
      <c r="B4" s="23" t="s">
        <v>9</v>
      </c>
      <c r="C4" s="24">
        <v>36044</v>
      </c>
      <c r="D4" s="23">
        <v>50</v>
      </c>
      <c r="E4" s="24">
        <v>1377225262</v>
      </c>
      <c r="F4" s="24">
        <v>30908</v>
      </c>
      <c r="G4" s="24">
        <v>38210</v>
      </c>
      <c r="H4" s="25">
        <f t="shared" si="0"/>
        <v>38210</v>
      </c>
      <c r="I4">
        <f t="shared" si="1"/>
        <v>38210</v>
      </c>
      <c r="J4" t="str">
        <f t="shared" si="2"/>
        <v/>
      </c>
      <c r="K4">
        <f t="shared" si="3"/>
        <v>1</v>
      </c>
      <c r="L4" t="str">
        <f t="shared" si="4"/>
        <v>NSW</v>
      </c>
      <c r="M4" t="str">
        <f t="shared" si="5"/>
        <v>Sydney</v>
      </c>
      <c r="N4" s="40">
        <v>2</v>
      </c>
      <c r="O4" s="36" t="s">
        <v>351</v>
      </c>
      <c r="P4" s="36" t="s">
        <v>365</v>
      </c>
      <c r="Q4" s="43">
        <f t="shared" ref="Q4:Q11" si="6">AVERAGEIF($L$2:$L$338,$O4,$H$2:$H$338)</f>
        <v>50711.015151515152</v>
      </c>
      <c r="R4" s="44">
        <f t="shared" ref="R4:R11" si="7">SUMIF($L$2:$L$338,$O4,$E$2:$E$338)/SUMIF($L$2:$L$338,$O4,$C$2:$C$338)</f>
        <v>52042.737146810505</v>
      </c>
      <c r="T4" s="35">
        <f>G4*1.1159</f>
        <v>42638.538999999997</v>
      </c>
    </row>
    <row r="5" spans="1:20" x14ac:dyDescent="0.2">
      <c r="A5" s="23">
        <v>10105</v>
      </c>
      <c r="B5" s="23" t="s">
        <v>10</v>
      </c>
      <c r="C5" s="24">
        <v>17419</v>
      </c>
      <c r="D5" s="23">
        <v>45</v>
      </c>
      <c r="E5" s="24">
        <v>781081596</v>
      </c>
      <c r="F5" s="24">
        <v>38269</v>
      </c>
      <c r="G5" s="24">
        <v>44841</v>
      </c>
      <c r="H5" s="25">
        <f t="shared" si="0"/>
        <v>44841</v>
      </c>
      <c r="I5">
        <f t="shared" si="1"/>
        <v>44841</v>
      </c>
      <c r="J5" t="str">
        <f t="shared" si="2"/>
        <v/>
      </c>
      <c r="K5">
        <f t="shared" si="3"/>
        <v>1</v>
      </c>
      <c r="L5" t="str">
        <f t="shared" si="4"/>
        <v>NSW</v>
      </c>
      <c r="M5" t="str">
        <f t="shared" si="5"/>
        <v>Sydney</v>
      </c>
      <c r="N5" s="40">
        <v>3</v>
      </c>
      <c r="O5" s="36" t="s">
        <v>352</v>
      </c>
      <c r="P5" s="36" t="s">
        <v>366</v>
      </c>
      <c r="Q5" s="43">
        <f t="shared" si="6"/>
        <v>48516.865853658535</v>
      </c>
      <c r="R5" s="44">
        <f t="shared" si="7"/>
        <v>49697.571360255577</v>
      </c>
      <c r="T5" s="35">
        <f>G5*1.1159</f>
        <v>50038.071899999995</v>
      </c>
    </row>
    <row r="6" spans="1:20" x14ac:dyDescent="0.2">
      <c r="A6" s="23">
        <v>10106</v>
      </c>
      <c r="B6" s="23" t="s">
        <v>11</v>
      </c>
      <c r="C6" s="24">
        <v>18574</v>
      </c>
      <c r="D6" s="23">
        <v>45</v>
      </c>
      <c r="E6" s="24">
        <v>910140382</v>
      </c>
      <c r="F6" s="24">
        <v>39489</v>
      </c>
      <c r="G6" s="24">
        <v>49001</v>
      </c>
      <c r="H6" s="25">
        <f t="shared" si="0"/>
        <v>49001</v>
      </c>
      <c r="I6">
        <f t="shared" si="1"/>
        <v>49001</v>
      </c>
      <c r="J6" t="str">
        <f t="shared" si="2"/>
        <v/>
      </c>
      <c r="K6">
        <f t="shared" si="3"/>
        <v>1</v>
      </c>
      <c r="L6" t="str">
        <f t="shared" si="4"/>
        <v>NSW</v>
      </c>
      <c r="M6" t="str">
        <f t="shared" si="5"/>
        <v>Sydney</v>
      </c>
      <c r="N6" s="40">
        <v>4</v>
      </c>
      <c r="O6" s="36" t="s">
        <v>353</v>
      </c>
      <c r="P6" s="36" t="s">
        <v>367</v>
      </c>
      <c r="Q6" s="43">
        <f t="shared" si="6"/>
        <v>50047.464285714283</v>
      </c>
      <c r="R6" s="44">
        <f t="shared" si="7"/>
        <v>48532.405073519745</v>
      </c>
      <c r="T6" s="35">
        <f>G6*1.1159</f>
        <v>54680.215899999996</v>
      </c>
    </row>
    <row r="7" spans="1:20" x14ac:dyDescent="0.2">
      <c r="A7" s="23">
        <v>10201</v>
      </c>
      <c r="B7" s="23" t="s">
        <v>12</v>
      </c>
      <c r="C7" s="24">
        <v>88746</v>
      </c>
      <c r="D7" s="23">
        <v>45</v>
      </c>
      <c r="E7" s="24">
        <v>4290439095</v>
      </c>
      <c r="F7" s="24">
        <v>38189</v>
      </c>
      <c r="G7" s="24">
        <v>48345</v>
      </c>
      <c r="H7" s="25">
        <f t="shared" si="0"/>
        <v>48345</v>
      </c>
      <c r="I7">
        <f t="shared" si="1"/>
        <v>48345</v>
      </c>
      <c r="J7" t="str">
        <f t="shared" si="2"/>
        <v/>
      </c>
      <c r="K7">
        <f t="shared" si="3"/>
        <v>1</v>
      </c>
      <c r="L7" t="str">
        <f t="shared" si="4"/>
        <v>NSW</v>
      </c>
      <c r="M7" t="str">
        <f t="shared" si="5"/>
        <v>Sydney</v>
      </c>
      <c r="N7" s="40">
        <v>5</v>
      </c>
      <c r="O7" s="36" t="s">
        <v>354</v>
      </c>
      <c r="P7" s="36" t="s">
        <v>368</v>
      </c>
      <c r="Q7" s="43">
        <f t="shared" si="6"/>
        <v>58105.529411764706</v>
      </c>
      <c r="R7" s="44">
        <f t="shared" si="7"/>
        <v>58567.300046811106</v>
      </c>
      <c r="T7" s="35">
        <f>G7*1.1159</f>
        <v>53948.185499999992</v>
      </c>
    </row>
    <row r="8" spans="1:20" x14ac:dyDescent="0.2">
      <c r="A8" s="23">
        <v>10202</v>
      </c>
      <c r="B8" s="23" t="s">
        <v>13</v>
      </c>
      <c r="C8" s="24">
        <v>73471</v>
      </c>
      <c r="D8" s="23">
        <v>42</v>
      </c>
      <c r="E8" s="24">
        <v>3194271659</v>
      </c>
      <c r="F8" s="24">
        <v>37082</v>
      </c>
      <c r="G8" s="24">
        <v>43477</v>
      </c>
      <c r="H8" s="25">
        <f t="shared" si="0"/>
        <v>43477</v>
      </c>
      <c r="I8">
        <f t="shared" si="1"/>
        <v>43477</v>
      </c>
      <c r="J8" t="str">
        <f t="shared" si="2"/>
        <v/>
      </c>
      <c r="K8">
        <f t="shared" si="3"/>
        <v>1</v>
      </c>
      <c r="L8" t="str">
        <f t="shared" si="4"/>
        <v>NSW</v>
      </c>
      <c r="M8" t="str">
        <f t="shared" si="5"/>
        <v>Sydney</v>
      </c>
      <c r="N8" s="40">
        <v>6</v>
      </c>
      <c r="O8" s="36" t="s">
        <v>355</v>
      </c>
      <c r="P8" s="36" t="s">
        <v>369</v>
      </c>
      <c r="Q8" s="43">
        <f t="shared" si="6"/>
        <v>43051.4</v>
      </c>
      <c r="R8" s="44">
        <f t="shared" si="7"/>
        <v>44824.177127149429</v>
      </c>
      <c r="T8" s="35">
        <f>G8*1.1159</f>
        <v>48515.984299999996</v>
      </c>
    </row>
    <row r="9" spans="1:20" s="4" customFormat="1" x14ac:dyDescent="0.2">
      <c r="A9" s="23">
        <v>10301</v>
      </c>
      <c r="B9" s="23" t="s">
        <v>14</v>
      </c>
      <c r="C9" s="24">
        <v>22830</v>
      </c>
      <c r="D9" s="23">
        <v>43</v>
      </c>
      <c r="E9" s="24">
        <v>1096994692</v>
      </c>
      <c r="F9" s="24">
        <v>40497</v>
      </c>
      <c r="G9" s="24">
        <v>48051</v>
      </c>
      <c r="H9" s="25">
        <f t="shared" si="0"/>
        <v>48051</v>
      </c>
      <c r="I9">
        <f t="shared" si="1"/>
        <v>48051</v>
      </c>
      <c r="J9" t="str">
        <f t="shared" si="2"/>
        <v/>
      </c>
      <c r="K9">
        <f t="shared" si="3"/>
        <v>1</v>
      </c>
      <c r="L9" t="str">
        <f t="shared" si="4"/>
        <v>NSW</v>
      </c>
      <c r="M9" t="str">
        <f t="shared" si="5"/>
        <v>Sydney</v>
      </c>
      <c r="N9" s="40">
        <v>7</v>
      </c>
      <c r="O9" s="36" t="s">
        <v>356</v>
      </c>
      <c r="P9" s="36" t="s">
        <v>370</v>
      </c>
      <c r="Q9" s="43">
        <f t="shared" si="6"/>
        <v>53929.111111111109</v>
      </c>
      <c r="R9" s="44">
        <f t="shared" si="7"/>
        <v>55530.757478898311</v>
      </c>
      <c r="T9" s="35">
        <f>G9*1.1159</f>
        <v>53620.110899999992</v>
      </c>
    </row>
    <row r="10" spans="1:20" x14ac:dyDescent="0.2">
      <c r="A10" s="23">
        <v>10302</v>
      </c>
      <c r="B10" s="23" t="s">
        <v>15</v>
      </c>
      <c r="C10" s="24">
        <v>27967</v>
      </c>
      <c r="D10" s="23">
        <v>46</v>
      </c>
      <c r="E10" s="24">
        <v>1212688121</v>
      </c>
      <c r="F10" s="24">
        <v>34752</v>
      </c>
      <c r="G10" s="24">
        <v>43361</v>
      </c>
      <c r="H10" s="25">
        <f t="shared" si="0"/>
        <v>43361</v>
      </c>
      <c r="I10">
        <f t="shared" si="1"/>
        <v>43361</v>
      </c>
      <c r="J10" t="str">
        <f t="shared" si="2"/>
        <v/>
      </c>
      <c r="K10">
        <f t="shared" si="3"/>
        <v>1</v>
      </c>
      <c r="L10" t="str">
        <f t="shared" si="4"/>
        <v>NSW</v>
      </c>
      <c r="M10" t="str">
        <f t="shared" si="5"/>
        <v>Sydney</v>
      </c>
      <c r="N10" s="40">
        <v>8</v>
      </c>
      <c r="O10" s="36" t="s">
        <v>357</v>
      </c>
      <c r="P10" s="36" t="s">
        <v>371</v>
      </c>
      <c r="Q10" s="43">
        <f t="shared" si="6"/>
        <v>63553.333333333336</v>
      </c>
      <c r="R10" s="44">
        <f t="shared" si="7"/>
        <v>62953.652427968766</v>
      </c>
      <c r="T10" s="35">
        <f>G10*1.1159</f>
        <v>48386.539899999996</v>
      </c>
    </row>
    <row r="11" spans="1:20" ht="16" thickBot="1" x14ac:dyDescent="0.25">
      <c r="A11" s="23">
        <v>10303</v>
      </c>
      <c r="B11" s="23" t="s">
        <v>16</v>
      </c>
      <c r="C11" s="24">
        <v>21463</v>
      </c>
      <c r="D11" s="23">
        <v>45</v>
      </c>
      <c r="E11" s="24">
        <v>1037363504</v>
      </c>
      <c r="F11" s="24">
        <v>37354</v>
      </c>
      <c r="G11" s="24">
        <v>48333</v>
      </c>
      <c r="H11" s="25">
        <f t="shared" si="0"/>
        <v>48333</v>
      </c>
      <c r="I11">
        <f t="shared" si="1"/>
        <v>48333</v>
      </c>
      <c r="J11" t="str">
        <f t="shared" si="2"/>
        <v/>
      </c>
      <c r="K11">
        <f t="shared" si="3"/>
        <v>1</v>
      </c>
      <c r="L11" t="str">
        <f t="shared" si="4"/>
        <v>NSW</v>
      </c>
      <c r="M11" t="str">
        <f t="shared" si="5"/>
        <v>Sydney</v>
      </c>
      <c r="N11" s="41">
        <v>9</v>
      </c>
      <c r="O11" s="42" t="s">
        <v>358</v>
      </c>
      <c r="P11" s="42"/>
      <c r="Q11" s="45">
        <f t="shared" si="6"/>
        <v>51366.25</v>
      </c>
      <c r="R11" s="46">
        <f t="shared" si="7"/>
        <v>61347.410810810812</v>
      </c>
      <c r="T11" s="35">
        <f>G11*1.1159</f>
        <v>53934.794699999991</v>
      </c>
    </row>
    <row r="12" spans="1:20" x14ac:dyDescent="0.2">
      <c r="A12" s="23">
        <v>10304</v>
      </c>
      <c r="B12" s="23" t="s">
        <v>17</v>
      </c>
      <c r="C12" s="24">
        <v>28974</v>
      </c>
      <c r="D12" s="23">
        <v>43</v>
      </c>
      <c r="E12" s="24">
        <v>1436278066</v>
      </c>
      <c r="F12" s="24">
        <v>41241</v>
      </c>
      <c r="G12" s="24">
        <v>49571</v>
      </c>
      <c r="H12" s="25">
        <f t="shared" si="0"/>
        <v>49571</v>
      </c>
      <c r="I12">
        <f t="shared" si="1"/>
        <v>49571</v>
      </c>
      <c r="J12" t="str">
        <f t="shared" si="2"/>
        <v/>
      </c>
      <c r="K12">
        <f t="shared" si="3"/>
        <v>1</v>
      </c>
      <c r="L12" t="str">
        <f t="shared" si="4"/>
        <v>NSW</v>
      </c>
      <c r="M12" t="str">
        <f t="shared" si="5"/>
        <v>Sydney</v>
      </c>
      <c r="T12" s="35">
        <f>G12*1.1159</f>
        <v>55316.278899999998</v>
      </c>
    </row>
    <row r="13" spans="1:20" x14ac:dyDescent="0.2">
      <c r="A13" s="23">
        <v>10401</v>
      </c>
      <c r="B13" s="23" t="s">
        <v>18</v>
      </c>
      <c r="C13" s="24">
        <v>23535</v>
      </c>
      <c r="D13" s="23">
        <v>48</v>
      </c>
      <c r="E13" s="24">
        <v>835613303</v>
      </c>
      <c r="F13" s="24">
        <v>29412</v>
      </c>
      <c r="G13" s="24">
        <v>35505</v>
      </c>
      <c r="H13" s="25">
        <f t="shared" si="0"/>
        <v>35505</v>
      </c>
      <c r="I13">
        <f t="shared" si="1"/>
        <v>35505</v>
      </c>
      <c r="J13" t="str">
        <f t="shared" si="2"/>
        <v/>
      </c>
      <c r="K13">
        <f t="shared" si="3"/>
        <v>1</v>
      </c>
      <c r="L13" t="str">
        <f t="shared" si="4"/>
        <v>NSW</v>
      </c>
      <c r="M13" t="str">
        <f t="shared" si="5"/>
        <v>Sydney</v>
      </c>
      <c r="T13" s="35">
        <f>G13*1.1159</f>
        <v>39620.029499999997</v>
      </c>
    </row>
    <row r="14" spans="1:20" x14ac:dyDescent="0.2">
      <c r="A14" s="23">
        <v>10402</v>
      </c>
      <c r="B14" s="23" t="s">
        <v>19</v>
      </c>
      <c r="C14" s="24">
        <v>43053</v>
      </c>
      <c r="D14" s="23">
        <v>46</v>
      </c>
      <c r="E14" s="24">
        <v>1694702610</v>
      </c>
      <c r="F14" s="24">
        <v>31848</v>
      </c>
      <c r="G14" s="24">
        <v>39363</v>
      </c>
      <c r="H14" s="25">
        <f t="shared" si="0"/>
        <v>39363</v>
      </c>
      <c r="I14">
        <f t="shared" si="1"/>
        <v>39363</v>
      </c>
      <c r="J14" t="str">
        <f t="shared" si="2"/>
        <v/>
      </c>
      <c r="K14">
        <f t="shared" si="3"/>
        <v>1</v>
      </c>
      <c r="L14" t="str">
        <f t="shared" si="4"/>
        <v>NSW</v>
      </c>
      <c r="M14" t="str">
        <f t="shared" si="5"/>
        <v>Sydney</v>
      </c>
      <c r="T14" s="35">
        <f>G14*1.1159</f>
        <v>43925.171699999999</v>
      </c>
    </row>
    <row r="15" spans="1:20" x14ac:dyDescent="0.2">
      <c r="A15" s="23">
        <v>10501</v>
      </c>
      <c r="B15" s="23" t="s">
        <v>20</v>
      </c>
      <c r="C15" s="24">
        <v>11726</v>
      </c>
      <c r="D15" s="23">
        <v>44</v>
      </c>
      <c r="E15" s="24">
        <v>569350124</v>
      </c>
      <c r="F15" s="24">
        <v>38522</v>
      </c>
      <c r="G15" s="24">
        <v>48555</v>
      </c>
      <c r="H15" s="25">
        <f t="shared" si="0"/>
        <v>48555</v>
      </c>
      <c r="I15">
        <f t="shared" si="1"/>
        <v>48555</v>
      </c>
      <c r="J15" t="str">
        <f t="shared" si="2"/>
        <v/>
      </c>
      <c r="K15">
        <f t="shared" si="3"/>
        <v>1</v>
      </c>
      <c r="L15" t="str">
        <f t="shared" si="4"/>
        <v>NSW</v>
      </c>
      <c r="M15" t="str">
        <f t="shared" si="5"/>
        <v>Sydney</v>
      </c>
      <c r="T15" s="35">
        <f>G15*1.1159</f>
        <v>54182.524499999992</v>
      </c>
    </row>
    <row r="16" spans="1:20" x14ac:dyDescent="0.2">
      <c r="A16" s="23">
        <v>10502</v>
      </c>
      <c r="B16" s="23" t="s">
        <v>21</v>
      </c>
      <c r="C16" s="24">
        <v>9146</v>
      </c>
      <c r="D16" s="23">
        <v>44</v>
      </c>
      <c r="E16" s="24">
        <v>425422166</v>
      </c>
      <c r="F16" s="24">
        <v>38238</v>
      </c>
      <c r="G16" s="24">
        <v>46515</v>
      </c>
      <c r="H16" s="25">
        <f t="shared" si="0"/>
        <v>46515</v>
      </c>
      <c r="I16">
        <f t="shared" si="1"/>
        <v>46515</v>
      </c>
      <c r="J16" t="str">
        <f t="shared" si="2"/>
        <v/>
      </c>
      <c r="K16">
        <f t="shared" si="3"/>
        <v>1</v>
      </c>
      <c r="L16" t="str">
        <f t="shared" si="4"/>
        <v>NSW</v>
      </c>
      <c r="M16" t="str">
        <f t="shared" si="5"/>
        <v>Sydney</v>
      </c>
      <c r="T16" s="35">
        <f>G16*1.1159</f>
        <v>51906.088499999998</v>
      </c>
    </row>
    <row r="17" spans="1:20" x14ac:dyDescent="0.2">
      <c r="A17" s="23">
        <v>10503</v>
      </c>
      <c r="B17" s="23" t="s">
        <v>22</v>
      </c>
      <c r="C17" s="24">
        <v>33974</v>
      </c>
      <c r="D17" s="23">
        <v>44</v>
      </c>
      <c r="E17" s="24">
        <v>1500392990</v>
      </c>
      <c r="F17" s="24">
        <v>37539</v>
      </c>
      <c r="G17" s="24">
        <v>44163</v>
      </c>
      <c r="H17" s="25">
        <f t="shared" si="0"/>
        <v>44163</v>
      </c>
      <c r="I17">
        <f t="shared" si="1"/>
        <v>44163</v>
      </c>
      <c r="J17" t="str">
        <f t="shared" si="2"/>
        <v/>
      </c>
      <c r="K17">
        <f t="shared" si="3"/>
        <v>1</v>
      </c>
      <c r="L17" t="str">
        <f t="shared" si="4"/>
        <v>NSW</v>
      </c>
      <c r="M17" t="str">
        <f t="shared" si="5"/>
        <v>Sydney</v>
      </c>
      <c r="T17" s="35">
        <f>G17*1.1159</f>
        <v>49281.491699999999</v>
      </c>
    </row>
    <row r="18" spans="1:20" x14ac:dyDescent="0.2">
      <c r="A18" s="23">
        <v>10601</v>
      </c>
      <c r="B18" s="23" t="s">
        <v>23</v>
      </c>
      <c r="C18" s="24">
        <v>41401</v>
      </c>
      <c r="D18" s="23">
        <v>42</v>
      </c>
      <c r="E18" s="24">
        <v>2201870036</v>
      </c>
      <c r="F18" s="24">
        <v>40819</v>
      </c>
      <c r="G18" s="24">
        <v>53184</v>
      </c>
      <c r="H18" s="25">
        <f t="shared" si="0"/>
        <v>53184</v>
      </c>
      <c r="I18">
        <f t="shared" si="1"/>
        <v>53184</v>
      </c>
      <c r="J18" t="str">
        <f t="shared" si="2"/>
        <v/>
      </c>
      <c r="K18">
        <f t="shared" si="3"/>
        <v>1</v>
      </c>
      <c r="L18" t="str">
        <f t="shared" si="4"/>
        <v>NSW</v>
      </c>
      <c r="M18" t="str">
        <f t="shared" si="5"/>
        <v>Sydney</v>
      </c>
      <c r="T18" s="35">
        <f>G18*1.1159</f>
        <v>59348.025599999994</v>
      </c>
    </row>
    <row r="19" spans="1:20" x14ac:dyDescent="0.2">
      <c r="A19" s="23">
        <v>10602</v>
      </c>
      <c r="B19" s="23" t="s">
        <v>24</v>
      </c>
      <c r="C19" s="24">
        <v>34507</v>
      </c>
      <c r="D19" s="23">
        <v>41</v>
      </c>
      <c r="E19" s="24">
        <v>1852972214</v>
      </c>
      <c r="F19" s="24">
        <v>43752</v>
      </c>
      <c r="G19" s="24">
        <v>53698</v>
      </c>
      <c r="H19" s="25">
        <f t="shared" si="0"/>
        <v>53698</v>
      </c>
      <c r="I19">
        <f t="shared" si="1"/>
        <v>53698</v>
      </c>
      <c r="J19" t="str">
        <f t="shared" si="2"/>
        <v/>
      </c>
      <c r="K19">
        <f t="shared" si="3"/>
        <v>1</v>
      </c>
      <c r="L19" t="str">
        <f t="shared" si="4"/>
        <v>NSW</v>
      </c>
      <c r="M19" t="str">
        <f t="shared" si="5"/>
        <v>Sydney</v>
      </c>
      <c r="T19" s="35">
        <f>G19*1.1159</f>
        <v>59921.598199999993</v>
      </c>
    </row>
    <row r="20" spans="1:20" x14ac:dyDescent="0.2">
      <c r="A20" s="23">
        <v>10603</v>
      </c>
      <c r="B20" s="23" t="s">
        <v>25</v>
      </c>
      <c r="C20" s="24">
        <v>35292</v>
      </c>
      <c r="D20" s="23">
        <v>45</v>
      </c>
      <c r="E20" s="24">
        <v>1600969293</v>
      </c>
      <c r="F20" s="24">
        <v>36084</v>
      </c>
      <c r="G20" s="24">
        <v>45364</v>
      </c>
      <c r="H20" s="25">
        <f t="shared" si="0"/>
        <v>45364</v>
      </c>
      <c r="I20">
        <f t="shared" si="1"/>
        <v>45364</v>
      </c>
      <c r="J20" t="str">
        <f t="shared" si="2"/>
        <v/>
      </c>
      <c r="K20">
        <f t="shared" si="3"/>
        <v>1</v>
      </c>
      <c r="L20" t="str">
        <f t="shared" si="4"/>
        <v>NSW</v>
      </c>
      <c r="M20" t="str">
        <f t="shared" si="5"/>
        <v>Sydney</v>
      </c>
      <c r="T20" s="35">
        <f>G20*1.1159</f>
        <v>50621.687599999997</v>
      </c>
    </row>
    <row r="21" spans="1:20" x14ac:dyDescent="0.2">
      <c r="A21" s="23">
        <v>10604</v>
      </c>
      <c r="B21" s="23" t="s">
        <v>26</v>
      </c>
      <c r="C21" s="24">
        <v>15650</v>
      </c>
      <c r="D21" s="23">
        <v>42</v>
      </c>
      <c r="E21" s="24">
        <v>854083966</v>
      </c>
      <c r="F21" s="24">
        <v>41976</v>
      </c>
      <c r="G21" s="24">
        <v>54574</v>
      </c>
      <c r="H21" s="25">
        <f t="shared" si="0"/>
        <v>54574</v>
      </c>
      <c r="I21">
        <f t="shared" si="1"/>
        <v>54574</v>
      </c>
      <c r="J21" t="str">
        <f t="shared" si="2"/>
        <v/>
      </c>
      <c r="K21">
        <f t="shared" si="3"/>
        <v>1</v>
      </c>
      <c r="L21" t="str">
        <f t="shared" si="4"/>
        <v>NSW</v>
      </c>
      <c r="M21" t="str">
        <f t="shared" si="5"/>
        <v>Sydney</v>
      </c>
      <c r="T21" s="35">
        <f>G21*1.1159</f>
        <v>60899.126599999996</v>
      </c>
    </row>
    <row r="22" spans="1:20" x14ac:dyDescent="0.2">
      <c r="A22" s="23">
        <v>10701</v>
      </c>
      <c r="B22" s="23" t="s">
        <v>27</v>
      </c>
      <c r="C22" s="24">
        <v>34993</v>
      </c>
      <c r="D22" s="23">
        <v>42</v>
      </c>
      <c r="E22" s="24">
        <v>1690381683</v>
      </c>
      <c r="F22" s="24">
        <v>40112</v>
      </c>
      <c r="G22" s="24">
        <v>48306</v>
      </c>
      <c r="H22" s="25">
        <f t="shared" si="0"/>
        <v>48306</v>
      </c>
      <c r="I22">
        <f t="shared" si="1"/>
        <v>48306</v>
      </c>
      <c r="J22" t="str">
        <f t="shared" si="2"/>
        <v/>
      </c>
      <c r="K22">
        <f t="shared" si="3"/>
        <v>1</v>
      </c>
      <c r="L22" t="str">
        <f t="shared" si="4"/>
        <v>NSW</v>
      </c>
      <c r="M22" t="str">
        <f t="shared" si="5"/>
        <v>Sydney</v>
      </c>
      <c r="T22" s="35">
        <f>G22*1.1159</f>
        <v>53904.665399999998</v>
      </c>
    </row>
    <row r="23" spans="1:20" x14ac:dyDescent="0.2">
      <c r="A23" s="23">
        <v>10703</v>
      </c>
      <c r="B23" s="23" t="s">
        <v>28</v>
      </c>
      <c r="C23" s="24">
        <v>43924</v>
      </c>
      <c r="D23" s="23">
        <v>43</v>
      </c>
      <c r="E23" s="24">
        <v>2145014150</v>
      </c>
      <c r="F23" s="24">
        <v>40022</v>
      </c>
      <c r="G23" s="24">
        <v>48835</v>
      </c>
      <c r="H23" s="25">
        <f t="shared" si="0"/>
        <v>48835</v>
      </c>
      <c r="I23">
        <f t="shared" si="1"/>
        <v>48835</v>
      </c>
      <c r="J23" t="str">
        <f t="shared" si="2"/>
        <v/>
      </c>
      <c r="K23">
        <f t="shared" si="3"/>
        <v>1</v>
      </c>
      <c r="L23" t="str">
        <f t="shared" si="4"/>
        <v>NSW</v>
      </c>
      <c r="M23" t="str">
        <f t="shared" si="5"/>
        <v>Sydney</v>
      </c>
      <c r="T23" s="35">
        <f>G23*1.1159</f>
        <v>54494.976499999997</v>
      </c>
    </row>
    <row r="24" spans="1:20" x14ac:dyDescent="0.2">
      <c r="A24" s="23">
        <v>10704</v>
      </c>
      <c r="B24" s="23" t="s">
        <v>29</v>
      </c>
      <c r="C24" s="24">
        <v>63751</v>
      </c>
      <c r="D24" s="23">
        <v>42</v>
      </c>
      <c r="E24" s="24">
        <v>3397941810</v>
      </c>
      <c r="F24" s="24">
        <v>42062</v>
      </c>
      <c r="G24" s="24">
        <v>53300</v>
      </c>
      <c r="H24" s="25">
        <f t="shared" si="0"/>
        <v>53300</v>
      </c>
      <c r="I24">
        <f t="shared" si="1"/>
        <v>53300</v>
      </c>
      <c r="J24" t="str">
        <f t="shared" si="2"/>
        <v/>
      </c>
      <c r="K24">
        <f t="shared" si="3"/>
        <v>1</v>
      </c>
      <c r="L24" t="str">
        <f t="shared" si="4"/>
        <v>NSW</v>
      </c>
      <c r="M24" t="str">
        <f t="shared" si="5"/>
        <v>Sydney</v>
      </c>
      <c r="T24" s="35">
        <f>G24*1.1159</f>
        <v>59477.469999999994</v>
      </c>
    </row>
    <row r="25" spans="1:20" x14ac:dyDescent="0.2">
      <c r="A25" s="23">
        <v>10801</v>
      </c>
      <c r="B25" s="23" t="s">
        <v>30</v>
      </c>
      <c r="C25" s="24">
        <v>14372</v>
      </c>
      <c r="D25" s="23">
        <v>50</v>
      </c>
      <c r="E25" s="24">
        <v>524377846</v>
      </c>
      <c r="F25" s="24">
        <v>28174</v>
      </c>
      <c r="G25" s="24">
        <v>36486</v>
      </c>
      <c r="H25" s="25">
        <f t="shared" si="0"/>
        <v>36486</v>
      </c>
      <c r="I25">
        <f t="shared" si="1"/>
        <v>36486</v>
      </c>
      <c r="J25" t="str">
        <f t="shared" si="2"/>
        <v/>
      </c>
      <c r="K25">
        <f t="shared" si="3"/>
        <v>1</v>
      </c>
      <c r="L25" t="str">
        <f t="shared" si="4"/>
        <v>NSW</v>
      </c>
      <c r="M25" t="str">
        <f t="shared" si="5"/>
        <v>Sydney</v>
      </c>
      <c r="T25" s="35">
        <f>G25*1.1159</f>
        <v>40714.727399999996</v>
      </c>
    </row>
    <row r="26" spans="1:20" x14ac:dyDescent="0.2">
      <c r="A26" s="23">
        <v>10802</v>
      </c>
      <c r="B26" s="23" t="s">
        <v>31</v>
      </c>
      <c r="C26" s="24">
        <v>20606</v>
      </c>
      <c r="D26" s="23">
        <v>49</v>
      </c>
      <c r="E26" s="24">
        <v>719581775</v>
      </c>
      <c r="F26" s="24">
        <v>28748</v>
      </c>
      <c r="G26" s="24">
        <v>34921</v>
      </c>
      <c r="H26" s="25">
        <f t="shared" si="0"/>
        <v>34921</v>
      </c>
      <c r="I26">
        <f t="shared" si="1"/>
        <v>34921</v>
      </c>
      <c r="J26" t="str">
        <f t="shared" si="2"/>
        <v/>
      </c>
      <c r="K26">
        <f t="shared" si="3"/>
        <v>1</v>
      </c>
      <c r="L26" t="str">
        <f t="shared" si="4"/>
        <v>NSW</v>
      </c>
      <c r="M26" t="str">
        <f t="shared" si="5"/>
        <v>Sydney</v>
      </c>
      <c r="T26" s="35">
        <f>G26*1.1159</f>
        <v>38968.3439</v>
      </c>
    </row>
    <row r="27" spans="1:20" x14ac:dyDescent="0.2">
      <c r="A27" s="23">
        <v>10803</v>
      </c>
      <c r="B27" s="23" t="s">
        <v>32</v>
      </c>
      <c r="C27" s="24">
        <v>250</v>
      </c>
      <c r="D27" s="23">
        <v>48</v>
      </c>
      <c r="E27" s="24">
        <v>10403825</v>
      </c>
      <c r="F27" s="24">
        <v>34037</v>
      </c>
      <c r="G27" s="24">
        <v>41615</v>
      </c>
      <c r="H27" s="25">
        <f t="shared" si="0"/>
        <v>41615</v>
      </c>
      <c r="I27">
        <f t="shared" si="1"/>
        <v>41615</v>
      </c>
      <c r="J27" t="str">
        <f t="shared" si="2"/>
        <v/>
      </c>
      <c r="K27">
        <f t="shared" si="3"/>
        <v>1</v>
      </c>
      <c r="L27" t="str">
        <f t="shared" si="4"/>
        <v>NSW</v>
      </c>
      <c r="M27" t="str">
        <f t="shared" si="5"/>
        <v>Sydney</v>
      </c>
      <c r="T27" s="35">
        <f>G27*1.1159</f>
        <v>46438.178499999995</v>
      </c>
    </row>
    <row r="28" spans="1:20" x14ac:dyDescent="0.2">
      <c r="A28" s="23">
        <v>10804</v>
      </c>
      <c r="B28" s="23" t="s">
        <v>33</v>
      </c>
      <c r="C28" s="24">
        <v>37695</v>
      </c>
      <c r="D28" s="23">
        <v>48</v>
      </c>
      <c r="E28" s="24">
        <v>1505388533</v>
      </c>
      <c r="F28" s="24">
        <v>31857</v>
      </c>
      <c r="G28" s="24">
        <v>39936</v>
      </c>
      <c r="H28" s="25">
        <f t="shared" si="0"/>
        <v>39936</v>
      </c>
      <c r="I28">
        <f t="shared" si="1"/>
        <v>39936</v>
      </c>
      <c r="J28" t="str">
        <f t="shared" si="2"/>
        <v/>
      </c>
      <c r="K28">
        <f t="shared" si="3"/>
        <v>1</v>
      </c>
      <c r="L28" t="str">
        <f t="shared" si="4"/>
        <v>NSW</v>
      </c>
      <c r="M28" t="str">
        <f t="shared" si="5"/>
        <v>Sydney</v>
      </c>
      <c r="T28" s="35">
        <f>G28*1.1159</f>
        <v>44564.582399999999</v>
      </c>
    </row>
    <row r="29" spans="1:20" x14ac:dyDescent="0.2">
      <c r="A29" s="23">
        <v>10805</v>
      </c>
      <c r="B29" s="23" t="s">
        <v>34</v>
      </c>
      <c r="C29" s="24">
        <v>24295</v>
      </c>
      <c r="D29" s="23">
        <v>48</v>
      </c>
      <c r="E29" s="24">
        <v>919507355</v>
      </c>
      <c r="F29" s="24">
        <v>31331</v>
      </c>
      <c r="G29" s="24">
        <v>37848</v>
      </c>
      <c r="H29" s="25">
        <f t="shared" si="0"/>
        <v>37848</v>
      </c>
      <c r="I29">
        <f t="shared" si="1"/>
        <v>37848</v>
      </c>
      <c r="J29" t="str">
        <f t="shared" si="2"/>
        <v/>
      </c>
      <c r="K29">
        <f t="shared" si="3"/>
        <v>1</v>
      </c>
      <c r="L29" t="str">
        <f t="shared" si="4"/>
        <v>NSW</v>
      </c>
      <c r="M29" t="str">
        <f t="shared" si="5"/>
        <v>Sydney</v>
      </c>
      <c r="T29" s="35">
        <f>G29*1.1159</f>
        <v>42234.583199999994</v>
      </c>
    </row>
    <row r="30" spans="1:20" x14ac:dyDescent="0.2">
      <c r="A30" s="23">
        <v>10901</v>
      </c>
      <c r="B30" s="23" t="s">
        <v>35</v>
      </c>
      <c r="C30" s="24">
        <v>32265</v>
      </c>
      <c r="D30" s="23">
        <v>43</v>
      </c>
      <c r="E30" s="24">
        <v>1507047121</v>
      </c>
      <c r="F30" s="24">
        <v>39127</v>
      </c>
      <c r="G30" s="24">
        <v>46708</v>
      </c>
      <c r="H30" s="25">
        <f t="shared" si="0"/>
        <v>46708</v>
      </c>
      <c r="I30">
        <f t="shared" si="1"/>
        <v>46708</v>
      </c>
      <c r="J30" t="str">
        <f t="shared" si="2"/>
        <v/>
      </c>
      <c r="K30">
        <f t="shared" si="3"/>
        <v>1</v>
      </c>
      <c r="L30" t="str">
        <f t="shared" si="4"/>
        <v>NSW</v>
      </c>
      <c r="M30" t="str">
        <f t="shared" si="5"/>
        <v>Sydney</v>
      </c>
      <c r="T30" s="35">
        <f>G30*1.1159</f>
        <v>52121.457199999997</v>
      </c>
    </row>
    <row r="31" spans="1:20" x14ac:dyDescent="0.2">
      <c r="A31" s="23">
        <v>10902</v>
      </c>
      <c r="B31" s="23" t="s">
        <v>36</v>
      </c>
      <c r="C31" s="24">
        <v>6207</v>
      </c>
      <c r="D31" s="23">
        <v>47</v>
      </c>
      <c r="E31" s="24">
        <v>243606272</v>
      </c>
      <c r="F31" s="24">
        <v>33148</v>
      </c>
      <c r="G31" s="24">
        <v>39247</v>
      </c>
      <c r="H31" s="25">
        <f t="shared" si="0"/>
        <v>39247</v>
      </c>
      <c r="I31">
        <f t="shared" si="1"/>
        <v>39247</v>
      </c>
      <c r="J31" t="str">
        <f t="shared" si="2"/>
        <v/>
      </c>
      <c r="K31">
        <f t="shared" si="3"/>
        <v>1</v>
      </c>
      <c r="L31" t="str">
        <f t="shared" si="4"/>
        <v>NSW</v>
      </c>
      <c r="M31" t="str">
        <f t="shared" si="5"/>
        <v>Sydney</v>
      </c>
      <c r="T31" s="35">
        <f>G31*1.1159</f>
        <v>43795.727299999999</v>
      </c>
    </row>
    <row r="32" spans="1:20" x14ac:dyDescent="0.2">
      <c r="A32" s="23">
        <v>10903</v>
      </c>
      <c r="B32" s="23" t="s">
        <v>37</v>
      </c>
      <c r="C32" s="24">
        <v>22187</v>
      </c>
      <c r="D32" s="23">
        <v>47</v>
      </c>
      <c r="E32" s="24">
        <v>890030852</v>
      </c>
      <c r="F32" s="24">
        <v>33284</v>
      </c>
      <c r="G32" s="24">
        <v>40115</v>
      </c>
      <c r="H32" s="25">
        <f t="shared" si="0"/>
        <v>40115</v>
      </c>
      <c r="I32">
        <f t="shared" si="1"/>
        <v>40115</v>
      </c>
      <c r="J32" t="str">
        <f t="shared" si="2"/>
        <v/>
      </c>
      <c r="K32">
        <f t="shared" si="3"/>
        <v>1</v>
      </c>
      <c r="L32" t="str">
        <f t="shared" si="4"/>
        <v>NSW</v>
      </c>
      <c r="M32" t="str">
        <f t="shared" si="5"/>
        <v>Sydney</v>
      </c>
      <c r="T32" s="35">
        <f>G32*1.1159</f>
        <v>44764.328499999996</v>
      </c>
    </row>
    <row r="33" spans="1:20" x14ac:dyDescent="0.2">
      <c r="A33" s="23">
        <v>11001</v>
      </c>
      <c r="B33" s="23" t="s">
        <v>38</v>
      </c>
      <c r="C33" s="24">
        <v>18986</v>
      </c>
      <c r="D33" s="23">
        <v>45</v>
      </c>
      <c r="E33" s="24">
        <v>789440749</v>
      </c>
      <c r="F33" s="24">
        <v>34386</v>
      </c>
      <c r="G33" s="24">
        <v>41580</v>
      </c>
      <c r="H33" s="25">
        <f t="shared" si="0"/>
        <v>41580</v>
      </c>
      <c r="I33">
        <f t="shared" si="1"/>
        <v>41580</v>
      </c>
      <c r="J33" t="str">
        <f t="shared" si="2"/>
        <v/>
      </c>
      <c r="K33">
        <f t="shared" si="3"/>
        <v>1</v>
      </c>
      <c r="L33" t="str">
        <f t="shared" si="4"/>
        <v>NSW</v>
      </c>
      <c r="M33" t="str">
        <f t="shared" si="5"/>
        <v>Sydney</v>
      </c>
      <c r="T33" s="35">
        <f>G33*1.1159</f>
        <v>46399.121999999996</v>
      </c>
    </row>
    <row r="34" spans="1:20" x14ac:dyDescent="0.2">
      <c r="A34" s="23">
        <v>11002</v>
      </c>
      <c r="B34" s="23" t="s">
        <v>39</v>
      </c>
      <c r="C34" s="24">
        <v>18004</v>
      </c>
      <c r="D34" s="23">
        <v>47</v>
      </c>
      <c r="E34" s="24">
        <v>608730223</v>
      </c>
      <c r="F34" s="24">
        <v>29596</v>
      </c>
      <c r="G34" s="24">
        <v>33811</v>
      </c>
      <c r="H34" s="25">
        <f t="shared" si="0"/>
        <v>33811</v>
      </c>
      <c r="I34">
        <f t="shared" si="1"/>
        <v>33811</v>
      </c>
      <c r="J34" t="str">
        <f t="shared" si="2"/>
        <v/>
      </c>
      <c r="K34">
        <f t="shared" si="3"/>
        <v>1</v>
      </c>
      <c r="L34" t="str">
        <f t="shared" si="4"/>
        <v>NSW</v>
      </c>
      <c r="M34" t="str">
        <f t="shared" si="5"/>
        <v>Sydney</v>
      </c>
      <c r="T34" s="35">
        <f>G34*1.1159</f>
        <v>37729.694899999995</v>
      </c>
    </row>
    <row r="35" spans="1:20" x14ac:dyDescent="0.2">
      <c r="A35" s="23">
        <v>11003</v>
      </c>
      <c r="B35" s="23" t="s">
        <v>40</v>
      </c>
      <c r="C35" s="24">
        <v>13739</v>
      </c>
      <c r="D35" s="23">
        <v>43</v>
      </c>
      <c r="E35" s="24">
        <v>635240672</v>
      </c>
      <c r="F35" s="24">
        <v>38230</v>
      </c>
      <c r="G35" s="24">
        <v>46236</v>
      </c>
      <c r="H35" s="25">
        <f t="shared" si="0"/>
        <v>46236</v>
      </c>
      <c r="I35">
        <f t="shared" si="1"/>
        <v>46236</v>
      </c>
      <c r="J35" t="str">
        <f t="shared" si="2"/>
        <v/>
      </c>
      <c r="K35">
        <f t="shared" si="3"/>
        <v>1</v>
      </c>
      <c r="L35" t="str">
        <f t="shared" si="4"/>
        <v>NSW</v>
      </c>
      <c r="M35" t="str">
        <f t="shared" si="5"/>
        <v>Sydney</v>
      </c>
      <c r="T35" s="35">
        <f>G35*1.1159</f>
        <v>51594.752399999998</v>
      </c>
    </row>
    <row r="36" spans="1:20" x14ac:dyDescent="0.2">
      <c r="A36" s="23">
        <v>11004</v>
      </c>
      <c r="B36" s="23" t="s">
        <v>41</v>
      </c>
      <c r="C36" s="24">
        <v>39762</v>
      </c>
      <c r="D36" s="23">
        <v>44</v>
      </c>
      <c r="E36" s="24">
        <v>1724356425</v>
      </c>
      <c r="F36" s="24">
        <v>36897</v>
      </c>
      <c r="G36" s="24">
        <v>43367</v>
      </c>
      <c r="H36" s="25">
        <f t="shared" si="0"/>
        <v>43367</v>
      </c>
      <c r="I36">
        <f t="shared" si="1"/>
        <v>43367</v>
      </c>
      <c r="J36" t="str">
        <f t="shared" si="2"/>
        <v/>
      </c>
      <c r="K36">
        <f t="shared" si="3"/>
        <v>1</v>
      </c>
      <c r="L36" t="str">
        <f t="shared" si="4"/>
        <v>NSW</v>
      </c>
      <c r="M36" t="str">
        <f t="shared" si="5"/>
        <v>Sydney</v>
      </c>
      <c r="T36" s="35">
        <f>G36*1.1159</f>
        <v>48393.235299999993</v>
      </c>
    </row>
    <row r="37" spans="1:20" x14ac:dyDescent="0.2">
      <c r="A37" s="23">
        <v>11101</v>
      </c>
      <c r="B37" s="23" t="s">
        <v>42</v>
      </c>
      <c r="C37" s="24">
        <v>64179</v>
      </c>
      <c r="D37" s="23">
        <v>43</v>
      </c>
      <c r="E37" s="24">
        <v>3316260460</v>
      </c>
      <c r="F37" s="24">
        <v>41128</v>
      </c>
      <c r="G37" s="24">
        <v>51672</v>
      </c>
      <c r="H37" s="25">
        <f t="shared" si="0"/>
        <v>51672</v>
      </c>
      <c r="I37">
        <f t="shared" si="1"/>
        <v>51672</v>
      </c>
      <c r="J37" t="str">
        <f t="shared" si="2"/>
        <v/>
      </c>
      <c r="K37">
        <f t="shared" si="3"/>
        <v>1</v>
      </c>
      <c r="L37" t="str">
        <f t="shared" si="4"/>
        <v>NSW</v>
      </c>
      <c r="M37" t="str">
        <f t="shared" si="5"/>
        <v>Sydney</v>
      </c>
      <c r="T37" s="35">
        <f>G37*1.1159</f>
        <v>57660.784799999994</v>
      </c>
    </row>
    <row r="38" spans="1:20" x14ac:dyDescent="0.2">
      <c r="A38" s="23">
        <v>11102</v>
      </c>
      <c r="B38" s="23" t="s">
        <v>43</v>
      </c>
      <c r="C38" s="24">
        <v>36480</v>
      </c>
      <c r="D38" s="23">
        <v>44</v>
      </c>
      <c r="E38" s="24">
        <v>1743375799</v>
      </c>
      <c r="F38" s="24">
        <v>38973</v>
      </c>
      <c r="G38" s="24">
        <v>47790</v>
      </c>
      <c r="H38" s="25">
        <f t="shared" si="0"/>
        <v>47790</v>
      </c>
      <c r="I38">
        <f t="shared" si="1"/>
        <v>47790</v>
      </c>
      <c r="J38" t="str">
        <f t="shared" si="2"/>
        <v/>
      </c>
      <c r="K38">
        <f t="shared" si="3"/>
        <v>1</v>
      </c>
      <c r="L38" t="str">
        <f t="shared" si="4"/>
        <v>NSW</v>
      </c>
      <c r="M38" t="str">
        <f t="shared" si="5"/>
        <v>Sydney</v>
      </c>
      <c r="T38" s="35">
        <f>G38*1.1159</f>
        <v>53328.860999999997</v>
      </c>
    </row>
    <row r="39" spans="1:20" x14ac:dyDescent="0.2">
      <c r="A39" s="23">
        <v>11103</v>
      </c>
      <c r="B39" s="23" t="s">
        <v>44</v>
      </c>
      <c r="C39" s="24">
        <v>84370</v>
      </c>
      <c r="D39" s="23">
        <v>40</v>
      </c>
      <c r="E39" s="24">
        <v>4489723558</v>
      </c>
      <c r="F39" s="24">
        <v>42666</v>
      </c>
      <c r="G39" s="24">
        <v>53215</v>
      </c>
      <c r="H39" s="25">
        <f t="shared" si="0"/>
        <v>53215</v>
      </c>
      <c r="I39">
        <f t="shared" si="1"/>
        <v>53215</v>
      </c>
      <c r="J39" t="str">
        <f t="shared" si="2"/>
        <v/>
      </c>
      <c r="K39">
        <f t="shared" si="3"/>
        <v>1</v>
      </c>
      <c r="L39" t="str">
        <f t="shared" si="4"/>
        <v>NSW</v>
      </c>
      <c r="M39" t="str">
        <f t="shared" si="5"/>
        <v>Sydney</v>
      </c>
      <c r="T39" s="35">
        <f>G39*1.1159</f>
        <v>59382.618499999997</v>
      </c>
    </row>
    <row r="40" spans="1:20" x14ac:dyDescent="0.2">
      <c r="A40" s="23">
        <v>11201</v>
      </c>
      <c r="B40" s="23" t="s">
        <v>45</v>
      </c>
      <c r="C40" s="24">
        <v>41826</v>
      </c>
      <c r="D40" s="23">
        <v>47</v>
      </c>
      <c r="E40" s="24">
        <v>1674299868</v>
      </c>
      <c r="F40" s="24">
        <v>30253</v>
      </c>
      <c r="G40" s="24">
        <v>40030</v>
      </c>
      <c r="H40" s="25">
        <f t="shared" si="0"/>
        <v>40030</v>
      </c>
      <c r="I40">
        <f t="shared" si="1"/>
        <v>40030</v>
      </c>
      <c r="J40" t="str">
        <f t="shared" si="2"/>
        <v/>
      </c>
      <c r="K40">
        <f t="shared" si="3"/>
        <v>1</v>
      </c>
      <c r="L40" t="str">
        <f t="shared" si="4"/>
        <v>NSW</v>
      </c>
      <c r="M40" t="str">
        <f t="shared" si="5"/>
        <v>Sydney</v>
      </c>
      <c r="T40" s="35">
        <f>G40*1.1159</f>
        <v>44669.476999999999</v>
      </c>
    </row>
    <row r="41" spans="1:20" x14ac:dyDescent="0.2">
      <c r="A41" s="23">
        <v>11202</v>
      </c>
      <c r="B41" s="23" t="s">
        <v>46</v>
      </c>
      <c r="C41" s="24">
        <v>34575</v>
      </c>
      <c r="D41" s="23">
        <v>46</v>
      </c>
      <c r="E41" s="24">
        <v>1299590877</v>
      </c>
      <c r="F41" s="24">
        <v>32679</v>
      </c>
      <c r="G41" s="24">
        <v>37588</v>
      </c>
      <c r="H41" s="25">
        <f t="shared" si="0"/>
        <v>37588</v>
      </c>
      <c r="I41">
        <f t="shared" si="1"/>
        <v>37588</v>
      </c>
      <c r="J41" t="str">
        <f t="shared" si="2"/>
        <v/>
      </c>
      <c r="K41">
        <f t="shared" si="3"/>
        <v>1</v>
      </c>
      <c r="L41" t="str">
        <f t="shared" si="4"/>
        <v>NSW</v>
      </c>
      <c r="M41" t="str">
        <f t="shared" si="5"/>
        <v>Sydney</v>
      </c>
      <c r="T41" s="35">
        <f>G41*1.1159</f>
        <v>41944.449199999995</v>
      </c>
    </row>
    <row r="42" spans="1:20" x14ac:dyDescent="0.2">
      <c r="A42" s="23">
        <v>11203</v>
      </c>
      <c r="B42" s="23" t="s">
        <v>47</v>
      </c>
      <c r="C42" s="24">
        <v>42445</v>
      </c>
      <c r="D42" s="23">
        <v>46</v>
      </c>
      <c r="E42" s="24">
        <v>1708923011</v>
      </c>
      <c r="F42" s="24">
        <v>32655</v>
      </c>
      <c r="G42" s="24">
        <v>40262</v>
      </c>
      <c r="H42" s="25">
        <f t="shared" si="0"/>
        <v>40262</v>
      </c>
      <c r="I42">
        <f t="shared" si="1"/>
        <v>40262</v>
      </c>
      <c r="J42" t="str">
        <f t="shared" si="2"/>
        <v/>
      </c>
      <c r="K42">
        <f t="shared" si="3"/>
        <v>1</v>
      </c>
      <c r="L42" t="str">
        <f t="shared" si="4"/>
        <v>NSW</v>
      </c>
      <c r="M42" t="str">
        <f t="shared" si="5"/>
        <v>Sydney</v>
      </c>
      <c r="T42" s="35">
        <f>G42*1.1159</f>
        <v>44928.365799999992</v>
      </c>
    </row>
    <row r="43" spans="1:20" x14ac:dyDescent="0.2">
      <c r="A43" s="23">
        <v>11301</v>
      </c>
      <c r="B43" s="23" t="s">
        <v>48</v>
      </c>
      <c r="C43" s="24">
        <v>25804</v>
      </c>
      <c r="D43" s="23">
        <v>43</v>
      </c>
      <c r="E43" s="24">
        <v>1089281788</v>
      </c>
      <c r="F43" s="24">
        <v>36113</v>
      </c>
      <c r="G43" s="24">
        <v>42214</v>
      </c>
      <c r="H43" s="25">
        <f t="shared" si="0"/>
        <v>42214</v>
      </c>
      <c r="I43">
        <f t="shared" si="1"/>
        <v>42214</v>
      </c>
      <c r="J43" t="str">
        <f t="shared" si="2"/>
        <v/>
      </c>
      <c r="K43">
        <f t="shared" si="3"/>
        <v>1</v>
      </c>
      <c r="L43" t="str">
        <f t="shared" si="4"/>
        <v>NSW</v>
      </c>
      <c r="M43" t="str">
        <f t="shared" si="5"/>
        <v>Sydney</v>
      </c>
      <c r="T43" s="35">
        <f>G43*1.1159</f>
        <v>47106.602599999998</v>
      </c>
    </row>
    <row r="44" spans="1:20" x14ac:dyDescent="0.2">
      <c r="A44" s="23">
        <v>11302</v>
      </c>
      <c r="B44" s="23" t="s">
        <v>49</v>
      </c>
      <c r="C44" s="24">
        <v>7539</v>
      </c>
      <c r="D44" s="23">
        <v>46</v>
      </c>
      <c r="E44" s="24">
        <v>340074217</v>
      </c>
      <c r="F44" s="24">
        <v>38441</v>
      </c>
      <c r="G44" s="24">
        <v>45109</v>
      </c>
      <c r="H44" s="25">
        <f t="shared" si="0"/>
        <v>45109</v>
      </c>
      <c r="I44">
        <f t="shared" si="1"/>
        <v>45109</v>
      </c>
      <c r="J44" t="str">
        <f t="shared" si="2"/>
        <v/>
      </c>
      <c r="K44">
        <f t="shared" si="3"/>
        <v>1</v>
      </c>
      <c r="L44" t="str">
        <f t="shared" si="4"/>
        <v>NSW</v>
      </c>
      <c r="M44" t="str">
        <f t="shared" si="5"/>
        <v>Sydney</v>
      </c>
      <c r="T44" s="35">
        <f>G44*1.1159</f>
        <v>50337.133099999992</v>
      </c>
    </row>
    <row r="45" spans="1:20" x14ac:dyDescent="0.2">
      <c r="A45" s="23">
        <v>11303</v>
      </c>
      <c r="B45" s="23" t="s">
        <v>50</v>
      </c>
      <c r="C45" s="24">
        <v>48132</v>
      </c>
      <c r="D45" s="23">
        <v>43</v>
      </c>
      <c r="E45" s="24">
        <v>2265057370</v>
      </c>
      <c r="F45" s="24">
        <v>39573</v>
      </c>
      <c r="G45" s="24">
        <v>47059</v>
      </c>
      <c r="H45" s="25">
        <f t="shared" si="0"/>
        <v>47059</v>
      </c>
      <c r="I45">
        <f t="shared" si="1"/>
        <v>47059</v>
      </c>
      <c r="J45" t="str">
        <f t="shared" si="2"/>
        <v/>
      </c>
      <c r="K45">
        <f t="shared" si="3"/>
        <v>1</v>
      </c>
      <c r="L45" t="str">
        <f t="shared" si="4"/>
        <v>NSW</v>
      </c>
      <c r="M45" t="str">
        <f t="shared" si="5"/>
        <v>Sydney</v>
      </c>
      <c r="T45" s="35">
        <f>G45*1.1159</f>
        <v>52513.138099999996</v>
      </c>
    </row>
    <row r="46" spans="1:20" x14ac:dyDescent="0.2">
      <c r="A46" s="23">
        <v>11401</v>
      </c>
      <c r="B46" s="23" t="s">
        <v>51</v>
      </c>
      <c r="C46" s="24">
        <v>45656</v>
      </c>
      <c r="D46" s="23">
        <v>47</v>
      </c>
      <c r="E46" s="24">
        <v>1859747680</v>
      </c>
      <c r="F46" s="24">
        <v>32771</v>
      </c>
      <c r="G46" s="24">
        <v>40734</v>
      </c>
      <c r="H46" s="25">
        <f t="shared" si="0"/>
        <v>40734</v>
      </c>
      <c r="I46">
        <f t="shared" si="1"/>
        <v>40734</v>
      </c>
      <c r="J46" t="str">
        <f t="shared" si="2"/>
        <v/>
      </c>
      <c r="K46">
        <f t="shared" si="3"/>
        <v>1</v>
      </c>
      <c r="L46" t="str">
        <f t="shared" si="4"/>
        <v>NSW</v>
      </c>
      <c r="M46" t="str">
        <f t="shared" si="5"/>
        <v>Sydney</v>
      </c>
      <c r="T46" s="35">
        <f>G46*1.1159</f>
        <v>45455.070599999999</v>
      </c>
    </row>
    <row r="47" spans="1:20" x14ac:dyDescent="0.2">
      <c r="A47" s="23">
        <v>11402</v>
      </c>
      <c r="B47" s="23" t="s">
        <v>52</v>
      </c>
      <c r="C47" s="24">
        <v>25011</v>
      </c>
      <c r="D47" s="23">
        <v>48</v>
      </c>
      <c r="E47" s="24">
        <v>1251752547</v>
      </c>
      <c r="F47" s="24">
        <v>35634</v>
      </c>
      <c r="G47" s="24">
        <v>50048</v>
      </c>
      <c r="H47" s="25">
        <f t="shared" si="0"/>
        <v>50048</v>
      </c>
      <c r="I47">
        <f t="shared" si="1"/>
        <v>50048</v>
      </c>
      <c r="J47" t="str">
        <f t="shared" si="2"/>
        <v/>
      </c>
      <c r="K47">
        <f t="shared" si="3"/>
        <v>1</v>
      </c>
      <c r="L47" t="str">
        <f t="shared" si="4"/>
        <v>NSW</v>
      </c>
      <c r="M47" t="str">
        <f t="shared" si="5"/>
        <v>Sydney</v>
      </c>
      <c r="T47" s="35">
        <f>G47*1.1159</f>
        <v>55848.563199999997</v>
      </c>
    </row>
    <row r="48" spans="1:20" x14ac:dyDescent="0.2">
      <c r="A48" s="23">
        <v>11501</v>
      </c>
      <c r="B48" s="23" t="s">
        <v>53</v>
      </c>
      <c r="C48" s="24">
        <v>81024</v>
      </c>
      <c r="D48" s="23">
        <v>44</v>
      </c>
      <c r="E48" s="24">
        <v>5170032010</v>
      </c>
      <c r="F48" s="24">
        <v>46633</v>
      </c>
      <c r="G48" s="24">
        <v>63809</v>
      </c>
      <c r="H48" s="25">
        <f t="shared" si="0"/>
        <v>63809</v>
      </c>
      <c r="I48">
        <f t="shared" si="1"/>
        <v>63809</v>
      </c>
      <c r="J48" t="str">
        <f t="shared" si="2"/>
        <v/>
      </c>
      <c r="K48">
        <f t="shared" si="3"/>
        <v>1</v>
      </c>
      <c r="L48" t="str">
        <f t="shared" si="4"/>
        <v>NSW</v>
      </c>
      <c r="M48" t="str">
        <f t="shared" si="5"/>
        <v>Sydney</v>
      </c>
      <c r="T48" s="35">
        <f>G48*1.1159</f>
        <v>71204.463099999994</v>
      </c>
    </row>
    <row r="49" spans="1:20" x14ac:dyDescent="0.2">
      <c r="A49" s="23">
        <v>11502</v>
      </c>
      <c r="B49" s="23" t="s">
        <v>54</v>
      </c>
      <c r="C49" s="24">
        <v>15486</v>
      </c>
      <c r="D49" s="23">
        <v>46</v>
      </c>
      <c r="E49" s="24">
        <v>1091761898</v>
      </c>
      <c r="F49" s="24">
        <v>41994</v>
      </c>
      <c r="G49" s="24">
        <v>70500</v>
      </c>
      <c r="H49" s="25">
        <f t="shared" si="0"/>
        <v>70500</v>
      </c>
      <c r="I49">
        <f t="shared" si="1"/>
        <v>70500</v>
      </c>
      <c r="J49" t="str">
        <f t="shared" si="2"/>
        <v/>
      </c>
      <c r="K49">
        <f t="shared" si="3"/>
        <v>1</v>
      </c>
      <c r="L49" t="str">
        <f t="shared" si="4"/>
        <v>NSW</v>
      </c>
      <c r="M49" t="str">
        <f t="shared" si="5"/>
        <v>Sydney</v>
      </c>
      <c r="T49" s="35">
        <f>G49*1.1159</f>
        <v>78670.95</v>
      </c>
    </row>
    <row r="50" spans="1:20" x14ac:dyDescent="0.2">
      <c r="A50" s="23">
        <v>11503</v>
      </c>
      <c r="B50" s="23" t="s">
        <v>55</v>
      </c>
      <c r="C50" s="24">
        <v>14273</v>
      </c>
      <c r="D50" s="23">
        <v>44</v>
      </c>
      <c r="E50" s="24">
        <v>709949217</v>
      </c>
      <c r="F50" s="24">
        <v>40563</v>
      </c>
      <c r="G50" s="24">
        <v>49741</v>
      </c>
      <c r="H50" s="25">
        <f t="shared" si="0"/>
        <v>49741</v>
      </c>
      <c r="I50">
        <f t="shared" si="1"/>
        <v>49741</v>
      </c>
      <c r="J50" t="str">
        <f t="shared" si="2"/>
        <v/>
      </c>
      <c r="K50">
        <f t="shared" si="3"/>
        <v>1</v>
      </c>
      <c r="L50" t="str">
        <f t="shared" si="4"/>
        <v>NSW</v>
      </c>
      <c r="M50" t="str">
        <f t="shared" si="5"/>
        <v>Sydney</v>
      </c>
      <c r="T50" s="35">
        <f>G50*1.1159</f>
        <v>55505.981899999992</v>
      </c>
    </row>
    <row r="51" spans="1:20" x14ac:dyDescent="0.2">
      <c r="A51" s="23">
        <v>11504</v>
      </c>
      <c r="B51" s="23" t="s">
        <v>56</v>
      </c>
      <c r="C51" s="24">
        <v>15436</v>
      </c>
      <c r="D51" s="23">
        <v>41</v>
      </c>
      <c r="E51" s="24">
        <v>897494751</v>
      </c>
      <c r="F51" s="24">
        <v>47511</v>
      </c>
      <c r="G51" s="24">
        <v>58143</v>
      </c>
      <c r="H51" s="25">
        <f t="shared" si="0"/>
        <v>58143</v>
      </c>
      <c r="I51">
        <f t="shared" si="1"/>
        <v>58143</v>
      </c>
      <c r="J51" t="str">
        <f t="shared" si="2"/>
        <v/>
      </c>
      <c r="K51">
        <f t="shared" si="3"/>
        <v>1</v>
      </c>
      <c r="L51" t="str">
        <f t="shared" si="4"/>
        <v>NSW</v>
      </c>
      <c r="M51" t="str">
        <f t="shared" si="5"/>
        <v>Sydney</v>
      </c>
      <c r="T51" s="35">
        <f>G51*1.1159</f>
        <v>64881.773699999991</v>
      </c>
    </row>
    <row r="52" spans="1:20" x14ac:dyDescent="0.2">
      <c r="A52" s="23">
        <v>11601</v>
      </c>
      <c r="B52" s="23" t="s">
        <v>57</v>
      </c>
      <c r="C52" s="24">
        <v>65073</v>
      </c>
      <c r="D52" s="23">
        <v>39</v>
      </c>
      <c r="E52" s="24">
        <v>3013102775</v>
      </c>
      <c r="F52" s="24">
        <v>42546</v>
      </c>
      <c r="G52" s="24">
        <v>46303</v>
      </c>
      <c r="H52" s="25">
        <f t="shared" si="0"/>
        <v>46303</v>
      </c>
      <c r="I52">
        <f t="shared" si="1"/>
        <v>46303</v>
      </c>
      <c r="J52" t="str">
        <f t="shared" si="2"/>
        <v/>
      </c>
      <c r="K52">
        <f t="shared" si="3"/>
        <v>1</v>
      </c>
      <c r="L52" t="str">
        <f t="shared" si="4"/>
        <v>NSW</v>
      </c>
      <c r="M52" t="str">
        <f t="shared" si="5"/>
        <v>Sydney</v>
      </c>
      <c r="T52" s="35">
        <f>G52*1.1159</f>
        <v>51669.517699999997</v>
      </c>
    </row>
    <row r="53" spans="1:20" x14ac:dyDescent="0.2">
      <c r="A53" s="23">
        <v>11602</v>
      </c>
      <c r="B53" s="23" t="s">
        <v>58</v>
      </c>
      <c r="C53" s="24">
        <v>40770</v>
      </c>
      <c r="D53" s="23">
        <v>38</v>
      </c>
      <c r="E53" s="24">
        <v>2218683366</v>
      </c>
      <c r="F53" s="24">
        <v>48959</v>
      </c>
      <c r="G53" s="24">
        <v>54420</v>
      </c>
      <c r="H53" s="25">
        <f t="shared" si="0"/>
        <v>54420</v>
      </c>
      <c r="I53">
        <f t="shared" si="1"/>
        <v>54420</v>
      </c>
      <c r="J53" t="str">
        <f t="shared" si="2"/>
        <v/>
      </c>
      <c r="K53">
        <f t="shared" si="3"/>
        <v>1</v>
      </c>
      <c r="L53" t="str">
        <f t="shared" si="4"/>
        <v>NSW</v>
      </c>
      <c r="M53" t="str">
        <f t="shared" si="5"/>
        <v>Sydney</v>
      </c>
      <c r="T53" s="35">
        <f>G53*1.1159</f>
        <v>60727.277999999991</v>
      </c>
    </row>
    <row r="54" spans="1:20" x14ac:dyDescent="0.2">
      <c r="A54" s="23">
        <v>11603</v>
      </c>
      <c r="B54" s="23" t="s">
        <v>59</v>
      </c>
      <c r="C54" s="24">
        <v>46040</v>
      </c>
      <c r="D54" s="23">
        <v>38</v>
      </c>
      <c r="E54" s="24">
        <v>2015042392</v>
      </c>
      <c r="F54" s="24">
        <v>41746</v>
      </c>
      <c r="G54" s="24">
        <v>43767</v>
      </c>
      <c r="H54" s="25">
        <f t="shared" si="0"/>
        <v>43767</v>
      </c>
      <c r="I54">
        <f t="shared" si="1"/>
        <v>43767</v>
      </c>
      <c r="J54" t="str">
        <f t="shared" si="2"/>
        <v/>
      </c>
      <c r="K54">
        <f t="shared" si="3"/>
        <v>1</v>
      </c>
      <c r="L54" t="str">
        <f t="shared" si="4"/>
        <v>NSW</v>
      </c>
      <c r="M54" t="str">
        <f t="shared" si="5"/>
        <v>Sydney</v>
      </c>
      <c r="T54" s="35">
        <f>G54*1.1159</f>
        <v>48839.595299999994</v>
      </c>
    </row>
    <row r="55" spans="1:20" x14ac:dyDescent="0.2">
      <c r="A55" s="23">
        <v>11701</v>
      </c>
      <c r="B55" s="23" t="s">
        <v>60</v>
      </c>
      <c r="C55" s="24">
        <v>21563</v>
      </c>
      <c r="D55" s="23">
        <v>39</v>
      </c>
      <c r="E55" s="24">
        <v>1091577757</v>
      </c>
      <c r="F55" s="24">
        <v>42936</v>
      </c>
      <c r="G55" s="24">
        <v>50623</v>
      </c>
      <c r="H55" s="25">
        <f t="shared" si="0"/>
        <v>50623</v>
      </c>
      <c r="I55">
        <f t="shared" si="1"/>
        <v>50623</v>
      </c>
      <c r="J55" t="str">
        <f t="shared" si="2"/>
        <v/>
      </c>
      <c r="K55">
        <f t="shared" si="3"/>
        <v>1</v>
      </c>
      <c r="L55" t="str">
        <f t="shared" si="4"/>
        <v>NSW</v>
      </c>
      <c r="M55" t="str">
        <f t="shared" si="5"/>
        <v>Sydney</v>
      </c>
      <c r="T55" s="35">
        <f>G55*1.1159</f>
        <v>56490.205699999991</v>
      </c>
    </row>
    <row r="56" spans="1:20" x14ac:dyDescent="0.2">
      <c r="A56" s="23">
        <v>11702</v>
      </c>
      <c r="B56" s="23" t="s">
        <v>61</v>
      </c>
      <c r="C56" s="24">
        <v>29710</v>
      </c>
      <c r="D56" s="23">
        <v>37</v>
      </c>
      <c r="E56" s="24">
        <v>1708460288</v>
      </c>
      <c r="F56" s="24">
        <v>46918</v>
      </c>
      <c r="G56" s="24">
        <v>57505</v>
      </c>
      <c r="H56" s="25">
        <f t="shared" si="0"/>
        <v>57505</v>
      </c>
      <c r="I56">
        <f t="shared" si="1"/>
        <v>57505</v>
      </c>
      <c r="J56" t="str">
        <f t="shared" si="2"/>
        <v/>
      </c>
      <c r="K56">
        <f t="shared" si="3"/>
        <v>1</v>
      </c>
      <c r="L56" t="str">
        <f t="shared" si="4"/>
        <v>NSW</v>
      </c>
      <c r="M56" t="str">
        <f t="shared" si="5"/>
        <v>Sydney</v>
      </c>
      <c r="T56" s="35">
        <f>G56*1.1159</f>
        <v>64169.829499999993</v>
      </c>
    </row>
    <row r="57" spans="1:20" x14ac:dyDescent="0.2">
      <c r="A57" s="23">
        <v>11703</v>
      </c>
      <c r="B57" s="23" t="s">
        <v>62</v>
      </c>
      <c r="C57" s="24">
        <v>117932</v>
      </c>
      <c r="D57" s="23">
        <v>32</v>
      </c>
      <c r="E57" s="24">
        <v>7598344880</v>
      </c>
      <c r="F57" s="24">
        <v>45040</v>
      </c>
      <c r="G57" s="24">
        <v>64430</v>
      </c>
      <c r="H57" s="25">
        <f t="shared" si="0"/>
        <v>64430</v>
      </c>
      <c r="I57">
        <f t="shared" si="1"/>
        <v>64430</v>
      </c>
      <c r="J57" t="str">
        <f t="shared" si="2"/>
        <v/>
      </c>
      <c r="K57">
        <f t="shared" si="3"/>
        <v>1</v>
      </c>
      <c r="L57" t="str">
        <f t="shared" si="4"/>
        <v>NSW</v>
      </c>
      <c r="M57" t="str">
        <f t="shared" si="5"/>
        <v>Sydney</v>
      </c>
      <c r="T57" s="35">
        <f>G57*1.1159</f>
        <v>71897.436999999991</v>
      </c>
    </row>
    <row r="58" spans="1:20" x14ac:dyDescent="0.2">
      <c r="A58" s="23">
        <v>11801</v>
      </c>
      <c r="B58" s="23" t="s">
        <v>63</v>
      </c>
      <c r="C58" s="24">
        <v>80259</v>
      </c>
      <c r="D58" s="23">
        <v>39</v>
      </c>
      <c r="E58" s="24">
        <v>8292103294</v>
      </c>
      <c r="F58" s="24">
        <v>53916</v>
      </c>
      <c r="G58" s="24">
        <v>103317</v>
      </c>
      <c r="H58" s="25">
        <f t="shared" si="0"/>
        <v>103317</v>
      </c>
      <c r="I58">
        <f t="shared" si="1"/>
        <v>103317</v>
      </c>
      <c r="J58" t="str">
        <f t="shared" si="2"/>
        <v/>
      </c>
      <c r="K58">
        <f t="shared" si="3"/>
        <v>1</v>
      </c>
      <c r="L58" t="str">
        <f t="shared" si="4"/>
        <v>NSW</v>
      </c>
      <c r="M58" t="str">
        <f t="shared" si="5"/>
        <v>Sydney</v>
      </c>
      <c r="T58" s="35">
        <f>G58*1.1159</f>
        <v>115291.44029999999</v>
      </c>
    </row>
    <row r="59" spans="1:20" x14ac:dyDescent="0.2">
      <c r="A59" s="23">
        <v>11802</v>
      </c>
      <c r="B59" s="23" t="s">
        <v>64</v>
      </c>
      <c r="C59" s="24">
        <v>75467</v>
      </c>
      <c r="D59" s="23">
        <v>39</v>
      </c>
      <c r="E59" s="24">
        <v>5028271378</v>
      </c>
      <c r="F59" s="24">
        <v>47825</v>
      </c>
      <c r="G59" s="24">
        <v>66629</v>
      </c>
      <c r="H59" s="25">
        <f t="shared" si="0"/>
        <v>66629</v>
      </c>
      <c r="I59">
        <f t="shared" si="1"/>
        <v>66629</v>
      </c>
      <c r="J59" t="str">
        <f t="shared" si="2"/>
        <v/>
      </c>
      <c r="K59">
        <f t="shared" si="3"/>
        <v>1</v>
      </c>
      <c r="L59" t="str">
        <f t="shared" si="4"/>
        <v>NSW</v>
      </c>
      <c r="M59" t="str">
        <f t="shared" si="5"/>
        <v>Sydney</v>
      </c>
      <c r="T59" s="35">
        <f>G59*1.1159</f>
        <v>74351.301099999997</v>
      </c>
    </row>
    <row r="60" spans="1:20" x14ac:dyDescent="0.2">
      <c r="A60" s="23">
        <v>11901</v>
      </c>
      <c r="B60" s="23" t="s">
        <v>65</v>
      </c>
      <c r="C60" s="24">
        <v>74235</v>
      </c>
      <c r="D60" s="23">
        <v>40</v>
      </c>
      <c r="E60" s="24">
        <v>3321888126</v>
      </c>
      <c r="F60" s="24">
        <v>38303</v>
      </c>
      <c r="G60" s="24">
        <v>44748</v>
      </c>
      <c r="H60" s="25">
        <f t="shared" si="0"/>
        <v>44748</v>
      </c>
      <c r="I60">
        <f t="shared" si="1"/>
        <v>44748</v>
      </c>
      <c r="J60" t="str">
        <f t="shared" si="2"/>
        <v/>
      </c>
      <c r="K60">
        <f t="shared" si="3"/>
        <v>1</v>
      </c>
      <c r="L60" t="str">
        <f t="shared" si="4"/>
        <v>NSW</v>
      </c>
      <c r="M60" t="str">
        <f t="shared" si="5"/>
        <v>Sydney</v>
      </c>
      <c r="T60" s="35">
        <f>G60*1.1159</f>
        <v>49934.293199999993</v>
      </c>
    </row>
    <row r="61" spans="1:20" x14ac:dyDescent="0.2">
      <c r="A61" s="23">
        <v>11902</v>
      </c>
      <c r="B61" s="23" t="s">
        <v>66</v>
      </c>
      <c r="C61" s="24">
        <v>60279</v>
      </c>
      <c r="D61" s="23">
        <v>39</v>
      </c>
      <c r="E61" s="24">
        <v>2532756171</v>
      </c>
      <c r="F61" s="24">
        <v>34664</v>
      </c>
      <c r="G61" s="24">
        <v>42017</v>
      </c>
      <c r="H61" s="25">
        <f t="shared" si="0"/>
        <v>42017</v>
      </c>
      <c r="I61">
        <f t="shared" si="1"/>
        <v>42017</v>
      </c>
      <c r="J61" t="str">
        <f t="shared" si="2"/>
        <v/>
      </c>
      <c r="K61">
        <f t="shared" si="3"/>
        <v>1</v>
      </c>
      <c r="L61" t="str">
        <f t="shared" si="4"/>
        <v>NSW</v>
      </c>
      <c r="M61" t="str">
        <f t="shared" si="5"/>
        <v>Sydney</v>
      </c>
      <c r="T61" s="35">
        <f>G61*1.1159</f>
        <v>46886.770299999996</v>
      </c>
    </row>
    <row r="62" spans="1:20" x14ac:dyDescent="0.2">
      <c r="A62" s="23">
        <v>11903</v>
      </c>
      <c r="B62" s="23" t="s">
        <v>67</v>
      </c>
      <c r="C62" s="24">
        <v>66637</v>
      </c>
      <c r="D62" s="23">
        <v>42</v>
      </c>
      <c r="E62" s="24">
        <v>3465666294</v>
      </c>
      <c r="F62" s="24">
        <v>39889</v>
      </c>
      <c r="G62" s="24">
        <v>52008</v>
      </c>
      <c r="H62" s="25">
        <f t="shared" si="0"/>
        <v>52008</v>
      </c>
      <c r="I62">
        <f t="shared" si="1"/>
        <v>52008</v>
      </c>
      <c r="J62" t="str">
        <f t="shared" si="2"/>
        <v/>
      </c>
      <c r="K62">
        <f t="shared" si="3"/>
        <v>1</v>
      </c>
      <c r="L62" t="str">
        <f t="shared" si="4"/>
        <v>NSW</v>
      </c>
      <c r="M62" t="str">
        <f t="shared" si="5"/>
        <v>Sydney</v>
      </c>
      <c r="T62" s="35">
        <f>G62*1.1159</f>
        <v>58035.727199999994</v>
      </c>
    </row>
    <row r="63" spans="1:20" x14ac:dyDescent="0.2">
      <c r="A63" s="23">
        <v>11904</v>
      </c>
      <c r="B63" s="23" t="s">
        <v>68</v>
      </c>
      <c r="C63" s="24">
        <v>69936</v>
      </c>
      <c r="D63" s="23">
        <v>39</v>
      </c>
      <c r="E63" s="24">
        <v>3419396278</v>
      </c>
      <c r="F63" s="24">
        <v>40063</v>
      </c>
      <c r="G63" s="24">
        <v>48893</v>
      </c>
      <c r="H63" s="25">
        <f t="shared" si="0"/>
        <v>48893</v>
      </c>
      <c r="I63">
        <f t="shared" si="1"/>
        <v>48893</v>
      </c>
      <c r="J63" t="str">
        <f t="shared" si="2"/>
        <v/>
      </c>
      <c r="K63">
        <f t="shared" si="3"/>
        <v>1</v>
      </c>
      <c r="L63" t="str">
        <f t="shared" si="4"/>
        <v>NSW</v>
      </c>
      <c r="M63" t="str">
        <f t="shared" si="5"/>
        <v>Sydney</v>
      </c>
      <c r="T63" s="35">
        <f>G63*1.1159</f>
        <v>54559.698699999994</v>
      </c>
    </row>
    <row r="64" spans="1:20" x14ac:dyDescent="0.2">
      <c r="A64" s="23">
        <v>12001</v>
      </c>
      <c r="B64" s="23" t="s">
        <v>69</v>
      </c>
      <c r="C64" s="24">
        <v>43858</v>
      </c>
      <c r="D64" s="23">
        <v>41</v>
      </c>
      <c r="E64" s="24">
        <v>3023934740</v>
      </c>
      <c r="F64" s="24">
        <v>50538</v>
      </c>
      <c r="G64" s="24">
        <v>68948</v>
      </c>
      <c r="H64" s="25">
        <f t="shared" si="0"/>
        <v>68948</v>
      </c>
      <c r="I64">
        <f t="shared" si="1"/>
        <v>68948</v>
      </c>
      <c r="J64" t="str">
        <f t="shared" si="2"/>
        <v/>
      </c>
      <c r="K64">
        <f t="shared" si="3"/>
        <v>1</v>
      </c>
      <c r="L64" t="str">
        <f t="shared" si="4"/>
        <v>NSW</v>
      </c>
      <c r="M64" t="str">
        <f t="shared" si="5"/>
        <v>Sydney</v>
      </c>
      <c r="T64" s="35">
        <f>G64*1.1159</f>
        <v>76939.073199999999</v>
      </c>
    </row>
    <row r="65" spans="1:20" x14ac:dyDescent="0.2">
      <c r="A65" s="23">
        <v>12002</v>
      </c>
      <c r="B65" s="23" t="s">
        <v>70</v>
      </c>
      <c r="C65" s="24">
        <v>32147</v>
      </c>
      <c r="D65" s="23">
        <v>40</v>
      </c>
      <c r="E65" s="24">
        <v>2773483068</v>
      </c>
      <c r="F65" s="24">
        <v>60313</v>
      </c>
      <c r="G65" s="24">
        <v>86275</v>
      </c>
      <c r="H65" s="25">
        <f t="shared" si="0"/>
        <v>86275</v>
      </c>
      <c r="I65">
        <f t="shared" si="1"/>
        <v>86275</v>
      </c>
      <c r="J65" t="str">
        <f t="shared" si="2"/>
        <v/>
      </c>
      <c r="K65">
        <f t="shared" si="3"/>
        <v>1</v>
      </c>
      <c r="L65" t="str">
        <f t="shared" si="4"/>
        <v>NSW</v>
      </c>
      <c r="M65" t="str">
        <f t="shared" si="5"/>
        <v>Sydney</v>
      </c>
      <c r="T65" s="35">
        <f>G65*1.1159</f>
        <v>96274.272499999992</v>
      </c>
    </row>
    <row r="66" spans="1:20" x14ac:dyDescent="0.2">
      <c r="A66" s="23">
        <v>12003</v>
      </c>
      <c r="B66" s="23" t="s">
        <v>71</v>
      </c>
      <c r="C66" s="24">
        <v>80809</v>
      </c>
      <c r="D66" s="23">
        <v>38</v>
      </c>
      <c r="E66" s="24">
        <v>4360486418</v>
      </c>
      <c r="F66" s="24">
        <v>40325</v>
      </c>
      <c r="G66" s="24">
        <v>53960</v>
      </c>
      <c r="H66" s="25">
        <f t="shared" ref="H66:H129" si="8">IFERROR(ROUND(E66/C66,0),"na")</f>
        <v>53960</v>
      </c>
      <c r="I66">
        <f t="shared" ref="I66:I129" si="9">IFERROR(H66,0)</f>
        <v>53960</v>
      </c>
      <c r="J66" t="str">
        <f t="shared" ref="J66:J129" si="10">IF(I66=H66,"","NO MATCH")</f>
        <v/>
      </c>
      <c r="K66">
        <f t="shared" si="3"/>
        <v>1</v>
      </c>
      <c r="L66" t="str">
        <f t="shared" ref="L66:L129" si="11">INDEX($O$3:$O$11,MATCH(K66,$N$3:$N$11,0))</f>
        <v>NSW</v>
      </c>
      <c r="M66" t="str">
        <f t="shared" si="5"/>
        <v>Sydney</v>
      </c>
      <c r="T66" s="35">
        <f>G66*1.1159</f>
        <v>60213.963999999993</v>
      </c>
    </row>
    <row r="67" spans="1:20" x14ac:dyDescent="0.2">
      <c r="A67" s="23">
        <v>12101</v>
      </c>
      <c r="B67" s="23" t="s">
        <v>72</v>
      </c>
      <c r="C67" s="24">
        <v>62560</v>
      </c>
      <c r="D67" s="23">
        <v>42</v>
      </c>
      <c r="E67" s="24">
        <v>5475900490</v>
      </c>
      <c r="F67" s="24">
        <v>52437</v>
      </c>
      <c r="G67" s="24">
        <v>87530</v>
      </c>
      <c r="H67" s="25">
        <f t="shared" si="8"/>
        <v>87530</v>
      </c>
      <c r="I67">
        <f t="shared" si="9"/>
        <v>87530</v>
      </c>
      <c r="J67" t="str">
        <f t="shared" si="10"/>
        <v/>
      </c>
      <c r="K67">
        <f t="shared" ref="K67:K130" si="12">FLOOR(A67/10000,1)</f>
        <v>1</v>
      </c>
      <c r="L67" t="str">
        <f t="shared" si="11"/>
        <v>NSW</v>
      </c>
      <c r="M67" t="str">
        <f t="shared" ref="M67:M130" si="13">INDEX($P$3:$P$11,MATCH(K67,$N$3:$N$11,0))</f>
        <v>Sydney</v>
      </c>
      <c r="T67" s="35">
        <f>G67*1.1159</f>
        <v>97674.726999999984</v>
      </c>
    </row>
    <row r="68" spans="1:20" x14ac:dyDescent="0.2">
      <c r="A68" s="23">
        <v>12102</v>
      </c>
      <c r="B68" s="23" t="s">
        <v>73</v>
      </c>
      <c r="C68" s="24">
        <v>45613</v>
      </c>
      <c r="D68" s="23">
        <v>43</v>
      </c>
      <c r="E68" s="24">
        <v>2607120165</v>
      </c>
      <c r="F68" s="24">
        <v>45245</v>
      </c>
      <c r="G68" s="24">
        <v>57157</v>
      </c>
      <c r="H68" s="25">
        <f t="shared" si="8"/>
        <v>57157</v>
      </c>
      <c r="I68">
        <f t="shared" si="9"/>
        <v>57157</v>
      </c>
      <c r="J68" t="str">
        <f t="shared" si="10"/>
        <v/>
      </c>
      <c r="K68">
        <f t="shared" si="12"/>
        <v>1</v>
      </c>
      <c r="L68" t="str">
        <f t="shared" si="11"/>
        <v>NSW</v>
      </c>
      <c r="M68" t="str">
        <f t="shared" si="13"/>
        <v>Sydney</v>
      </c>
      <c r="T68" s="35">
        <f>G68*1.1159</f>
        <v>63781.496299999992</v>
      </c>
    </row>
    <row r="69" spans="1:20" x14ac:dyDescent="0.2">
      <c r="A69" s="23">
        <v>12103</v>
      </c>
      <c r="B69" s="23" t="s">
        <v>74</v>
      </c>
      <c r="C69" s="24">
        <v>68897</v>
      </c>
      <c r="D69" s="23">
        <v>48</v>
      </c>
      <c r="E69" s="24">
        <v>6517728115</v>
      </c>
      <c r="F69" s="24">
        <v>49719</v>
      </c>
      <c r="G69" s="24">
        <v>94601</v>
      </c>
      <c r="H69" s="25">
        <f t="shared" si="8"/>
        <v>94601</v>
      </c>
      <c r="I69">
        <f t="shared" si="9"/>
        <v>94601</v>
      </c>
      <c r="J69" t="str">
        <f t="shared" si="10"/>
        <v/>
      </c>
      <c r="K69">
        <f t="shared" si="12"/>
        <v>1</v>
      </c>
      <c r="L69" t="str">
        <f t="shared" si="11"/>
        <v>NSW</v>
      </c>
      <c r="M69" t="str">
        <f t="shared" si="13"/>
        <v>Sydney</v>
      </c>
      <c r="T69" s="35">
        <f>G69*1.1159</f>
        <v>105565.25589999999</v>
      </c>
    </row>
    <row r="70" spans="1:20" x14ac:dyDescent="0.2">
      <c r="A70" s="23">
        <v>12104</v>
      </c>
      <c r="B70" s="23" t="s">
        <v>75</v>
      </c>
      <c r="C70" s="24">
        <v>60039</v>
      </c>
      <c r="D70" s="23">
        <v>40</v>
      </c>
      <c r="E70" s="24">
        <v>6455993738</v>
      </c>
      <c r="F70" s="24">
        <v>61280</v>
      </c>
      <c r="G70" s="24">
        <v>107530</v>
      </c>
      <c r="H70" s="25">
        <f t="shared" si="8"/>
        <v>107530</v>
      </c>
      <c r="I70">
        <f t="shared" si="9"/>
        <v>107530</v>
      </c>
      <c r="J70" t="str">
        <f t="shared" si="10"/>
        <v/>
      </c>
      <c r="K70">
        <f t="shared" si="12"/>
        <v>1</v>
      </c>
      <c r="L70" t="str">
        <f t="shared" si="11"/>
        <v>NSW</v>
      </c>
      <c r="M70" t="str">
        <f t="shared" si="13"/>
        <v>Sydney</v>
      </c>
      <c r="T70" s="35">
        <f>G70*1.1159</f>
        <v>119992.72699999998</v>
      </c>
    </row>
    <row r="71" spans="1:20" x14ac:dyDescent="0.2">
      <c r="A71" s="23">
        <v>12201</v>
      </c>
      <c r="B71" s="23" t="s">
        <v>76</v>
      </c>
      <c r="C71" s="24">
        <v>27115</v>
      </c>
      <c r="D71" s="23">
        <v>40</v>
      </c>
      <c r="E71" s="24">
        <v>2396497177</v>
      </c>
      <c r="F71" s="24">
        <v>49199</v>
      </c>
      <c r="G71" s="24">
        <v>88383</v>
      </c>
      <c r="H71" s="25">
        <f t="shared" si="8"/>
        <v>88383</v>
      </c>
      <c r="I71">
        <f t="shared" si="9"/>
        <v>88383</v>
      </c>
      <c r="J71" t="str">
        <f t="shared" si="10"/>
        <v/>
      </c>
      <c r="K71">
        <f t="shared" si="12"/>
        <v>1</v>
      </c>
      <c r="L71" t="str">
        <f t="shared" si="11"/>
        <v>NSW</v>
      </c>
      <c r="M71" t="str">
        <f t="shared" si="13"/>
        <v>Sydney</v>
      </c>
      <c r="T71" s="35">
        <f>G71*1.1159</f>
        <v>98626.589699999997</v>
      </c>
    </row>
    <row r="72" spans="1:20" x14ac:dyDescent="0.2">
      <c r="A72" s="23">
        <v>12202</v>
      </c>
      <c r="B72" s="23" t="s">
        <v>77</v>
      </c>
      <c r="C72" s="24">
        <v>36668</v>
      </c>
      <c r="D72" s="23">
        <v>47</v>
      </c>
      <c r="E72" s="24">
        <v>2595923363</v>
      </c>
      <c r="F72" s="24">
        <v>43607</v>
      </c>
      <c r="G72" s="24">
        <v>70795</v>
      </c>
      <c r="H72" s="25">
        <f t="shared" si="8"/>
        <v>70795</v>
      </c>
      <c r="I72">
        <f t="shared" si="9"/>
        <v>70795</v>
      </c>
      <c r="J72" t="str">
        <f t="shared" si="10"/>
        <v/>
      </c>
      <c r="K72">
        <f t="shared" si="12"/>
        <v>1</v>
      </c>
      <c r="L72" t="str">
        <f t="shared" si="11"/>
        <v>NSW</v>
      </c>
      <c r="M72" t="str">
        <f t="shared" si="13"/>
        <v>Sydney</v>
      </c>
      <c r="T72" s="35">
        <f>G72*1.1159</f>
        <v>79000.140499999994</v>
      </c>
    </row>
    <row r="73" spans="1:20" x14ac:dyDescent="0.2">
      <c r="A73" s="23">
        <v>12203</v>
      </c>
      <c r="B73" s="23" t="s">
        <v>78</v>
      </c>
      <c r="C73" s="24">
        <v>87090</v>
      </c>
      <c r="D73" s="23">
        <v>43</v>
      </c>
      <c r="E73" s="24">
        <v>5551224627</v>
      </c>
      <c r="F73" s="24">
        <v>44687</v>
      </c>
      <c r="G73" s="24">
        <v>63741</v>
      </c>
      <c r="H73" s="25">
        <f t="shared" si="8"/>
        <v>63741</v>
      </c>
      <c r="I73">
        <f t="shared" si="9"/>
        <v>63741</v>
      </c>
      <c r="J73" t="str">
        <f t="shared" si="10"/>
        <v/>
      </c>
      <c r="K73">
        <f t="shared" si="12"/>
        <v>1</v>
      </c>
      <c r="L73" t="str">
        <f t="shared" si="11"/>
        <v>NSW</v>
      </c>
      <c r="M73" t="str">
        <f t="shared" si="13"/>
        <v>Sydney</v>
      </c>
      <c r="T73" s="35">
        <f>G73*1.1159</f>
        <v>71128.58189999999</v>
      </c>
    </row>
    <row r="74" spans="1:20" x14ac:dyDescent="0.2">
      <c r="A74" s="23">
        <v>12301</v>
      </c>
      <c r="B74" s="23" t="s">
        <v>79</v>
      </c>
      <c r="C74" s="24">
        <v>29223</v>
      </c>
      <c r="D74" s="23">
        <v>39</v>
      </c>
      <c r="E74" s="24">
        <v>1602262207</v>
      </c>
      <c r="F74" s="24">
        <v>48158</v>
      </c>
      <c r="G74" s="24">
        <v>54829</v>
      </c>
      <c r="H74" s="25">
        <f t="shared" si="8"/>
        <v>54829</v>
      </c>
      <c r="I74">
        <f t="shared" si="9"/>
        <v>54829</v>
      </c>
      <c r="J74" t="str">
        <f t="shared" si="10"/>
        <v/>
      </c>
      <c r="K74">
        <f t="shared" si="12"/>
        <v>1</v>
      </c>
      <c r="L74" t="str">
        <f t="shared" si="11"/>
        <v>NSW</v>
      </c>
      <c r="M74" t="str">
        <f t="shared" si="13"/>
        <v>Sydney</v>
      </c>
      <c r="T74" s="35">
        <f>G74*1.1159</f>
        <v>61183.681099999994</v>
      </c>
    </row>
    <row r="75" spans="1:20" x14ac:dyDescent="0.2">
      <c r="A75" s="23">
        <v>12302</v>
      </c>
      <c r="B75" s="23" t="s">
        <v>80</v>
      </c>
      <c r="C75" s="24">
        <v>75383</v>
      </c>
      <c r="D75" s="23">
        <v>40</v>
      </c>
      <c r="E75" s="24">
        <v>3511552653</v>
      </c>
      <c r="F75" s="24">
        <v>42606</v>
      </c>
      <c r="G75" s="24">
        <v>46583</v>
      </c>
      <c r="H75" s="25">
        <f t="shared" si="8"/>
        <v>46583</v>
      </c>
      <c r="I75">
        <f t="shared" si="9"/>
        <v>46583</v>
      </c>
      <c r="J75" t="str">
        <f t="shared" si="10"/>
        <v/>
      </c>
      <c r="K75">
        <f t="shared" si="12"/>
        <v>1</v>
      </c>
      <c r="L75" t="str">
        <f t="shared" si="11"/>
        <v>NSW</v>
      </c>
      <c r="M75" t="str">
        <f t="shared" si="13"/>
        <v>Sydney</v>
      </c>
      <c r="T75" s="35">
        <f>G75*1.1159</f>
        <v>51981.969699999994</v>
      </c>
    </row>
    <row r="76" spans="1:20" x14ac:dyDescent="0.2">
      <c r="A76" s="23">
        <v>12303</v>
      </c>
      <c r="B76" s="23" t="s">
        <v>81</v>
      </c>
      <c r="C76" s="24">
        <v>20398</v>
      </c>
      <c r="D76" s="23">
        <v>42</v>
      </c>
      <c r="E76" s="24">
        <v>1048897100</v>
      </c>
      <c r="F76" s="24">
        <v>42807</v>
      </c>
      <c r="G76" s="24">
        <v>51422</v>
      </c>
      <c r="H76" s="25">
        <f t="shared" si="8"/>
        <v>51422</v>
      </c>
      <c r="I76">
        <f t="shared" si="9"/>
        <v>51422</v>
      </c>
      <c r="J76" t="str">
        <f t="shared" si="10"/>
        <v/>
      </c>
      <c r="K76">
        <f t="shared" si="12"/>
        <v>1</v>
      </c>
      <c r="L76" t="str">
        <f t="shared" si="11"/>
        <v>NSW</v>
      </c>
      <c r="M76" t="str">
        <f t="shared" si="13"/>
        <v>Sydney</v>
      </c>
      <c r="T76" s="35">
        <f>G76*1.1159</f>
        <v>57381.809799999995</v>
      </c>
    </row>
    <row r="77" spans="1:20" x14ac:dyDescent="0.2">
      <c r="A77" s="23">
        <v>12401</v>
      </c>
      <c r="B77" s="23" t="s">
        <v>82</v>
      </c>
      <c r="C77" s="24">
        <v>42521</v>
      </c>
      <c r="D77" s="23">
        <v>46</v>
      </c>
      <c r="E77" s="24">
        <v>2163645999</v>
      </c>
      <c r="F77" s="24">
        <v>41231</v>
      </c>
      <c r="G77" s="24">
        <v>50884</v>
      </c>
      <c r="H77" s="25">
        <f t="shared" si="8"/>
        <v>50884</v>
      </c>
      <c r="I77">
        <f t="shared" si="9"/>
        <v>50884</v>
      </c>
      <c r="J77" t="str">
        <f t="shared" si="10"/>
        <v/>
      </c>
      <c r="K77">
        <f t="shared" si="12"/>
        <v>1</v>
      </c>
      <c r="L77" t="str">
        <f t="shared" si="11"/>
        <v>NSW</v>
      </c>
      <c r="M77" t="str">
        <f t="shared" si="13"/>
        <v>Sydney</v>
      </c>
      <c r="T77" s="35">
        <f>G77*1.1159</f>
        <v>56781.455599999994</v>
      </c>
    </row>
    <row r="78" spans="1:20" x14ac:dyDescent="0.2">
      <c r="A78" s="23">
        <v>12403</v>
      </c>
      <c r="B78" s="23" t="s">
        <v>83</v>
      </c>
      <c r="C78" s="24">
        <v>69072</v>
      </c>
      <c r="D78" s="23">
        <v>39</v>
      </c>
      <c r="E78" s="24">
        <v>3498914218</v>
      </c>
      <c r="F78" s="24">
        <v>45248</v>
      </c>
      <c r="G78" s="24">
        <v>50656</v>
      </c>
      <c r="H78" s="25">
        <f t="shared" si="8"/>
        <v>50656</v>
      </c>
      <c r="I78">
        <f t="shared" si="9"/>
        <v>50656</v>
      </c>
      <c r="J78" t="str">
        <f t="shared" si="10"/>
        <v/>
      </c>
      <c r="K78">
        <f t="shared" si="12"/>
        <v>1</v>
      </c>
      <c r="L78" t="str">
        <f t="shared" si="11"/>
        <v>NSW</v>
      </c>
      <c r="M78" t="str">
        <f t="shared" si="13"/>
        <v>Sydney</v>
      </c>
      <c r="T78" s="35">
        <f>G78*1.1159</f>
        <v>56527.030399999996</v>
      </c>
    </row>
    <row r="79" spans="1:20" x14ac:dyDescent="0.2">
      <c r="A79" s="23">
        <v>12404</v>
      </c>
      <c r="B79" s="23" t="s">
        <v>84</v>
      </c>
      <c r="C79" s="24">
        <v>19035</v>
      </c>
      <c r="D79" s="23">
        <v>40</v>
      </c>
      <c r="E79" s="24">
        <v>911116631</v>
      </c>
      <c r="F79" s="24">
        <v>41964</v>
      </c>
      <c r="G79" s="24">
        <v>47865</v>
      </c>
      <c r="H79" s="25">
        <f t="shared" si="8"/>
        <v>47865</v>
      </c>
      <c r="I79">
        <f t="shared" si="9"/>
        <v>47865</v>
      </c>
      <c r="J79" t="str">
        <f t="shared" si="10"/>
        <v/>
      </c>
      <c r="K79">
        <f t="shared" si="12"/>
        <v>1</v>
      </c>
      <c r="L79" t="str">
        <f t="shared" si="11"/>
        <v>NSW</v>
      </c>
      <c r="M79" t="str">
        <f t="shared" si="13"/>
        <v>Sydney</v>
      </c>
      <c r="T79" s="35">
        <f>G79*1.1159</f>
        <v>53412.553499999995</v>
      </c>
    </row>
    <row r="80" spans="1:20" x14ac:dyDescent="0.2">
      <c r="A80" s="23">
        <v>12405</v>
      </c>
      <c r="B80" s="23" t="s">
        <v>85</v>
      </c>
      <c r="C80" s="24">
        <v>27971</v>
      </c>
      <c r="D80" s="23">
        <v>39</v>
      </c>
      <c r="E80" s="24">
        <v>1297741551</v>
      </c>
      <c r="F80" s="24">
        <v>43195</v>
      </c>
      <c r="G80" s="24">
        <v>46396</v>
      </c>
      <c r="H80" s="25">
        <f t="shared" si="8"/>
        <v>46396</v>
      </c>
      <c r="I80">
        <f t="shared" si="9"/>
        <v>46396</v>
      </c>
      <c r="J80" t="str">
        <f t="shared" si="10"/>
        <v/>
      </c>
      <c r="K80">
        <f t="shared" si="12"/>
        <v>1</v>
      </c>
      <c r="L80" t="str">
        <f t="shared" si="11"/>
        <v>NSW</v>
      </c>
      <c r="M80" t="str">
        <f t="shared" si="13"/>
        <v>Sydney</v>
      </c>
      <c r="T80" s="35">
        <f>G80*1.1159</f>
        <v>51773.296399999992</v>
      </c>
    </row>
    <row r="81" spans="1:20" x14ac:dyDescent="0.2">
      <c r="A81" s="23">
        <v>12501</v>
      </c>
      <c r="B81" s="23" t="s">
        <v>86</v>
      </c>
      <c r="C81" s="24">
        <v>35702</v>
      </c>
      <c r="D81" s="23">
        <v>36</v>
      </c>
      <c r="E81" s="24">
        <v>1478893933</v>
      </c>
      <c r="F81" s="24">
        <v>34000</v>
      </c>
      <c r="G81" s="24">
        <v>41423</v>
      </c>
      <c r="H81" s="25">
        <f t="shared" si="8"/>
        <v>41423</v>
      </c>
      <c r="I81">
        <f t="shared" si="9"/>
        <v>41423</v>
      </c>
      <c r="J81" t="str">
        <f t="shared" si="10"/>
        <v/>
      </c>
      <c r="K81">
        <f t="shared" si="12"/>
        <v>1</v>
      </c>
      <c r="L81" t="str">
        <f t="shared" si="11"/>
        <v>NSW</v>
      </c>
      <c r="M81" t="str">
        <f t="shared" si="13"/>
        <v>Sydney</v>
      </c>
      <c r="T81" s="35">
        <f>G81*1.1159</f>
        <v>46223.925699999993</v>
      </c>
    </row>
    <row r="82" spans="1:20" x14ac:dyDescent="0.2">
      <c r="A82" s="23">
        <v>12502</v>
      </c>
      <c r="B82" s="23" t="s">
        <v>87</v>
      </c>
      <c r="C82" s="24">
        <v>33104</v>
      </c>
      <c r="D82" s="23">
        <v>43</v>
      </c>
      <c r="E82" s="24">
        <v>1706672068</v>
      </c>
      <c r="F82" s="24">
        <v>40488</v>
      </c>
      <c r="G82" s="24">
        <v>51555</v>
      </c>
      <c r="H82" s="25">
        <f t="shared" si="8"/>
        <v>51555</v>
      </c>
      <c r="I82">
        <f t="shared" si="9"/>
        <v>51555</v>
      </c>
      <c r="J82" t="str">
        <f t="shared" si="10"/>
        <v/>
      </c>
      <c r="K82">
        <f t="shared" si="12"/>
        <v>1</v>
      </c>
      <c r="L82" t="str">
        <f t="shared" si="11"/>
        <v>NSW</v>
      </c>
      <c r="M82" t="str">
        <f t="shared" si="13"/>
        <v>Sydney</v>
      </c>
      <c r="T82" s="35">
        <f>G82*1.1159</f>
        <v>57530.224499999997</v>
      </c>
    </row>
    <row r="83" spans="1:20" x14ac:dyDescent="0.2">
      <c r="A83" s="23">
        <v>12503</v>
      </c>
      <c r="B83" s="23" t="s">
        <v>88</v>
      </c>
      <c r="C83" s="24">
        <v>62094</v>
      </c>
      <c r="D83" s="23">
        <v>38</v>
      </c>
      <c r="E83" s="24">
        <v>2663379421</v>
      </c>
      <c r="F83" s="24">
        <v>37714</v>
      </c>
      <c r="G83" s="24">
        <v>42893</v>
      </c>
      <c r="H83" s="25">
        <f t="shared" si="8"/>
        <v>42893</v>
      </c>
      <c r="I83">
        <f t="shared" si="9"/>
        <v>42893</v>
      </c>
      <c r="J83" t="str">
        <f t="shared" si="10"/>
        <v/>
      </c>
      <c r="K83">
        <f t="shared" si="12"/>
        <v>1</v>
      </c>
      <c r="L83" t="str">
        <f t="shared" si="11"/>
        <v>NSW</v>
      </c>
      <c r="M83" t="str">
        <f t="shared" si="13"/>
        <v>Sydney</v>
      </c>
      <c r="T83" s="35">
        <f>G83*1.1159</f>
        <v>47864.298699999992</v>
      </c>
    </row>
    <row r="84" spans="1:20" x14ac:dyDescent="0.2">
      <c r="A84" s="23">
        <v>12504</v>
      </c>
      <c r="B84" s="23" t="s">
        <v>89</v>
      </c>
      <c r="C84" s="24">
        <v>69752</v>
      </c>
      <c r="D84" s="23">
        <v>36</v>
      </c>
      <c r="E84" s="24">
        <v>3382792018</v>
      </c>
      <c r="F84" s="24">
        <v>41793</v>
      </c>
      <c r="G84" s="24">
        <v>48497</v>
      </c>
      <c r="H84" s="25">
        <f t="shared" si="8"/>
        <v>48497</v>
      </c>
      <c r="I84">
        <f t="shared" si="9"/>
        <v>48497</v>
      </c>
      <c r="J84" t="str">
        <f t="shared" si="10"/>
        <v/>
      </c>
      <c r="K84">
        <f t="shared" si="12"/>
        <v>1</v>
      </c>
      <c r="L84" t="str">
        <f t="shared" si="11"/>
        <v>NSW</v>
      </c>
      <c r="M84" t="str">
        <f t="shared" si="13"/>
        <v>Sydney</v>
      </c>
      <c r="T84" s="35">
        <f>G84*1.1159</f>
        <v>54117.802299999996</v>
      </c>
    </row>
    <row r="85" spans="1:20" x14ac:dyDescent="0.2">
      <c r="A85" s="23">
        <v>12601</v>
      </c>
      <c r="B85" s="23" t="s">
        <v>90</v>
      </c>
      <c r="C85" s="24">
        <v>26912</v>
      </c>
      <c r="D85" s="23">
        <v>46</v>
      </c>
      <c r="E85" s="24">
        <v>1750418103</v>
      </c>
      <c r="F85" s="24">
        <v>45042</v>
      </c>
      <c r="G85" s="24">
        <v>65042</v>
      </c>
      <c r="H85" s="25">
        <f t="shared" si="8"/>
        <v>65042</v>
      </c>
      <c r="I85">
        <f t="shared" si="9"/>
        <v>65042</v>
      </c>
      <c r="J85" t="str">
        <f t="shared" si="10"/>
        <v/>
      </c>
      <c r="K85">
        <f t="shared" si="12"/>
        <v>1</v>
      </c>
      <c r="L85" t="str">
        <f t="shared" si="11"/>
        <v>NSW</v>
      </c>
      <c r="M85" t="str">
        <f t="shared" si="13"/>
        <v>Sydney</v>
      </c>
      <c r="T85" s="35">
        <f>G85*1.1159</f>
        <v>72580.367799999993</v>
      </c>
    </row>
    <row r="86" spans="1:20" x14ac:dyDescent="0.2">
      <c r="A86" s="23">
        <v>12602</v>
      </c>
      <c r="B86" s="23" t="s">
        <v>91</v>
      </c>
      <c r="C86" s="24">
        <v>69370</v>
      </c>
      <c r="D86" s="23">
        <v>42</v>
      </c>
      <c r="E86" s="24">
        <v>4400750542</v>
      </c>
      <c r="F86" s="24">
        <v>44544</v>
      </c>
      <c r="G86" s="24">
        <v>63439</v>
      </c>
      <c r="H86" s="25">
        <f t="shared" si="8"/>
        <v>63439</v>
      </c>
      <c r="I86">
        <f t="shared" si="9"/>
        <v>63439</v>
      </c>
      <c r="J86" t="str">
        <f t="shared" si="10"/>
        <v/>
      </c>
      <c r="K86">
        <f t="shared" si="12"/>
        <v>1</v>
      </c>
      <c r="L86" t="str">
        <f t="shared" si="11"/>
        <v>NSW</v>
      </c>
      <c r="M86" t="str">
        <f t="shared" si="13"/>
        <v>Sydney</v>
      </c>
      <c r="T86" s="35">
        <f>G86*1.1159</f>
        <v>70791.580099999992</v>
      </c>
    </row>
    <row r="87" spans="1:20" x14ac:dyDescent="0.2">
      <c r="A87" s="23">
        <v>12701</v>
      </c>
      <c r="B87" s="23" t="s">
        <v>92</v>
      </c>
      <c r="C87" s="24">
        <v>38177</v>
      </c>
      <c r="D87" s="23">
        <v>40</v>
      </c>
      <c r="E87" s="24">
        <v>1755402267</v>
      </c>
      <c r="F87" s="24">
        <v>40856</v>
      </c>
      <c r="G87" s="24">
        <v>45981</v>
      </c>
      <c r="H87" s="25">
        <f t="shared" si="8"/>
        <v>45981</v>
      </c>
      <c r="I87">
        <f t="shared" si="9"/>
        <v>45981</v>
      </c>
      <c r="J87" t="str">
        <f t="shared" si="10"/>
        <v/>
      </c>
      <c r="K87">
        <f t="shared" si="12"/>
        <v>1</v>
      </c>
      <c r="L87" t="str">
        <f t="shared" si="11"/>
        <v>NSW</v>
      </c>
      <c r="M87" t="str">
        <f t="shared" si="13"/>
        <v>Sydney</v>
      </c>
      <c r="T87" s="35">
        <f>G87*1.1159</f>
        <v>51310.197899999992</v>
      </c>
    </row>
    <row r="88" spans="1:20" x14ac:dyDescent="0.2">
      <c r="A88" s="23">
        <v>12702</v>
      </c>
      <c r="B88" s="23" t="s">
        <v>93</v>
      </c>
      <c r="C88" s="24">
        <v>78172</v>
      </c>
      <c r="D88" s="23">
        <v>40</v>
      </c>
      <c r="E88" s="24">
        <v>3264945829</v>
      </c>
      <c r="F88" s="24">
        <v>37048</v>
      </c>
      <c r="G88" s="24">
        <v>41766</v>
      </c>
      <c r="H88" s="25">
        <f t="shared" si="8"/>
        <v>41766</v>
      </c>
      <c r="I88">
        <f t="shared" si="9"/>
        <v>41766</v>
      </c>
      <c r="J88" t="str">
        <f t="shared" si="10"/>
        <v/>
      </c>
      <c r="K88">
        <f t="shared" si="12"/>
        <v>1</v>
      </c>
      <c r="L88" t="str">
        <f t="shared" si="11"/>
        <v>NSW</v>
      </c>
      <c r="M88" t="str">
        <f t="shared" si="13"/>
        <v>Sydney</v>
      </c>
      <c r="T88" s="35">
        <f>G88*1.1159</f>
        <v>46606.679399999994</v>
      </c>
    </row>
    <row r="89" spans="1:20" x14ac:dyDescent="0.2">
      <c r="A89" s="23">
        <v>12703</v>
      </c>
      <c r="B89" s="23" t="s">
        <v>94</v>
      </c>
      <c r="C89" s="24">
        <v>49605</v>
      </c>
      <c r="D89" s="23">
        <v>39</v>
      </c>
      <c r="E89" s="24">
        <v>2394189869</v>
      </c>
      <c r="F89" s="24">
        <v>43364</v>
      </c>
      <c r="G89" s="24">
        <v>48265</v>
      </c>
      <c r="H89" s="25">
        <f t="shared" si="8"/>
        <v>48265</v>
      </c>
      <c r="I89">
        <f t="shared" si="9"/>
        <v>48265</v>
      </c>
      <c r="J89" t="str">
        <f t="shared" si="10"/>
        <v/>
      </c>
      <c r="K89">
        <f t="shared" si="12"/>
        <v>1</v>
      </c>
      <c r="L89" t="str">
        <f t="shared" si="11"/>
        <v>NSW</v>
      </c>
      <c r="M89" t="str">
        <f t="shared" si="13"/>
        <v>Sydney</v>
      </c>
      <c r="T89" s="35">
        <f>G89*1.1159</f>
        <v>53858.913499999995</v>
      </c>
    </row>
    <row r="90" spans="1:20" x14ac:dyDescent="0.2">
      <c r="A90" s="23">
        <v>12801</v>
      </c>
      <c r="B90" s="23" t="s">
        <v>95</v>
      </c>
      <c r="C90" s="24">
        <v>64722</v>
      </c>
      <c r="D90" s="23">
        <v>44</v>
      </c>
      <c r="E90" s="24">
        <v>4043412939</v>
      </c>
      <c r="F90" s="24">
        <v>45579</v>
      </c>
      <c r="G90" s="24">
        <v>62474</v>
      </c>
      <c r="H90" s="25">
        <f t="shared" si="8"/>
        <v>62474</v>
      </c>
      <c r="I90">
        <f t="shared" si="9"/>
        <v>62474</v>
      </c>
      <c r="J90" t="str">
        <f t="shared" si="10"/>
        <v/>
      </c>
      <c r="K90">
        <f t="shared" si="12"/>
        <v>1</v>
      </c>
      <c r="L90" t="str">
        <f t="shared" si="11"/>
        <v>NSW</v>
      </c>
      <c r="M90" t="str">
        <f t="shared" si="13"/>
        <v>Sydney</v>
      </c>
      <c r="T90" s="35">
        <f>G90*1.1159</f>
        <v>69714.736599999989</v>
      </c>
    </row>
    <row r="91" spans="1:20" x14ac:dyDescent="0.2">
      <c r="A91" s="23">
        <v>12802</v>
      </c>
      <c r="B91" s="23" t="s">
        <v>96</v>
      </c>
      <c r="C91" s="24">
        <v>64941</v>
      </c>
      <c r="D91" s="23">
        <v>43</v>
      </c>
      <c r="E91" s="24">
        <v>3728429063</v>
      </c>
      <c r="F91" s="24">
        <v>46252</v>
      </c>
      <c r="G91" s="24">
        <v>57413</v>
      </c>
      <c r="H91" s="25">
        <f t="shared" si="8"/>
        <v>57413</v>
      </c>
      <c r="I91">
        <f t="shared" si="9"/>
        <v>57413</v>
      </c>
      <c r="J91" t="str">
        <f t="shared" si="10"/>
        <v/>
      </c>
      <c r="K91">
        <f t="shared" si="12"/>
        <v>1</v>
      </c>
      <c r="L91" t="str">
        <f t="shared" si="11"/>
        <v>NSW</v>
      </c>
      <c r="M91" t="str">
        <f t="shared" si="13"/>
        <v>Sydney</v>
      </c>
      <c r="T91" s="35">
        <f>G91*1.1159</f>
        <v>64067.166699999994</v>
      </c>
    </row>
    <row r="92" spans="1:20" x14ac:dyDescent="0.2">
      <c r="A92" s="23">
        <v>20101</v>
      </c>
      <c r="B92" s="23" t="s">
        <v>97</v>
      </c>
      <c r="C92" s="24">
        <v>50737</v>
      </c>
      <c r="D92" s="23">
        <v>42</v>
      </c>
      <c r="E92" s="24">
        <v>2327242187</v>
      </c>
      <c r="F92" s="24">
        <v>38689</v>
      </c>
      <c r="G92" s="24">
        <v>45869</v>
      </c>
      <c r="H92" s="25">
        <f t="shared" si="8"/>
        <v>45869</v>
      </c>
      <c r="I92">
        <f t="shared" si="9"/>
        <v>45869</v>
      </c>
      <c r="J92" t="str">
        <f t="shared" si="10"/>
        <v/>
      </c>
      <c r="K92">
        <f t="shared" si="12"/>
        <v>2</v>
      </c>
      <c r="L92" t="str">
        <f t="shared" si="11"/>
        <v>Vic</v>
      </c>
      <c r="M92" t="str">
        <f t="shared" si="13"/>
        <v>Melbourne</v>
      </c>
      <c r="T92" s="35">
        <f>G92*1.1159</f>
        <v>51185.217099999994</v>
      </c>
    </row>
    <row r="93" spans="1:20" x14ac:dyDescent="0.2">
      <c r="A93" s="23">
        <v>20102</v>
      </c>
      <c r="B93" s="23" t="s">
        <v>98</v>
      </c>
      <c r="C93" s="24">
        <v>14221</v>
      </c>
      <c r="D93" s="23">
        <v>47</v>
      </c>
      <c r="E93" s="24">
        <v>611491553</v>
      </c>
      <c r="F93" s="24">
        <v>35409</v>
      </c>
      <c r="G93" s="24">
        <v>42999</v>
      </c>
      <c r="H93" s="25">
        <f t="shared" si="8"/>
        <v>42999</v>
      </c>
      <c r="I93">
        <f t="shared" si="9"/>
        <v>42999</v>
      </c>
      <c r="J93" t="str">
        <f t="shared" si="10"/>
        <v/>
      </c>
      <c r="K93">
        <f t="shared" si="12"/>
        <v>2</v>
      </c>
      <c r="L93" t="str">
        <f t="shared" si="11"/>
        <v>Vic</v>
      </c>
      <c r="M93" t="str">
        <f t="shared" si="13"/>
        <v>Melbourne</v>
      </c>
      <c r="T93" s="35">
        <f>G93*1.1159</f>
        <v>47982.584099999993</v>
      </c>
    </row>
    <row r="94" spans="1:20" x14ac:dyDescent="0.2">
      <c r="A94" s="23">
        <v>20103</v>
      </c>
      <c r="B94" s="23" t="s">
        <v>99</v>
      </c>
      <c r="C94" s="24">
        <v>11357</v>
      </c>
      <c r="D94" s="23">
        <v>47</v>
      </c>
      <c r="E94" s="24">
        <v>405828575</v>
      </c>
      <c r="F94" s="24">
        <v>30919</v>
      </c>
      <c r="G94" s="24">
        <v>35734</v>
      </c>
      <c r="H94" s="25">
        <f t="shared" si="8"/>
        <v>35734</v>
      </c>
      <c r="I94">
        <f t="shared" si="9"/>
        <v>35734</v>
      </c>
      <c r="J94" t="str">
        <f t="shared" si="10"/>
        <v/>
      </c>
      <c r="K94">
        <f t="shared" si="12"/>
        <v>2</v>
      </c>
      <c r="L94" t="str">
        <f t="shared" si="11"/>
        <v>Vic</v>
      </c>
      <c r="M94" t="str">
        <f t="shared" si="13"/>
        <v>Melbourne</v>
      </c>
      <c r="T94" s="35">
        <f>G94*1.1159</f>
        <v>39875.570599999999</v>
      </c>
    </row>
    <row r="95" spans="1:20" x14ac:dyDescent="0.2">
      <c r="A95" s="23">
        <v>20201</v>
      </c>
      <c r="B95" s="23" t="s">
        <v>100</v>
      </c>
      <c r="C95" s="24">
        <v>47138</v>
      </c>
      <c r="D95" s="23">
        <v>42</v>
      </c>
      <c r="E95" s="24">
        <v>2073452422</v>
      </c>
      <c r="F95" s="24">
        <v>37866</v>
      </c>
      <c r="G95" s="24">
        <v>43987</v>
      </c>
      <c r="H95" s="25">
        <f t="shared" si="8"/>
        <v>43987</v>
      </c>
      <c r="I95">
        <f t="shared" si="9"/>
        <v>43987</v>
      </c>
      <c r="J95" t="str">
        <f t="shared" si="10"/>
        <v/>
      </c>
      <c r="K95">
        <f t="shared" si="12"/>
        <v>2</v>
      </c>
      <c r="L95" t="str">
        <f t="shared" si="11"/>
        <v>Vic</v>
      </c>
      <c r="M95" t="str">
        <f t="shared" si="13"/>
        <v>Melbourne</v>
      </c>
      <c r="T95" s="35">
        <f>G95*1.1159</f>
        <v>49085.093299999993</v>
      </c>
    </row>
    <row r="96" spans="1:20" x14ac:dyDescent="0.2">
      <c r="A96" s="23">
        <v>20202</v>
      </c>
      <c r="B96" s="23" t="s">
        <v>101</v>
      </c>
      <c r="C96" s="24">
        <v>23077</v>
      </c>
      <c r="D96" s="23">
        <v>47</v>
      </c>
      <c r="E96" s="24">
        <v>1031017625</v>
      </c>
      <c r="F96" s="24">
        <v>36015</v>
      </c>
      <c r="G96" s="24">
        <v>44677</v>
      </c>
      <c r="H96" s="25">
        <f t="shared" si="8"/>
        <v>44677</v>
      </c>
      <c r="I96">
        <f t="shared" si="9"/>
        <v>44677</v>
      </c>
      <c r="J96" t="str">
        <f t="shared" si="10"/>
        <v/>
      </c>
      <c r="K96">
        <f t="shared" si="12"/>
        <v>2</v>
      </c>
      <c r="L96" t="str">
        <f t="shared" si="11"/>
        <v>Vic</v>
      </c>
      <c r="M96" t="str">
        <f t="shared" si="13"/>
        <v>Melbourne</v>
      </c>
      <c r="T96" s="35">
        <f>G96*1.1159</f>
        <v>49855.064299999998</v>
      </c>
    </row>
    <row r="97" spans="1:20" x14ac:dyDescent="0.2">
      <c r="A97" s="23">
        <v>20203</v>
      </c>
      <c r="B97" s="23" t="s">
        <v>102</v>
      </c>
      <c r="C97" s="24">
        <v>5659</v>
      </c>
      <c r="D97" s="23">
        <v>49</v>
      </c>
      <c r="E97" s="24">
        <v>205282687</v>
      </c>
      <c r="F97" s="24">
        <v>30328</v>
      </c>
      <c r="G97" s="24">
        <v>36275</v>
      </c>
      <c r="H97" s="25">
        <f t="shared" si="8"/>
        <v>36275</v>
      </c>
      <c r="I97">
        <f t="shared" si="9"/>
        <v>36275</v>
      </c>
      <c r="J97" t="str">
        <f t="shared" si="10"/>
        <v/>
      </c>
      <c r="K97">
        <f t="shared" si="12"/>
        <v>2</v>
      </c>
      <c r="L97" t="str">
        <f t="shared" si="11"/>
        <v>Vic</v>
      </c>
      <c r="M97" t="str">
        <f t="shared" si="13"/>
        <v>Melbourne</v>
      </c>
      <c r="T97" s="35">
        <f>G97*1.1159</f>
        <v>40479.272499999999</v>
      </c>
    </row>
    <row r="98" spans="1:20" x14ac:dyDescent="0.2">
      <c r="A98" s="23">
        <v>20301</v>
      </c>
      <c r="B98" s="23" t="s">
        <v>103</v>
      </c>
      <c r="C98" s="24">
        <v>9545</v>
      </c>
      <c r="D98" s="23">
        <v>44</v>
      </c>
      <c r="E98" s="24">
        <v>441554091</v>
      </c>
      <c r="F98" s="24">
        <v>38473</v>
      </c>
      <c r="G98" s="24">
        <v>46260</v>
      </c>
      <c r="H98" s="25">
        <f t="shared" si="8"/>
        <v>46260</v>
      </c>
      <c r="I98">
        <f t="shared" si="9"/>
        <v>46260</v>
      </c>
      <c r="J98" t="str">
        <f t="shared" si="10"/>
        <v/>
      </c>
      <c r="K98">
        <f t="shared" si="12"/>
        <v>2</v>
      </c>
      <c r="L98" t="str">
        <f t="shared" si="11"/>
        <v>Vic</v>
      </c>
      <c r="M98" t="str">
        <f t="shared" si="13"/>
        <v>Melbourne</v>
      </c>
      <c r="T98" s="35">
        <f>G98*1.1159</f>
        <v>51621.533999999992</v>
      </c>
    </row>
    <row r="99" spans="1:20" x14ac:dyDescent="0.2">
      <c r="A99" s="23">
        <v>20302</v>
      </c>
      <c r="B99" s="23" t="s">
        <v>104</v>
      </c>
      <c r="C99" s="24">
        <v>94669</v>
      </c>
      <c r="D99" s="23">
        <v>42</v>
      </c>
      <c r="E99" s="24">
        <v>4630002383</v>
      </c>
      <c r="F99" s="24">
        <v>39445</v>
      </c>
      <c r="G99" s="24">
        <v>48907</v>
      </c>
      <c r="H99" s="25">
        <f t="shared" si="8"/>
        <v>48907</v>
      </c>
      <c r="I99">
        <f t="shared" si="9"/>
        <v>48907</v>
      </c>
      <c r="J99" t="str">
        <f t="shared" si="10"/>
        <v/>
      </c>
      <c r="K99">
        <f t="shared" si="12"/>
        <v>2</v>
      </c>
      <c r="L99" t="str">
        <f t="shared" si="11"/>
        <v>Vic</v>
      </c>
      <c r="M99" t="str">
        <f t="shared" si="13"/>
        <v>Melbourne</v>
      </c>
      <c r="T99" s="35">
        <f>G99*1.1159</f>
        <v>54575.321299999996</v>
      </c>
    </row>
    <row r="100" spans="1:20" x14ac:dyDescent="0.2">
      <c r="A100" s="23">
        <v>20303</v>
      </c>
      <c r="B100" s="23" t="s">
        <v>105</v>
      </c>
      <c r="C100" s="24">
        <v>35670</v>
      </c>
      <c r="D100" s="23">
        <v>46</v>
      </c>
      <c r="E100" s="24">
        <v>1734186257</v>
      </c>
      <c r="F100" s="24">
        <v>36856</v>
      </c>
      <c r="G100" s="24">
        <v>48618</v>
      </c>
      <c r="H100" s="25">
        <f t="shared" si="8"/>
        <v>48618</v>
      </c>
      <c r="I100">
        <f t="shared" si="9"/>
        <v>48618</v>
      </c>
      <c r="J100" t="str">
        <f t="shared" si="10"/>
        <v/>
      </c>
      <c r="K100">
        <f t="shared" si="12"/>
        <v>2</v>
      </c>
      <c r="L100" t="str">
        <f t="shared" si="11"/>
        <v>Vic</v>
      </c>
      <c r="M100" t="str">
        <f t="shared" si="13"/>
        <v>Melbourne</v>
      </c>
      <c r="T100" s="35">
        <f>G100*1.1159</f>
        <v>54252.826199999996</v>
      </c>
    </row>
    <row r="101" spans="1:20" x14ac:dyDescent="0.2">
      <c r="A101" s="23">
        <v>20401</v>
      </c>
      <c r="B101" s="23" t="s">
        <v>106</v>
      </c>
      <c r="C101" s="24">
        <v>26890</v>
      </c>
      <c r="D101" s="23">
        <v>47</v>
      </c>
      <c r="E101" s="24">
        <v>1106567918</v>
      </c>
      <c r="F101" s="24">
        <v>34705</v>
      </c>
      <c r="G101" s="24">
        <v>41152</v>
      </c>
      <c r="H101" s="25">
        <f t="shared" si="8"/>
        <v>41152</v>
      </c>
      <c r="I101">
        <f t="shared" si="9"/>
        <v>41152</v>
      </c>
      <c r="J101" t="str">
        <f t="shared" si="10"/>
        <v/>
      </c>
      <c r="K101">
        <f t="shared" si="12"/>
        <v>2</v>
      </c>
      <c r="L101" t="str">
        <f t="shared" si="11"/>
        <v>Vic</v>
      </c>
      <c r="M101" t="str">
        <f t="shared" si="13"/>
        <v>Melbourne</v>
      </c>
      <c r="T101" s="35">
        <f>G101*1.1159</f>
        <v>45921.516799999998</v>
      </c>
    </row>
    <row r="102" spans="1:20" x14ac:dyDescent="0.2">
      <c r="A102" s="23">
        <v>20402</v>
      </c>
      <c r="B102" s="23" t="s">
        <v>107</v>
      </c>
      <c r="C102" s="24">
        <v>25388</v>
      </c>
      <c r="D102" s="23">
        <v>47</v>
      </c>
      <c r="E102" s="24">
        <v>1021888767</v>
      </c>
      <c r="F102" s="24">
        <v>34880</v>
      </c>
      <c r="G102" s="24">
        <v>40251</v>
      </c>
      <c r="H102" s="25">
        <f t="shared" si="8"/>
        <v>40251</v>
      </c>
      <c r="I102">
        <f t="shared" si="9"/>
        <v>40251</v>
      </c>
      <c r="J102" t="str">
        <f t="shared" si="10"/>
        <v/>
      </c>
      <c r="K102">
        <f t="shared" si="12"/>
        <v>2</v>
      </c>
      <c r="L102" t="str">
        <f t="shared" si="11"/>
        <v>Vic</v>
      </c>
      <c r="M102" t="str">
        <f t="shared" si="13"/>
        <v>Melbourne</v>
      </c>
      <c r="T102" s="35">
        <f>G102*1.1159</f>
        <v>44916.090899999996</v>
      </c>
    </row>
    <row r="103" spans="1:20" x14ac:dyDescent="0.2">
      <c r="A103" s="23">
        <v>20403</v>
      </c>
      <c r="B103" s="23" t="s">
        <v>108</v>
      </c>
      <c r="C103" s="24">
        <v>36621</v>
      </c>
      <c r="D103" s="23">
        <v>45</v>
      </c>
      <c r="E103" s="24">
        <v>1572390167</v>
      </c>
      <c r="F103" s="24">
        <v>37522</v>
      </c>
      <c r="G103" s="24">
        <v>42937</v>
      </c>
      <c r="H103" s="25">
        <f t="shared" si="8"/>
        <v>42937</v>
      </c>
      <c r="I103">
        <f t="shared" si="9"/>
        <v>42937</v>
      </c>
      <c r="J103" t="str">
        <f t="shared" si="10"/>
        <v/>
      </c>
      <c r="K103">
        <f t="shared" si="12"/>
        <v>2</v>
      </c>
      <c r="L103" t="str">
        <f t="shared" si="11"/>
        <v>Vic</v>
      </c>
      <c r="M103" t="str">
        <f t="shared" si="13"/>
        <v>Melbourne</v>
      </c>
      <c r="T103" s="35">
        <f>G103*1.1159</f>
        <v>47913.398299999993</v>
      </c>
    </row>
    <row r="104" spans="1:20" x14ac:dyDescent="0.2">
      <c r="A104" s="23">
        <v>20501</v>
      </c>
      <c r="B104" s="23" t="s">
        <v>109</v>
      </c>
      <c r="C104" s="24">
        <v>23819</v>
      </c>
      <c r="D104" s="23">
        <v>45</v>
      </c>
      <c r="E104" s="24">
        <v>1068916809</v>
      </c>
      <c r="F104" s="24">
        <v>36963</v>
      </c>
      <c r="G104" s="24">
        <v>44877</v>
      </c>
      <c r="H104" s="25">
        <f t="shared" si="8"/>
        <v>44877</v>
      </c>
      <c r="I104">
        <f t="shared" si="9"/>
        <v>44877</v>
      </c>
      <c r="J104" t="str">
        <f t="shared" si="10"/>
        <v/>
      </c>
      <c r="K104">
        <f t="shared" si="12"/>
        <v>2</v>
      </c>
      <c r="L104" t="str">
        <f t="shared" si="11"/>
        <v>Vic</v>
      </c>
      <c r="M104" t="str">
        <f t="shared" si="13"/>
        <v>Melbourne</v>
      </c>
      <c r="T104" s="35">
        <f>G104*1.1159</f>
        <v>50078.244299999998</v>
      </c>
    </row>
    <row r="105" spans="1:20" x14ac:dyDescent="0.2">
      <c r="A105" s="23">
        <v>20502</v>
      </c>
      <c r="B105" s="23" t="s">
        <v>110</v>
      </c>
      <c r="C105" s="24">
        <v>22433</v>
      </c>
      <c r="D105" s="23">
        <v>49</v>
      </c>
      <c r="E105" s="24">
        <v>871253827</v>
      </c>
      <c r="F105" s="24">
        <v>31719</v>
      </c>
      <c r="G105" s="24">
        <v>38838</v>
      </c>
      <c r="H105" s="25">
        <f t="shared" si="8"/>
        <v>38838</v>
      </c>
      <c r="I105">
        <f t="shared" si="9"/>
        <v>38838</v>
      </c>
      <c r="J105" t="str">
        <f t="shared" si="10"/>
        <v/>
      </c>
      <c r="K105">
        <f t="shared" si="12"/>
        <v>2</v>
      </c>
      <c r="L105" t="str">
        <f t="shared" si="11"/>
        <v>Vic</v>
      </c>
      <c r="M105" t="str">
        <f t="shared" si="13"/>
        <v>Melbourne</v>
      </c>
      <c r="T105" s="35">
        <f>G105*1.1159</f>
        <v>43339.324199999995</v>
      </c>
    </row>
    <row r="106" spans="1:20" x14ac:dyDescent="0.2">
      <c r="A106" s="23">
        <v>20503</v>
      </c>
      <c r="B106" s="23" t="s">
        <v>111</v>
      </c>
      <c r="C106" s="24">
        <v>30768</v>
      </c>
      <c r="D106" s="23">
        <v>47</v>
      </c>
      <c r="E106" s="24">
        <v>1264527026</v>
      </c>
      <c r="F106" s="24">
        <v>33103</v>
      </c>
      <c r="G106" s="24">
        <v>41099</v>
      </c>
      <c r="H106" s="25">
        <f t="shared" si="8"/>
        <v>41099</v>
      </c>
      <c r="I106">
        <f t="shared" si="9"/>
        <v>41099</v>
      </c>
      <c r="J106" t="str">
        <f t="shared" si="10"/>
        <v/>
      </c>
      <c r="K106">
        <f t="shared" si="12"/>
        <v>2</v>
      </c>
      <c r="L106" t="str">
        <f t="shared" si="11"/>
        <v>Vic</v>
      </c>
      <c r="M106" t="str">
        <f t="shared" si="13"/>
        <v>Melbourne</v>
      </c>
      <c r="T106" s="35">
        <f>G106*1.1159</f>
        <v>45862.374099999994</v>
      </c>
    </row>
    <row r="107" spans="1:20" x14ac:dyDescent="0.2">
      <c r="A107" s="23">
        <v>20504</v>
      </c>
      <c r="B107" s="23" t="s">
        <v>112</v>
      </c>
      <c r="C107" s="24">
        <v>36917</v>
      </c>
      <c r="D107" s="23">
        <v>42</v>
      </c>
      <c r="E107" s="24">
        <v>1858046878</v>
      </c>
      <c r="F107" s="24">
        <v>39818</v>
      </c>
      <c r="G107" s="24">
        <v>50330</v>
      </c>
      <c r="H107" s="25">
        <f t="shared" si="8"/>
        <v>50330</v>
      </c>
      <c r="I107">
        <f t="shared" si="9"/>
        <v>50330</v>
      </c>
      <c r="J107" t="str">
        <f t="shared" si="10"/>
        <v/>
      </c>
      <c r="K107">
        <f t="shared" si="12"/>
        <v>2</v>
      </c>
      <c r="L107" t="str">
        <f t="shared" si="11"/>
        <v>Vic</v>
      </c>
      <c r="M107" t="str">
        <f t="shared" si="13"/>
        <v>Melbourne</v>
      </c>
      <c r="T107" s="35">
        <f>G107*1.1159</f>
        <v>56163.246999999996</v>
      </c>
    </row>
    <row r="108" spans="1:20" x14ac:dyDescent="0.2">
      <c r="A108" s="23">
        <v>20505</v>
      </c>
      <c r="B108" s="23" t="s">
        <v>113</v>
      </c>
      <c r="C108" s="24">
        <v>21882</v>
      </c>
      <c r="D108" s="23">
        <v>46</v>
      </c>
      <c r="E108" s="24">
        <v>1007866111</v>
      </c>
      <c r="F108" s="24">
        <v>36290</v>
      </c>
      <c r="G108" s="24">
        <v>46059</v>
      </c>
      <c r="H108" s="25">
        <f t="shared" si="8"/>
        <v>46059</v>
      </c>
      <c r="I108">
        <f t="shared" si="9"/>
        <v>46059</v>
      </c>
      <c r="J108" t="str">
        <f t="shared" si="10"/>
        <v/>
      </c>
      <c r="K108">
        <f t="shared" si="12"/>
        <v>2</v>
      </c>
      <c r="L108" t="str">
        <f t="shared" si="11"/>
        <v>Vic</v>
      </c>
      <c r="M108" t="str">
        <f t="shared" si="13"/>
        <v>Melbourne</v>
      </c>
      <c r="T108" s="35">
        <f>G108*1.1159</f>
        <v>51397.238099999995</v>
      </c>
    </row>
    <row r="109" spans="1:20" x14ac:dyDescent="0.2">
      <c r="A109" s="23">
        <v>20601</v>
      </c>
      <c r="B109" s="23" t="s">
        <v>114</v>
      </c>
      <c r="C109" s="24">
        <v>45488</v>
      </c>
      <c r="D109" s="23">
        <v>36</v>
      </c>
      <c r="E109" s="24">
        <v>2360667469</v>
      </c>
      <c r="F109" s="24">
        <v>43362</v>
      </c>
      <c r="G109" s="24">
        <v>51896</v>
      </c>
      <c r="H109" s="25">
        <f t="shared" si="8"/>
        <v>51896</v>
      </c>
      <c r="I109">
        <f t="shared" si="9"/>
        <v>51896</v>
      </c>
      <c r="J109" t="str">
        <f t="shared" si="10"/>
        <v/>
      </c>
      <c r="K109">
        <f t="shared" si="12"/>
        <v>2</v>
      </c>
      <c r="L109" t="str">
        <f t="shared" si="11"/>
        <v>Vic</v>
      </c>
      <c r="M109" t="str">
        <f t="shared" si="13"/>
        <v>Melbourne</v>
      </c>
      <c r="T109" s="35">
        <f>G109*1.1159</f>
        <v>57910.746399999996</v>
      </c>
    </row>
    <row r="110" spans="1:20" x14ac:dyDescent="0.2">
      <c r="A110" s="23">
        <v>20602</v>
      </c>
      <c r="B110" s="23" t="s">
        <v>115</v>
      </c>
      <c r="C110" s="24">
        <v>27831</v>
      </c>
      <c r="D110" s="23">
        <v>38</v>
      </c>
      <c r="E110" s="24">
        <v>1632007555</v>
      </c>
      <c r="F110" s="24">
        <v>46619</v>
      </c>
      <c r="G110" s="24">
        <v>58640</v>
      </c>
      <c r="H110" s="25">
        <f t="shared" si="8"/>
        <v>58640</v>
      </c>
      <c r="I110">
        <f t="shared" si="9"/>
        <v>58640</v>
      </c>
      <c r="J110" t="str">
        <f t="shared" si="10"/>
        <v/>
      </c>
      <c r="K110">
        <f t="shared" si="12"/>
        <v>2</v>
      </c>
      <c r="L110" t="str">
        <f t="shared" si="11"/>
        <v>Vic</v>
      </c>
      <c r="M110" t="str">
        <f t="shared" si="13"/>
        <v>Melbourne</v>
      </c>
      <c r="T110" s="35">
        <f>G110*1.1159</f>
        <v>65436.375999999997</v>
      </c>
    </row>
    <row r="111" spans="1:20" x14ac:dyDescent="0.2">
      <c r="A111" s="23">
        <v>20603</v>
      </c>
      <c r="B111" s="23" t="s">
        <v>116</v>
      </c>
      <c r="C111" s="24">
        <v>35742</v>
      </c>
      <c r="D111" s="23">
        <v>39</v>
      </c>
      <c r="E111" s="24">
        <v>2256233206</v>
      </c>
      <c r="F111" s="24">
        <v>48285</v>
      </c>
      <c r="G111" s="24">
        <v>63126</v>
      </c>
      <c r="H111" s="25">
        <f t="shared" si="8"/>
        <v>63126</v>
      </c>
      <c r="I111">
        <f t="shared" si="9"/>
        <v>63126</v>
      </c>
      <c r="J111" t="str">
        <f t="shared" si="10"/>
        <v/>
      </c>
      <c r="K111">
        <f t="shared" si="12"/>
        <v>2</v>
      </c>
      <c r="L111" t="str">
        <f t="shared" si="11"/>
        <v>Vic</v>
      </c>
      <c r="M111" t="str">
        <f t="shared" si="13"/>
        <v>Melbourne</v>
      </c>
      <c r="T111" s="35">
        <f>G111*1.1159</f>
        <v>70442.30339999999</v>
      </c>
    </row>
    <row r="112" spans="1:20" x14ac:dyDescent="0.2">
      <c r="A112" s="23">
        <v>20604</v>
      </c>
      <c r="B112" s="23" t="s">
        <v>117</v>
      </c>
      <c r="C112" s="24">
        <v>54338</v>
      </c>
      <c r="D112" s="23">
        <v>31</v>
      </c>
      <c r="E112" s="24">
        <v>3658239454</v>
      </c>
      <c r="F112" s="24">
        <v>44625</v>
      </c>
      <c r="G112" s="24">
        <v>67324</v>
      </c>
      <c r="H112" s="25">
        <f t="shared" si="8"/>
        <v>67324</v>
      </c>
      <c r="I112">
        <f t="shared" si="9"/>
        <v>67324</v>
      </c>
      <c r="J112" t="str">
        <f t="shared" si="10"/>
        <v/>
      </c>
      <c r="K112">
        <f t="shared" si="12"/>
        <v>2</v>
      </c>
      <c r="L112" t="str">
        <f t="shared" si="11"/>
        <v>Vic</v>
      </c>
      <c r="M112" t="str">
        <f t="shared" si="13"/>
        <v>Melbourne</v>
      </c>
      <c r="T112" s="35">
        <f>G112*1.1159</f>
        <v>75126.851599999995</v>
      </c>
    </row>
    <row r="113" spans="1:20" x14ac:dyDescent="0.2">
      <c r="A113" s="23">
        <v>20605</v>
      </c>
      <c r="B113" s="23" t="s">
        <v>118</v>
      </c>
      <c r="C113" s="24">
        <v>59485</v>
      </c>
      <c r="D113" s="23">
        <v>36</v>
      </c>
      <c r="E113" s="24">
        <v>4480023132</v>
      </c>
      <c r="F113" s="24">
        <v>52862</v>
      </c>
      <c r="G113" s="24">
        <v>75313</v>
      </c>
      <c r="H113" s="25">
        <f t="shared" si="8"/>
        <v>75313</v>
      </c>
      <c r="I113">
        <f t="shared" si="9"/>
        <v>75313</v>
      </c>
      <c r="J113" t="str">
        <f t="shared" si="10"/>
        <v/>
      </c>
      <c r="K113">
        <f t="shared" si="12"/>
        <v>2</v>
      </c>
      <c r="L113" t="str">
        <f t="shared" si="11"/>
        <v>Vic</v>
      </c>
      <c r="M113" t="str">
        <f t="shared" si="13"/>
        <v>Melbourne</v>
      </c>
      <c r="T113" s="35">
        <f>G113*1.1159</f>
        <v>84041.776699999988</v>
      </c>
    </row>
    <row r="114" spans="1:20" x14ac:dyDescent="0.2">
      <c r="A114" s="23">
        <v>20606</v>
      </c>
      <c r="B114" s="23" t="s">
        <v>119</v>
      </c>
      <c r="C114" s="24">
        <v>36566</v>
      </c>
      <c r="D114" s="23">
        <v>37</v>
      </c>
      <c r="E114" s="24">
        <v>3573411255</v>
      </c>
      <c r="F114" s="24">
        <v>53796</v>
      </c>
      <c r="G114" s="24">
        <v>97725</v>
      </c>
      <c r="H114" s="25">
        <f t="shared" si="8"/>
        <v>97725</v>
      </c>
      <c r="I114">
        <f t="shared" si="9"/>
        <v>97725</v>
      </c>
      <c r="J114" t="str">
        <f t="shared" si="10"/>
        <v/>
      </c>
      <c r="K114">
        <f t="shared" si="12"/>
        <v>2</v>
      </c>
      <c r="L114" t="str">
        <f t="shared" si="11"/>
        <v>Vic</v>
      </c>
      <c r="M114" t="str">
        <f t="shared" si="13"/>
        <v>Melbourne</v>
      </c>
      <c r="T114" s="35">
        <f>G114*1.1159</f>
        <v>109051.32749999998</v>
      </c>
    </row>
    <row r="115" spans="1:20" x14ac:dyDescent="0.2">
      <c r="A115" s="23">
        <v>20607</v>
      </c>
      <c r="B115" s="23" t="s">
        <v>120</v>
      </c>
      <c r="C115" s="24">
        <v>46772</v>
      </c>
      <c r="D115" s="23">
        <v>35</v>
      </c>
      <c r="E115" s="24">
        <v>3122725561</v>
      </c>
      <c r="F115" s="24">
        <v>50277</v>
      </c>
      <c r="G115" s="24">
        <v>66765</v>
      </c>
      <c r="H115" s="25">
        <f t="shared" si="8"/>
        <v>66765</v>
      </c>
      <c r="I115">
        <f t="shared" si="9"/>
        <v>66765</v>
      </c>
      <c r="J115" t="str">
        <f t="shared" si="10"/>
        <v/>
      </c>
      <c r="K115">
        <f t="shared" si="12"/>
        <v>2</v>
      </c>
      <c r="L115" t="str">
        <f t="shared" si="11"/>
        <v>Vic</v>
      </c>
      <c r="M115" t="str">
        <f t="shared" si="13"/>
        <v>Melbourne</v>
      </c>
      <c r="T115" s="35">
        <f>G115*1.1159</f>
        <v>74503.063499999989</v>
      </c>
    </row>
    <row r="116" spans="1:20" x14ac:dyDescent="0.2">
      <c r="A116" s="23">
        <v>20701</v>
      </c>
      <c r="B116" s="23" t="s">
        <v>121</v>
      </c>
      <c r="C116" s="24">
        <v>100523</v>
      </c>
      <c r="D116" s="23">
        <v>44</v>
      </c>
      <c r="E116" s="24">
        <v>8328365638</v>
      </c>
      <c r="F116" s="24">
        <v>49346</v>
      </c>
      <c r="G116" s="24">
        <v>82850</v>
      </c>
      <c r="H116" s="25">
        <f t="shared" si="8"/>
        <v>82850</v>
      </c>
      <c r="I116">
        <f t="shared" si="9"/>
        <v>82850</v>
      </c>
      <c r="J116" t="str">
        <f t="shared" si="10"/>
        <v/>
      </c>
      <c r="K116">
        <f t="shared" si="12"/>
        <v>2</v>
      </c>
      <c r="L116" t="str">
        <f t="shared" si="11"/>
        <v>Vic</v>
      </c>
      <c r="M116" t="str">
        <f t="shared" si="13"/>
        <v>Melbourne</v>
      </c>
      <c r="T116" s="35">
        <f>G116*1.1159</f>
        <v>92452.314999999988</v>
      </c>
    </row>
    <row r="117" spans="1:20" x14ac:dyDescent="0.2">
      <c r="A117" s="23">
        <v>20702</v>
      </c>
      <c r="B117" s="23" t="s">
        <v>122</v>
      </c>
      <c r="C117" s="24">
        <v>51633</v>
      </c>
      <c r="D117" s="23">
        <v>46</v>
      </c>
      <c r="E117" s="24">
        <v>2792798460</v>
      </c>
      <c r="F117" s="24">
        <v>38775</v>
      </c>
      <c r="G117" s="24">
        <v>54089</v>
      </c>
      <c r="H117" s="25">
        <f t="shared" si="8"/>
        <v>54089</v>
      </c>
      <c r="I117">
        <f t="shared" si="9"/>
        <v>54089</v>
      </c>
      <c r="J117" t="str">
        <f t="shared" si="10"/>
        <v/>
      </c>
      <c r="K117">
        <f t="shared" si="12"/>
        <v>2</v>
      </c>
      <c r="L117" t="str">
        <f t="shared" si="11"/>
        <v>Vic</v>
      </c>
      <c r="M117" t="str">
        <f t="shared" si="13"/>
        <v>Melbourne</v>
      </c>
      <c r="T117" s="35">
        <f>G117*1.1159</f>
        <v>60357.915099999991</v>
      </c>
    </row>
    <row r="118" spans="1:20" x14ac:dyDescent="0.2">
      <c r="A118" s="23">
        <v>20703</v>
      </c>
      <c r="B118" s="23" t="s">
        <v>123</v>
      </c>
      <c r="C118" s="24">
        <v>53621</v>
      </c>
      <c r="D118" s="23">
        <v>43</v>
      </c>
      <c r="E118" s="24">
        <v>2912557734</v>
      </c>
      <c r="F118" s="24">
        <v>39933</v>
      </c>
      <c r="G118" s="24">
        <v>54317</v>
      </c>
      <c r="H118" s="25">
        <f t="shared" si="8"/>
        <v>54317</v>
      </c>
      <c r="I118">
        <f t="shared" si="9"/>
        <v>54317</v>
      </c>
      <c r="J118" t="str">
        <f t="shared" si="10"/>
        <v/>
      </c>
      <c r="K118">
        <f t="shared" si="12"/>
        <v>2</v>
      </c>
      <c r="L118" t="str">
        <f t="shared" si="11"/>
        <v>Vic</v>
      </c>
      <c r="M118" t="str">
        <f t="shared" si="13"/>
        <v>Melbourne</v>
      </c>
      <c r="T118" s="35">
        <f>G118*1.1159</f>
        <v>60612.340299999996</v>
      </c>
    </row>
    <row r="119" spans="1:20" x14ac:dyDescent="0.2">
      <c r="A119" s="23">
        <v>20801</v>
      </c>
      <c r="B119" s="23" t="s">
        <v>124</v>
      </c>
      <c r="C119" s="24">
        <v>56238</v>
      </c>
      <c r="D119" s="23">
        <v>47</v>
      </c>
      <c r="E119" s="24">
        <v>4773861633</v>
      </c>
      <c r="F119" s="24">
        <v>49637</v>
      </c>
      <c r="G119" s="24">
        <v>84887</v>
      </c>
      <c r="H119" s="25">
        <f t="shared" si="8"/>
        <v>84887</v>
      </c>
      <c r="I119">
        <f t="shared" si="9"/>
        <v>84887</v>
      </c>
      <c r="J119" t="str">
        <f t="shared" si="10"/>
        <v/>
      </c>
      <c r="K119">
        <f t="shared" si="12"/>
        <v>2</v>
      </c>
      <c r="L119" t="str">
        <f t="shared" si="11"/>
        <v>Vic</v>
      </c>
      <c r="M119" t="str">
        <f t="shared" si="13"/>
        <v>Melbourne</v>
      </c>
      <c r="T119" s="35">
        <f>G119*1.1159</f>
        <v>94725.403299999991</v>
      </c>
    </row>
    <row r="120" spans="1:20" x14ac:dyDescent="0.2">
      <c r="A120" s="23">
        <v>20802</v>
      </c>
      <c r="B120" s="23" t="s">
        <v>125</v>
      </c>
      <c r="C120" s="24">
        <v>82197</v>
      </c>
      <c r="D120" s="23">
        <v>41</v>
      </c>
      <c r="E120" s="24">
        <v>4988621480</v>
      </c>
      <c r="F120" s="24">
        <v>44482</v>
      </c>
      <c r="G120" s="24">
        <v>60691</v>
      </c>
      <c r="H120" s="25">
        <f t="shared" si="8"/>
        <v>60691</v>
      </c>
      <c r="I120">
        <f t="shared" si="9"/>
        <v>60691</v>
      </c>
      <c r="J120" t="str">
        <f t="shared" si="10"/>
        <v/>
      </c>
      <c r="K120">
        <f t="shared" si="12"/>
        <v>2</v>
      </c>
      <c r="L120" t="str">
        <f t="shared" si="11"/>
        <v>Vic</v>
      </c>
      <c r="M120" t="str">
        <f t="shared" si="13"/>
        <v>Melbourne</v>
      </c>
      <c r="T120" s="35">
        <f>G120*1.1159</f>
        <v>67725.086899999995</v>
      </c>
    </row>
    <row r="121" spans="1:20" x14ac:dyDescent="0.2">
      <c r="A121" s="23">
        <v>20803</v>
      </c>
      <c r="B121" s="23" t="s">
        <v>126</v>
      </c>
      <c r="C121" s="24">
        <v>63533</v>
      </c>
      <c r="D121" s="23">
        <v>42</v>
      </c>
      <c r="E121" s="24">
        <v>3378805588</v>
      </c>
      <c r="F121" s="24">
        <v>43571</v>
      </c>
      <c r="G121" s="24">
        <v>53182</v>
      </c>
      <c r="H121" s="25">
        <f t="shared" si="8"/>
        <v>53182</v>
      </c>
      <c r="I121">
        <f t="shared" si="9"/>
        <v>53182</v>
      </c>
      <c r="J121" t="str">
        <f t="shared" si="10"/>
        <v/>
      </c>
      <c r="K121">
        <f t="shared" si="12"/>
        <v>2</v>
      </c>
      <c r="L121" t="str">
        <f t="shared" si="11"/>
        <v>Vic</v>
      </c>
      <c r="M121" t="str">
        <f t="shared" si="13"/>
        <v>Melbourne</v>
      </c>
      <c r="T121" s="35">
        <f>G121*1.1159</f>
        <v>59345.793799999992</v>
      </c>
    </row>
    <row r="122" spans="1:20" x14ac:dyDescent="0.2">
      <c r="A122" s="23">
        <v>20804</v>
      </c>
      <c r="B122" s="23" t="s">
        <v>127</v>
      </c>
      <c r="C122" s="24">
        <v>24655</v>
      </c>
      <c r="D122" s="23">
        <v>42</v>
      </c>
      <c r="E122" s="24">
        <v>2153694394</v>
      </c>
      <c r="F122" s="24">
        <v>50000</v>
      </c>
      <c r="G122" s="24">
        <v>87353</v>
      </c>
      <c r="H122" s="25">
        <f t="shared" si="8"/>
        <v>87353</v>
      </c>
      <c r="I122">
        <f t="shared" si="9"/>
        <v>87353</v>
      </c>
      <c r="J122" t="str">
        <f t="shared" si="10"/>
        <v/>
      </c>
      <c r="K122">
        <f t="shared" si="12"/>
        <v>2</v>
      </c>
      <c r="L122" t="str">
        <f t="shared" si="11"/>
        <v>Vic</v>
      </c>
      <c r="M122" t="str">
        <f t="shared" si="13"/>
        <v>Melbourne</v>
      </c>
      <c r="T122" s="35">
        <f>G122*1.1159</f>
        <v>97477.212699999989</v>
      </c>
    </row>
    <row r="123" spans="1:20" x14ac:dyDescent="0.2">
      <c r="A123" s="23">
        <v>20901</v>
      </c>
      <c r="B123" s="23" t="s">
        <v>128</v>
      </c>
      <c r="C123" s="24">
        <v>68775</v>
      </c>
      <c r="D123" s="23">
        <v>42</v>
      </c>
      <c r="E123" s="24">
        <v>3847501843</v>
      </c>
      <c r="F123" s="24">
        <v>44071</v>
      </c>
      <c r="G123" s="24">
        <v>55943</v>
      </c>
      <c r="H123" s="25">
        <f t="shared" si="8"/>
        <v>55943</v>
      </c>
      <c r="I123">
        <f t="shared" si="9"/>
        <v>55943</v>
      </c>
      <c r="J123" t="str">
        <f t="shared" si="10"/>
        <v/>
      </c>
      <c r="K123">
        <f t="shared" si="12"/>
        <v>2</v>
      </c>
      <c r="L123" t="str">
        <f t="shared" si="11"/>
        <v>Vic</v>
      </c>
      <c r="M123" t="str">
        <f t="shared" si="13"/>
        <v>Melbourne</v>
      </c>
      <c r="T123" s="35">
        <f>G123*1.1159</f>
        <v>62426.793699999995</v>
      </c>
    </row>
    <row r="124" spans="1:20" x14ac:dyDescent="0.2">
      <c r="A124" s="23">
        <v>20902</v>
      </c>
      <c r="B124" s="23" t="s">
        <v>129</v>
      </c>
      <c r="C124" s="24">
        <v>44063</v>
      </c>
      <c r="D124" s="23">
        <v>38</v>
      </c>
      <c r="E124" s="24">
        <v>1991502650</v>
      </c>
      <c r="F124" s="24">
        <v>38652</v>
      </c>
      <c r="G124" s="24">
        <v>45197</v>
      </c>
      <c r="H124" s="25">
        <f t="shared" si="8"/>
        <v>45197</v>
      </c>
      <c r="I124">
        <f t="shared" si="9"/>
        <v>45197</v>
      </c>
      <c r="J124" t="str">
        <f t="shared" si="10"/>
        <v/>
      </c>
      <c r="K124">
        <f t="shared" si="12"/>
        <v>2</v>
      </c>
      <c r="L124" t="str">
        <f t="shared" si="11"/>
        <v>Vic</v>
      </c>
      <c r="M124" t="str">
        <f t="shared" si="13"/>
        <v>Melbourne</v>
      </c>
      <c r="T124" s="35">
        <f>G124*1.1159</f>
        <v>50435.332299999995</v>
      </c>
    </row>
    <row r="125" spans="1:20" x14ac:dyDescent="0.2">
      <c r="A125" s="23">
        <v>20903</v>
      </c>
      <c r="B125" s="23" t="s">
        <v>130</v>
      </c>
      <c r="C125" s="24">
        <v>39536</v>
      </c>
      <c r="D125" s="23">
        <v>44</v>
      </c>
      <c r="E125" s="24">
        <v>2311673645</v>
      </c>
      <c r="F125" s="24">
        <v>44781</v>
      </c>
      <c r="G125" s="24">
        <v>58470</v>
      </c>
      <c r="H125" s="25">
        <f t="shared" si="8"/>
        <v>58470</v>
      </c>
      <c r="I125">
        <f t="shared" si="9"/>
        <v>58470</v>
      </c>
      <c r="J125" t="str">
        <f t="shared" si="10"/>
        <v/>
      </c>
      <c r="K125">
        <f t="shared" si="12"/>
        <v>2</v>
      </c>
      <c r="L125" t="str">
        <f t="shared" si="11"/>
        <v>Vic</v>
      </c>
      <c r="M125" t="str">
        <f t="shared" si="13"/>
        <v>Melbourne</v>
      </c>
      <c r="T125" s="35">
        <f>G125*1.1159</f>
        <v>65246.672999999995</v>
      </c>
    </row>
    <row r="126" spans="1:20" x14ac:dyDescent="0.2">
      <c r="A126" s="23">
        <v>20904</v>
      </c>
      <c r="B126" s="23" t="s">
        <v>131</v>
      </c>
      <c r="C126" s="24">
        <v>87326</v>
      </c>
      <c r="D126" s="23">
        <v>39</v>
      </c>
      <c r="E126" s="24">
        <v>3968618607</v>
      </c>
      <c r="F126" s="24">
        <v>40813</v>
      </c>
      <c r="G126" s="24">
        <v>45446</v>
      </c>
      <c r="H126" s="25">
        <f t="shared" si="8"/>
        <v>45446</v>
      </c>
      <c r="I126">
        <f t="shared" si="9"/>
        <v>45446</v>
      </c>
      <c r="J126" t="str">
        <f t="shared" si="10"/>
        <v/>
      </c>
      <c r="K126">
        <f t="shared" si="12"/>
        <v>2</v>
      </c>
      <c r="L126" t="str">
        <f t="shared" si="11"/>
        <v>Vic</v>
      </c>
      <c r="M126" t="str">
        <f t="shared" si="13"/>
        <v>Melbourne</v>
      </c>
      <c r="T126" s="35">
        <f>G126*1.1159</f>
        <v>50713.191399999996</v>
      </c>
    </row>
    <row r="127" spans="1:20" x14ac:dyDescent="0.2">
      <c r="A127" s="23">
        <v>21001</v>
      </c>
      <c r="B127" s="23" t="s">
        <v>132</v>
      </c>
      <c r="C127" s="24">
        <v>31478</v>
      </c>
      <c r="D127" s="23">
        <v>43</v>
      </c>
      <c r="E127" s="24">
        <v>1651343220</v>
      </c>
      <c r="F127" s="24">
        <v>42957</v>
      </c>
      <c r="G127" s="24">
        <v>52460</v>
      </c>
      <c r="H127" s="25">
        <f t="shared" si="8"/>
        <v>52460</v>
      </c>
      <c r="I127">
        <f t="shared" si="9"/>
        <v>52460</v>
      </c>
      <c r="J127" t="str">
        <f t="shared" si="10"/>
        <v/>
      </c>
      <c r="K127">
        <f t="shared" si="12"/>
        <v>2</v>
      </c>
      <c r="L127" t="str">
        <f t="shared" si="11"/>
        <v>Vic</v>
      </c>
      <c r="M127" t="str">
        <f t="shared" si="13"/>
        <v>Melbourne</v>
      </c>
      <c r="T127" s="35">
        <f>G127*1.1159</f>
        <v>58540.113999999994</v>
      </c>
    </row>
    <row r="128" spans="1:20" x14ac:dyDescent="0.2">
      <c r="A128" s="23">
        <v>21002</v>
      </c>
      <c r="B128" s="23" t="s">
        <v>133</v>
      </c>
      <c r="C128" s="24">
        <v>15508</v>
      </c>
      <c r="D128" s="23">
        <v>45</v>
      </c>
      <c r="E128" s="24">
        <v>845430394</v>
      </c>
      <c r="F128" s="24">
        <v>42928</v>
      </c>
      <c r="G128" s="24">
        <v>54516</v>
      </c>
      <c r="H128" s="25">
        <f t="shared" si="8"/>
        <v>54516</v>
      </c>
      <c r="I128">
        <f t="shared" si="9"/>
        <v>54516</v>
      </c>
      <c r="J128" t="str">
        <f t="shared" si="10"/>
        <v/>
      </c>
      <c r="K128">
        <f t="shared" si="12"/>
        <v>2</v>
      </c>
      <c r="L128" t="str">
        <f t="shared" si="11"/>
        <v>Vic</v>
      </c>
      <c r="M128" t="str">
        <f t="shared" si="13"/>
        <v>Melbourne</v>
      </c>
      <c r="T128" s="35">
        <f>G128*1.1159</f>
        <v>60834.404399999992</v>
      </c>
    </row>
    <row r="129" spans="1:20" x14ac:dyDescent="0.2">
      <c r="A129" s="23">
        <v>21003</v>
      </c>
      <c r="B129" s="23" t="s">
        <v>134</v>
      </c>
      <c r="C129" s="24">
        <v>32871</v>
      </c>
      <c r="D129" s="23">
        <v>38</v>
      </c>
      <c r="E129" s="24">
        <v>1488199370</v>
      </c>
      <c r="F129" s="24">
        <v>39175</v>
      </c>
      <c r="G129" s="24">
        <v>45274</v>
      </c>
      <c r="H129" s="25">
        <f t="shared" si="8"/>
        <v>45274</v>
      </c>
      <c r="I129">
        <f t="shared" si="9"/>
        <v>45274</v>
      </c>
      <c r="J129" t="str">
        <f t="shared" si="10"/>
        <v/>
      </c>
      <c r="K129">
        <f t="shared" si="12"/>
        <v>2</v>
      </c>
      <c r="L129" t="str">
        <f t="shared" si="11"/>
        <v>Vic</v>
      </c>
      <c r="M129" t="str">
        <f t="shared" si="13"/>
        <v>Melbourne</v>
      </c>
      <c r="T129" s="35">
        <f>G129*1.1159</f>
        <v>50521.256599999993</v>
      </c>
    </row>
    <row r="130" spans="1:20" x14ac:dyDescent="0.2">
      <c r="A130" s="23">
        <v>21004</v>
      </c>
      <c r="B130" s="23" t="s">
        <v>135</v>
      </c>
      <c r="C130" s="24">
        <v>21314</v>
      </c>
      <c r="D130" s="23">
        <v>41</v>
      </c>
      <c r="E130" s="24">
        <v>1068787429</v>
      </c>
      <c r="F130" s="24">
        <v>43886</v>
      </c>
      <c r="G130" s="24">
        <v>50145</v>
      </c>
      <c r="H130" s="25">
        <f t="shared" ref="H130:H193" si="14">IFERROR(ROUND(E130/C130,0),"na")</f>
        <v>50145</v>
      </c>
      <c r="I130">
        <f t="shared" ref="I130:I193" si="15">IFERROR(H130,0)</f>
        <v>50145</v>
      </c>
      <c r="J130" t="str">
        <f t="shared" ref="J130:J193" si="16">IF(I130=H130,"","NO MATCH")</f>
        <v/>
      </c>
      <c r="K130">
        <f t="shared" si="12"/>
        <v>2</v>
      </c>
      <c r="L130" t="str">
        <f t="shared" ref="L130:L193" si="17">INDEX($O$3:$O$11,MATCH(K130,$N$3:$N$11,0))</f>
        <v>Vic</v>
      </c>
      <c r="M130" t="str">
        <f t="shared" si="13"/>
        <v>Melbourne</v>
      </c>
      <c r="T130" s="35">
        <f>G130*1.1159</f>
        <v>55956.805499999995</v>
      </c>
    </row>
    <row r="131" spans="1:20" x14ac:dyDescent="0.2">
      <c r="A131" s="23">
        <v>21005</v>
      </c>
      <c r="B131" s="23" t="s">
        <v>136</v>
      </c>
      <c r="C131" s="24">
        <v>61237</v>
      </c>
      <c r="D131" s="23">
        <v>39</v>
      </c>
      <c r="E131" s="24">
        <v>2659516517</v>
      </c>
      <c r="F131" s="24">
        <v>38807</v>
      </c>
      <c r="G131" s="24">
        <v>43430</v>
      </c>
      <c r="H131" s="25">
        <f t="shared" si="14"/>
        <v>43430</v>
      </c>
      <c r="I131">
        <f t="shared" si="15"/>
        <v>43430</v>
      </c>
      <c r="J131" t="str">
        <f t="shared" si="16"/>
        <v/>
      </c>
      <c r="K131">
        <f t="shared" ref="K131:K194" si="18">FLOOR(A131/10000,1)</f>
        <v>2</v>
      </c>
      <c r="L131" t="str">
        <f t="shared" si="17"/>
        <v>Vic</v>
      </c>
      <c r="M131" t="str">
        <f t="shared" ref="M131:M194" si="19">INDEX($P$3:$P$11,MATCH(K131,$N$3:$N$11,0))</f>
        <v>Melbourne</v>
      </c>
      <c r="T131" s="35">
        <f>G131*1.1159</f>
        <v>48463.536999999997</v>
      </c>
    </row>
    <row r="132" spans="1:20" x14ac:dyDescent="0.2">
      <c r="A132" s="23">
        <v>21101</v>
      </c>
      <c r="B132" s="23" t="s">
        <v>137</v>
      </c>
      <c r="C132" s="24">
        <v>88374</v>
      </c>
      <c r="D132" s="23">
        <v>42</v>
      </c>
      <c r="E132" s="24">
        <v>4281335414</v>
      </c>
      <c r="F132" s="24">
        <v>41572</v>
      </c>
      <c r="G132" s="24">
        <v>48446</v>
      </c>
      <c r="H132" s="25">
        <f t="shared" si="14"/>
        <v>48446</v>
      </c>
      <c r="I132">
        <f t="shared" si="15"/>
        <v>48446</v>
      </c>
      <c r="J132" t="str">
        <f t="shared" si="16"/>
        <v/>
      </c>
      <c r="K132">
        <f t="shared" si="18"/>
        <v>2</v>
      </c>
      <c r="L132" t="str">
        <f t="shared" si="17"/>
        <v>Vic</v>
      </c>
      <c r="M132" t="str">
        <f t="shared" si="19"/>
        <v>Melbourne</v>
      </c>
      <c r="T132" s="35">
        <f>G132*1.1159</f>
        <v>54060.891399999993</v>
      </c>
    </row>
    <row r="133" spans="1:20" x14ac:dyDescent="0.2">
      <c r="A133" s="23">
        <v>21102</v>
      </c>
      <c r="B133" s="23" t="s">
        <v>138</v>
      </c>
      <c r="C133" s="24">
        <v>16161</v>
      </c>
      <c r="D133" s="23">
        <v>46</v>
      </c>
      <c r="E133" s="24">
        <v>1086874071</v>
      </c>
      <c r="F133" s="24">
        <v>44121</v>
      </c>
      <c r="G133" s="24">
        <v>67253</v>
      </c>
      <c r="H133" s="25">
        <f t="shared" si="14"/>
        <v>67253</v>
      </c>
      <c r="I133">
        <f t="shared" si="15"/>
        <v>67253</v>
      </c>
      <c r="J133" t="str">
        <f t="shared" si="16"/>
        <v/>
      </c>
      <c r="K133">
        <f t="shared" si="18"/>
        <v>2</v>
      </c>
      <c r="L133" t="str">
        <f t="shared" si="17"/>
        <v>Vic</v>
      </c>
      <c r="M133" t="str">
        <f t="shared" si="19"/>
        <v>Melbourne</v>
      </c>
      <c r="T133" s="35">
        <f>G133*1.1159</f>
        <v>75047.622699999993</v>
      </c>
    </row>
    <row r="134" spans="1:20" x14ac:dyDescent="0.2">
      <c r="A134" s="23">
        <v>21103</v>
      </c>
      <c r="B134" s="23" t="s">
        <v>139</v>
      </c>
      <c r="C134" s="24">
        <v>59796</v>
      </c>
      <c r="D134" s="23">
        <v>42</v>
      </c>
      <c r="E134" s="24">
        <v>2942300568</v>
      </c>
      <c r="F134" s="24">
        <v>41719</v>
      </c>
      <c r="G134" s="24">
        <v>49206</v>
      </c>
      <c r="H134" s="25">
        <f t="shared" si="14"/>
        <v>49206</v>
      </c>
      <c r="I134">
        <f t="shared" si="15"/>
        <v>49206</v>
      </c>
      <c r="J134" t="str">
        <f t="shared" si="16"/>
        <v/>
      </c>
      <c r="K134">
        <f t="shared" si="18"/>
        <v>2</v>
      </c>
      <c r="L134" t="str">
        <f t="shared" si="17"/>
        <v>Vic</v>
      </c>
      <c r="M134" t="str">
        <f t="shared" si="19"/>
        <v>Melbourne</v>
      </c>
      <c r="T134" s="35">
        <f>G134*1.1159</f>
        <v>54908.975399999996</v>
      </c>
    </row>
    <row r="135" spans="1:20" x14ac:dyDescent="0.2">
      <c r="A135" s="23">
        <v>21104</v>
      </c>
      <c r="B135" s="23" t="s">
        <v>140</v>
      </c>
      <c r="C135" s="24">
        <v>33756</v>
      </c>
      <c r="D135" s="23">
        <v>43</v>
      </c>
      <c r="E135" s="24">
        <v>1705603861</v>
      </c>
      <c r="F135" s="24">
        <v>41299</v>
      </c>
      <c r="G135" s="24">
        <v>50527</v>
      </c>
      <c r="H135" s="25">
        <f t="shared" si="14"/>
        <v>50527</v>
      </c>
      <c r="I135">
        <f t="shared" si="15"/>
        <v>50527</v>
      </c>
      <c r="J135" t="str">
        <f t="shared" si="16"/>
        <v/>
      </c>
      <c r="K135">
        <f t="shared" si="18"/>
        <v>2</v>
      </c>
      <c r="L135" t="str">
        <f t="shared" si="17"/>
        <v>Vic</v>
      </c>
      <c r="M135" t="str">
        <f t="shared" si="19"/>
        <v>Melbourne</v>
      </c>
      <c r="T135" s="35">
        <f>G135*1.1159</f>
        <v>56383.079299999998</v>
      </c>
    </row>
    <row r="136" spans="1:20" x14ac:dyDescent="0.2">
      <c r="A136" s="23">
        <v>21105</v>
      </c>
      <c r="B136" s="23" t="s">
        <v>141</v>
      </c>
      <c r="C136" s="24">
        <v>83248</v>
      </c>
      <c r="D136" s="23">
        <v>43</v>
      </c>
      <c r="E136" s="24">
        <v>3914880477</v>
      </c>
      <c r="F136" s="24">
        <v>39329</v>
      </c>
      <c r="G136" s="24">
        <v>47027</v>
      </c>
      <c r="H136" s="25">
        <f t="shared" si="14"/>
        <v>47027</v>
      </c>
      <c r="I136">
        <f t="shared" si="15"/>
        <v>47027</v>
      </c>
      <c r="J136" t="str">
        <f t="shared" si="16"/>
        <v/>
      </c>
      <c r="K136">
        <f t="shared" si="18"/>
        <v>2</v>
      </c>
      <c r="L136" t="str">
        <f t="shared" si="17"/>
        <v>Vic</v>
      </c>
      <c r="M136" t="str">
        <f t="shared" si="19"/>
        <v>Melbourne</v>
      </c>
      <c r="T136" s="35">
        <f>G136*1.1159</f>
        <v>52477.429299999996</v>
      </c>
    </row>
    <row r="137" spans="1:20" x14ac:dyDescent="0.2">
      <c r="A137" s="23">
        <v>21201</v>
      </c>
      <c r="B137" s="23" t="s">
        <v>142</v>
      </c>
      <c r="C137" s="24">
        <v>40655</v>
      </c>
      <c r="D137" s="23">
        <v>40</v>
      </c>
      <c r="E137" s="24">
        <v>1915470336</v>
      </c>
      <c r="F137" s="24">
        <v>40606</v>
      </c>
      <c r="G137" s="24">
        <v>47115</v>
      </c>
      <c r="H137" s="25">
        <f t="shared" si="14"/>
        <v>47115</v>
      </c>
      <c r="I137">
        <f t="shared" si="15"/>
        <v>47115</v>
      </c>
      <c r="J137" t="str">
        <f t="shared" si="16"/>
        <v/>
      </c>
      <c r="K137">
        <f t="shared" si="18"/>
        <v>2</v>
      </c>
      <c r="L137" t="str">
        <f t="shared" si="17"/>
        <v>Vic</v>
      </c>
      <c r="M137" t="str">
        <f t="shared" si="19"/>
        <v>Melbourne</v>
      </c>
      <c r="T137" s="35">
        <f>G137*1.1159</f>
        <v>52575.628499999992</v>
      </c>
    </row>
    <row r="138" spans="1:20" x14ac:dyDescent="0.2">
      <c r="A138" s="23">
        <v>21202</v>
      </c>
      <c r="B138" s="23" t="s">
        <v>143</v>
      </c>
      <c r="C138" s="24">
        <v>66811</v>
      </c>
      <c r="D138" s="23">
        <v>41</v>
      </c>
      <c r="E138" s="24">
        <v>3215253868</v>
      </c>
      <c r="F138" s="24">
        <v>40843</v>
      </c>
      <c r="G138" s="24">
        <v>48125</v>
      </c>
      <c r="H138" s="25">
        <f t="shared" si="14"/>
        <v>48125</v>
      </c>
      <c r="I138">
        <f t="shared" si="15"/>
        <v>48125</v>
      </c>
      <c r="J138" t="str">
        <f t="shared" si="16"/>
        <v/>
      </c>
      <c r="K138">
        <f t="shared" si="18"/>
        <v>2</v>
      </c>
      <c r="L138" t="str">
        <f t="shared" si="17"/>
        <v>Vic</v>
      </c>
      <c r="M138" t="str">
        <f t="shared" si="19"/>
        <v>Melbourne</v>
      </c>
      <c r="T138" s="35">
        <f>G138*1.1159</f>
        <v>53702.687499999993</v>
      </c>
    </row>
    <row r="139" spans="1:20" x14ac:dyDescent="0.2">
      <c r="A139" s="23">
        <v>21203</v>
      </c>
      <c r="B139" s="23" t="s">
        <v>144</v>
      </c>
      <c r="C139" s="24">
        <v>67443</v>
      </c>
      <c r="D139" s="23">
        <v>39</v>
      </c>
      <c r="E139" s="24">
        <v>3047105046</v>
      </c>
      <c r="F139" s="24">
        <v>41446</v>
      </c>
      <c r="G139" s="24">
        <v>45180</v>
      </c>
      <c r="H139" s="25">
        <f t="shared" si="14"/>
        <v>45180</v>
      </c>
      <c r="I139">
        <f t="shared" si="15"/>
        <v>45180</v>
      </c>
      <c r="J139" t="str">
        <f t="shared" si="16"/>
        <v/>
      </c>
      <c r="K139">
        <f t="shared" si="18"/>
        <v>2</v>
      </c>
      <c r="L139" t="str">
        <f t="shared" si="17"/>
        <v>Vic</v>
      </c>
      <c r="M139" t="str">
        <f t="shared" si="19"/>
        <v>Melbourne</v>
      </c>
      <c r="T139" s="35">
        <f>G139*1.1159</f>
        <v>50416.361999999994</v>
      </c>
    </row>
    <row r="140" spans="1:20" x14ac:dyDescent="0.2">
      <c r="A140" s="23">
        <v>21204</v>
      </c>
      <c r="B140" s="23" t="s">
        <v>145</v>
      </c>
      <c r="C140" s="24">
        <v>83967</v>
      </c>
      <c r="D140" s="23">
        <v>39</v>
      </c>
      <c r="E140" s="24">
        <v>3342747408</v>
      </c>
      <c r="F140" s="24">
        <v>35691</v>
      </c>
      <c r="G140" s="24">
        <v>39810</v>
      </c>
      <c r="H140" s="25">
        <f t="shared" si="14"/>
        <v>39810</v>
      </c>
      <c r="I140">
        <f t="shared" si="15"/>
        <v>39810</v>
      </c>
      <c r="J140" t="str">
        <f t="shared" si="16"/>
        <v/>
      </c>
      <c r="K140">
        <f t="shared" si="18"/>
        <v>2</v>
      </c>
      <c r="L140" t="str">
        <f t="shared" si="17"/>
        <v>Vic</v>
      </c>
      <c r="M140" t="str">
        <f t="shared" si="19"/>
        <v>Melbourne</v>
      </c>
      <c r="T140" s="35">
        <f>G140*1.1159</f>
        <v>44423.978999999992</v>
      </c>
    </row>
    <row r="141" spans="1:20" x14ac:dyDescent="0.2">
      <c r="A141" s="23">
        <v>21205</v>
      </c>
      <c r="B141" s="23" t="s">
        <v>146</v>
      </c>
      <c r="C141" s="24">
        <v>93241</v>
      </c>
      <c r="D141" s="23">
        <v>43</v>
      </c>
      <c r="E141" s="24">
        <v>4630482804</v>
      </c>
      <c r="F141" s="24">
        <v>38253</v>
      </c>
      <c r="G141" s="24">
        <v>49661</v>
      </c>
      <c r="H141" s="25">
        <f t="shared" si="14"/>
        <v>49661</v>
      </c>
      <c r="I141">
        <f t="shared" si="15"/>
        <v>49661</v>
      </c>
      <c r="J141" t="str">
        <f t="shared" si="16"/>
        <v/>
      </c>
      <c r="K141">
        <f t="shared" si="18"/>
        <v>2</v>
      </c>
      <c r="L141" t="str">
        <f t="shared" si="17"/>
        <v>Vic</v>
      </c>
      <c r="M141" t="str">
        <f t="shared" si="19"/>
        <v>Melbourne</v>
      </c>
      <c r="T141" s="35">
        <f>G141*1.1159</f>
        <v>55416.709899999994</v>
      </c>
    </row>
    <row r="142" spans="1:20" x14ac:dyDescent="0.2">
      <c r="A142" s="23">
        <v>21301</v>
      </c>
      <c r="B142" s="23" t="s">
        <v>147</v>
      </c>
      <c r="C142" s="24">
        <v>85582</v>
      </c>
      <c r="D142" s="23">
        <v>38</v>
      </c>
      <c r="E142" s="24">
        <v>3593881724</v>
      </c>
      <c r="F142" s="24">
        <v>38038</v>
      </c>
      <c r="G142" s="24">
        <v>41993</v>
      </c>
      <c r="H142" s="25">
        <f t="shared" si="14"/>
        <v>41993</v>
      </c>
      <c r="I142">
        <f t="shared" si="15"/>
        <v>41993</v>
      </c>
      <c r="J142" t="str">
        <f t="shared" si="16"/>
        <v/>
      </c>
      <c r="K142">
        <f t="shared" si="18"/>
        <v>2</v>
      </c>
      <c r="L142" t="str">
        <f t="shared" si="17"/>
        <v>Vic</v>
      </c>
      <c r="M142" t="str">
        <f t="shared" si="19"/>
        <v>Melbourne</v>
      </c>
      <c r="T142" s="35">
        <f>G142*1.1159</f>
        <v>46859.988699999994</v>
      </c>
    </row>
    <row r="143" spans="1:20" x14ac:dyDescent="0.2">
      <c r="A143" s="23">
        <v>21302</v>
      </c>
      <c r="B143" s="23" t="s">
        <v>148</v>
      </c>
      <c r="C143" s="24">
        <v>43557</v>
      </c>
      <c r="D143" s="23">
        <v>41</v>
      </c>
      <c r="E143" s="24">
        <v>2400449797</v>
      </c>
      <c r="F143" s="24">
        <v>45187</v>
      </c>
      <c r="G143" s="24">
        <v>55111</v>
      </c>
      <c r="H143" s="25">
        <f t="shared" si="14"/>
        <v>55111</v>
      </c>
      <c r="I143">
        <f t="shared" si="15"/>
        <v>55111</v>
      </c>
      <c r="J143" t="str">
        <f t="shared" si="16"/>
        <v/>
      </c>
      <c r="K143">
        <f t="shared" si="18"/>
        <v>2</v>
      </c>
      <c r="L143" t="str">
        <f t="shared" si="17"/>
        <v>Vic</v>
      </c>
      <c r="M143" t="str">
        <f t="shared" si="19"/>
        <v>Melbourne</v>
      </c>
      <c r="T143" s="35">
        <f>G143*1.1159</f>
        <v>61498.364899999993</v>
      </c>
    </row>
    <row r="144" spans="1:20" x14ac:dyDescent="0.2">
      <c r="A144" s="23">
        <v>21303</v>
      </c>
      <c r="B144" s="23" t="s">
        <v>149</v>
      </c>
      <c r="C144" s="24">
        <v>38673</v>
      </c>
      <c r="D144" s="23">
        <v>36</v>
      </c>
      <c r="E144" s="24">
        <v>1939891742</v>
      </c>
      <c r="F144" s="24">
        <v>42387</v>
      </c>
      <c r="G144" s="24">
        <v>50161</v>
      </c>
      <c r="H144" s="25">
        <f t="shared" si="14"/>
        <v>50161</v>
      </c>
      <c r="I144">
        <f t="shared" si="15"/>
        <v>50161</v>
      </c>
      <c r="J144" t="str">
        <f t="shared" si="16"/>
        <v/>
      </c>
      <c r="K144">
        <f t="shared" si="18"/>
        <v>2</v>
      </c>
      <c r="L144" t="str">
        <f t="shared" si="17"/>
        <v>Vic</v>
      </c>
      <c r="M144" t="str">
        <f t="shared" si="19"/>
        <v>Melbourne</v>
      </c>
      <c r="T144" s="35">
        <f>G144*1.1159</f>
        <v>55974.659899999991</v>
      </c>
    </row>
    <row r="145" spans="1:20" x14ac:dyDescent="0.2">
      <c r="A145" s="23">
        <v>21304</v>
      </c>
      <c r="B145" s="23" t="s">
        <v>150</v>
      </c>
      <c r="C145" s="24">
        <v>64588</v>
      </c>
      <c r="D145" s="23">
        <v>38</v>
      </c>
      <c r="E145" s="24">
        <v>3087741225</v>
      </c>
      <c r="F145" s="24">
        <v>43374</v>
      </c>
      <c r="G145" s="24">
        <v>47807</v>
      </c>
      <c r="H145" s="25">
        <f t="shared" si="14"/>
        <v>47807</v>
      </c>
      <c r="I145">
        <f t="shared" si="15"/>
        <v>47807</v>
      </c>
      <c r="J145" t="str">
        <f t="shared" si="16"/>
        <v/>
      </c>
      <c r="K145">
        <f t="shared" si="18"/>
        <v>2</v>
      </c>
      <c r="L145" t="str">
        <f t="shared" si="17"/>
        <v>Vic</v>
      </c>
      <c r="M145" t="str">
        <f t="shared" si="19"/>
        <v>Melbourne</v>
      </c>
      <c r="T145" s="35">
        <f>G145*1.1159</f>
        <v>53347.831299999998</v>
      </c>
    </row>
    <row r="146" spans="1:20" x14ac:dyDescent="0.2">
      <c r="A146" s="23">
        <v>21305</v>
      </c>
      <c r="B146" s="23" t="s">
        <v>151</v>
      </c>
      <c r="C146" s="24">
        <v>88170</v>
      </c>
      <c r="D146" s="23">
        <v>37</v>
      </c>
      <c r="E146" s="24">
        <v>4334288647</v>
      </c>
      <c r="F146" s="24">
        <v>44205</v>
      </c>
      <c r="G146" s="24">
        <v>49158</v>
      </c>
      <c r="H146" s="25">
        <f t="shared" si="14"/>
        <v>49158</v>
      </c>
      <c r="I146">
        <f t="shared" si="15"/>
        <v>49158</v>
      </c>
      <c r="J146" t="str">
        <f t="shared" si="16"/>
        <v/>
      </c>
      <c r="K146">
        <f t="shared" si="18"/>
        <v>2</v>
      </c>
      <c r="L146" t="str">
        <f t="shared" si="17"/>
        <v>Vic</v>
      </c>
      <c r="M146" t="str">
        <f t="shared" si="19"/>
        <v>Melbourne</v>
      </c>
      <c r="T146" s="35">
        <f>G146*1.1159</f>
        <v>54855.412199999992</v>
      </c>
    </row>
    <row r="147" spans="1:20" x14ac:dyDescent="0.2">
      <c r="A147" s="23">
        <v>21401</v>
      </c>
      <c r="B147" s="23" t="s">
        <v>152</v>
      </c>
      <c r="C147" s="24">
        <v>68823</v>
      </c>
      <c r="D147" s="23">
        <v>41</v>
      </c>
      <c r="E147" s="24">
        <v>3153072276</v>
      </c>
      <c r="F147" s="24">
        <v>40235</v>
      </c>
      <c r="G147" s="24">
        <v>45814</v>
      </c>
      <c r="H147" s="25">
        <f t="shared" si="14"/>
        <v>45814</v>
      </c>
      <c r="I147">
        <f t="shared" si="15"/>
        <v>45814</v>
      </c>
      <c r="J147" t="str">
        <f t="shared" si="16"/>
        <v/>
      </c>
      <c r="K147">
        <f t="shared" si="18"/>
        <v>2</v>
      </c>
      <c r="L147" t="str">
        <f t="shared" si="17"/>
        <v>Vic</v>
      </c>
      <c r="M147" t="str">
        <f t="shared" si="19"/>
        <v>Melbourne</v>
      </c>
      <c r="T147" s="35">
        <f>G147*1.1159</f>
        <v>51123.842599999996</v>
      </c>
    </row>
    <row r="148" spans="1:20" x14ac:dyDescent="0.2">
      <c r="A148" s="23">
        <v>21402</v>
      </c>
      <c r="B148" s="23" t="s">
        <v>153</v>
      </c>
      <c r="C148" s="24">
        <v>80820</v>
      </c>
      <c r="D148" s="23">
        <v>46</v>
      </c>
      <c r="E148" s="24">
        <v>3968932132</v>
      </c>
      <c r="F148" s="24">
        <v>36827</v>
      </c>
      <c r="G148" s="24">
        <v>49108</v>
      </c>
      <c r="H148" s="25">
        <f t="shared" si="14"/>
        <v>49108</v>
      </c>
      <c r="I148">
        <f t="shared" si="15"/>
        <v>49108</v>
      </c>
      <c r="J148" t="str">
        <f t="shared" si="16"/>
        <v/>
      </c>
      <c r="K148">
        <f t="shared" si="18"/>
        <v>2</v>
      </c>
      <c r="L148" t="str">
        <f t="shared" si="17"/>
        <v>Vic</v>
      </c>
      <c r="M148" t="str">
        <f t="shared" si="19"/>
        <v>Melbourne</v>
      </c>
      <c r="T148" s="35">
        <f>G148*1.1159</f>
        <v>54799.617199999993</v>
      </c>
    </row>
    <row r="149" spans="1:20" x14ac:dyDescent="0.2">
      <c r="A149" s="23">
        <v>21501</v>
      </c>
      <c r="B149" s="23" t="s">
        <v>154</v>
      </c>
      <c r="C149" s="24">
        <v>32615</v>
      </c>
      <c r="D149" s="23">
        <v>47</v>
      </c>
      <c r="E149" s="24">
        <v>1392972429</v>
      </c>
      <c r="F149" s="24">
        <v>35972</v>
      </c>
      <c r="G149" s="24">
        <v>42710</v>
      </c>
      <c r="H149" s="25">
        <f t="shared" si="14"/>
        <v>42710</v>
      </c>
      <c r="I149">
        <f t="shared" si="15"/>
        <v>42710</v>
      </c>
      <c r="J149" t="str">
        <f t="shared" si="16"/>
        <v/>
      </c>
      <c r="K149">
        <f t="shared" si="18"/>
        <v>2</v>
      </c>
      <c r="L149" t="str">
        <f t="shared" si="17"/>
        <v>Vic</v>
      </c>
      <c r="M149" t="str">
        <f t="shared" si="19"/>
        <v>Melbourne</v>
      </c>
      <c r="T149" s="35">
        <f>G149*1.1159</f>
        <v>47660.088999999993</v>
      </c>
    </row>
    <row r="150" spans="1:20" x14ac:dyDescent="0.2">
      <c r="A150" s="23">
        <v>21502</v>
      </c>
      <c r="B150" s="23" t="s">
        <v>155</v>
      </c>
      <c r="C150" s="24">
        <v>24461</v>
      </c>
      <c r="D150" s="23">
        <v>43</v>
      </c>
      <c r="E150" s="24">
        <v>969454484</v>
      </c>
      <c r="F150" s="24">
        <v>34474</v>
      </c>
      <c r="G150" s="24">
        <v>39633</v>
      </c>
      <c r="H150" s="25">
        <f t="shared" si="14"/>
        <v>39633</v>
      </c>
      <c r="I150">
        <f t="shared" si="15"/>
        <v>39633</v>
      </c>
      <c r="J150" t="str">
        <f t="shared" si="16"/>
        <v/>
      </c>
      <c r="K150">
        <f t="shared" si="18"/>
        <v>2</v>
      </c>
      <c r="L150" t="str">
        <f t="shared" si="17"/>
        <v>Vic</v>
      </c>
      <c r="M150" t="str">
        <f t="shared" si="19"/>
        <v>Melbourne</v>
      </c>
      <c r="T150" s="35">
        <f>G150*1.1159</f>
        <v>44226.464699999997</v>
      </c>
    </row>
    <row r="151" spans="1:20" x14ac:dyDescent="0.2">
      <c r="A151" s="23">
        <v>21503</v>
      </c>
      <c r="B151" s="23" t="s">
        <v>156</v>
      </c>
      <c r="C151" s="24">
        <v>20682</v>
      </c>
      <c r="D151" s="23">
        <v>46</v>
      </c>
      <c r="E151" s="24">
        <v>801288623</v>
      </c>
      <c r="F151" s="24">
        <v>32462</v>
      </c>
      <c r="G151" s="24">
        <v>38743</v>
      </c>
      <c r="H151" s="25">
        <f t="shared" si="14"/>
        <v>38743</v>
      </c>
      <c r="I151">
        <f t="shared" si="15"/>
        <v>38743</v>
      </c>
      <c r="J151" t="str">
        <f t="shared" si="16"/>
        <v/>
      </c>
      <c r="K151">
        <f t="shared" si="18"/>
        <v>2</v>
      </c>
      <c r="L151" t="str">
        <f t="shared" si="17"/>
        <v>Vic</v>
      </c>
      <c r="M151" t="str">
        <f t="shared" si="19"/>
        <v>Melbourne</v>
      </c>
      <c r="T151" s="35">
        <f>G151*1.1159</f>
        <v>43233.313699999999</v>
      </c>
    </row>
    <row r="152" spans="1:20" x14ac:dyDescent="0.2">
      <c r="A152" s="23">
        <v>21601</v>
      </c>
      <c r="B152" s="23" t="s">
        <v>157</v>
      </c>
      <c r="C152" s="24">
        <v>19865</v>
      </c>
      <c r="D152" s="23">
        <v>45</v>
      </c>
      <c r="E152" s="24">
        <v>765146305</v>
      </c>
      <c r="F152" s="24">
        <v>33419</v>
      </c>
      <c r="G152" s="24">
        <v>38517</v>
      </c>
      <c r="H152" s="25">
        <f t="shared" si="14"/>
        <v>38517</v>
      </c>
      <c r="I152">
        <f t="shared" si="15"/>
        <v>38517</v>
      </c>
      <c r="J152" t="str">
        <f t="shared" si="16"/>
        <v/>
      </c>
      <c r="K152">
        <f t="shared" si="18"/>
        <v>2</v>
      </c>
      <c r="L152" t="str">
        <f t="shared" si="17"/>
        <v>Vic</v>
      </c>
      <c r="M152" t="str">
        <f t="shared" si="19"/>
        <v>Melbourne</v>
      </c>
      <c r="T152" s="35">
        <f>G152*1.1159</f>
        <v>42981.120299999995</v>
      </c>
    </row>
    <row r="153" spans="1:20" x14ac:dyDescent="0.2">
      <c r="A153" s="23">
        <v>21602</v>
      </c>
      <c r="B153" s="23" t="s">
        <v>158</v>
      </c>
      <c r="C153" s="24">
        <v>14674</v>
      </c>
      <c r="D153" s="23">
        <v>46</v>
      </c>
      <c r="E153" s="24">
        <v>546794479</v>
      </c>
      <c r="F153" s="24">
        <v>31731</v>
      </c>
      <c r="G153" s="24">
        <v>37263</v>
      </c>
      <c r="H153" s="25">
        <f t="shared" si="14"/>
        <v>37263</v>
      </c>
      <c r="I153">
        <f t="shared" si="15"/>
        <v>37263</v>
      </c>
      <c r="J153" t="str">
        <f t="shared" si="16"/>
        <v/>
      </c>
      <c r="K153">
        <f t="shared" si="18"/>
        <v>2</v>
      </c>
      <c r="L153" t="str">
        <f t="shared" si="17"/>
        <v>Vic</v>
      </c>
      <c r="M153" t="str">
        <f t="shared" si="19"/>
        <v>Melbourne</v>
      </c>
      <c r="T153" s="35">
        <f>G153*1.1159</f>
        <v>41581.7817</v>
      </c>
    </row>
    <row r="154" spans="1:20" x14ac:dyDescent="0.2">
      <c r="A154" s="23">
        <v>21603</v>
      </c>
      <c r="B154" s="23" t="s">
        <v>159</v>
      </c>
      <c r="C154" s="24">
        <v>33206</v>
      </c>
      <c r="D154" s="23">
        <v>43</v>
      </c>
      <c r="E154" s="24">
        <v>1368166142</v>
      </c>
      <c r="F154" s="24">
        <v>35447</v>
      </c>
      <c r="G154" s="24">
        <v>41202</v>
      </c>
      <c r="H154" s="25">
        <f t="shared" si="14"/>
        <v>41202</v>
      </c>
      <c r="I154">
        <f t="shared" si="15"/>
        <v>41202</v>
      </c>
      <c r="J154" t="str">
        <f t="shared" si="16"/>
        <v/>
      </c>
      <c r="K154">
        <f t="shared" si="18"/>
        <v>2</v>
      </c>
      <c r="L154" t="str">
        <f t="shared" si="17"/>
        <v>Vic</v>
      </c>
      <c r="M154" t="str">
        <f t="shared" si="19"/>
        <v>Melbourne</v>
      </c>
      <c r="T154" s="35">
        <f>G154*1.1159</f>
        <v>45977.311799999996</v>
      </c>
    </row>
    <row r="155" spans="1:20" x14ac:dyDescent="0.2">
      <c r="A155" s="23">
        <v>21701</v>
      </c>
      <c r="B155" s="23" t="s">
        <v>160</v>
      </c>
      <c r="C155" s="24">
        <v>20410</v>
      </c>
      <c r="D155" s="23">
        <v>46</v>
      </c>
      <c r="E155" s="24">
        <v>908761896</v>
      </c>
      <c r="F155" s="24">
        <v>36904</v>
      </c>
      <c r="G155" s="24">
        <v>44525</v>
      </c>
      <c r="H155" s="25">
        <f t="shared" si="14"/>
        <v>44525</v>
      </c>
      <c r="I155">
        <f t="shared" si="15"/>
        <v>44525</v>
      </c>
      <c r="J155" t="str">
        <f t="shared" si="16"/>
        <v/>
      </c>
      <c r="K155">
        <f t="shared" si="18"/>
        <v>2</v>
      </c>
      <c r="L155" t="str">
        <f t="shared" si="17"/>
        <v>Vic</v>
      </c>
      <c r="M155" t="str">
        <f t="shared" si="19"/>
        <v>Melbourne</v>
      </c>
      <c r="T155" s="35">
        <f>G155*1.1159</f>
        <v>49685.447499999995</v>
      </c>
    </row>
    <row r="156" spans="1:20" x14ac:dyDescent="0.2">
      <c r="A156" s="23">
        <v>21703</v>
      </c>
      <c r="B156" s="23" t="s">
        <v>161</v>
      </c>
      <c r="C156" s="24">
        <v>21253</v>
      </c>
      <c r="D156" s="23">
        <v>46</v>
      </c>
      <c r="E156" s="24">
        <v>853619252</v>
      </c>
      <c r="F156" s="24">
        <v>34495</v>
      </c>
      <c r="G156" s="24">
        <v>40165</v>
      </c>
      <c r="H156" s="25">
        <f t="shared" si="14"/>
        <v>40165</v>
      </c>
      <c r="I156">
        <f t="shared" si="15"/>
        <v>40165</v>
      </c>
      <c r="J156" t="str">
        <f t="shared" si="16"/>
        <v/>
      </c>
      <c r="K156">
        <f t="shared" si="18"/>
        <v>2</v>
      </c>
      <c r="L156" t="str">
        <f t="shared" si="17"/>
        <v>Vic</v>
      </c>
      <c r="M156" t="str">
        <f t="shared" si="19"/>
        <v>Melbourne</v>
      </c>
      <c r="T156" s="35">
        <f>G156*1.1159</f>
        <v>44820.123499999994</v>
      </c>
    </row>
    <row r="157" spans="1:20" x14ac:dyDescent="0.2">
      <c r="A157" s="23">
        <v>21704</v>
      </c>
      <c r="B157" s="23" t="s">
        <v>162</v>
      </c>
      <c r="C157" s="24">
        <v>27777</v>
      </c>
      <c r="D157" s="23">
        <v>44</v>
      </c>
      <c r="E157" s="24">
        <v>1243282739</v>
      </c>
      <c r="F157" s="24">
        <v>37561</v>
      </c>
      <c r="G157" s="24">
        <v>44759</v>
      </c>
      <c r="H157" s="25">
        <f t="shared" si="14"/>
        <v>44759</v>
      </c>
      <c r="I157">
        <f t="shared" si="15"/>
        <v>44759</v>
      </c>
      <c r="J157" t="str">
        <f t="shared" si="16"/>
        <v/>
      </c>
      <c r="K157">
        <f t="shared" si="18"/>
        <v>2</v>
      </c>
      <c r="L157" t="str">
        <f t="shared" si="17"/>
        <v>Vic</v>
      </c>
      <c r="M157" t="str">
        <f t="shared" si="19"/>
        <v>Melbourne</v>
      </c>
      <c r="T157" s="35">
        <f>G157*1.1159</f>
        <v>49946.568099999997</v>
      </c>
    </row>
    <row r="158" spans="1:20" x14ac:dyDescent="0.2">
      <c r="A158" s="23">
        <v>30101</v>
      </c>
      <c r="B158" s="23" t="s">
        <v>163</v>
      </c>
      <c r="C158" s="24">
        <v>41307</v>
      </c>
      <c r="D158" s="23">
        <v>42</v>
      </c>
      <c r="E158" s="24">
        <v>2153211088</v>
      </c>
      <c r="F158" s="24">
        <v>43181</v>
      </c>
      <c r="G158" s="24">
        <v>52127</v>
      </c>
      <c r="H158" s="25">
        <f t="shared" si="14"/>
        <v>52127</v>
      </c>
      <c r="I158">
        <f t="shared" si="15"/>
        <v>52127</v>
      </c>
      <c r="J158" t="str">
        <f t="shared" si="16"/>
        <v/>
      </c>
      <c r="K158">
        <f t="shared" si="18"/>
        <v>3</v>
      </c>
      <c r="L158" t="str">
        <f t="shared" si="17"/>
        <v>Qld</v>
      </c>
      <c r="M158" t="str">
        <f t="shared" si="19"/>
        <v>Brisbane</v>
      </c>
      <c r="T158" s="35">
        <f>G158*1.1159</f>
        <v>58168.519299999993</v>
      </c>
    </row>
    <row r="159" spans="1:20" x14ac:dyDescent="0.2">
      <c r="A159" s="23">
        <v>30102</v>
      </c>
      <c r="B159" s="23" t="s">
        <v>164</v>
      </c>
      <c r="C159" s="24">
        <v>42388</v>
      </c>
      <c r="D159" s="23">
        <v>45</v>
      </c>
      <c r="E159" s="24">
        <v>2200950915</v>
      </c>
      <c r="F159" s="24">
        <v>40351</v>
      </c>
      <c r="G159" s="24">
        <v>51924</v>
      </c>
      <c r="H159" s="25">
        <f t="shared" si="14"/>
        <v>51924</v>
      </c>
      <c r="I159">
        <f t="shared" si="15"/>
        <v>51924</v>
      </c>
      <c r="J159" t="str">
        <f t="shared" si="16"/>
        <v/>
      </c>
      <c r="K159">
        <f t="shared" si="18"/>
        <v>3</v>
      </c>
      <c r="L159" t="str">
        <f t="shared" si="17"/>
        <v>Qld</v>
      </c>
      <c r="M159" t="str">
        <f t="shared" si="19"/>
        <v>Brisbane</v>
      </c>
      <c r="T159" s="35">
        <f>G159*1.1159</f>
        <v>57941.991599999994</v>
      </c>
    </row>
    <row r="160" spans="1:20" x14ac:dyDescent="0.2">
      <c r="A160" s="23">
        <v>30103</v>
      </c>
      <c r="B160" s="23" t="s">
        <v>165</v>
      </c>
      <c r="C160" s="24">
        <v>37119</v>
      </c>
      <c r="D160" s="23">
        <v>41</v>
      </c>
      <c r="E160" s="24">
        <v>2014661643</v>
      </c>
      <c r="F160" s="24">
        <v>45472</v>
      </c>
      <c r="G160" s="24">
        <v>54276</v>
      </c>
      <c r="H160" s="25">
        <f t="shared" si="14"/>
        <v>54276</v>
      </c>
      <c r="I160">
        <f t="shared" si="15"/>
        <v>54276</v>
      </c>
      <c r="J160" t="str">
        <f t="shared" si="16"/>
        <v/>
      </c>
      <c r="K160">
        <f t="shared" si="18"/>
        <v>3</v>
      </c>
      <c r="L160" t="str">
        <f t="shared" si="17"/>
        <v>Qld</v>
      </c>
      <c r="M160" t="str">
        <f t="shared" si="19"/>
        <v>Brisbane</v>
      </c>
      <c r="T160" s="35">
        <f>G160*1.1159</f>
        <v>60566.588399999993</v>
      </c>
    </row>
    <row r="161" spans="1:20" x14ac:dyDescent="0.2">
      <c r="A161" s="23">
        <v>30201</v>
      </c>
      <c r="B161" s="23" t="s">
        <v>166</v>
      </c>
      <c r="C161" s="24">
        <v>23461</v>
      </c>
      <c r="D161" s="23">
        <v>43</v>
      </c>
      <c r="E161" s="24">
        <v>1318957380</v>
      </c>
      <c r="F161" s="24">
        <v>45102</v>
      </c>
      <c r="G161" s="24">
        <v>56219</v>
      </c>
      <c r="H161" s="25">
        <f t="shared" si="14"/>
        <v>56219</v>
      </c>
      <c r="I161">
        <f t="shared" si="15"/>
        <v>56219</v>
      </c>
      <c r="J161" t="str">
        <f t="shared" si="16"/>
        <v/>
      </c>
      <c r="K161">
        <f t="shared" si="18"/>
        <v>3</v>
      </c>
      <c r="L161" t="str">
        <f t="shared" si="17"/>
        <v>Qld</v>
      </c>
      <c r="M161" t="str">
        <f t="shared" si="19"/>
        <v>Brisbane</v>
      </c>
      <c r="T161" s="35">
        <f>G161*1.1159</f>
        <v>62734.782099999997</v>
      </c>
    </row>
    <row r="162" spans="1:20" x14ac:dyDescent="0.2">
      <c r="A162" s="23">
        <v>30202</v>
      </c>
      <c r="B162" s="23" t="s">
        <v>167</v>
      </c>
      <c r="C162" s="24">
        <v>38624</v>
      </c>
      <c r="D162" s="23">
        <v>40</v>
      </c>
      <c r="E162" s="24">
        <v>2069034946</v>
      </c>
      <c r="F162" s="24">
        <v>44698</v>
      </c>
      <c r="G162" s="24">
        <v>53569</v>
      </c>
      <c r="H162" s="25">
        <f t="shared" si="14"/>
        <v>53569</v>
      </c>
      <c r="I162">
        <f t="shared" si="15"/>
        <v>53569</v>
      </c>
      <c r="J162" t="str">
        <f t="shared" si="16"/>
        <v/>
      </c>
      <c r="K162">
        <f t="shared" si="18"/>
        <v>3</v>
      </c>
      <c r="L162" t="str">
        <f t="shared" si="17"/>
        <v>Qld</v>
      </c>
      <c r="M162" t="str">
        <f t="shared" si="19"/>
        <v>Brisbane</v>
      </c>
      <c r="T162" s="35">
        <f>G162*1.1159</f>
        <v>59777.647099999995</v>
      </c>
    </row>
    <row r="163" spans="1:20" x14ac:dyDescent="0.2">
      <c r="A163" s="23">
        <v>30203</v>
      </c>
      <c r="B163" s="23" t="s">
        <v>168</v>
      </c>
      <c r="C163" s="24">
        <v>20878</v>
      </c>
      <c r="D163" s="23">
        <v>38</v>
      </c>
      <c r="E163" s="24">
        <v>1061993318</v>
      </c>
      <c r="F163" s="24">
        <v>44635</v>
      </c>
      <c r="G163" s="24">
        <v>50867</v>
      </c>
      <c r="H163" s="25">
        <f t="shared" si="14"/>
        <v>50867</v>
      </c>
      <c r="I163">
        <f t="shared" si="15"/>
        <v>50867</v>
      </c>
      <c r="J163" t="str">
        <f t="shared" si="16"/>
        <v/>
      </c>
      <c r="K163">
        <f t="shared" si="18"/>
        <v>3</v>
      </c>
      <c r="L163" t="str">
        <f t="shared" si="17"/>
        <v>Qld</v>
      </c>
      <c r="M163" t="str">
        <f t="shared" si="19"/>
        <v>Brisbane</v>
      </c>
      <c r="T163" s="35">
        <f>G163*1.1159</f>
        <v>56762.485299999993</v>
      </c>
    </row>
    <row r="164" spans="1:20" x14ac:dyDescent="0.2">
      <c r="A164" s="23">
        <v>30204</v>
      </c>
      <c r="B164" s="23" t="s">
        <v>169</v>
      </c>
      <c r="C164" s="24">
        <v>29670</v>
      </c>
      <c r="D164" s="23">
        <v>41</v>
      </c>
      <c r="E164" s="24">
        <v>1448609648</v>
      </c>
      <c r="F164" s="24">
        <v>43489</v>
      </c>
      <c r="G164" s="24">
        <v>48824</v>
      </c>
      <c r="H164" s="25">
        <f t="shared" si="14"/>
        <v>48824</v>
      </c>
      <c r="I164">
        <f t="shared" si="15"/>
        <v>48824</v>
      </c>
      <c r="J164" t="str">
        <f t="shared" si="16"/>
        <v/>
      </c>
      <c r="K164">
        <f t="shared" si="18"/>
        <v>3</v>
      </c>
      <c r="L164" t="str">
        <f t="shared" si="17"/>
        <v>Qld</v>
      </c>
      <c r="M164" t="str">
        <f t="shared" si="19"/>
        <v>Brisbane</v>
      </c>
      <c r="T164" s="35">
        <f>G164*1.1159</f>
        <v>54482.701599999993</v>
      </c>
    </row>
    <row r="165" spans="1:20" x14ac:dyDescent="0.2">
      <c r="A165" s="23">
        <v>30301</v>
      </c>
      <c r="B165" s="23" t="s">
        <v>170</v>
      </c>
      <c r="C165" s="24">
        <v>28555</v>
      </c>
      <c r="D165" s="23">
        <v>40</v>
      </c>
      <c r="E165" s="24">
        <v>1695828302</v>
      </c>
      <c r="F165" s="24">
        <v>46640</v>
      </c>
      <c r="G165" s="24">
        <v>59388</v>
      </c>
      <c r="H165" s="25">
        <f t="shared" si="14"/>
        <v>59388</v>
      </c>
      <c r="I165">
        <f t="shared" si="15"/>
        <v>59388</v>
      </c>
      <c r="J165" t="str">
        <f t="shared" si="16"/>
        <v/>
      </c>
      <c r="K165">
        <f t="shared" si="18"/>
        <v>3</v>
      </c>
      <c r="L165" t="str">
        <f t="shared" si="17"/>
        <v>Qld</v>
      </c>
      <c r="M165" t="str">
        <f t="shared" si="19"/>
        <v>Brisbane</v>
      </c>
      <c r="T165" s="35">
        <f>G165*1.1159</f>
        <v>66271.069199999998</v>
      </c>
    </row>
    <row r="166" spans="1:20" x14ac:dyDescent="0.2">
      <c r="A166" s="23">
        <v>30302</v>
      </c>
      <c r="B166" s="23" t="s">
        <v>171</v>
      </c>
      <c r="C166" s="24">
        <v>40335</v>
      </c>
      <c r="D166" s="23">
        <v>36</v>
      </c>
      <c r="E166" s="24">
        <v>2364674022</v>
      </c>
      <c r="F166" s="24">
        <v>45647</v>
      </c>
      <c r="G166" s="24">
        <v>58626</v>
      </c>
      <c r="H166" s="25">
        <f t="shared" si="14"/>
        <v>58626</v>
      </c>
      <c r="I166">
        <f t="shared" si="15"/>
        <v>58626</v>
      </c>
      <c r="J166" t="str">
        <f t="shared" si="16"/>
        <v/>
      </c>
      <c r="K166">
        <f t="shared" si="18"/>
        <v>3</v>
      </c>
      <c r="L166" t="str">
        <f t="shared" si="17"/>
        <v>Qld</v>
      </c>
      <c r="M166" t="str">
        <f t="shared" si="19"/>
        <v>Brisbane</v>
      </c>
      <c r="T166" s="35">
        <f>G166*1.1159</f>
        <v>65420.753399999994</v>
      </c>
    </row>
    <row r="167" spans="1:20" x14ac:dyDescent="0.2">
      <c r="A167" s="23">
        <v>30303</v>
      </c>
      <c r="B167" s="23" t="s">
        <v>172</v>
      </c>
      <c r="C167" s="24">
        <v>38642</v>
      </c>
      <c r="D167" s="23">
        <v>40</v>
      </c>
      <c r="E167" s="24">
        <v>1889209802</v>
      </c>
      <c r="F167" s="24">
        <v>39610</v>
      </c>
      <c r="G167" s="24">
        <v>48890</v>
      </c>
      <c r="H167" s="25">
        <f t="shared" si="14"/>
        <v>48890</v>
      </c>
      <c r="I167">
        <f t="shared" si="15"/>
        <v>48890</v>
      </c>
      <c r="J167" t="str">
        <f t="shared" si="16"/>
        <v/>
      </c>
      <c r="K167">
        <f t="shared" si="18"/>
        <v>3</v>
      </c>
      <c r="L167" t="str">
        <f t="shared" si="17"/>
        <v>Qld</v>
      </c>
      <c r="M167" t="str">
        <f t="shared" si="19"/>
        <v>Brisbane</v>
      </c>
      <c r="T167" s="35">
        <f>G167*1.1159</f>
        <v>54556.350999999995</v>
      </c>
    </row>
    <row r="168" spans="1:20" x14ac:dyDescent="0.2">
      <c r="A168" s="23">
        <v>30304</v>
      </c>
      <c r="B168" s="23" t="s">
        <v>173</v>
      </c>
      <c r="C168" s="24">
        <v>21214</v>
      </c>
      <c r="D168" s="23">
        <v>39</v>
      </c>
      <c r="E168" s="24">
        <v>1078171079</v>
      </c>
      <c r="F168" s="24">
        <v>41274</v>
      </c>
      <c r="G168" s="24">
        <v>50824</v>
      </c>
      <c r="H168" s="25">
        <f t="shared" si="14"/>
        <v>50824</v>
      </c>
      <c r="I168">
        <f t="shared" si="15"/>
        <v>50824</v>
      </c>
      <c r="J168" t="str">
        <f t="shared" si="16"/>
        <v/>
      </c>
      <c r="K168">
        <f t="shared" si="18"/>
        <v>3</v>
      </c>
      <c r="L168" t="str">
        <f t="shared" si="17"/>
        <v>Qld</v>
      </c>
      <c r="M168" t="str">
        <f t="shared" si="19"/>
        <v>Brisbane</v>
      </c>
      <c r="T168" s="35">
        <f>G168*1.1159</f>
        <v>56714.501599999996</v>
      </c>
    </row>
    <row r="169" spans="1:20" x14ac:dyDescent="0.2">
      <c r="A169" s="23">
        <v>30305</v>
      </c>
      <c r="B169" s="23" t="s">
        <v>174</v>
      </c>
      <c r="C169" s="24">
        <v>30686</v>
      </c>
      <c r="D169" s="23">
        <v>38</v>
      </c>
      <c r="E169" s="24">
        <v>1455696729</v>
      </c>
      <c r="F169" s="24">
        <v>41466</v>
      </c>
      <c r="G169" s="24">
        <v>47438</v>
      </c>
      <c r="H169" s="25">
        <f t="shared" si="14"/>
        <v>47438</v>
      </c>
      <c r="I169">
        <f t="shared" si="15"/>
        <v>47438</v>
      </c>
      <c r="J169" t="str">
        <f t="shared" si="16"/>
        <v/>
      </c>
      <c r="K169">
        <f t="shared" si="18"/>
        <v>3</v>
      </c>
      <c r="L169" t="str">
        <f t="shared" si="17"/>
        <v>Qld</v>
      </c>
      <c r="M169" t="str">
        <f t="shared" si="19"/>
        <v>Brisbane</v>
      </c>
      <c r="T169" s="35">
        <f>G169*1.1159</f>
        <v>52936.064199999993</v>
      </c>
    </row>
    <row r="170" spans="1:20" x14ac:dyDescent="0.2">
      <c r="A170" s="23">
        <v>30306</v>
      </c>
      <c r="B170" s="23" t="s">
        <v>175</v>
      </c>
      <c r="C170" s="24">
        <v>26833</v>
      </c>
      <c r="D170" s="23">
        <v>39</v>
      </c>
      <c r="E170" s="24">
        <v>1176302482</v>
      </c>
      <c r="F170" s="24">
        <v>35031</v>
      </c>
      <c r="G170" s="24">
        <v>43838</v>
      </c>
      <c r="H170" s="25">
        <f t="shared" si="14"/>
        <v>43838</v>
      </c>
      <c r="I170">
        <f t="shared" si="15"/>
        <v>43838</v>
      </c>
      <c r="J170" t="str">
        <f t="shared" si="16"/>
        <v/>
      </c>
      <c r="K170">
        <f t="shared" si="18"/>
        <v>3</v>
      </c>
      <c r="L170" t="str">
        <f t="shared" si="17"/>
        <v>Qld</v>
      </c>
      <c r="M170" t="str">
        <f t="shared" si="19"/>
        <v>Brisbane</v>
      </c>
      <c r="T170" s="35">
        <f>G170*1.1159</f>
        <v>48918.824199999995</v>
      </c>
    </row>
    <row r="171" spans="1:20" x14ac:dyDescent="0.2">
      <c r="A171" s="23">
        <v>30401</v>
      </c>
      <c r="B171" s="23" t="s">
        <v>176</v>
      </c>
      <c r="C171" s="24">
        <v>19843</v>
      </c>
      <c r="D171" s="23">
        <v>43</v>
      </c>
      <c r="E171" s="24">
        <v>1179858045</v>
      </c>
      <c r="F171" s="24">
        <v>47005</v>
      </c>
      <c r="G171" s="24">
        <v>59460</v>
      </c>
      <c r="H171" s="25">
        <f t="shared" si="14"/>
        <v>59460</v>
      </c>
      <c r="I171">
        <f t="shared" si="15"/>
        <v>59460</v>
      </c>
      <c r="J171" t="str">
        <f t="shared" si="16"/>
        <v/>
      </c>
      <c r="K171">
        <f t="shared" si="18"/>
        <v>3</v>
      </c>
      <c r="L171" t="str">
        <f t="shared" si="17"/>
        <v>Qld</v>
      </c>
      <c r="M171" t="str">
        <f t="shared" si="19"/>
        <v>Brisbane</v>
      </c>
      <c r="T171" s="35">
        <f>G171*1.1159</f>
        <v>66351.41399999999</v>
      </c>
    </row>
    <row r="172" spans="1:20" x14ac:dyDescent="0.2">
      <c r="A172" s="23">
        <v>30402</v>
      </c>
      <c r="B172" s="23" t="s">
        <v>177</v>
      </c>
      <c r="C172" s="24">
        <v>26693</v>
      </c>
      <c r="D172" s="23">
        <v>45</v>
      </c>
      <c r="E172" s="24">
        <v>1961767985</v>
      </c>
      <c r="F172" s="24">
        <v>47131</v>
      </c>
      <c r="G172" s="24">
        <v>73494</v>
      </c>
      <c r="H172" s="25">
        <f t="shared" si="14"/>
        <v>73494</v>
      </c>
      <c r="I172">
        <f t="shared" si="15"/>
        <v>73494</v>
      </c>
      <c r="J172" t="str">
        <f t="shared" si="16"/>
        <v/>
      </c>
      <c r="K172">
        <f t="shared" si="18"/>
        <v>3</v>
      </c>
      <c r="L172" t="str">
        <f t="shared" si="17"/>
        <v>Qld</v>
      </c>
      <c r="M172" t="str">
        <f t="shared" si="19"/>
        <v>Brisbane</v>
      </c>
      <c r="T172" s="35">
        <f>G172*1.1159</f>
        <v>82011.954599999997</v>
      </c>
    </row>
    <row r="173" spans="1:20" x14ac:dyDescent="0.2">
      <c r="A173" s="23">
        <v>30403</v>
      </c>
      <c r="B173" s="23" t="s">
        <v>178</v>
      </c>
      <c r="C173" s="24">
        <v>27667</v>
      </c>
      <c r="D173" s="23">
        <v>38</v>
      </c>
      <c r="E173" s="24">
        <v>1938602081</v>
      </c>
      <c r="F173" s="24">
        <v>44271</v>
      </c>
      <c r="G173" s="24">
        <v>70069</v>
      </c>
      <c r="H173" s="25">
        <f t="shared" si="14"/>
        <v>70069</v>
      </c>
      <c r="I173">
        <f t="shared" si="15"/>
        <v>70069</v>
      </c>
      <c r="J173" t="str">
        <f t="shared" si="16"/>
        <v/>
      </c>
      <c r="K173">
        <f t="shared" si="18"/>
        <v>3</v>
      </c>
      <c r="L173" t="str">
        <f t="shared" si="17"/>
        <v>Qld</v>
      </c>
      <c r="M173" t="str">
        <f t="shared" si="19"/>
        <v>Brisbane</v>
      </c>
      <c r="T173" s="35">
        <f>G173*1.1159</f>
        <v>78189.997099999993</v>
      </c>
    </row>
    <row r="174" spans="1:20" x14ac:dyDescent="0.2">
      <c r="A174" s="23">
        <v>30404</v>
      </c>
      <c r="B174" s="23" t="s">
        <v>179</v>
      </c>
      <c r="C174" s="24">
        <v>28378</v>
      </c>
      <c r="D174" s="23">
        <v>41</v>
      </c>
      <c r="E174" s="24">
        <v>1625540754</v>
      </c>
      <c r="F174" s="24">
        <v>46759</v>
      </c>
      <c r="G174" s="24">
        <v>57282</v>
      </c>
      <c r="H174" s="25">
        <f t="shared" si="14"/>
        <v>57282</v>
      </c>
      <c r="I174">
        <f t="shared" si="15"/>
        <v>57282</v>
      </c>
      <c r="J174" t="str">
        <f t="shared" si="16"/>
        <v/>
      </c>
      <c r="K174">
        <f t="shared" si="18"/>
        <v>3</v>
      </c>
      <c r="L174" t="str">
        <f t="shared" si="17"/>
        <v>Qld</v>
      </c>
      <c r="M174" t="str">
        <f t="shared" si="19"/>
        <v>Brisbane</v>
      </c>
      <c r="T174" s="35">
        <f>G174*1.1159</f>
        <v>63920.983799999995</v>
      </c>
    </row>
    <row r="175" spans="1:20" x14ac:dyDescent="0.2">
      <c r="A175" s="23">
        <v>30501</v>
      </c>
      <c r="B175" s="23" t="s">
        <v>180</v>
      </c>
      <c r="C175" s="24">
        <v>40414</v>
      </c>
      <c r="D175" s="23">
        <v>32</v>
      </c>
      <c r="E175" s="24">
        <v>2495046261</v>
      </c>
      <c r="F175" s="24">
        <v>41026</v>
      </c>
      <c r="G175" s="24">
        <v>61737</v>
      </c>
      <c r="H175" s="25">
        <f t="shared" si="14"/>
        <v>61737</v>
      </c>
      <c r="I175">
        <f t="shared" si="15"/>
        <v>61737</v>
      </c>
      <c r="J175" t="str">
        <f t="shared" si="16"/>
        <v/>
      </c>
      <c r="K175">
        <f t="shared" si="18"/>
        <v>3</v>
      </c>
      <c r="L175" t="str">
        <f t="shared" si="17"/>
        <v>Qld</v>
      </c>
      <c r="M175" t="str">
        <f t="shared" si="19"/>
        <v>Brisbane</v>
      </c>
      <c r="T175" s="35">
        <f>G175*1.1159</f>
        <v>68892.318299999999</v>
      </c>
    </row>
    <row r="176" spans="1:20" x14ac:dyDescent="0.2">
      <c r="A176" s="23">
        <v>30502</v>
      </c>
      <c r="B176" s="23" t="s">
        <v>181</v>
      </c>
      <c r="C176" s="24">
        <v>23832</v>
      </c>
      <c r="D176" s="23">
        <v>36</v>
      </c>
      <c r="E176" s="24">
        <v>1645595717</v>
      </c>
      <c r="F176" s="24">
        <v>50373</v>
      </c>
      <c r="G176" s="24">
        <v>69050</v>
      </c>
      <c r="H176" s="25">
        <f t="shared" si="14"/>
        <v>69050</v>
      </c>
      <c r="I176">
        <f t="shared" si="15"/>
        <v>69050</v>
      </c>
      <c r="J176" t="str">
        <f t="shared" si="16"/>
        <v/>
      </c>
      <c r="K176">
        <f t="shared" si="18"/>
        <v>3</v>
      </c>
      <c r="L176" t="str">
        <f t="shared" si="17"/>
        <v>Qld</v>
      </c>
      <c r="M176" t="str">
        <f t="shared" si="19"/>
        <v>Brisbane</v>
      </c>
      <c r="T176" s="35">
        <f>G176*1.1159</f>
        <v>77052.89499999999</v>
      </c>
    </row>
    <row r="177" spans="1:20" x14ac:dyDescent="0.2">
      <c r="A177" s="23">
        <v>30503</v>
      </c>
      <c r="B177" s="23" t="s">
        <v>182</v>
      </c>
      <c r="C177" s="24">
        <v>47469</v>
      </c>
      <c r="D177" s="23">
        <v>37</v>
      </c>
      <c r="E177" s="24">
        <v>3562214343</v>
      </c>
      <c r="F177" s="24">
        <v>50438</v>
      </c>
      <c r="G177" s="24">
        <v>75043</v>
      </c>
      <c r="H177" s="25">
        <f t="shared" si="14"/>
        <v>75043</v>
      </c>
      <c r="I177">
        <f t="shared" si="15"/>
        <v>75043</v>
      </c>
      <c r="J177" t="str">
        <f t="shared" si="16"/>
        <v/>
      </c>
      <c r="K177">
        <f t="shared" si="18"/>
        <v>3</v>
      </c>
      <c r="L177" t="str">
        <f t="shared" si="17"/>
        <v>Qld</v>
      </c>
      <c r="M177" t="str">
        <f t="shared" si="19"/>
        <v>Brisbane</v>
      </c>
      <c r="T177" s="35">
        <f>G177*1.1159</f>
        <v>83740.483699999997</v>
      </c>
    </row>
    <row r="178" spans="1:20" x14ac:dyDescent="0.2">
      <c r="A178" s="23">
        <v>30504</v>
      </c>
      <c r="B178" s="23" t="s">
        <v>183</v>
      </c>
      <c r="C178" s="24">
        <v>33745</v>
      </c>
      <c r="D178" s="23">
        <v>36</v>
      </c>
      <c r="E178" s="24">
        <v>2387115756</v>
      </c>
      <c r="F178" s="24">
        <v>48758</v>
      </c>
      <c r="G178" s="24">
        <v>70740</v>
      </c>
      <c r="H178" s="25">
        <f t="shared" si="14"/>
        <v>70740</v>
      </c>
      <c r="I178">
        <f t="shared" si="15"/>
        <v>70740</v>
      </c>
      <c r="J178" t="str">
        <f t="shared" si="16"/>
        <v/>
      </c>
      <c r="K178">
        <f t="shared" si="18"/>
        <v>3</v>
      </c>
      <c r="L178" t="str">
        <f t="shared" si="17"/>
        <v>Qld</v>
      </c>
      <c r="M178" t="str">
        <f t="shared" si="19"/>
        <v>Brisbane</v>
      </c>
      <c r="T178" s="35">
        <f>G178*1.1159</f>
        <v>78938.765999999989</v>
      </c>
    </row>
    <row r="179" spans="1:20" x14ac:dyDescent="0.2">
      <c r="A179" s="23">
        <v>30601</v>
      </c>
      <c r="B179" s="23" t="s">
        <v>184</v>
      </c>
      <c r="C179" s="24">
        <v>28042</v>
      </c>
      <c r="D179" s="23">
        <v>42</v>
      </c>
      <c r="E179" s="24">
        <v>1430136124</v>
      </c>
      <c r="F179" s="24">
        <v>42036</v>
      </c>
      <c r="G179" s="24">
        <v>51000</v>
      </c>
      <c r="H179" s="25">
        <f t="shared" si="14"/>
        <v>51000</v>
      </c>
      <c r="I179">
        <f t="shared" si="15"/>
        <v>51000</v>
      </c>
      <c r="J179" t="str">
        <f t="shared" si="16"/>
        <v/>
      </c>
      <c r="K179">
        <f t="shared" si="18"/>
        <v>3</v>
      </c>
      <c r="L179" t="str">
        <f t="shared" si="17"/>
        <v>Qld</v>
      </c>
      <c r="M179" t="str">
        <f t="shared" si="19"/>
        <v>Brisbane</v>
      </c>
      <c r="T179" s="35">
        <f>G179*1.1159</f>
        <v>56910.899999999994</v>
      </c>
    </row>
    <row r="180" spans="1:20" x14ac:dyDescent="0.2">
      <c r="A180" s="23">
        <v>30602</v>
      </c>
      <c r="B180" s="23" t="s">
        <v>185</v>
      </c>
      <c r="C180" s="24">
        <v>52510</v>
      </c>
      <c r="D180" s="23">
        <v>39</v>
      </c>
      <c r="E180" s="24">
        <v>2409252573</v>
      </c>
      <c r="F180" s="24">
        <v>39218</v>
      </c>
      <c r="G180" s="24">
        <v>45882</v>
      </c>
      <c r="H180" s="25">
        <f t="shared" si="14"/>
        <v>45882</v>
      </c>
      <c r="I180">
        <f t="shared" si="15"/>
        <v>45882</v>
      </c>
      <c r="J180" t="str">
        <f t="shared" si="16"/>
        <v/>
      </c>
      <c r="K180">
        <f t="shared" si="18"/>
        <v>3</v>
      </c>
      <c r="L180" t="str">
        <f t="shared" si="17"/>
        <v>Qld</v>
      </c>
      <c r="M180" t="str">
        <f t="shared" si="19"/>
        <v>Brisbane</v>
      </c>
      <c r="T180" s="35">
        <f>G180*1.1159</f>
        <v>51199.723799999992</v>
      </c>
    </row>
    <row r="181" spans="1:20" x14ac:dyDescent="0.2">
      <c r="A181" s="23">
        <v>30603</v>
      </c>
      <c r="B181" s="23" t="s">
        <v>186</v>
      </c>
      <c r="C181" s="24">
        <v>17529</v>
      </c>
      <c r="D181" s="23">
        <v>45</v>
      </c>
      <c r="E181" s="24">
        <v>680269688</v>
      </c>
      <c r="F181" s="24">
        <v>33283</v>
      </c>
      <c r="G181" s="24">
        <v>38808</v>
      </c>
      <c r="H181" s="25">
        <f t="shared" si="14"/>
        <v>38808</v>
      </c>
      <c r="I181">
        <f t="shared" si="15"/>
        <v>38808</v>
      </c>
      <c r="J181" t="str">
        <f t="shared" si="16"/>
        <v/>
      </c>
      <c r="K181">
        <f t="shared" si="18"/>
        <v>3</v>
      </c>
      <c r="L181" t="str">
        <f t="shared" si="17"/>
        <v>Qld</v>
      </c>
      <c r="M181" t="str">
        <f t="shared" si="19"/>
        <v>Brisbane</v>
      </c>
      <c r="T181" s="35">
        <f>G181*1.1159</f>
        <v>43305.847199999997</v>
      </c>
    </row>
    <row r="182" spans="1:20" x14ac:dyDescent="0.2">
      <c r="A182" s="23">
        <v>30604</v>
      </c>
      <c r="B182" s="23" t="s">
        <v>187</v>
      </c>
      <c r="C182" s="24">
        <v>6506</v>
      </c>
      <c r="D182" s="23">
        <v>42</v>
      </c>
      <c r="E182" s="24">
        <v>248911381</v>
      </c>
      <c r="F182" s="24">
        <v>32657</v>
      </c>
      <c r="G182" s="24">
        <v>38259</v>
      </c>
      <c r="H182" s="25">
        <f t="shared" si="14"/>
        <v>38259</v>
      </c>
      <c r="I182">
        <f t="shared" si="15"/>
        <v>38259</v>
      </c>
      <c r="J182" t="str">
        <f t="shared" si="16"/>
        <v/>
      </c>
      <c r="K182">
        <f t="shared" si="18"/>
        <v>3</v>
      </c>
      <c r="L182" t="str">
        <f t="shared" si="17"/>
        <v>Qld</v>
      </c>
      <c r="M182" t="str">
        <f t="shared" si="19"/>
        <v>Brisbane</v>
      </c>
      <c r="T182" s="35">
        <f>G182*1.1159</f>
        <v>42693.218099999998</v>
      </c>
    </row>
    <row r="183" spans="1:20" x14ac:dyDescent="0.2">
      <c r="A183" s="23">
        <v>30605</v>
      </c>
      <c r="B183" s="23" t="s">
        <v>188</v>
      </c>
      <c r="C183" s="24">
        <v>20537</v>
      </c>
      <c r="D183" s="23">
        <v>46</v>
      </c>
      <c r="E183" s="24">
        <v>821121667</v>
      </c>
      <c r="F183" s="24">
        <v>32493</v>
      </c>
      <c r="G183" s="24">
        <v>39983</v>
      </c>
      <c r="H183" s="25">
        <f t="shared" si="14"/>
        <v>39983</v>
      </c>
      <c r="I183">
        <f t="shared" si="15"/>
        <v>39983</v>
      </c>
      <c r="J183" t="str">
        <f t="shared" si="16"/>
        <v/>
      </c>
      <c r="K183">
        <f t="shared" si="18"/>
        <v>3</v>
      </c>
      <c r="L183" t="str">
        <f t="shared" si="17"/>
        <v>Qld</v>
      </c>
      <c r="M183" t="str">
        <f t="shared" si="19"/>
        <v>Brisbane</v>
      </c>
      <c r="T183" s="35">
        <f>G183*1.1159</f>
        <v>44617.029699999999</v>
      </c>
    </row>
    <row r="184" spans="1:20" x14ac:dyDescent="0.2">
      <c r="A184" s="23">
        <v>30701</v>
      </c>
      <c r="B184" s="23" t="s">
        <v>189</v>
      </c>
      <c r="C184" s="24">
        <v>23749</v>
      </c>
      <c r="D184" s="23">
        <v>42</v>
      </c>
      <c r="E184" s="24">
        <v>997465523</v>
      </c>
      <c r="F184" s="24">
        <v>36116</v>
      </c>
      <c r="G184" s="24">
        <v>42000</v>
      </c>
      <c r="H184" s="25">
        <f t="shared" si="14"/>
        <v>42000</v>
      </c>
      <c r="I184">
        <f t="shared" si="15"/>
        <v>42000</v>
      </c>
      <c r="J184" t="str">
        <f t="shared" si="16"/>
        <v/>
      </c>
      <c r="K184">
        <f t="shared" si="18"/>
        <v>3</v>
      </c>
      <c r="L184" t="str">
        <f t="shared" si="17"/>
        <v>Qld</v>
      </c>
      <c r="M184" t="str">
        <f t="shared" si="19"/>
        <v>Brisbane</v>
      </c>
      <c r="T184" s="35">
        <f>G184*1.1159</f>
        <v>46867.799999999996</v>
      </c>
    </row>
    <row r="185" spans="1:20" x14ac:dyDescent="0.2">
      <c r="A185" s="23">
        <v>30702</v>
      </c>
      <c r="B185" s="23" t="s">
        <v>190</v>
      </c>
      <c r="C185" s="24">
        <v>21708</v>
      </c>
      <c r="D185" s="23">
        <v>44</v>
      </c>
      <c r="E185" s="24">
        <v>854796676</v>
      </c>
      <c r="F185" s="24">
        <v>34213</v>
      </c>
      <c r="G185" s="24">
        <v>39377</v>
      </c>
      <c r="H185" s="25">
        <f t="shared" si="14"/>
        <v>39377</v>
      </c>
      <c r="I185">
        <f t="shared" si="15"/>
        <v>39377</v>
      </c>
      <c r="J185" t="str">
        <f t="shared" si="16"/>
        <v/>
      </c>
      <c r="K185">
        <f t="shared" si="18"/>
        <v>3</v>
      </c>
      <c r="L185" t="str">
        <f t="shared" si="17"/>
        <v>Qld</v>
      </c>
      <c r="M185" t="str">
        <f t="shared" si="19"/>
        <v>Brisbane</v>
      </c>
      <c r="T185" s="35">
        <f>G185*1.1159</f>
        <v>43940.794299999994</v>
      </c>
    </row>
    <row r="186" spans="1:20" x14ac:dyDescent="0.2">
      <c r="A186" s="23">
        <v>30703</v>
      </c>
      <c r="B186" s="23" t="s">
        <v>191</v>
      </c>
      <c r="C186" s="24">
        <v>20532</v>
      </c>
      <c r="D186" s="23">
        <v>45</v>
      </c>
      <c r="E186" s="24">
        <v>705857379</v>
      </c>
      <c r="F186" s="24">
        <v>29774</v>
      </c>
      <c r="G186" s="24">
        <v>34378</v>
      </c>
      <c r="H186" s="25">
        <f t="shared" si="14"/>
        <v>34378</v>
      </c>
      <c r="I186">
        <f t="shared" si="15"/>
        <v>34378</v>
      </c>
      <c r="J186" t="str">
        <f t="shared" si="16"/>
        <v/>
      </c>
      <c r="K186">
        <f t="shared" si="18"/>
        <v>3</v>
      </c>
      <c r="L186" t="str">
        <f t="shared" si="17"/>
        <v>Qld</v>
      </c>
      <c r="M186" t="str">
        <f t="shared" si="19"/>
        <v>Brisbane</v>
      </c>
      <c r="T186" s="35">
        <f>G186*1.1159</f>
        <v>38362.410199999998</v>
      </c>
    </row>
    <row r="187" spans="1:20" x14ac:dyDescent="0.2">
      <c r="A187" s="23">
        <v>30801</v>
      </c>
      <c r="B187" s="23" t="s">
        <v>192</v>
      </c>
      <c r="C187" s="24">
        <v>15871</v>
      </c>
      <c r="D187" s="23">
        <v>38</v>
      </c>
      <c r="E187" s="24">
        <v>991773685</v>
      </c>
      <c r="F187" s="24">
        <v>50146</v>
      </c>
      <c r="G187" s="24">
        <v>62490</v>
      </c>
      <c r="H187" s="25">
        <f t="shared" si="14"/>
        <v>62490</v>
      </c>
      <c r="I187">
        <f t="shared" si="15"/>
        <v>62490</v>
      </c>
      <c r="J187" t="str">
        <f t="shared" si="16"/>
        <v/>
      </c>
      <c r="K187">
        <f t="shared" si="18"/>
        <v>3</v>
      </c>
      <c r="L187" t="str">
        <f t="shared" si="17"/>
        <v>Qld</v>
      </c>
      <c r="M187" t="str">
        <f t="shared" si="19"/>
        <v>Brisbane</v>
      </c>
      <c r="T187" s="35">
        <f>G187*1.1159</f>
        <v>69732.591</v>
      </c>
    </row>
    <row r="188" spans="1:20" x14ac:dyDescent="0.2">
      <c r="A188" s="23">
        <v>30803</v>
      </c>
      <c r="B188" s="23" t="s">
        <v>193</v>
      </c>
      <c r="C188" s="24">
        <v>58151</v>
      </c>
      <c r="D188" s="23">
        <v>41</v>
      </c>
      <c r="E188" s="24">
        <v>2990631134</v>
      </c>
      <c r="F188" s="24">
        <v>42635</v>
      </c>
      <c r="G188" s="24">
        <v>51429</v>
      </c>
      <c r="H188" s="25">
        <f t="shared" si="14"/>
        <v>51429</v>
      </c>
      <c r="I188">
        <f t="shared" si="15"/>
        <v>51429</v>
      </c>
      <c r="J188" t="str">
        <f t="shared" si="16"/>
        <v/>
      </c>
      <c r="K188">
        <f t="shared" si="18"/>
        <v>3</v>
      </c>
      <c r="L188" t="str">
        <f t="shared" si="17"/>
        <v>Qld</v>
      </c>
      <c r="M188" t="str">
        <f t="shared" si="19"/>
        <v>Brisbane</v>
      </c>
      <c r="T188" s="35">
        <f>G188*1.1159</f>
        <v>57389.621099999997</v>
      </c>
    </row>
    <row r="189" spans="1:20" x14ac:dyDescent="0.2">
      <c r="A189" s="23">
        <v>30804</v>
      </c>
      <c r="B189" s="23" t="s">
        <v>194</v>
      </c>
      <c r="C189" s="24">
        <v>8417</v>
      </c>
      <c r="D189" s="23">
        <v>42</v>
      </c>
      <c r="E189" s="24">
        <v>428556119</v>
      </c>
      <c r="F189" s="24">
        <v>39997</v>
      </c>
      <c r="G189" s="24">
        <v>50916</v>
      </c>
      <c r="H189" s="25">
        <f t="shared" si="14"/>
        <v>50916</v>
      </c>
      <c r="I189">
        <f t="shared" si="15"/>
        <v>50916</v>
      </c>
      <c r="J189" t="str">
        <f t="shared" si="16"/>
        <v/>
      </c>
      <c r="K189">
        <f t="shared" si="18"/>
        <v>3</v>
      </c>
      <c r="L189" t="str">
        <f t="shared" si="17"/>
        <v>Qld</v>
      </c>
      <c r="M189" t="str">
        <f t="shared" si="19"/>
        <v>Brisbane</v>
      </c>
      <c r="T189" s="35">
        <f>G189*1.1159</f>
        <v>56817.164399999994</v>
      </c>
    </row>
    <row r="190" spans="1:20" x14ac:dyDescent="0.2">
      <c r="A190" s="23">
        <v>30805</v>
      </c>
      <c r="B190" s="23" t="s">
        <v>195</v>
      </c>
      <c r="C190" s="24">
        <v>31760</v>
      </c>
      <c r="D190" s="23">
        <v>41</v>
      </c>
      <c r="E190" s="24">
        <v>1899629649</v>
      </c>
      <c r="F190" s="24">
        <v>49388</v>
      </c>
      <c r="G190" s="24">
        <v>59812</v>
      </c>
      <c r="H190" s="25">
        <f t="shared" si="14"/>
        <v>59812</v>
      </c>
      <c r="I190">
        <f t="shared" si="15"/>
        <v>59812</v>
      </c>
      <c r="J190" t="str">
        <f t="shared" si="16"/>
        <v/>
      </c>
      <c r="K190">
        <f t="shared" si="18"/>
        <v>3</v>
      </c>
      <c r="L190" t="str">
        <f t="shared" si="17"/>
        <v>Qld</v>
      </c>
      <c r="M190" t="str">
        <f t="shared" si="19"/>
        <v>Brisbane</v>
      </c>
      <c r="T190" s="35">
        <f>G190*1.1159</f>
        <v>66744.210800000001</v>
      </c>
    </row>
    <row r="191" spans="1:20" x14ac:dyDescent="0.2">
      <c r="A191" s="23">
        <v>30901</v>
      </c>
      <c r="B191" s="23" t="s">
        <v>196</v>
      </c>
      <c r="C191" s="24">
        <v>35216</v>
      </c>
      <c r="D191" s="23">
        <v>41</v>
      </c>
      <c r="E191" s="24">
        <v>1662761538</v>
      </c>
      <c r="F191" s="24">
        <v>36045</v>
      </c>
      <c r="G191" s="24">
        <v>47216</v>
      </c>
      <c r="H191" s="25">
        <f t="shared" si="14"/>
        <v>47216</v>
      </c>
      <c r="I191">
        <f t="shared" si="15"/>
        <v>47216</v>
      </c>
      <c r="J191" t="str">
        <f t="shared" si="16"/>
        <v/>
      </c>
      <c r="K191">
        <f t="shared" si="18"/>
        <v>3</v>
      </c>
      <c r="L191" t="str">
        <f t="shared" si="17"/>
        <v>Qld</v>
      </c>
      <c r="M191" t="str">
        <f t="shared" si="19"/>
        <v>Brisbane</v>
      </c>
      <c r="T191" s="35">
        <f>G191*1.1159</f>
        <v>52688.334399999992</v>
      </c>
    </row>
    <row r="192" spans="1:20" x14ac:dyDescent="0.2">
      <c r="A192" s="23">
        <v>30902</v>
      </c>
      <c r="B192" s="23" t="s">
        <v>197</v>
      </c>
      <c r="C192" s="24">
        <v>28796</v>
      </c>
      <c r="D192" s="23">
        <v>43</v>
      </c>
      <c r="E192" s="24">
        <v>1261145721</v>
      </c>
      <c r="F192" s="24">
        <v>35298</v>
      </c>
      <c r="G192" s="24">
        <v>43796</v>
      </c>
      <c r="H192" s="25">
        <f t="shared" si="14"/>
        <v>43796</v>
      </c>
      <c r="I192">
        <f t="shared" si="15"/>
        <v>43796</v>
      </c>
      <c r="J192" t="str">
        <f t="shared" si="16"/>
        <v/>
      </c>
      <c r="K192">
        <f t="shared" si="18"/>
        <v>3</v>
      </c>
      <c r="L192" t="str">
        <f t="shared" si="17"/>
        <v>Qld</v>
      </c>
      <c r="M192" t="str">
        <f t="shared" si="19"/>
        <v>Brisbane</v>
      </c>
      <c r="T192" s="35">
        <f>G192*1.1159</f>
        <v>48871.956399999995</v>
      </c>
    </row>
    <row r="193" spans="1:20" x14ac:dyDescent="0.2">
      <c r="A193" s="23">
        <v>30903</v>
      </c>
      <c r="B193" s="23" t="s">
        <v>198</v>
      </c>
      <c r="C193" s="24">
        <v>32705</v>
      </c>
      <c r="D193" s="23">
        <v>43</v>
      </c>
      <c r="E193" s="24">
        <v>1490560821</v>
      </c>
      <c r="F193" s="24">
        <v>35872</v>
      </c>
      <c r="G193" s="24">
        <v>45576</v>
      </c>
      <c r="H193" s="25">
        <f t="shared" si="14"/>
        <v>45576</v>
      </c>
      <c r="I193">
        <f t="shared" si="15"/>
        <v>45576</v>
      </c>
      <c r="J193" t="str">
        <f t="shared" si="16"/>
        <v/>
      </c>
      <c r="K193">
        <f t="shared" si="18"/>
        <v>3</v>
      </c>
      <c r="L193" t="str">
        <f t="shared" si="17"/>
        <v>Qld</v>
      </c>
      <c r="M193" t="str">
        <f t="shared" si="19"/>
        <v>Brisbane</v>
      </c>
      <c r="T193" s="35">
        <f>G193*1.1159</f>
        <v>50858.258399999992</v>
      </c>
    </row>
    <row r="194" spans="1:20" x14ac:dyDescent="0.2">
      <c r="A194" s="23">
        <v>30904</v>
      </c>
      <c r="B194" s="23" t="s">
        <v>199</v>
      </c>
      <c r="C194" s="24">
        <v>9539</v>
      </c>
      <c r="D194" s="23">
        <v>47</v>
      </c>
      <c r="E194" s="24">
        <v>417861286</v>
      </c>
      <c r="F194" s="24">
        <v>34606</v>
      </c>
      <c r="G194" s="24">
        <v>43806</v>
      </c>
      <c r="H194" s="25">
        <f t="shared" ref="H194:H257" si="20">IFERROR(ROUND(E194/C194,0),"na")</f>
        <v>43806</v>
      </c>
      <c r="I194">
        <f t="shared" ref="I194:I257" si="21">IFERROR(H194,0)</f>
        <v>43806</v>
      </c>
      <c r="J194" t="str">
        <f t="shared" ref="J194:J257" si="22">IF(I194=H194,"","NO MATCH")</f>
        <v/>
      </c>
      <c r="K194">
        <f t="shared" si="18"/>
        <v>3</v>
      </c>
      <c r="L194" t="str">
        <f t="shared" ref="L194:L257" si="23">INDEX($O$3:$O$11,MATCH(K194,$N$3:$N$11,0))</f>
        <v>Qld</v>
      </c>
      <c r="M194" t="str">
        <f t="shared" si="19"/>
        <v>Brisbane</v>
      </c>
      <c r="T194" s="35">
        <f>G194*1.1159</f>
        <v>48883.115399999995</v>
      </c>
    </row>
    <row r="195" spans="1:20" x14ac:dyDescent="0.2">
      <c r="A195" s="23">
        <v>30905</v>
      </c>
      <c r="B195" s="23" t="s">
        <v>200</v>
      </c>
      <c r="C195" s="24">
        <v>17488</v>
      </c>
      <c r="D195" s="23">
        <v>42</v>
      </c>
      <c r="E195" s="24">
        <v>812122969</v>
      </c>
      <c r="F195" s="24">
        <v>36732</v>
      </c>
      <c r="G195" s="24">
        <v>46439</v>
      </c>
      <c r="H195" s="25">
        <f t="shared" si="20"/>
        <v>46439</v>
      </c>
      <c r="I195">
        <f t="shared" si="21"/>
        <v>46439</v>
      </c>
      <c r="J195" t="str">
        <f t="shared" si="22"/>
        <v/>
      </c>
      <c r="K195">
        <f t="shared" ref="K195:K258" si="24">FLOOR(A195/10000,1)</f>
        <v>3</v>
      </c>
      <c r="L195" t="str">
        <f t="shared" si="23"/>
        <v>Qld</v>
      </c>
      <c r="M195" t="str">
        <f t="shared" ref="M195:M258" si="25">INDEX($P$3:$P$11,MATCH(K195,$N$3:$N$11,0))</f>
        <v>Brisbane</v>
      </c>
      <c r="T195" s="35">
        <f>G195*1.1159</f>
        <v>51821.280099999996</v>
      </c>
    </row>
    <row r="196" spans="1:20" x14ac:dyDescent="0.2">
      <c r="A196" s="23">
        <v>30906</v>
      </c>
      <c r="B196" s="23" t="s">
        <v>201</v>
      </c>
      <c r="C196" s="24">
        <v>35075</v>
      </c>
      <c r="D196" s="23">
        <v>41</v>
      </c>
      <c r="E196" s="24">
        <v>1531515732</v>
      </c>
      <c r="F196" s="24">
        <v>37031</v>
      </c>
      <c r="G196" s="24">
        <v>43664</v>
      </c>
      <c r="H196" s="25">
        <f t="shared" si="20"/>
        <v>43664</v>
      </c>
      <c r="I196">
        <f t="shared" si="21"/>
        <v>43664</v>
      </c>
      <c r="J196" t="str">
        <f t="shared" si="22"/>
        <v/>
      </c>
      <c r="K196">
        <f t="shared" si="24"/>
        <v>3</v>
      </c>
      <c r="L196" t="str">
        <f t="shared" si="23"/>
        <v>Qld</v>
      </c>
      <c r="M196" t="str">
        <f t="shared" si="25"/>
        <v>Brisbane</v>
      </c>
      <c r="T196" s="35">
        <f>G196*1.1159</f>
        <v>48724.657599999999</v>
      </c>
    </row>
    <row r="197" spans="1:20" x14ac:dyDescent="0.2">
      <c r="A197" s="23">
        <v>30907</v>
      </c>
      <c r="B197" s="23" t="s">
        <v>202</v>
      </c>
      <c r="C197" s="24">
        <v>51653</v>
      </c>
      <c r="D197" s="23">
        <v>40</v>
      </c>
      <c r="E197" s="24">
        <v>2541621415</v>
      </c>
      <c r="F197" s="24">
        <v>40160</v>
      </c>
      <c r="G197" s="24">
        <v>49206</v>
      </c>
      <c r="H197" s="25">
        <f t="shared" si="20"/>
        <v>49206</v>
      </c>
      <c r="I197">
        <f t="shared" si="21"/>
        <v>49206</v>
      </c>
      <c r="J197" t="str">
        <f t="shared" si="22"/>
        <v/>
      </c>
      <c r="K197">
        <f t="shared" si="24"/>
        <v>3</v>
      </c>
      <c r="L197" t="str">
        <f t="shared" si="23"/>
        <v>Qld</v>
      </c>
      <c r="M197" t="str">
        <f t="shared" si="25"/>
        <v>Brisbane</v>
      </c>
      <c r="T197" s="35">
        <f>G197*1.1159</f>
        <v>54908.975399999996</v>
      </c>
    </row>
    <row r="198" spans="1:20" x14ac:dyDescent="0.2">
      <c r="A198" s="23">
        <v>30908</v>
      </c>
      <c r="B198" s="23" t="s">
        <v>203</v>
      </c>
      <c r="C198" s="24">
        <v>25169</v>
      </c>
      <c r="D198" s="23">
        <v>41</v>
      </c>
      <c r="E198" s="24">
        <v>1099878112</v>
      </c>
      <c r="F198" s="24">
        <v>35945</v>
      </c>
      <c r="G198" s="24">
        <v>43700</v>
      </c>
      <c r="H198" s="25">
        <f t="shared" si="20"/>
        <v>43700</v>
      </c>
      <c r="I198">
        <f t="shared" si="21"/>
        <v>43700</v>
      </c>
      <c r="J198" t="str">
        <f t="shared" si="22"/>
        <v/>
      </c>
      <c r="K198">
        <f t="shared" si="24"/>
        <v>3</v>
      </c>
      <c r="L198" t="str">
        <f t="shared" si="23"/>
        <v>Qld</v>
      </c>
      <c r="M198" t="str">
        <f t="shared" si="25"/>
        <v>Brisbane</v>
      </c>
      <c r="T198" s="35">
        <f>G198*1.1159</f>
        <v>48764.829999999994</v>
      </c>
    </row>
    <row r="199" spans="1:20" x14ac:dyDescent="0.2">
      <c r="A199" s="23">
        <v>30909</v>
      </c>
      <c r="B199" s="23" t="s">
        <v>204</v>
      </c>
      <c r="C199" s="24">
        <v>30154</v>
      </c>
      <c r="D199" s="23">
        <v>40</v>
      </c>
      <c r="E199" s="24">
        <v>1271395248</v>
      </c>
      <c r="F199" s="24">
        <v>34652</v>
      </c>
      <c r="G199" s="24">
        <v>42163</v>
      </c>
      <c r="H199" s="25">
        <f t="shared" si="20"/>
        <v>42163</v>
      </c>
      <c r="I199">
        <f t="shared" si="21"/>
        <v>42163</v>
      </c>
      <c r="J199" t="str">
        <f t="shared" si="22"/>
        <v/>
      </c>
      <c r="K199">
        <f t="shared" si="24"/>
        <v>3</v>
      </c>
      <c r="L199" t="str">
        <f t="shared" si="23"/>
        <v>Qld</v>
      </c>
      <c r="M199" t="str">
        <f t="shared" si="25"/>
        <v>Brisbane</v>
      </c>
      <c r="T199" s="35">
        <f>G199*1.1159</f>
        <v>47049.691699999996</v>
      </c>
    </row>
    <row r="200" spans="1:20" x14ac:dyDescent="0.2">
      <c r="A200" s="23">
        <v>30910</v>
      </c>
      <c r="B200" s="23" t="s">
        <v>205</v>
      </c>
      <c r="C200" s="24">
        <v>21835</v>
      </c>
      <c r="D200" s="23">
        <v>41</v>
      </c>
      <c r="E200" s="24">
        <v>1176527684</v>
      </c>
      <c r="F200" s="24">
        <v>34173</v>
      </c>
      <c r="G200" s="24">
        <v>53883</v>
      </c>
      <c r="H200" s="25">
        <f t="shared" si="20"/>
        <v>53883</v>
      </c>
      <c r="I200">
        <f t="shared" si="21"/>
        <v>53883</v>
      </c>
      <c r="J200" t="str">
        <f t="shared" si="22"/>
        <v/>
      </c>
      <c r="K200">
        <f t="shared" si="24"/>
        <v>3</v>
      </c>
      <c r="L200" t="str">
        <f t="shared" si="23"/>
        <v>Qld</v>
      </c>
      <c r="M200" t="str">
        <f t="shared" si="25"/>
        <v>Brisbane</v>
      </c>
      <c r="T200" s="35">
        <f>G200*1.1159</f>
        <v>60128.039699999994</v>
      </c>
    </row>
    <row r="201" spans="1:20" x14ac:dyDescent="0.2">
      <c r="A201" s="23">
        <v>31001</v>
      </c>
      <c r="B201" s="23" t="s">
        <v>206</v>
      </c>
      <c r="C201" s="24">
        <v>30183</v>
      </c>
      <c r="D201" s="23">
        <v>39</v>
      </c>
      <c r="E201" s="24">
        <v>1345477466</v>
      </c>
      <c r="F201" s="24">
        <v>40530</v>
      </c>
      <c r="G201" s="24">
        <v>44577</v>
      </c>
      <c r="H201" s="25">
        <f t="shared" si="20"/>
        <v>44577</v>
      </c>
      <c r="I201">
        <f t="shared" si="21"/>
        <v>44577</v>
      </c>
      <c r="J201" t="str">
        <f t="shared" si="22"/>
        <v/>
      </c>
      <c r="K201">
        <f t="shared" si="24"/>
        <v>3</v>
      </c>
      <c r="L201" t="str">
        <f t="shared" si="23"/>
        <v>Qld</v>
      </c>
      <c r="M201" t="str">
        <f t="shared" si="25"/>
        <v>Brisbane</v>
      </c>
      <c r="T201" s="35">
        <f>G201*1.1159</f>
        <v>49743.474299999994</v>
      </c>
    </row>
    <row r="202" spans="1:20" x14ac:dyDescent="0.2">
      <c r="A202" s="23">
        <v>31002</v>
      </c>
      <c r="B202" s="23" t="s">
        <v>207</v>
      </c>
      <c r="C202" s="24">
        <v>28449</v>
      </c>
      <c r="D202" s="23">
        <v>44</v>
      </c>
      <c r="E202" s="24">
        <v>1152801197</v>
      </c>
      <c r="F202" s="24">
        <v>35979</v>
      </c>
      <c r="G202" s="24">
        <v>40522</v>
      </c>
      <c r="H202" s="25">
        <f t="shared" si="20"/>
        <v>40522</v>
      </c>
      <c r="I202">
        <f t="shared" si="21"/>
        <v>40522</v>
      </c>
      <c r="J202" t="str">
        <f t="shared" si="22"/>
        <v/>
      </c>
      <c r="K202">
        <f t="shared" si="24"/>
        <v>3</v>
      </c>
      <c r="L202" t="str">
        <f t="shared" si="23"/>
        <v>Qld</v>
      </c>
      <c r="M202" t="str">
        <f t="shared" si="25"/>
        <v>Brisbane</v>
      </c>
      <c r="T202" s="35">
        <f>G202*1.1159</f>
        <v>45218.499799999998</v>
      </c>
    </row>
    <row r="203" spans="1:20" x14ac:dyDescent="0.2">
      <c r="A203" s="23">
        <v>31003</v>
      </c>
      <c r="B203" s="23" t="s">
        <v>208</v>
      </c>
      <c r="C203" s="24">
        <v>47881</v>
      </c>
      <c r="D203" s="23">
        <v>40</v>
      </c>
      <c r="E203" s="24">
        <v>2233661285</v>
      </c>
      <c r="F203" s="24">
        <v>41992</v>
      </c>
      <c r="G203" s="24">
        <v>46650</v>
      </c>
      <c r="H203" s="25">
        <f t="shared" si="20"/>
        <v>46650</v>
      </c>
      <c r="I203">
        <f t="shared" si="21"/>
        <v>46650</v>
      </c>
      <c r="J203" t="str">
        <f t="shared" si="22"/>
        <v/>
      </c>
      <c r="K203">
        <f t="shared" si="24"/>
        <v>3</v>
      </c>
      <c r="L203" t="str">
        <f t="shared" si="23"/>
        <v>Qld</v>
      </c>
      <c r="M203" t="str">
        <f t="shared" si="25"/>
        <v>Brisbane</v>
      </c>
      <c r="T203" s="35">
        <f>G203*1.1159</f>
        <v>52056.734999999993</v>
      </c>
    </row>
    <row r="204" spans="1:20" x14ac:dyDescent="0.2">
      <c r="A204" s="23">
        <v>31004</v>
      </c>
      <c r="B204" s="23" t="s">
        <v>209</v>
      </c>
      <c r="C204" s="24">
        <v>33987</v>
      </c>
      <c r="D204" s="23">
        <v>36</v>
      </c>
      <c r="E204" s="24">
        <v>1594351438</v>
      </c>
      <c r="F204" s="24">
        <v>43373</v>
      </c>
      <c r="G204" s="24">
        <v>46911</v>
      </c>
      <c r="H204" s="25">
        <f t="shared" si="20"/>
        <v>46911</v>
      </c>
      <c r="I204">
        <f t="shared" si="21"/>
        <v>46911</v>
      </c>
      <c r="J204" t="str">
        <f t="shared" si="22"/>
        <v/>
      </c>
      <c r="K204">
        <f t="shared" si="24"/>
        <v>3</v>
      </c>
      <c r="L204" t="str">
        <f t="shared" si="23"/>
        <v>Qld</v>
      </c>
      <c r="M204" t="str">
        <f t="shared" si="25"/>
        <v>Brisbane</v>
      </c>
      <c r="T204" s="35">
        <f>G204*1.1159</f>
        <v>52347.984899999996</v>
      </c>
    </row>
    <row r="205" spans="1:20" x14ac:dyDescent="0.2">
      <c r="A205" s="23">
        <v>31101</v>
      </c>
      <c r="B205" s="23" t="s">
        <v>210</v>
      </c>
      <c r="C205" s="24">
        <v>6017</v>
      </c>
      <c r="D205" s="23">
        <v>44</v>
      </c>
      <c r="E205" s="24">
        <v>239918904</v>
      </c>
      <c r="F205" s="24">
        <v>35095</v>
      </c>
      <c r="G205" s="24">
        <v>39874</v>
      </c>
      <c r="H205" s="25">
        <f t="shared" si="20"/>
        <v>39874</v>
      </c>
      <c r="I205">
        <f t="shared" si="21"/>
        <v>39874</v>
      </c>
      <c r="J205" t="str">
        <f t="shared" si="22"/>
        <v/>
      </c>
      <c r="K205">
        <f t="shared" si="24"/>
        <v>3</v>
      </c>
      <c r="L205" t="str">
        <f t="shared" si="23"/>
        <v>Qld</v>
      </c>
      <c r="M205" t="str">
        <f t="shared" si="25"/>
        <v>Brisbane</v>
      </c>
      <c r="T205" s="35">
        <f>G205*1.1159</f>
        <v>44495.396599999993</v>
      </c>
    </row>
    <row r="206" spans="1:20" x14ac:dyDescent="0.2">
      <c r="A206" s="23">
        <v>31102</v>
      </c>
      <c r="B206" s="23" t="s">
        <v>211</v>
      </c>
      <c r="C206" s="24">
        <v>18772</v>
      </c>
      <c r="D206" s="23">
        <v>39</v>
      </c>
      <c r="E206" s="24">
        <v>790370550</v>
      </c>
      <c r="F206" s="24">
        <v>38193</v>
      </c>
      <c r="G206" s="24">
        <v>42104</v>
      </c>
      <c r="H206" s="25">
        <f t="shared" si="20"/>
        <v>42104</v>
      </c>
      <c r="I206">
        <f t="shared" si="21"/>
        <v>42104</v>
      </c>
      <c r="J206" t="str">
        <f t="shared" si="22"/>
        <v/>
      </c>
      <c r="K206">
        <f t="shared" si="24"/>
        <v>3</v>
      </c>
      <c r="L206" t="str">
        <f t="shared" si="23"/>
        <v>Qld</v>
      </c>
      <c r="M206" t="str">
        <f t="shared" si="25"/>
        <v>Brisbane</v>
      </c>
      <c r="T206" s="35">
        <f>G206*1.1159</f>
        <v>46983.853599999995</v>
      </c>
    </row>
    <row r="207" spans="1:20" x14ac:dyDescent="0.2">
      <c r="A207" s="23">
        <v>31103</v>
      </c>
      <c r="B207" s="23" t="s">
        <v>212</v>
      </c>
      <c r="C207" s="24">
        <v>37874</v>
      </c>
      <c r="D207" s="23">
        <v>39</v>
      </c>
      <c r="E207" s="24">
        <v>1650955452</v>
      </c>
      <c r="F207" s="24">
        <v>40508</v>
      </c>
      <c r="G207" s="24">
        <v>43591</v>
      </c>
      <c r="H207" s="25">
        <f t="shared" si="20"/>
        <v>43591</v>
      </c>
      <c r="I207">
        <f t="shared" si="21"/>
        <v>43591</v>
      </c>
      <c r="J207" t="str">
        <f t="shared" si="22"/>
        <v/>
      </c>
      <c r="K207">
        <f t="shared" si="24"/>
        <v>3</v>
      </c>
      <c r="L207" t="str">
        <f t="shared" si="23"/>
        <v>Qld</v>
      </c>
      <c r="M207" t="str">
        <f t="shared" si="25"/>
        <v>Brisbane</v>
      </c>
      <c r="T207" s="35">
        <f>G207*1.1159</f>
        <v>48643.196899999995</v>
      </c>
    </row>
    <row r="208" spans="1:20" x14ac:dyDescent="0.2">
      <c r="A208" s="23">
        <v>31104</v>
      </c>
      <c r="B208" s="23" t="s">
        <v>213</v>
      </c>
      <c r="C208" s="24">
        <v>20223</v>
      </c>
      <c r="D208" s="23">
        <v>41</v>
      </c>
      <c r="E208" s="24">
        <v>959326781</v>
      </c>
      <c r="F208" s="24">
        <v>42405</v>
      </c>
      <c r="G208" s="24">
        <v>47437</v>
      </c>
      <c r="H208" s="25">
        <f t="shared" si="20"/>
        <v>47437</v>
      </c>
      <c r="I208">
        <f t="shared" si="21"/>
        <v>47437</v>
      </c>
      <c r="J208" t="str">
        <f t="shared" si="22"/>
        <v/>
      </c>
      <c r="K208">
        <f t="shared" si="24"/>
        <v>3</v>
      </c>
      <c r="L208" t="str">
        <f t="shared" si="23"/>
        <v>Qld</v>
      </c>
      <c r="M208" t="str">
        <f t="shared" si="25"/>
        <v>Brisbane</v>
      </c>
      <c r="T208" s="35">
        <f>G208*1.1159</f>
        <v>52934.948299999996</v>
      </c>
    </row>
    <row r="209" spans="1:20" x14ac:dyDescent="0.2">
      <c r="A209" s="23">
        <v>31105</v>
      </c>
      <c r="B209" s="23" t="s">
        <v>214</v>
      </c>
      <c r="C209" s="24">
        <v>30147</v>
      </c>
      <c r="D209" s="23">
        <v>40</v>
      </c>
      <c r="E209" s="24">
        <v>1392867450</v>
      </c>
      <c r="F209" s="24">
        <v>40886</v>
      </c>
      <c r="G209" s="24">
        <v>46203</v>
      </c>
      <c r="H209" s="25">
        <f t="shared" si="20"/>
        <v>46203</v>
      </c>
      <c r="I209">
        <f t="shared" si="21"/>
        <v>46203</v>
      </c>
      <c r="J209" t="str">
        <f t="shared" si="22"/>
        <v/>
      </c>
      <c r="K209">
        <f t="shared" si="24"/>
        <v>3</v>
      </c>
      <c r="L209" t="str">
        <f t="shared" si="23"/>
        <v>Qld</v>
      </c>
      <c r="M209" t="str">
        <f t="shared" si="25"/>
        <v>Brisbane</v>
      </c>
      <c r="T209" s="35">
        <f>G209*1.1159</f>
        <v>51557.927699999993</v>
      </c>
    </row>
    <row r="210" spans="1:20" x14ac:dyDescent="0.2">
      <c r="A210" s="23">
        <v>31106</v>
      </c>
      <c r="B210" s="23" t="s">
        <v>215</v>
      </c>
      <c r="C210" s="24">
        <v>38079</v>
      </c>
      <c r="D210" s="23">
        <v>39</v>
      </c>
      <c r="E210" s="24">
        <v>1673085371</v>
      </c>
      <c r="F210" s="24">
        <v>39536</v>
      </c>
      <c r="G210" s="24">
        <v>43937</v>
      </c>
      <c r="H210" s="25">
        <f t="shared" si="20"/>
        <v>43937</v>
      </c>
      <c r="I210">
        <f t="shared" si="21"/>
        <v>43937</v>
      </c>
      <c r="J210" t="str">
        <f t="shared" si="22"/>
        <v/>
      </c>
      <c r="K210">
        <f t="shared" si="24"/>
        <v>3</v>
      </c>
      <c r="L210" t="str">
        <f t="shared" si="23"/>
        <v>Qld</v>
      </c>
      <c r="M210" t="str">
        <f t="shared" si="25"/>
        <v>Brisbane</v>
      </c>
      <c r="T210" s="35">
        <f>G210*1.1159</f>
        <v>49029.298299999995</v>
      </c>
    </row>
    <row r="211" spans="1:20" x14ac:dyDescent="0.2">
      <c r="A211" s="23">
        <v>31201</v>
      </c>
      <c r="B211" s="23" t="s">
        <v>216</v>
      </c>
      <c r="C211" s="24">
        <v>18710</v>
      </c>
      <c r="D211" s="23">
        <v>39</v>
      </c>
      <c r="E211" s="24">
        <v>1218395958</v>
      </c>
      <c r="F211" s="24">
        <v>48460</v>
      </c>
      <c r="G211" s="24">
        <v>65120</v>
      </c>
      <c r="H211" s="25">
        <f t="shared" si="20"/>
        <v>65120</v>
      </c>
      <c r="I211">
        <f t="shared" si="21"/>
        <v>65120</v>
      </c>
      <c r="J211" t="str">
        <f t="shared" si="22"/>
        <v/>
      </c>
      <c r="K211">
        <f t="shared" si="24"/>
        <v>3</v>
      </c>
      <c r="L211" t="str">
        <f t="shared" si="23"/>
        <v>Qld</v>
      </c>
      <c r="M211" t="str">
        <f t="shared" si="25"/>
        <v>Brisbane</v>
      </c>
      <c r="T211" s="35">
        <f>G211*1.1159</f>
        <v>72667.407999999996</v>
      </c>
    </row>
    <row r="212" spans="1:20" x14ac:dyDescent="0.2">
      <c r="A212" s="23">
        <v>31202</v>
      </c>
      <c r="B212" s="23" t="s">
        <v>217</v>
      </c>
      <c r="C212" s="24">
        <v>65723</v>
      </c>
      <c r="D212" s="23">
        <v>41</v>
      </c>
      <c r="E212" s="24">
        <v>3936070521</v>
      </c>
      <c r="F212" s="24">
        <v>48479</v>
      </c>
      <c r="G212" s="24">
        <v>59889</v>
      </c>
      <c r="H212" s="25">
        <f t="shared" si="20"/>
        <v>59889</v>
      </c>
      <c r="I212">
        <f t="shared" si="21"/>
        <v>59889</v>
      </c>
      <c r="J212" t="str">
        <f t="shared" si="22"/>
        <v/>
      </c>
      <c r="K212">
        <f t="shared" si="24"/>
        <v>3</v>
      </c>
      <c r="L212" t="str">
        <f t="shared" si="23"/>
        <v>Qld</v>
      </c>
      <c r="M212" t="str">
        <f t="shared" si="25"/>
        <v>Brisbane</v>
      </c>
      <c r="T212" s="35">
        <f>G212*1.1159</f>
        <v>66830.1351</v>
      </c>
    </row>
    <row r="213" spans="1:20" x14ac:dyDescent="0.2">
      <c r="A213" s="23">
        <v>31203</v>
      </c>
      <c r="B213" s="23" t="s">
        <v>218</v>
      </c>
      <c r="C213" s="24">
        <v>11319</v>
      </c>
      <c r="D213" s="23">
        <v>40</v>
      </c>
      <c r="E213" s="24">
        <v>499906474</v>
      </c>
      <c r="F213" s="24">
        <v>36546</v>
      </c>
      <c r="G213" s="24">
        <v>44165</v>
      </c>
      <c r="H213" s="25">
        <f t="shared" si="20"/>
        <v>44165</v>
      </c>
      <c r="I213">
        <f t="shared" si="21"/>
        <v>44165</v>
      </c>
      <c r="J213" t="str">
        <f t="shared" si="22"/>
        <v/>
      </c>
      <c r="K213">
        <f t="shared" si="24"/>
        <v>3</v>
      </c>
      <c r="L213" t="str">
        <f t="shared" si="23"/>
        <v>Qld</v>
      </c>
      <c r="M213" t="str">
        <f t="shared" si="25"/>
        <v>Brisbane</v>
      </c>
      <c r="T213" s="35">
        <f>G213*1.1159</f>
        <v>49283.723499999993</v>
      </c>
    </row>
    <row r="214" spans="1:20" x14ac:dyDescent="0.2">
      <c r="A214" s="23">
        <v>31301</v>
      </c>
      <c r="B214" s="23" t="s">
        <v>219</v>
      </c>
      <c r="C214" s="24">
        <v>14528</v>
      </c>
      <c r="D214" s="23">
        <v>49</v>
      </c>
      <c r="E214" s="24">
        <v>577166409</v>
      </c>
      <c r="F214" s="24">
        <v>31487</v>
      </c>
      <c r="G214" s="24">
        <v>39728</v>
      </c>
      <c r="H214" s="25">
        <f t="shared" si="20"/>
        <v>39728</v>
      </c>
      <c r="I214">
        <f t="shared" si="21"/>
        <v>39728</v>
      </c>
      <c r="J214" t="str">
        <f t="shared" si="22"/>
        <v/>
      </c>
      <c r="K214">
        <f t="shared" si="24"/>
        <v>3</v>
      </c>
      <c r="L214" t="str">
        <f t="shared" si="23"/>
        <v>Qld</v>
      </c>
      <c r="M214" t="str">
        <f t="shared" si="25"/>
        <v>Brisbane</v>
      </c>
      <c r="T214" s="35">
        <f>G214*1.1159</f>
        <v>44332.475199999993</v>
      </c>
    </row>
    <row r="215" spans="1:20" x14ac:dyDescent="0.2">
      <c r="A215" s="23">
        <v>31302</v>
      </c>
      <c r="B215" s="23" t="s">
        <v>220</v>
      </c>
      <c r="C215" s="24">
        <v>29546</v>
      </c>
      <c r="D215" s="23">
        <v>39</v>
      </c>
      <c r="E215" s="24">
        <v>1188956316</v>
      </c>
      <c r="F215" s="24">
        <v>36228</v>
      </c>
      <c r="G215" s="24">
        <v>40241</v>
      </c>
      <c r="H215" s="25">
        <f t="shared" si="20"/>
        <v>40241</v>
      </c>
      <c r="I215">
        <f t="shared" si="21"/>
        <v>40241</v>
      </c>
      <c r="J215" t="str">
        <f t="shared" si="22"/>
        <v/>
      </c>
      <c r="K215">
        <f t="shared" si="24"/>
        <v>3</v>
      </c>
      <c r="L215" t="str">
        <f t="shared" si="23"/>
        <v>Qld</v>
      </c>
      <c r="M215" t="str">
        <f t="shared" si="25"/>
        <v>Brisbane</v>
      </c>
      <c r="T215" s="35">
        <f>G215*1.1159</f>
        <v>44904.931899999996</v>
      </c>
    </row>
    <row r="216" spans="1:20" x14ac:dyDescent="0.2">
      <c r="A216" s="23">
        <v>31303</v>
      </c>
      <c r="B216" s="23" t="s">
        <v>221</v>
      </c>
      <c r="C216" s="24">
        <v>5543</v>
      </c>
      <c r="D216" s="23">
        <v>45</v>
      </c>
      <c r="E216" s="24">
        <v>216369350</v>
      </c>
      <c r="F216" s="24">
        <v>33491</v>
      </c>
      <c r="G216" s="24">
        <v>39035</v>
      </c>
      <c r="H216" s="25">
        <f t="shared" si="20"/>
        <v>39035</v>
      </c>
      <c r="I216">
        <f t="shared" si="21"/>
        <v>39035</v>
      </c>
      <c r="J216" t="str">
        <f t="shared" si="22"/>
        <v/>
      </c>
      <c r="K216">
        <f t="shared" si="24"/>
        <v>3</v>
      </c>
      <c r="L216" t="str">
        <f t="shared" si="23"/>
        <v>Qld</v>
      </c>
      <c r="M216" t="str">
        <f t="shared" si="25"/>
        <v>Brisbane</v>
      </c>
      <c r="T216" s="35">
        <f>G216*1.1159</f>
        <v>43559.156499999997</v>
      </c>
    </row>
    <row r="217" spans="1:20" x14ac:dyDescent="0.2">
      <c r="A217" s="23">
        <v>31304</v>
      </c>
      <c r="B217" s="23" t="s">
        <v>222</v>
      </c>
      <c r="C217" s="24">
        <v>30499</v>
      </c>
      <c r="D217" s="23">
        <v>41</v>
      </c>
      <c r="E217" s="24">
        <v>1374211860</v>
      </c>
      <c r="F217" s="24">
        <v>39875</v>
      </c>
      <c r="G217" s="24">
        <v>45058</v>
      </c>
      <c r="H217" s="25">
        <f t="shared" si="20"/>
        <v>45058</v>
      </c>
      <c r="I217">
        <f t="shared" si="21"/>
        <v>45058</v>
      </c>
      <c r="J217" t="str">
        <f t="shared" si="22"/>
        <v/>
      </c>
      <c r="K217">
        <f t="shared" si="24"/>
        <v>3</v>
      </c>
      <c r="L217" t="str">
        <f t="shared" si="23"/>
        <v>Qld</v>
      </c>
      <c r="M217" t="str">
        <f t="shared" si="25"/>
        <v>Brisbane</v>
      </c>
      <c r="T217" s="35">
        <f>G217*1.1159</f>
        <v>50280.222199999997</v>
      </c>
    </row>
    <row r="218" spans="1:20" x14ac:dyDescent="0.2">
      <c r="A218" s="23">
        <v>31305</v>
      </c>
      <c r="B218" s="23" t="s">
        <v>223</v>
      </c>
      <c r="C218" s="24">
        <v>29624</v>
      </c>
      <c r="D218" s="23">
        <v>44</v>
      </c>
      <c r="E218" s="24">
        <v>1350886014</v>
      </c>
      <c r="F218" s="24">
        <v>38805</v>
      </c>
      <c r="G218" s="24">
        <v>45601</v>
      </c>
      <c r="H218" s="25">
        <f t="shared" si="20"/>
        <v>45601</v>
      </c>
      <c r="I218">
        <f t="shared" si="21"/>
        <v>45601</v>
      </c>
      <c r="J218" t="str">
        <f t="shared" si="22"/>
        <v/>
      </c>
      <c r="K218">
        <f t="shared" si="24"/>
        <v>3</v>
      </c>
      <c r="L218" t="str">
        <f t="shared" si="23"/>
        <v>Qld</v>
      </c>
      <c r="M218" t="str">
        <f t="shared" si="25"/>
        <v>Brisbane</v>
      </c>
      <c r="T218" s="35">
        <f>G218*1.1159</f>
        <v>50886.155899999998</v>
      </c>
    </row>
    <row r="219" spans="1:20" x14ac:dyDescent="0.2">
      <c r="A219" s="23">
        <v>31401</v>
      </c>
      <c r="B219" s="23" t="s">
        <v>224</v>
      </c>
      <c r="C219" s="24">
        <v>48665</v>
      </c>
      <c r="D219" s="23">
        <v>42</v>
      </c>
      <c r="E219" s="24">
        <v>2741859378</v>
      </c>
      <c r="F219" s="24">
        <v>45966</v>
      </c>
      <c r="G219" s="24">
        <v>56342</v>
      </c>
      <c r="H219" s="25">
        <f t="shared" si="20"/>
        <v>56342</v>
      </c>
      <c r="I219">
        <f t="shared" si="21"/>
        <v>56342</v>
      </c>
      <c r="J219" t="str">
        <f t="shared" si="22"/>
        <v/>
      </c>
      <c r="K219">
        <f t="shared" si="24"/>
        <v>3</v>
      </c>
      <c r="L219" t="str">
        <f t="shared" si="23"/>
        <v>Qld</v>
      </c>
      <c r="M219" t="str">
        <f t="shared" si="25"/>
        <v>Brisbane</v>
      </c>
      <c r="T219" s="35">
        <f>G219*1.1159</f>
        <v>62872.037799999991</v>
      </c>
    </row>
    <row r="220" spans="1:20" x14ac:dyDescent="0.2">
      <c r="A220" s="23">
        <v>31402</v>
      </c>
      <c r="B220" s="23" t="s">
        <v>225</v>
      </c>
      <c r="C220" s="24">
        <v>28260</v>
      </c>
      <c r="D220" s="23">
        <v>39</v>
      </c>
      <c r="E220" s="24">
        <v>1400225601</v>
      </c>
      <c r="F220" s="24">
        <v>43967</v>
      </c>
      <c r="G220" s="24">
        <v>49548</v>
      </c>
      <c r="H220" s="25">
        <f t="shared" si="20"/>
        <v>49548</v>
      </c>
      <c r="I220">
        <f t="shared" si="21"/>
        <v>49548</v>
      </c>
      <c r="J220" t="str">
        <f t="shared" si="22"/>
        <v/>
      </c>
      <c r="K220">
        <f t="shared" si="24"/>
        <v>3</v>
      </c>
      <c r="L220" t="str">
        <f t="shared" si="23"/>
        <v>Qld</v>
      </c>
      <c r="M220" t="str">
        <f t="shared" si="25"/>
        <v>Brisbane</v>
      </c>
      <c r="T220" s="35">
        <f>G220*1.1159</f>
        <v>55290.613199999993</v>
      </c>
    </row>
    <row r="221" spans="1:20" x14ac:dyDescent="0.2">
      <c r="A221" s="23">
        <v>31403</v>
      </c>
      <c r="B221" s="23" t="s">
        <v>226</v>
      </c>
      <c r="C221" s="24">
        <v>20150</v>
      </c>
      <c r="D221" s="23">
        <v>39</v>
      </c>
      <c r="E221" s="24">
        <v>910547272</v>
      </c>
      <c r="F221" s="24">
        <v>41810</v>
      </c>
      <c r="G221" s="24">
        <v>45188</v>
      </c>
      <c r="H221" s="25">
        <f t="shared" si="20"/>
        <v>45188</v>
      </c>
      <c r="I221">
        <f t="shared" si="21"/>
        <v>45188</v>
      </c>
      <c r="J221" t="str">
        <f t="shared" si="22"/>
        <v/>
      </c>
      <c r="K221">
        <f t="shared" si="24"/>
        <v>3</v>
      </c>
      <c r="L221" t="str">
        <f t="shared" si="23"/>
        <v>Qld</v>
      </c>
      <c r="M221" t="str">
        <f t="shared" si="25"/>
        <v>Brisbane</v>
      </c>
      <c r="T221" s="35">
        <f>G221*1.1159</f>
        <v>50425.289199999992</v>
      </c>
    </row>
    <row r="222" spans="1:20" x14ac:dyDescent="0.2">
      <c r="A222" s="23">
        <v>31501</v>
      </c>
      <c r="B222" s="23" t="s">
        <v>227</v>
      </c>
      <c r="C222" s="24">
        <v>10576</v>
      </c>
      <c r="D222" s="23">
        <v>41</v>
      </c>
      <c r="E222" s="24">
        <v>463382625</v>
      </c>
      <c r="F222" s="24">
        <v>33265</v>
      </c>
      <c r="G222" s="24">
        <v>43815</v>
      </c>
      <c r="H222" s="25">
        <f t="shared" si="20"/>
        <v>43815</v>
      </c>
      <c r="I222">
        <f t="shared" si="21"/>
        <v>43815</v>
      </c>
      <c r="J222" t="str">
        <f t="shared" si="22"/>
        <v/>
      </c>
      <c r="K222">
        <f t="shared" si="24"/>
        <v>3</v>
      </c>
      <c r="L222" t="str">
        <f t="shared" si="23"/>
        <v>Qld</v>
      </c>
      <c r="M222" t="str">
        <f t="shared" si="25"/>
        <v>Brisbane</v>
      </c>
      <c r="T222" s="35">
        <f>G222*1.1159</f>
        <v>48893.158499999998</v>
      </c>
    </row>
    <row r="223" spans="1:20" x14ac:dyDescent="0.2">
      <c r="A223" s="23">
        <v>31502</v>
      </c>
      <c r="B223" s="23" t="s">
        <v>228</v>
      </c>
      <c r="C223" s="24">
        <v>16177</v>
      </c>
      <c r="D223" s="23">
        <v>37</v>
      </c>
      <c r="E223" s="24">
        <v>948263305</v>
      </c>
      <c r="F223" s="24">
        <v>50708</v>
      </c>
      <c r="G223" s="24">
        <v>58618</v>
      </c>
      <c r="H223" s="25">
        <f t="shared" si="20"/>
        <v>58618</v>
      </c>
      <c r="I223">
        <f t="shared" si="21"/>
        <v>58618</v>
      </c>
      <c r="J223" t="str">
        <f t="shared" si="22"/>
        <v/>
      </c>
      <c r="K223">
        <f t="shared" si="24"/>
        <v>3</v>
      </c>
      <c r="L223" t="str">
        <f t="shared" si="23"/>
        <v>Qld</v>
      </c>
      <c r="M223" t="str">
        <f t="shared" si="25"/>
        <v>Brisbane</v>
      </c>
      <c r="T223" s="35">
        <f>G223*1.1159</f>
        <v>65411.826199999996</v>
      </c>
    </row>
    <row r="224" spans="1:20" x14ac:dyDescent="0.2">
      <c r="A224" s="23">
        <v>31503</v>
      </c>
      <c r="B224" s="23" t="s">
        <v>229</v>
      </c>
      <c r="C224" s="24">
        <v>10677</v>
      </c>
      <c r="D224" s="23">
        <v>43</v>
      </c>
      <c r="E224" s="24">
        <v>471484009</v>
      </c>
      <c r="F224" s="24">
        <v>38243</v>
      </c>
      <c r="G224" s="24">
        <v>44159</v>
      </c>
      <c r="H224" s="25">
        <f t="shared" si="20"/>
        <v>44159</v>
      </c>
      <c r="I224">
        <f t="shared" si="21"/>
        <v>44159</v>
      </c>
      <c r="J224" t="str">
        <f t="shared" si="22"/>
        <v/>
      </c>
      <c r="K224">
        <f t="shared" si="24"/>
        <v>3</v>
      </c>
      <c r="L224" t="str">
        <f t="shared" si="23"/>
        <v>Qld</v>
      </c>
      <c r="M224" t="str">
        <f t="shared" si="25"/>
        <v>Brisbane</v>
      </c>
      <c r="T224" s="35">
        <f>G224*1.1159</f>
        <v>49277.028099999996</v>
      </c>
    </row>
    <row r="225" spans="1:20" x14ac:dyDescent="0.2">
      <c r="A225" s="23">
        <v>31601</v>
      </c>
      <c r="B225" s="23" t="s">
        <v>230</v>
      </c>
      <c r="C225" s="24">
        <v>26459</v>
      </c>
      <c r="D225" s="23">
        <v>44</v>
      </c>
      <c r="E225" s="24">
        <v>1234846357</v>
      </c>
      <c r="F225" s="24">
        <v>35673</v>
      </c>
      <c r="G225" s="24">
        <v>46670</v>
      </c>
      <c r="H225" s="25">
        <f t="shared" si="20"/>
        <v>46670</v>
      </c>
      <c r="I225">
        <f t="shared" si="21"/>
        <v>46670</v>
      </c>
      <c r="J225" t="str">
        <f t="shared" si="22"/>
        <v/>
      </c>
      <c r="K225">
        <f t="shared" si="24"/>
        <v>3</v>
      </c>
      <c r="L225" t="str">
        <f t="shared" si="23"/>
        <v>Qld</v>
      </c>
      <c r="M225" t="str">
        <f t="shared" si="25"/>
        <v>Brisbane</v>
      </c>
      <c r="T225" s="35">
        <f>G225*1.1159</f>
        <v>52079.052999999993</v>
      </c>
    </row>
    <row r="226" spans="1:20" x14ac:dyDescent="0.2">
      <c r="A226" s="23">
        <v>31602</v>
      </c>
      <c r="B226" s="23" t="s">
        <v>231</v>
      </c>
      <c r="C226" s="24">
        <v>38833</v>
      </c>
      <c r="D226" s="23">
        <v>45</v>
      </c>
      <c r="E226" s="24">
        <v>1687175288</v>
      </c>
      <c r="F226" s="24">
        <v>34320</v>
      </c>
      <c r="G226" s="24">
        <v>43447</v>
      </c>
      <c r="H226" s="25">
        <f t="shared" si="20"/>
        <v>43447</v>
      </c>
      <c r="I226">
        <f t="shared" si="21"/>
        <v>43447</v>
      </c>
      <c r="J226" t="str">
        <f t="shared" si="22"/>
        <v/>
      </c>
      <c r="K226">
        <f t="shared" si="24"/>
        <v>3</v>
      </c>
      <c r="L226" t="str">
        <f t="shared" si="23"/>
        <v>Qld</v>
      </c>
      <c r="M226" t="str">
        <f t="shared" si="25"/>
        <v>Brisbane</v>
      </c>
      <c r="T226" s="35">
        <f>G226*1.1159</f>
        <v>48482.507299999997</v>
      </c>
    </row>
    <row r="227" spans="1:20" x14ac:dyDescent="0.2">
      <c r="A227" s="23">
        <v>31603</v>
      </c>
      <c r="B227" s="23" t="s">
        <v>232</v>
      </c>
      <c r="C227" s="24">
        <v>30735</v>
      </c>
      <c r="D227" s="23">
        <v>42</v>
      </c>
      <c r="E227" s="24">
        <v>1307146961</v>
      </c>
      <c r="F227" s="24">
        <v>34334</v>
      </c>
      <c r="G227" s="24">
        <v>42530</v>
      </c>
      <c r="H227" s="25">
        <f t="shared" si="20"/>
        <v>42530</v>
      </c>
      <c r="I227">
        <f t="shared" si="21"/>
        <v>42530</v>
      </c>
      <c r="J227" t="str">
        <f t="shared" si="22"/>
        <v/>
      </c>
      <c r="K227">
        <f t="shared" si="24"/>
        <v>3</v>
      </c>
      <c r="L227" t="str">
        <f t="shared" si="23"/>
        <v>Qld</v>
      </c>
      <c r="M227" t="str">
        <f t="shared" si="25"/>
        <v>Brisbane</v>
      </c>
      <c r="T227" s="35">
        <f>G227*1.1159</f>
        <v>47459.226999999999</v>
      </c>
    </row>
    <row r="228" spans="1:20" x14ac:dyDescent="0.2">
      <c r="A228" s="23">
        <v>31605</v>
      </c>
      <c r="B228" s="23" t="s">
        <v>233</v>
      </c>
      <c r="C228" s="24">
        <v>21084</v>
      </c>
      <c r="D228" s="23">
        <v>47</v>
      </c>
      <c r="E228" s="24">
        <v>895766906</v>
      </c>
      <c r="F228" s="24">
        <v>31525</v>
      </c>
      <c r="G228" s="24">
        <v>42486</v>
      </c>
      <c r="H228" s="25">
        <f t="shared" si="20"/>
        <v>42486</v>
      </c>
      <c r="I228">
        <f t="shared" si="21"/>
        <v>42486</v>
      </c>
      <c r="J228" t="str">
        <f t="shared" si="22"/>
        <v/>
      </c>
      <c r="K228">
        <f t="shared" si="24"/>
        <v>3</v>
      </c>
      <c r="L228" t="str">
        <f t="shared" si="23"/>
        <v>Qld</v>
      </c>
      <c r="M228" t="str">
        <f t="shared" si="25"/>
        <v>Brisbane</v>
      </c>
      <c r="T228" s="35">
        <f>G228*1.1159</f>
        <v>47410.127399999998</v>
      </c>
    </row>
    <row r="229" spans="1:20" x14ac:dyDescent="0.2">
      <c r="A229" s="23">
        <v>31606</v>
      </c>
      <c r="B229" s="23" t="s">
        <v>234</v>
      </c>
      <c r="C229" s="24">
        <v>25971</v>
      </c>
      <c r="D229" s="23">
        <v>47</v>
      </c>
      <c r="E229" s="24">
        <v>1051377718</v>
      </c>
      <c r="F229" s="24">
        <v>31770</v>
      </c>
      <c r="G229" s="24">
        <v>40483</v>
      </c>
      <c r="H229" s="25">
        <f t="shared" si="20"/>
        <v>40483</v>
      </c>
      <c r="I229">
        <f t="shared" si="21"/>
        <v>40483</v>
      </c>
      <c r="J229" t="str">
        <f t="shared" si="22"/>
        <v/>
      </c>
      <c r="K229">
        <f t="shared" si="24"/>
        <v>3</v>
      </c>
      <c r="L229" t="str">
        <f t="shared" si="23"/>
        <v>Qld</v>
      </c>
      <c r="M229" t="str">
        <f t="shared" si="25"/>
        <v>Brisbane</v>
      </c>
      <c r="T229" s="35">
        <f>G229*1.1159</f>
        <v>45174.979699999996</v>
      </c>
    </row>
    <row r="230" spans="1:20" x14ac:dyDescent="0.2">
      <c r="A230" s="23">
        <v>31607</v>
      </c>
      <c r="B230" s="23" t="s">
        <v>235</v>
      </c>
      <c r="C230" s="24">
        <v>20645</v>
      </c>
      <c r="D230" s="23">
        <v>44</v>
      </c>
      <c r="E230" s="24">
        <v>849934005</v>
      </c>
      <c r="F230" s="24">
        <v>34427</v>
      </c>
      <c r="G230" s="24">
        <v>41169</v>
      </c>
      <c r="H230" s="25">
        <f t="shared" si="20"/>
        <v>41169</v>
      </c>
      <c r="I230">
        <f t="shared" si="21"/>
        <v>41169</v>
      </c>
      <c r="J230" t="str">
        <f t="shared" si="22"/>
        <v/>
      </c>
      <c r="K230">
        <f t="shared" si="24"/>
        <v>3</v>
      </c>
      <c r="L230" t="str">
        <f t="shared" si="23"/>
        <v>Qld</v>
      </c>
      <c r="M230" t="str">
        <f t="shared" si="25"/>
        <v>Brisbane</v>
      </c>
      <c r="T230" s="35">
        <f>G230*1.1159</f>
        <v>45940.487099999998</v>
      </c>
    </row>
    <row r="231" spans="1:20" x14ac:dyDescent="0.2">
      <c r="A231" s="23">
        <v>31608</v>
      </c>
      <c r="B231" s="23" t="s">
        <v>236</v>
      </c>
      <c r="C231" s="24">
        <v>11485</v>
      </c>
      <c r="D231" s="23">
        <v>48</v>
      </c>
      <c r="E231" s="24">
        <v>470375601</v>
      </c>
      <c r="F231" s="24">
        <v>31201</v>
      </c>
      <c r="G231" s="24">
        <v>40956</v>
      </c>
      <c r="H231" s="25">
        <f t="shared" si="20"/>
        <v>40956</v>
      </c>
      <c r="I231">
        <f t="shared" si="21"/>
        <v>40956</v>
      </c>
      <c r="J231" t="str">
        <f t="shared" si="22"/>
        <v/>
      </c>
      <c r="K231">
        <f t="shared" si="24"/>
        <v>3</v>
      </c>
      <c r="L231" t="str">
        <f t="shared" si="23"/>
        <v>Qld</v>
      </c>
      <c r="M231" t="str">
        <f t="shared" si="25"/>
        <v>Brisbane</v>
      </c>
      <c r="T231" s="35">
        <f>G231*1.1159</f>
        <v>45702.800399999993</v>
      </c>
    </row>
    <row r="232" spans="1:20" x14ac:dyDescent="0.2">
      <c r="A232" s="23">
        <v>31701</v>
      </c>
      <c r="B232" s="23" t="s">
        <v>237</v>
      </c>
      <c r="C232" s="24">
        <v>76823</v>
      </c>
      <c r="D232" s="23">
        <v>42</v>
      </c>
      <c r="E232" s="24">
        <v>3499799638</v>
      </c>
      <c r="F232" s="24">
        <v>38668</v>
      </c>
      <c r="G232" s="24">
        <v>45557</v>
      </c>
      <c r="H232" s="25">
        <f t="shared" si="20"/>
        <v>45557</v>
      </c>
      <c r="I232">
        <f t="shared" si="21"/>
        <v>45557</v>
      </c>
      <c r="J232" t="str">
        <f t="shared" si="22"/>
        <v/>
      </c>
      <c r="K232">
        <f t="shared" si="24"/>
        <v>3</v>
      </c>
      <c r="L232" t="str">
        <f t="shared" si="23"/>
        <v>Qld</v>
      </c>
      <c r="M232" t="str">
        <f t="shared" si="25"/>
        <v>Brisbane</v>
      </c>
      <c r="T232" s="35">
        <f>G232*1.1159</f>
        <v>50837.056299999997</v>
      </c>
    </row>
    <row r="233" spans="1:20" x14ac:dyDescent="0.2">
      <c r="A233" s="23">
        <v>31801</v>
      </c>
      <c r="B233" s="23" t="s">
        <v>238</v>
      </c>
      <c r="C233" s="24">
        <v>22207</v>
      </c>
      <c r="D233" s="23">
        <v>45</v>
      </c>
      <c r="E233" s="24">
        <v>998768419</v>
      </c>
      <c r="F233" s="24">
        <v>38025</v>
      </c>
      <c r="G233" s="24">
        <v>44975</v>
      </c>
      <c r="H233" s="25">
        <f t="shared" si="20"/>
        <v>44975</v>
      </c>
      <c r="I233">
        <f t="shared" si="21"/>
        <v>44975</v>
      </c>
      <c r="J233" t="str">
        <f t="shared" si="22"/>
        <v/>
      </c>
      <c r="K233">
        <f t="shared" si="24"/>
        <v>3</v>
      </c>
      <c r="L233" t="str">
        <f t="shared" si="23"/>
        <v>Qld</v>
      </c>
      <c r="M233" t="str">
        <f t="shared" si="25"/>
        <v>Brisbane</v>
      </c>
      <c r="T233" s="35">
        <f>G233*1.1159</f>
        <v>50187.602499999994</v>
      </c>
    </row>
    <row r="234" spans="1:20" x14ac:dyDescent="0.2">
      <c r="A234" s="23">
        <v>31802</v>
      </c>
      <c r="B234" s="23" t="s">
        <v>239</v>
      </c>
      <c r="C234" s="24">
        <v>99703</v>
      </c>
      <c r="D234" s="23">
        <v>39</v>
      </c>
      <c r="E234" s="24">
        <v>5304759335</v>
      </c>
      <c r="F234" s="24">
        <v>46123</v>
      </c>
      <c r="G234" s="24">
        <v>53206</v>
      </c>
      <c r="H234" s="25">
        <f t="shared" si="20"/>
        <v>53206</v>
      </c>
      <c r="I234">
        <f t="shared" si="21"/>
        <v>53206</v>
      </c>
      <c r="J234" t="str">
        <f t="shared" si="22"/>
        <v/>
      </c>
      <c r="K234">
        <f t="shared" si="24"/>
        <v>3</v>
      </c>
      <c r="L234" t="str">
        <f t="shared" si="23"/>
        <v>Qld</v>
      </c>
      <c r="M234" t="str">
        <f t="shared" si="25"/>
        <v>Brisbane</v>
      </c>
      <c r="T234" s="35">
        <f>G234*1.1159</f>
        <v>59372.575399999994</v>
      </c>
    </row>
    <row r="235" spans="1:20" x14ac:dyDescent="0.2">
      <c r="A235" s="23">
        <v>31901</v>
      </c>
      <c r="B235" s="23" t="s">
        <v>240</v>
      </c>
      <c r="C235" s="24">
        <v>41964</v>
      </c>
      <c r="D235" s="23">
        <v>44</v>
      </c>
      <c r="E235" s="24">
        <v>1703633783</v>
      </c>
      <c r="F235" s="24">
        <v>33413</v>
      </c>
      <c r="G235" s="24">
        <v>40598</v>
      </c>
      <c r="H235" s="25">
        <f t="shared" si="20"/>
        <v>40598</v>
      </c>
      <c r="I235">
        <f t="shared" si="21"/>
        <v>40598</v>
      </c>
      <c r="J235" t="str">
        <f t="shared" si="22"/>
        <v/>
      </c>
      <c r="K235">
        <f t="shared" si="24"/>
        <v>3</v>
      </c>
      <c r="L235" t="str">
        <f t="shared" si="23"/>
        <v>Qld</v>
      </c>
      <c r="M235" t="str">
        <f t="shared" si="25"/>
        <v>Brisbane</v>
      </c>
      <c r="T235" s="35">
        <f>G235*1.1159</f>
        <v>45303.308199999992</v>
      </c>
    </row>
    <row r="236" spans="1:20" x14ac:dyDescent="0.2">
      <c r="A236" s="23">
        <v>31902</v>
      </c>
      <c r="B236" s="23" t="s">
        <v>241</v>
      </c>
      <c r="C236" s="24">
        <v>22812</v>
      </c>
      <c r="D236" s="23">
        <v>45</v>
      </c>
      <c r="E236" s="24">
        <v>808558391</v>
      </c>
      <c r="F236" s="24">
        <v>28907</v>
      </c>
      <c r="G236" s="24">
        <v>35444</v>
      </c>
      <c r="H236" s="25">
        <f t="shared" si="20"/>
        <v>35444</v>
      </c>
      <c r="I236">
        <f t="shared" si="21"/>
        <v>35444</v>
      </c>
      <c r="J236" t="str">
        <f t="shared" si="22"/>
        <v/>
      </c>
      <c r="K236">
        <f t="shared" si="24"/>
        <v>3</v>
      </c>
      <c r="L236" t="str">
        <f t="shared" si="23"/>
        <v>Qld</v>
      </c>
      <c r="M236" t="str">
        <f t="shared" si="25"/>
        <v>Brisbane</v>
      </c>
      <c r="T236" s="35">
        <f>G236*1.1159</f>
        <v>39551.959599999995</v>
      </c>
    </row>
    <row r="237" spans="1:20" x14ac:dyDescent="0.2">
      <c r="A237" s="23">
        <v>31903</v>
      </c>
      <c r="B237" s="23" t="s">
        <v>242</v>
      </c>
      <c r="C237" s="24">
        <v>22214</v>
      </c>
      <c r="D237" s="23">
        <v>46</v>
      </c>
      <c r="E237" s="24">
        <v>816641485</v>
      </c>
      <c r="F237" s="24">
        <v>30722</v>
      </c>
      <c r="G237" s="24">
        <v>36762</v>
      </c>
      <c r="H237" s="25">
        <f t="shared" si="20"/>
        <v>36762</v>
      </c>
      <c r="I237">
        <f t="shared" si="21"/>
        <v>36762</v>
      </c>
      <c r="J237" t="str">
        <f t="shared" si="22"/>
        <v/>
      </c>
      <c r="K237">
        <f t="shared" si="24"/>
        <v>3</v>
      </c>
      <c r="L237" t="str">
        <f t="shared" si="23"/>
        <v>Qld</v>
      </c>
      <c r="M237" t="str">
        <f t="shared" si="25"/>
        <v>Brisbane</v>
      </c>
      <c r="T237" s="35">
        <f>G237*1.1159</f>
        <v>41022.715799999998</v>
      </c>
    </row>
    <row r="238" spans="1:20" x14ac:dyDescent="0.2">
      <c r="A238" s="23">
        <v>31904</v>
      </c>
      <c r="B238" s="23" t="s">
        <v>243</v>
      </c>
      <c r="C238" s="24">
        <v>24079</v>
      </c>
      <c r="D238" s="23">
        <v>46</v>
      </c>
      <c r="E238" s="24">
        <v>939390926</v>
      </c>
      <c r="F238" s="24">
        <v>31310</v>
      </c>
      <c r="G238" s="24">
        <v>39013</v>
      </c>
      <c r="H238" s="25">
        <f t="shared" si="20"/>
        <v>39013</v>
      </c>
      <c r="I238">
        <f t="shared" si="21"/>
        <v>39013</v>
      </c>
      <c r="J238" t="str">
        <f t="shared" si="22"/>
        <v/>
      </c>
      <c r="K238">
        <f t="shared" si="24"/>
        <v>3</v>
      </c>
      <c r="L238" t="str">
        <f t="shared" si="23"/>
        <v>Qld</v>
      </c>
      <c r="M238" t="str">
        <f t="shared" si="25"/>
        <v>Brisbane</v>
      </c>
      <c r="T238" s="35">
        <f>G238*1.1159</f>
        <v>43534.606699999997</v>
      </c>
    </row>
    <row r="239" spans="1:20" x14ac:dyDescent="0.2">
      <c r="A239" s="23">
        <v>31905</v>
      </c>
      <c r="B239" s="23" t="s">
        <v>244</v>
      </c>
      <c r="C239" s="24">
        <v>19114</v>
      </c>
      <c r="D239" s="23">
        <v>46</v>
      </c>
      <c r="E239" s="24">
        <v>751300111</v>
      </c>
      <c r="F239" s="24">
        <v>34059</v>
      </c>
      <c r="G239" s="24">
        <v>39306</v>
      </c>
      <c r="H239" s="25">
        <f t="shared" si="20"/>
        <v>39306</v>
      </c>
      <c r="I239">
        <f t="shared" si="21"/>
        <v>39306</v>
      </c>
      <c r="J239" t="str">
        <f t="shared" si="22"/>
        <v/>
      </c>
      <c r="K239">
        <f t="shared" si="24"/>
        <v>3</v>
      </c>
      <c r="L239" t="str">
        <f t="shared" si="23"/>
        <v>Qld</v>
      </c>
      <c r="M239" t="str">
        <f t="shared" si="25"/>
        <v>Brisbane</v>
      </c>
      <c r="T239" s="35">
        <f>G239*1.1159</f>
        <v>43861.565399999992</v>
      </c>
    </row>
    <row r="240" spans="1:20" x14ac:dyDescent="0.2">
      <c r="A240" s="23">
        <v>40101</v>
      </c>
      <c r="B240" s="23" t="s">
        <v>245</v>
      </c>
      <c r="C240" s="24">
        <v>12227</v>
      </c>
      <c r="D240" s="23">
        <v>37</v>
      </c>
      <c r="E240" s="24">
        <v>789699478</v>
      </c>
      <c r="F240" s="24">
        <v>42335</v>
      </c>
      <c r="G240" s="24">
        <v>64587</v>
      </c>
      <c r="H240" s="25">
        <f t="shared" si="20"/>
        <v>64587</v>
      </c>
      <c r="I240">
        <f t="shared" si="21"/>
        <v>64587</v>
      </c>
      <c r="J240" t="str">
        <f t="shared" si="22"/>
        <v/>
      </c>
      <c r="K240">
        <f t="shared" si="24"/>
        <v>4</v>
      </c>
      <c r="L240" t="str">
        <f t="shared" si="23"/>
        <v>SA</v>
      </c>
      <c r="M240" t="str">
        <f t="shared" si="25"/>
        <v>Adelaide</v>
      </c>
      <c r="T240" s="35">
        <f>G240*1.1159</f>
        <v>72072.633299999987</v>
      </c>
    </row>
    <row r="241" spans="1:20" x14ac:dyDescent="0.2">
      <c r="A241" s="23">
        <v>40102</v>
      </c>
      <c r="B241" s="23" t="s">
        <v>246</v>
      </c>
      <c r="C241" s="24">
        <v>40898</v>
      </c>
      <c r="D241" s="23">
        <v>45</v>
      </c>
      <c r="E241" s="24">
        <v>2181888060</v>
      </c>
      <c r="F241" s="24">
        <v>41428</v>
      </c>
      <c r="G241" s="24">
        <v>53350</v>
      </c>
      <c r="H241" s="25">
        <f t="shared" si="20"/>
        <v>53350</v>
      </c>
      <c r="I241">
        <f t="shared" si="21"/>
        <v>53350</v>
      </c>
      <c r="J241" t="str">
        <f t="shared" si="22"/>
        <v/>
      </c>
      <c r="K241">
        <f t="shared" si="24"/>
        <v>4</v>
      </c>
      <c r="L241" t="str">
        <f t="shared" si="23"/>
        <v>SA</v>
      </c>
      <c r="M241" t="str">
        <f t="shared" si="25"/>
        <v>Adelaide</v>
      </c>
      <c r="T241" s="35">
        <f>G241*1.1159</f>
        <v>59533.264999999992</v>
      </c>
    </row>
    <row r="242" spans="1:20" x14ac:dyDescent="0.2">
      <c r="A242" s="23">
        <v>40103</v>
      </c>
      <c r="B242" s="23" t="s">
        <v>247</v>
      </c>
      <c r="C242" s="24">
        <v>27381</v>
      </c>
      <c r="D242" s="23">
        <v>49</v>
      </c>
      <c r="E242" s="24">
        <v>2055188662</v>
      </c>
      <c r="F242" s="24">
        <v>47878</v>
      </c>
      <c r="G242" s="24">
        <v>75059</v>
      </c>
      <c r="H242" s="25">
        <f t="shared" si="20"/>
        <v>75059</v>
      </c>
      <c r="I242">
        <f t="shared" si="21"/>
        <v>75059</v>
      </c>
      <c r="J242" t="str">
        <f t="shared" si="22"/>
        <v/>
      </c>
      <c r="K242">
        <f t="shared" si="24"/>
        <v>4</v>
      </c>
      <c r="L242" t="str">
        <f t="shared" si="23"/>
        <v>SA</v>
      </c>
      <c r="M242" t="str">
        <f t="shared" si="25"/>
        <v>Adelaide</v>
      </c>
      <c r="T242" s="35">
        <f>G242*1.1159</f>
        <v>83758.338099999994</v>
      </c>
    </row>
    <row r="243" spans="1:20" x14ac:dyDescent="0.2">
      <c r="A243" s="23">
        <v>40104</v>
      </c>
      <c r="B243" s="23" t="s">
        <v>248</v>
      </c>
      <c r="C243" s="24">
        <v>27188</v>
      </c>
      <c r="D243" s="23">
        <v>43</v>
      </c>
      <c r="E243" s="24">
        <v>1267016290</v>
      </c>
      <c r="F243" s="24">
        <v>39285</v>
      </c>
      <c r="G243" s="24">
        <v>46602</v>
      </c>
      <c r="H243" s="25">
        <f t="shared" si="20"/>
        <v>46602</v>
      </c>
      <c r="I243">
        <f t="shared" si="21"/>
        <v>46602</v>
      </c>
      <c r="J243" t="str">
        <f t="shared" si="22"/>
        <v/>
      </c>
      <c r="K243">
        <f t="shared" si="24"/>
        <v>4</v>
      </c>
      <c r="L243" t="str">
        <f t="shared" si="23"/>
        <v>SA</v>
      </c>
      <c r="M243" t="str">
        <f t="shared" si="25"/>
        <v>Adelaide</v>
      </c>
      <c r="T243" s="35">
        <f>G243*1.1159</f>
        <v>52003.171799999996</v>
      </c>
    </row>
    <row r="244" spans="1:20" x14ac:dyDescent="0.2">
      <c r="A244" s="23">
        <v>40105</v>
      </c>
      <c r="B244" s="23" t="s">
        <v>249</v>
      </c>
      <c r="C244" s="24">
        <v>20700</v>
      </c>
      <c r="D244" s="23">
        <v>42</v>
      </c>
      <c r="E244" s="24">
        <v>1244491023</v>
      </c>
      <c r="F244" s="24">
        <v>43557</v>
      </c>
      <c r="G244" s="24">
        <v>60120</v>
      </c>
      <c r="H244" s="25">
        <f t="shared" si="20"/>
        <v>60120</v>
      </c>
      <c r="I244">
        <f t="shared" si="21"/>
        <v>60120</v>
      </c>
      <c r="J244" t="str">
        <f t="shared" si="22"/>
        <v/>
      </c>
      <c r="K244">
        <f t="shared" si="24"/>
        <v>4</v>
      </c>
      <c r="L244" t="str">
        <f t="shared" si="23"/>
        <v>SA</v>
      </c>
      <c r="M244" t="str">
        <f t="shared" si="25"/>
        <v>Adelaide</v>
      </c>
      <c r="T244" s="35">
        <f>G244*1.1159</f>
        <v>67087.907999999996</v>
      </c>
    </row>
    <row r="245" spans="1:20" x14ac:dyDescent="0.2">
      <c r="A245" s="23">
        <v>40106</v>
      </c>
      <c r="B245" s="23" t="s">
        <v>250</v>
      </c>
      <c r="C245" s="24">
        <v>16169</v>
      </c>
      <c r="D245" s="23">
        <v>42</v>
      </c>
      <c r="E245" s="24">
        <v>1028751380</v>
      </c>
      <c r="F245" s="24">
        <v>45693</v>
      </c>
      <c r="G245" s="24">
        <v>63625</v>
      </c>
      <c r="H245" s="25">
        <f t="shared" si="20"/>
        <v>63625</v>
      </c>
      <c r="I245">
        <f t="shared" si="21"/>
        <v>63625</v>
      </c>
      <c r="J245" t="str">
        <f t="shared" si="22"/>
        <v/>
      </c>
      <c r="K245">
        <f t="shared" si="24"/>
        <v>4</v>
      </c>
      <c r="L245" t="str">
        <f t="shared" si="23"/>
        <v>SA</v>
      </c>
      <c r="M245" t="str">
        <f t="shared" si="25"/>
        <v>Adelaide</v>
      </c>
      <c r="T245" s="35">
        <f>G245*1.1159</f>
        <v>70999.137499999997</v>
      </c>
    </row>
    <row r="246" spans="1:20" x14ac:dyDescent="0.2">
      <c r="A246" s="23">
        <v>40107</v>
      </c>
      <c r="B246" s="23" t="s">
        <v>251</v>
      </c>
      <c r="C246" s="24">
        <v>22838</v>
      </c>
      <c r="D246" s="23">
        <v>44</v>
      </c>
      <c r="E246" s="24">
        <v>1593245268</v>
      </c>
      <c r="F246" s="24">
        <v>48213</v>
      </c>
      <c r="G246" s="24">
        <v>69763</v>
      </c>
      <c r="H246" s="25">
        <f t="shared" si="20"/>
        <v>69763</v>
      </c>
      <c r="I246">
        <f t="shared" si="21"/>
        <v>69763</v>
      </c>
      <c r="J246" t="str">
        <f t="shared" si="22"/>
        <v/>
      </c>
      <c r="K246">
        <f t="shared" si="24"/>
        <v>4</v>
      </c>
      <c r="L246" t="str">
        <f t="shared" si="23"/>
        <v>SA</v>
      </c>
      <c r="M246" t="str">
        <f t="shared" si="25"/>
        <v>Adelaide</v>
      </c>
      <c r="T246" s="35">
        <f>G246*1.1159</f>
        <v>77848.531699999992</v>
      </c>
    </row>
    <row r="247" spans="1:20" x14ac:dyDescent="0.2">
      <c r="A247" s="23">
        <v>40201</v>
      </c>
      <c r="B247" s="23" t="s">
        <v>252</v>
      </c>
      <c r="C247" s="24">
        <v>17230</v>
      </c>
      <c r="D247" s="23">
        <v>43</v>
      </c>
      <c r="E247" s="24">
        <v>783071105</v>
      </c>
      <c r="F247" s="24">
        <v>40429</v>
      </c>
      <c r="G247" s="24">
        <v>45448</v>
      </c>
      <c r="H247" s="25">
        <f t="shared" si="20"/>
        <v>45448</v>
      </c>
      <c r="I247">
        <f t="shared" si="21"/>
        <v>45448</v>
      </c>
      <c r="J247" t="str">
        <f t="shared" si="22"/>
        <v/>
      </c>
      <c r="K247">
        <f t="shared" si="24"/>
        <v>4</v>
      </c>
      <c r="L247" t="str">
        <f t="shared" si="23"/>
        <v>SA</v>
      </c>
      <c r="M247" t="str">
        <f t="shared" si="25"/>
        <v>Adelaide</v>
      </c>
      <c r="T247" s="35">
        <f>G247*1.1159</f>
        <v>50715.423199999997</v>
      </c>
    </row>
    <row r="248" spans="1:20" x14ac:dyDescent="0.2">
      <c r="A248" s="23">
        <v>40202</v>
      </c>
      <c r="B248" s="23" t="s">
        <v>253</v>
      </c>
      <c r="C248" s="24">
        <v>35457</v>
      </c>
      <c r="D248" s="23">
        <v>39</v>
      </c>
      <c r="E248" s="24">
        <v>1431390059</v>
      </c>
      <c r="F248" s="24">
        <v>38090</v>
      </c>
      <c r="G248" s="24">
        <v>40370</v>
      </c>
      <c r="H248" s="25">
        <f t="shared" si="20"/>
        <v>40370</v>
      </c>
      <c r="I248">
        <f t="shared" si="21"/>
        <v>40370</v>
      </c>
      <c r="J248" t="str">
        <f t="shared" si="22"/>
        <v/>
      </c>
      <c r="K248">
        <f t="shared" si="24"/>
        <v>4</v>
      </c>
      <c r="L248" t="str">
        <f t="shared" si="23"/>
        <v>SA</v>
      </c>
      <c r="M248" t="str">
        <f t="shared" si="25"/>
        <v>Adelaide</v>
      </c>
      <c r="T248" s="35">
        <f>G248*1.1159</f>
        <v>45048.882999999994</v>
      </c>
    </row>
    <row r="249" spans="1:20" x14ac:dyDescent="0.2">
      <c r="A249" s="23">
        <v>40203</v>
      </c>
      <c r="B249" s="23" t="s">
        <v>254</v>
      </c>
      <c r="C249" s="24">
        <v>30634</v>
      </c>
      <c r="D249" s="23">
        <v>38</v>
      </c>
      <c r="E249" s="24">
        <v>1322651595</v>
      </c>
      <c r="F249" s="24">
        <v>39058</v>
      </c>
      <c r="G249" s="24">
        <v>43176</v>
      </c>
      <c r="H249" s="25">
        <f t="shared" si="20"/>
        <v>43176</v>
      </c>
      <c r="I249">
        <f t="shared" si="21"/>
        <v>43176</v>
      </c>
      <c r="J249" t="str">
        <f t="shared" si="22"/>
        <v/>
      </c>
      <c r="K249">
        <f t="shared" si="24"/>
        <v>4</v>
      </c>
      <c r="L249" t="str">
        <f t="shared" si="23"/>
        <v>SA</v>
      </c>
      <c r="M249" t="str">
        <f t="shared" si="25"/>
        <v>Adelaide</v>
      </c>
      <c r="T249" s="35">
        <f>G249*1.1159</f>
        <v>48180.098399999995</v>
      </c>
    </row>
    <row r="250" spans="1:20" x14ac:dyDescent="0.2">
      <c r="A250" s="23">
        <v>40204</v>
      </c>
      <c r="B250" s="23" t="s">
        <v>255</v>
      </c>
      <c r="C250" s="24">
        <v>64752</v>
      </c>
      <c r="D250" s="23">
        <v>39</v>
      </c>
      <c r="E250" s="24">
        <v>2737391514</v>
      </c>
      <c r="F250" s="24">
        <v>39518</v>
      </c>
      <c r="G250" s="24">
        <v>42275</v>
      </c>
      <c r="H250" s="25">
        <f t="shared" si="20"/>
        <v>42275</v>
      </c>
      <c r="I250">
        <f t="shared" si="21"/>
        <v>42275</v>
      </c>
      <c r="J250" t="str">
        <f t="shared" si="22"/>
        <v/>
      </c>
      <c r="K250">
        <f t="shared" si="24"/>
        <v>4</v>
      </c>
      <c r="L250" t="str">
        <f t="shared" si="23"/>
        <v>SA</v>
      </c>
      <c r="M250" t="str">
        <f t="shared" si="25"/>
        <v>Adelaide</v>
      </c>
      <c r="T250" s="35">
        <f>G250*1.1159</f>
        <v>47174.672499999993</v>
      </c>
    </row>
    <row r="251" spans="1:20" x14ac:dyDescent="0.2">
      <c r="A251" s="23">
        <v>40205</v>
      </c>
      <c r="B251" s="23" t="s">
        <v>256</v>
      </c>
      <c r="C251" s="24">
        <v>54107</v>
      </c>
      <c r="D251" s="23">
        <v>43</v>
      </c>
      <c r="E251" s="24">
        <v>2546480931</v>
      </c>
      <c r="F251" s="24">
        <v>42111</v>
      </c>
      <c r="G251" s="24">
        <v>47064</v>
      </c>
      <c r="H251" s="25">
        <f t="shared" si="20"/>
        <v>47064</v>
      </c>
      <c r="I251">
        <f t="shared" si="21"/>
        <v>47064</v>
      </c>
      <c r="J251" t="str">
        <f t="shared" si="22"/>
        <v/>
      </c>
      <c r="K251">
        <f t="shared" si="24"/>
        <v>4</v>
      </c>
      <c r="L251" t="str">
        <f t="shared" si="23"/>
        <v>SA</v>
      </c>
      <c r="M251" t="str">
        <f t="shared" si="25"/>
        <v>Adelaide</v>
      </c>
      <c r="T251" s="35">
        <f>G251*1.1159</f>
        <v>52518.717599999996</v>
      </c>
    </row>
    <row r="252" spans="1:20" x14ac:dyDescent="0.2">
      <c r="A252" s="23">
        <v>40301</v>
      </c>
      <c r="B252" s="23" t="s">
        <v>257</v>
      </c>
      <c r="C252" s="24">
        <v>20969</v>
      </c>
      <c r="D252" s="23">
        <v>47</v>
      </c>
      <c r="E252" s="24">
        <v>1233606173</v>
      </c>
      <c r="F252" s="24">
        <v>43836</v>
      </c>
      <c r="G252" s="24">
        <v>58830</v>
      </c>
      <c r="H252" s="25">
        <f t="shared" si="20"/>
        <v>58830</v>
      </c>
      <c r="I252">
        <f t="shared" si="21"/>
        <v>58830</v>
      </c>
      <c r="J252" t="str">
        <f t="shared" si="22"/>
        <v/>
      </c>
      <c r="K252">
        <f t="shared" si="24"/>
        <v>4</v>
      </c>
      <c r="L252" t="str">
        <f t="shared" si="23"/>
        <v>SA</v>
      </c>
      <c r="M252" t="str">
        <f t="shared" si="25"/>
        <v>Adelaide</v>
      </c>
      <c r="T252" s="35">
        <f>G252*1.1159</f>
        <v>65648.396999999997</v>
      </c>
    </row>
    <row r="253" spans="1:20" x14ac:dyDescent="0.2">
      <c r="A253" s="23">
        <v>40302</v>
      </c>
      <c r="B253" s="23" t="s">
        <v>258</v>
      </c>
      <c r="C253" s="24">
        <v>47907</v>
      </c>
      <c r="D253" s="23">
        <v>42</v>
      </c>
      <c r="E253" s="24">
        <v>2186807415</v>
      </c>
      <c r="F253" s="24">
        <v>40708</v>
      </c>
      <c r="G253" s="24">
        <v>45647</v>
      </c>
      <c r="H253" s="25">
        <f t="shared" si="20"/>
        <v>45647</v>
      </c>
      <c r="I253">
        <f t="shared" si="21"/>
        <v>45647</v>
      </c>
      <c r="J253" t="str">
        <f t="shared" si="22"/>
        <v/>
      </c>
      <c r="K253">
        <f t="shared" si="24"/>
        <v>4</v>
      </c>
      <c r="L253" t="str">
        <f t="shared" si="23"/>
        <v>SA</v>
      </c>
      <c r="M253" t="str">
        <f t="shared" si="25"/>
        <v>Adelaide</v>
      </c>
      <c r="T253" s="35">
        <f>G253*1.1159</f>
        <v>50937.487299999993</v>
      </c>
    </row>
    <row r="254" spans="1:20" x14ac:dyDescent="0.2">
      <c r="A254" s="23">
        <v>40303</v>
      </c>
      <c r="B254" s="23" t="s">
        <v>259</v>
      </c>
      <c r="C254" s="24">
        <v>37773</v>
      </c>
      <c r="D254" s="23">
        <v>46</v>
      </c>
      <c r="E254" s="24">
        <v>2163929792</v>
      </c>
      <c r="F254" s="24">
        <v>43533</v>
      </c>
      <c r="G254" s="24">
        <v>57288</v>
      </c>
      <c r="H254" s="25">
        <f t="shared" si="20"/>
        <v>57288</v>
      </c>
      <c r="I254">
        <f t="shared" si="21"/>
        <v>57288</v>
      </c>
      <c r="J254" t="str">
        <f t="shared" si="22"/>
        <v/>
      </c>
      <c r="K254">
        <f t="shared" si="24"/>
        <v>4</v>
      </c>
      <c r="L254" t="str">
        <f t="shared" si="23"/>
        <v>SA</v>
      </c>
      <c r="M254" t="str">
        <f t="shared" si="25"/>
        <v>Adelaide</v>
      </c>
      <c r="T254" s="35">
        <f>G254*1.1159</f>
        <v>63927.679199999991</v>
      </c>
    </row>
    <row r="255" spans="1:20" x14ac:dyDescent="0.2">
      <c r="A255" s="23">
        <v>40304</v>
      </c>
      <c r="B255" s="23" t="s">
        <v>260</v>
      </c>
      <c r="C255" s="24">
        <v>88740</v>
      </c>
      <c r="D255" s="23">
        <v>42</v>
      </c>
      <c r="E255" s="24">
        <v>3876356867</v>
      </c>
      <c r="F255" s="24">
        <v>39346</v>
      </c>
      <c r="G255" s="24">
        <v>43682</v>
      </c>
      <c r="H255" s="25">
        <f t="shared" si="20"/>
        <v>43682</v>
      </c>
      <c r="I255">
        <f t="shared" si="21"/>
        <v>43682</v>
      </c>
      <c r="J255" t="str">
        <f t="shared" si="22"/>
        <v/>
      </c>
      <c r="K255">
        <f t="shared" si="24"/>
        <v>4</v>
      </c>
      <c r="L255" t="str">
        <f t="shared" si="23"/>
        <v>SA</v>
      </c>
      <c r="M255" t="str">
        <f t="shared" si="25"/>
        <v>Adelaide</v>
      </c>
      <c r="T255" s="35">
        <f>G255*1.1159</f>
        <v>48744.743799999997</v>
      </c>
    </row>
    <row r="256" spans="1:20" x14ac:dyDescent="0.2">
      <c r="A256" s="23">
        <v>40401</v>
      </c>
      <c r="B256" s="23" t="s">
        <v>261</v>
      </c>
      <c r="C256" s="24">
        <v>55450</v>
      </c>
      <c r="D256" s="23">
        <v>42</v>
      </c>
      <c r="E256" s="24">
        <v>2664437705</v>
      </c>
      <c r="F256" s="24">
        <v>40333</v>
      </c>
      <c r="G256" s="24">
        <v>48051</v>
      </c>
      <c r="H256" s="25">
        <f t="shared" si="20"/>
        <v>48051</v>
      </c>
      <c r="I256">
        <f t="shared" si="21"/>
        <v>48051</v>
      </c>
      <c r="J256" t="str">
        <f t="shared" si="22"/>
        <v/>
      </c>
      <c r="K256">
        <f t="shared" si="24"/>
        <v>4</v>
      </c>
      <c r="L256" t="str">
        <f t="shared" si="23"/>
        <v>SA</v>
      </c>
      <c r="M256" t="str">
        <f t="shared" si="25"/>
        <v>Adelaide</v>
      </c>
      <c r="T256" s="35">
        <f>G256*1.1159</f>
        <v>53620.110899999992</v>
      </c>
    </row>
    <row r="257" spans="1:20" x14ac:dyDescent="0.2">
      <c r="A257" s="23">
        <v>40402</v>
      </c>
      <c r="B257" s="23" t="s">
        <v>262</v>
      </c>
      <c r="C257" s="24">
        <v>28454</v>
      </c>
      <c r="D257" s="23">
        <v>41</v>
      </c>
      <c r="E257" s="24">
        <v>1298262243</v>
      </c>
      <c r="F257" s="24">
        <v>40635</v>
      </c>
      <c r="G257" s="24">
        <v>45627</v>
      </c>
      <c r="H257" s="25">
        <f t="shared" si="20"/>
        <v>45627</v>
      </c>
      <c r="I257">
        <f t="shared" si="21"/>
        <v>45627</v>
      </c>
      <c r="J257" t="str">
        <f t="shared" si="22"/>
        <v/>
      </c>
      <c r="K257">
        <f t="shared" si="24"/>
        <v>4</v>
      </c>
      <c r="L257" t="str">
        <f t="shared" si="23"/>
        <v>SA</v>
      </c>
      <c r="M257" t="str">
        <f t="shared" si="25"/>
        <v>Adelaide</v>
      </c>
      <c r="T257" s="35">
        <f>G257*1.1159</f>
        <v>50915.169299999994</v>
      </c>
    </row>
    <row r="258" spans="1:20" x14ac:dyDescent="0.2">
      <c r="A258" s="23">
        <v>40403</v>
      </c>
      <c r="B258" s="23" t="s">
        <v>263</v>
      </c>
      <c r="C258" s="24">
        <v>33100</v>
      </c>
      <c r="D258" s="23">
        <v>40</v>
      </c>
      <c r="E258" s="24">
        <v>1553544189</v>
      </c>
      <c r="F258" s="24">
        <v>40056</v>
      </c>
      <c r="G258" s="24">
        <v>46935</v>
      </c>
      <c r="H258" s="25">
        <f t="shared" ref="H258:H321" si="26">IFERROR(ROUND(E258/C258,0),"na")</f>
        <v>46935</v>
      </c>
      <c r="I258">
        <f t="shared" ref="I258:I321" si="27">IFERROR(H258,0)</f>
        <v>46935</v>
      </c>
      <c r="J258" t="str">
        <f t="shared" ref="J258:J321" si="28">IF(I258=H258,"","NO MATCH")</f>
        <v/>
      </c>
      <c r="K258">
        <f t="shared" si="24"/>
        <v>4</v>
      </c>
      <c r="L258" t="str">
        <f t="shared" ref="L258:L321" si="29">INDEX($O$3:$O$11,MATCH(K258,$N$3:$N$11,0))</f>
        <v>SA</v>
      </c>
      <c r="M258" t="str">
        <f t="shared" si="25"/>
        <v>Adelaide</v>
      </c>
      <c r="T258" s="35">
        <f>G258*1.1159</f>
        <v>52374.766499999998</v>
      </c>
    </row>
    <row r="259" spans="1:20" x14ac:dyDescent="0.2">
      <c r="A259" s="23">
        <v>40501</v>
      </c>
      <c r="B259" s="23" t="s">
        <v>264</v>
      </c>
      <c r="C259" s="24">
        <v>18750</v>
      </c>
      <c r="D259" s="23">
        <v>45</v>
      </c>
      <c r="E259" s="24">
        <v>853297706</v>
      </c>
      <c r="F259" s="24">
        <v>39390</v>
      </c>
      <c r="G259" s="24">
        <v>45509</v>
      </c>
      <c r="H259" s="25">
        <f t="shared" si="26"/>
        <v>45509</v>
      </c>
      <c r="I259">
        <f t="shared" si="27"/>
        <v>45509</v>
      </c>
      <c r="J259" t="str">
        <f t="shared" si="28"/>
        <v/>
      </c>
      <c r="K259">
        <f t="shared" ref="K259:K322" si="30">FLOOR(A259/10000,1)</f>
        <v>4</v>
      </c>
      <c r="L259" t="str">
        <f t="shared" si="29"/>
        <v>SA</v>
      </c>
      <c r="M259" t="str">
        <f t="shared" ref="M259:M322" si="31">INDEX($P$3:$P$11,MATCH(K259,$N$3:$N$11,0))</f>
        <v>Adelaide</v>
      </c>
      <c r="T259" s="35">
        <f>G259*1.1159</f>
        <v>50783.493099999992</v>
      </c>
    </row>
    <row r="260" spans="1:20" x14ac:dyDescent="0.2">
      <c r="A260" s="23">
        <v>40502</v>
      </c>
      <c r="B260" s="23" t="s">
        <v>265</v>
      </c>
      <c r="C260" s="24">
        <v>11678</v>
      </c>
      <c r="D260" s="23">
        <v>47</v>
      </c>
      <c r="E260" s="24">
        <v>516276429</v>
      </c>
      <c r="F260" s="24">
        <v>36309</v>
      </c>
      <c r="G260" s="24">
        <v>44209</v>
      </c>
      <c r="H260" s="25">
        <f t="shared" si="26"/>
        <v>44209</v>
      </c>
      <c r="I260">
        <f t="shared" si="27"/>
        <v>44209</v>
      </c>
      <c r="J260" t="str">
        <f t="shared" si="28"/>
        <v/>
      </c>
      <c r="K260">
        <f t="shared" si="30"/>
        <v>4</v>
      </c>
      <c r="L260" t="str">
        <f t="shared" si="29"/>
        <v>SA</v>
      </c>
      <c r="M260" t="str">
        <f t="shared" si="31"/>
        <v>Adelaide</v>
      </c>
      <c r="T260" s="35">
        <f>G260*1.1159</f>
        <v>49332.823099999994</v>
      </c>
    </row>
    <row r="261" spans="1:20" x14ac:dyDescent="0.2">
      <c r="A261" s="23">
        <v>40503</v>
      </c>
      <c r="B261" s="23" t="s">
        <v>266</v>
      </c>
      <c r="C261" s="24">
        <v>12935</v>
      </c>
      <c r="D261" s="23">
        <v>46</v>
      </c>
      <c r="E261" s="24">
        <v>597088362</v>
      </c>
      <c r="F261" s="24">
        <v>37528</v>
      </c>
      <c r="G261" s="24">
        <v>46161</v>
      </c>
      <c r="H261" s="25">
        <f t="shared" si="26"/>
        <v>46161</v>
      </c>
      <c r="I261">
        <f t="shared" si="27"/>
        <v>46161</v>
      </c>
      <c r="J261" t="str">
        <f t="shared" si="28"/>
        <v/>
      </c>
      <c r="K261">
        <f t="shared" si="30"/>
        <v>4</v>
      </c>
      <c r="L261" t="str">
        <f t="shared" si="29"/>
        <v>SA</v>
      </c>
      <c r="M261" t="str">
        <f t="shared" si="31"/>
        <v>Adelaide</v>
      </c>
      <c r="T261" s="35">
        <f>G261*1.1159</f>
        <v>51511.059899999993</v>
      </c>
    </row>
    <row r="262" spans="1:20" x14ac:dyDescent="0.2">
      <c r="A262" s="23">
        <v>40504</v>
      </c>
      <c r="B262" s="23" t="s">
        <v>267</v>
      </c>
      <c r="C262" s="24">
        <v>11723</v>
      </c>
      <c r="D262" s="23">
        <v>49</v>
      </c>
      <c r="E262" s="24">
        <v>511849758</v>
      </c>
      <c r="F262" s="24">
        <v>33840</v>
      </c>
      <c r="G262" s="24">
        <v>43662</v>
      </c>
      <c r="H262" s="25">
        <f t="shared" si="26"/>
        <v>43662</v>
      </c>
      <c r="I262">
        <f t="shared" si="27"/>
        <v>43662</v>
      </c>
      <c r="J262" t="str">
        <f t="shared" si="28"/>
        <v/>
      </c>
      <c r="K262">
        <f t="shared" si="30"/>
        <v>4</v>
      </c>
      <c r="L262" t="str">
        <f t="shared" si="29"/>
        <v>SA</v>
      </c>
      <c r="M262" t="str">
        <f t="shared" si="31"/>
        <v>Adelaide</v>
      </c>
      <c r="T262" s="35">
        <f>G262*1.1159</f>
        <v>48722.425799999997</v>
      </c>
    </row>
    <row r="263" spans="1:20" x14ac:dyDescent="0.2">
      <c r="A263" s="23">
        <v>40601</v>
      </c>
      <c r="B263" s="23" t="s">
        <v>268</v>
      </c>
      <c r="C263" s="24">
        <v>29555</v>
      </c>
      <c r="D263" s="23">
        <v>43</v>
      </c>
      <c r="E263" s="24">
        <v>1525669155</v>
      </c>
      <c r="F263" s="24">
        <v>40927</v>
      </c>
      <c r="G263" s="24">
        <v>51621</v>
      </c>
      <c r="H263" s="25">
        <f t="shared" si="26"/>
        <v>51621</v>
      </c>
      <c r="I263">
        <f t="shared" si="27"/>
        <v>51621</v>
      </c>
      <c r="J263" t="str">
        <f t="shared" si="28"/>
        <v/>
      </c>
      <c r="K263">
        <f t="shared" si="30"/>
        <v>4</v>
      </c>
      <c r="L263" t="str">
        <f t="shared" si="29"/>
        <v>SA</v>
      </c>
      <c r="M263" t="str">
        <f t="shared" si="31"/>
        <v>Adelaide</v>
      </c>
      <c r="T263" s="35">
        <f>G263*1.1159</f>
        <v>57603.873899999991</v>
      </c>
    </row>
    <row r="264" spans="1:20" x14ac:dyDescent="0.2">
      <c r="A264" s="23">
        <v>40602</v>
      </c>
      <c r="B264" s="23" t="s">
        <v>269</v>
      </c>
      <c r="C264" s="24">
        <v>12795</v>
      </c>
      <c r="D264" s="23">
        <v>41</v>
      </c>
      <c r="E264" s="24">
        <v>686581634</v>
      </c>
      <c r="F264" s="24">
        <v>45372</v>
      </c>
      <c r="G264" s="24">
        <v>53660</v>
      </c>
      <c r="H264" s="25">
        <f t="shared" si="26"/>
        <v>53660</v>
      </c>
      <c r="I264">
        <f t="shared" si="27"/>
        <v>53660</v>
      </c>
      <c r="J264" t="str">
        <f t="shared" si="28"/>
        <v/>
      </c>
      <c r="K264">
        <f t="shared" si="30"/>
        <v>4</v>
      </c>
      <c r="L264" t="str">
        <f t="shared" si="29"/>
        <v>SA</v>
      </c>
      <c r="M264" t="str">
        <f t="shared" si="31"/>
        <v>Adelaide</v>
      </c>
      <c r="T264" s="35">
        <f>G264*1.1159</f>
        <v>59879.193999999996</v>
      </c>
    </row>
    <row r="265" spans="1:20" x14ac:dyDescent="0.2">
      <c r="A265" s="23">
        <v>40701</v>
      </c>
      <c r="B265" s="23" t="s">
        <v>270</v>
      </c>
      <c r="C265" s="24">
        <v>24346</v>
      </c>
      <c r="D265" s="23">
        <v>50</v>
      </c>
      <c r="E265" s="24">
        <v>919329560</v>
      </c>
      <c r="F265" s="24">
        <v>30848</v>
      </c>
      <c r="G265" s="24">
        <v>37761</v>
      </c>
      <c r="H265" s="25">
        <f t="shared" si="26"/>
        <v>37761</v>
      </c>
      <c r="I265">
        <f t="shared" si="27"/>
        <v>37761</v>
      </c>
      <c r="J265" t="str">
        <f t="shared" si="28"/>
        <v/>
      </c>
      <c r="K265">
        <f t="shared" si="30"/>
        <v>4</v>
      </c>
      <c r="L265" t="str">
        <f t="shared" si="29"/>
        <v>SA</v>
      </c>
      <c r="M265" t="str">
        <f t="shared" si="31"/>
        <v>Adelaide</v>
      </c>
      <c r="T265" s="35">
        <f>G265*1.1159</f>
        <v>42137.499899999995</v>
      </c>
    </row>
    <row r="266" spans="1:20" x14ac:dyDescent="0.2">
      <c r="A266" s="23">
        <v>40702</v>
      </c>
      <c r="B266" s="23" t="s">
        <v>271</v>
      </c>
      <c r="C266" s="24">
        <v>36183</v>
      </c>
      <c r="D266" s="23">
        <v>44</v>
      </c>
      <c r="E266" s="24">
        <v>1556350589</v>
      </c>
      <c r="F266" s="24">
        <v>37138</v>
      </c>
      <c r="G266" s="24">
        <v>43013</v>
      </c>
      <c r="H266" s="25">
        <f t="shared" si="26"/>
        <v>43013</v>
      </c>
      <c r="I266">
        <f t="shared" si="27"/>
        <v>43013</v>
      </c>
      <c r="J266" t="str">
        <f t="shared" si="28"/>
        <v/>
      </c>
      <c r="K266">
        <f t="shared" si="30"/>
        <v>4</v>
      </c>
      <c r="L266" t="str">
        <f t="shared" si="29"/>
        <v>SA</v>
      </c>
      <c r="M266" t="str">
        <f t="shared" si="31"/>
        <v>Adelaide</v>
      </c>
      <c r="T266" s="35">
        <f>G266*1.1159</f>
        <v>47998.206699999995</v>
      </c>
    </row>
    <row r="267" spans="1:20" x14ac:dyDescent="0.2">
      <c r="A267" s="23">
        <v>40703</v>
      </c>
      <c r="B267" s="23" t="s">
        <v>272</v>
      </c>
      <c r="C267" s="24">
        <v>34996</v>
      </c>
      <c r="D267" s="23">
        <v>45</v>
      </c>
      <c r="E267" s="24">
        <v>1338046891</v>
      </c>
      <c r="F267" s="24">
        <v>33345</v>
      </c>
      <c r="G267" s="24">
        <v>38234</v>
      </c>
      <c r="H267" s="25">
        <f t="shared" si="26"/>
        <v>38234</v>
      </c>
      <c r="I267">
        <f t="shared" si="27"/>
        <v>38234</v>
      </c>
      <c r="J267" t="str">
        <f t="shared" si="28"/>
        <v/>
      </c>
      <c r="K267">
        <f t="shared" si="30"/>
        <v>4</v>
      </c>
      <c r="L267" t="str">
        <f t="shared" si="29"/>
        <v>SA</v>
      </c>
      <c r="M267" t="str">
        <f t="shared" si="31"/>
        <v>Adelaide</v>
      </c>
      <c r="T267" s="35">
        <f>G267*1.1159</f>
        <v>42665.320599999999</v>
      </c>
    </row>
    <row r="268" spans="1:20" x14ac:dyDescent="0.2">
      <c r="A268" s="23">
        <v>50101</v>
      </c>
      <c r="B268" s="23" t="s">
        <v>273</v>
      </c>
      <c r="C268" s="24">
        <v>26088</v>
      </c>
      <c r="D268" s="23">
        <v>43</v>
      </c>
      <c r="E268" s="24">
        <v>1191137235</v>
      </c>
      <c r="F268" s="24">
        <v>35109</v>
      </c>
      <c r="G268" s="24">
        <v>45658</v>
      </c>
      <c r="H268" s="25">
        <f t="shared" si="26"/>
        <v>45658</v>
      </c>
      <c r="I268">
        <f t="shared" si="27"/>
        <v>45658</v>
      </c>
      <c r="J268" t="str">
        <f t="shared" si="28"/>
        <v/>
      </c>
      <c r="K268">
        <f t="shared" si="30"/>
        <v>5</v>
      </c>
      <c r="L268" t="str">
        <f t="shared" si="29"/>
        <v>WA</v>
      </c>
      <c r="M268" t="str">
        <f t="shared" si="31"/>
        <v>Perth</v>
      </c>
      <c r="T268" s="35">
        <f>G268*1.1159</f>
        <v>50949.762199999997</v>
      </c>
    </row>
    <row r="269" spans="1:20" x14ac:dyDescent="0.2">
      <c r="A269" s="23">
        <v>50102</v>
      </c>
      <c r="B269" s="23" t="s">
        <v>274</v>
      </c>
      <c r="C269" s="24">
        <v>53402</v>
      </c>
      <c r="D269" s="23">
        <v>42</v>
      </c>
      <c r="E269" s="24">
        <v>2972117079</v>
      </c>
      <c r="F269" s="24">
        <v>43822</v>
      </c>
      <c r="G269" s="24">
        <v>55656</v>
      </c>
      <c r="H269" s="25">
        <f t="shared" si="26"/>
        <v>55656</v>
      </c>
      <c r="I269">
        <f t="shared" si="27"/>
        <v>55656</v>
      </c>
      <c r="J269" t="str">
        <f t="shared" si="28"/>
        <v/>
      </c>
      <c r="K269">
        <f t="shared" si="30"/>
        <v>5</v>
      </c>
      <c r="L269" t="str">
        <f t="shared" si="29"/>
        <v>WA</v>
      </c>
      <c r="M269" t="str">
        <f t="shared" si="31"/>
        <v>Perth</v>
      </c>
      <c r="T269" s="35">
        <f>G269*1.1159</f>
        <v>62106.530399999996</v>
      </c>
    </row>
    <row r="270" spans="1:20" x14ac:dyDescent="0.2">
      <c r="A270" s="23">
        <v>50103</v>
      </c>
      <c r="B270" s="23" t="s">
        <v>275</v>
      </c>
      <c r="C270" s="24">
        <v>12522</v>
      </c>
      <c r="D270" s="23">
        <v>47</v>
      </c>
      <c r="E270" s="24">
        <v>537752870</v>
      </c>
      <c r="F270" s="24">
        <v>33963</v>
      </c>
      <c r="G270" s="24">
        <v>42945</v>
      </c>
      <c r="H270" s="25">
        <f t="shared" si="26"/>
        <v>42945</v>
      </c>
      <c r="I270">
        <f t="shared" si="27"/>
        <v>42945</v>
      </c>
      <c r="J270" t="str">
        <f t="shared" si="28"/>
        <v/>
      </c>
      <c r="K270">
        <f t="shared" si="30"/>
        <v>5</v>
      </c>
      <c r="L270" t="str">
        <f t="shared" si="29"/>
        <v>WA</v>
      </c>
      <c r="M270" t="str">
        <f t="shared" si="31"/>
        <v>Perth</v>
      </c>
      <c r="T270" s="35">
        <f>G270*1.1159</f>
        <v>47922.325499999992</v>
      </c>
    </row>
    <row r="271" spans="1:20" x14ac:dyDescent="0.2">
      <c r="A271" s="23">
        <v>50201</v>
      </c>
      <c r="B271" s="23" t="s">
        <v>276</v>
      </c>
      <c r="C271" s="24">
        <v>43739</v>
      </c>
      <c r="D271" s="23">
        <v>45</v>
      </c>
      <c r="E271" s="24">
        <v>2349979134</v>
      </c>
      <c r="F271" s="24">
        <v>39226</v>
      </c>
      <c r="G271" s="24">
        <v>53727</v>
      </c>
      <c r="H271" s="25">
        <f t="shared" si="26"/>
        <v>53727</v>
      </c>
      <c r="I271">
        <f t="shared" si="27"/>
        <v>53727</v>
      </c>
      <c r="J271" t="str">
        <f t="shared" si="28"/>
        <v/>
      </c>
      <c r="K271">
        <f t="shared" si="30"/>
        <v>5</v>
      </c>
      <c r="L271" t="str">
        <f t="shared" si="29"/>
        <v>WA</v>
      </c>
      <c r="M271" t="str">
        <f t="shared" si="31"/>
        <v>Perth</v>
      </c>
      <c r="T271" s="35">
        <f>G271*1.1159</f>
        <v>59953.959299999995</v>
      </c>
    </row>
    <row r="272" spans="1:20" x14ac:dyDescent="0.2">
      <c r="A272" s="23">
        <v>50301</v>
      </c>
      <c r="B272" s="23" t="s">
        <v>277</v>
      </c>
      <c r="C272" s="24">
        <v>40653</v>
      </c>
      <c r="D272" s="23">
        <v>47</v>
      </c>
      <c r="E272" s="24">
        <v>4478239555</v>
      </c>
      <c r="F272" s="24">
        <v>54231</v>
      </c>
      <c r="G272" s="24">
        <v>110158</v>
      </c>
      <c r="H272" s="25">
        <f t="shared" si="26"/>
        <v>110158</v>
      </c>
      <c r="I272">
        <f t="shared" si="27"/>
        <v>110158</v>
      </c>
      <c r="J272" t="str">
        <f t="shared" si="28"/>
        <v/>
      </c>
      <c r="K272">
        <f t="shared" si="30"/>
        <v>5</v>
      </c>
      <c r="L272" t="str">
        <f t="shared" si="29"/>
        <v>WA</v>
      </c>
      <c r="M272" t="str">
        <f t="shared" si="31"/>
        <v>Perth</v>
      </c>
      <c r="T272" s="35">
        <f>G272*1.1159</f>
        <v>122925.31219999999</v>
      </c>
    </row>
    <row r="273" spans="1:20" x14ac:dyDescent="0.2">
      <c r="A273" s="23">
        <v>50302</v>
      </c>
      <c r="B273" s="23" t="s">
        <v>278</v>
      </c>
      <c r="C273" s="24">
        <v>61945</v>
      </c>
      <c r="D273" s="23">
        <v>36</v>
      </c>
      <c r="E273" s="24">
        <v>4504728427</v>
      </c>
      <c r="F273" s="24">
        <v>48560</v>
      </c>
      <c r="G273" s="24">
        <v>72721</v>
      </c>
      <c r="H273" s="25">
        <f t="shared" si="26"/>
        <v>72721</v>
      </c>
      <c r="I273">
        <f t="shared" si="27"/>
        <v>72721</v>
      </c>
      <c r="J273" t="str">
        <f t="shared" si="28"/>
        <v/>
      </c>
      <c r="K273">
        <f t="shared" si="30"/>
        <v>5</v>
      </c>
      <c r="L273" t="str">
        <f t="shared" si="29"/>
        <v>WA</v>
      </c>
      <c r="M273" t="str">
        <f t="shared" si="31"/>
        <v>Perth</v>
      </c>
      <c r="T273" s="35">
        <f>G273*1.1159</f>
        <v>81149.363899999997</v>
      </c>
    </row>
    <row r="274" spans="1:20" x14ac:dyDescent="0.2">
      <c r="A274" s="23">
        <v>50401</v>
      </c>
      <c r="B274" s="23" t="s">
        <v>279</v>
      </c>
      <c r="C274" s="24">
        <v>45427</v>
      </c>
      <c r="D274" s="23">
        <v>39</v>
      </c>
      <c r="E274" s="24">
        <v>2448951603</v>
      </c>
      <c r="F274" s="24">
        <v>45045</v>
      </c>
      <c r="G274" s="24">
        <v>53910</v>
      </c>
      <c r="H274" s="25">
        <f t="shared" si="26"/>
        <v>53910</v>
      </c>
      <c r="I274">
        <f t="shared" si="27"/>
        <v>53910</v>
      </c>
      <c r="J274" t="str">
        <f t="shared" si="28"/>
        <v/>
      </c>
      <c r="K274">
        <f t="shared" si="30"/>
        <v>5</v>
      </c>
      <c r="L274" t="str">
        <f t="shared" si="29"/>
        <v>WA</v>
      </c>
      <c r="M274" t="str">
        <f t="shared" si="31"/>
        <v>Perth</v>
      </c>
      <c r="T274" s="35">
        <f>G274*1.1159</f>
        <v>60158.168999999994</v>
      </c>
    </row>
    <row r="275" spans="1:20" x14ac:dyDescent="0.2">
      <c r="A275" s="23">
        <v>50402</v>
      </c>
      <c r="B275" s="23" t="s">
        <v>280</v>
      </c>
      <c r="C275" s="24">
        <v>23119</v>
      </c>
      <c r="D275" s="23">
        <v>45</v>
      </c>
      <c r="E275" s="24">
        <v>1290555565</v>
      </c>
      <c r="F275" s="24">
        <v>44691</v>
      </c>
      <c r="G275" s="24">
        <v>55822</v>
      </c>
      <c r="H275" s="25">
        <f t="shared" si="26"/>
        <v>55822</v>
      </c>
      <c r="I275">
        <f t="shared" si="27"/>
        <v>55822</v>
      </c>
      <c r="J275" t="str">
        <f t="shared" si="28"/>
        <v/>
      </c>
      <c r="K275">
        <f t="shared" si="30"/>
        <v>5</v>
      </c>
      <c r="L275" t="str">
        <f t="shared" si="29"/>
        <v>WA</v>
      </c>
      <c r="M275" t="str">
        <f t="shared" si="31"/>
        <v>Perth</v>
      </c>
      <c r="T275" s="35">
        <f>G275*1.1159</f>
        <v>62291.769799999995</v>
      </c>
    </row>
    <row r="276" spans="1:20" x14ac:dyDescent="0.2">
      <c r="A276" s="23">
        <v>50403</v>
      </c>
      <c r="B276" s="23" t="s">
        <v>281</v>
      </c>
      <c r="C276" s="24">
        <v>58084</v>
      </c>
      <c r="D276" s="23">
        <v>40</v>
      </c>
      <c r="E276" s="24">
        <v>3082050857</v>
      </c>
      <c r="F276" s="24">
        <v>45068</v>
      </c>
      <c r="G276" s="24">
        <v>53062</v>
      </c>
      <c r="H276" s="25">
        <f t="shared" si="26"/>
        <v>53062</v>
      </c>
      <c r="I276">
        <f t="shared" si="27"/>
        <v>53062</v>
      </c>
      <c r="J276" t="str">
        <f t="shared" si="28"/>
        <v/>
      </c>
      <c r="K276">
        <f t="shared" si="30"/>
        <v>5</v>
      </c>
      <c r="L276" t="str">
        <f t="shared" si="29"/>
        <v>WA</v>
      </c>
      <c r="M276" t="str">
        <f t="shared" si="31"/>
        <v>Perth</v>
      </c>
      <c r="T276" s="35">
        <f>G276*1.1159</f>
        <v>59211.885799999996</v>
      </c>
    </row>
    <row r="277" spans="1:20" x14ac:dyDescent="0.2">
      <c r="A277" s="23">
        <v>50501</v>
      </c>
      <c r="B277" s="23" t="s">
        <v>282</v>
      </c>
      <c r="C277" s="24">
        <v>98101</v>
      </c>
      <c r="D277" s="23">
        <v>43</v>
      </c>
      <c r="E277" s="24">
        <v>5834073558</v>
      </c>
      <c r="F277" s="24">
        <v>45609</v>
      </c>
      <c r="G277" s="24">
        <v>59470</v>
      </c>
      <c r="H277" s="25">
        <f t="shared" si="26"/>
        <v>59470</v>
      </c>
      <c r="I277">
        <f t="shared" si="27"/>
        <v>59470</v>
      </c>
      <c r="J277" t="str">
        <f t="shared" si="28"/>
        <v/>
      </c>
      <c r="K277">
        <f t="shared" si="30"/>
        <v>5</v>
      </c>
      <c r="L277" t="str">
        <f t="shared" si="29"/>
        <v>WA</v>
      </c>
      <c r="M277" t="str">
        <f t="shared" si="31"/>
        <v>Perth</v>
      </c>
      <c r="T277" s="35">
        <f>G277*1.1159</f>
        <v>66362.572999999989</v>
      </c>
    </row>
    <row r="278" spans="1:20" x14ac:dyDescent="0.2">
      <c r="A278" s="23">
        <v>50502</v>
      </c>
      <c r="B278" s="23" t="s">
        <v>283</v>
      </c>
      <c r="C278" s="24">
        <v>107217</v>
      </c>
      <c r="D278" s="23">
        <v>40</v>
      </c>
      <c r="E278" s="24">
        <v>6407804711</v>
      </c>
      <c r="F278" s="24">
        <v>45664</v>
      </c>
      <c r="G278" s="24">
        <v>59765</v>
      </c>
      <c r="H278" s="25">
        <f t="shared" si="26"/>
        <v>59765</v>
      </c>
      <c r="I278">
        <f t="shared" si="27"/>
        <v>59765</v>
      </c>
      <c r="J278" t="str">
        <f t="shared" si="28"/>
        <v/>
      </c>
      <c r="K278">
        <f t="shared" si="30"/>
        <v>5</v>
      </c>
      <c r="L278" t="str">
        <f t="shared" si="29"/>
        <v>WA</v>
      </c>
      <c r="M278" t="str">
        <f t="shared" si="31"/>
        <v>Perth</v>
      </c>
      <c r="T278" s="35">
        <f>G278*1.1159</f>
        <v>66691.763499999986</v>
      </c>
    </row>
    <row r="279" spans="1:20" x14ac:dyDescent="0.2">
      <c r="A279" s="23">
        <v>50503</v>
      </c>
      <c r="B279" s="23" t="s">
        <v>284</v>
      </c>
      <c r="C279" s="24">
        <v>83637</v>
      </c>
      <c r="D279" s="23">
        <v>39</v>
      </c>
      <c r="E279" s="24">
        <v>4380648928</v>
      </c>
      <c r="F279" s="24">
        <v>44274</v>
      </c>
      <c r="G279" s="24">
        <v>52377</v>
      </c>
      <c r="H279" s="25">
        <f t="shared" si="26"/>
        <v>52377</v>
      </c>
      <c r="I279">
        <f t="shared" si="27"/>
        <v>52377</v>
      </c>
      <c r="J279" t="str">
        <f t="shared" si="28"/>
        <v/>
      </c>
      <c r="K279">
        <f t="shared" si="30"/>
        <v>5</v>
      </c>
      <c r="L279" t="str">
        <f t="shared" si="29"/>
        <v>WA</v>
      </c>
      <c r="M279" t="str">
        <f t="shared" si="31"/>
        <v>Perth</v>
      </c>
      <c r="T279" s="35">
        <f>G279*1.1159</f>
        <v>58447.494299999991</v>
      </c>
    </row>
    <row r="280" spans="1:20" x14ac:dyDescent="0.2">
      <c r="A280" s="23">
        <v>50601</v>
      </c>
      <c r="B280" s="23" t="s">
        <v>285</v>
      </c>
      <c r="C280" s="24">
        <v>34346</v>
      </c>
      <c r="D280" s="23">
        <v>40</v>
      </c>
      <c r="E280" s="24">
        <v>1794372483</v>
      </c>
      <c r="F280" s="24">
        <v>44647</v>
      </c>
      <c r="G280" s="24">
        <v>52244</v>
      </c>
      <c r="H280" s="25">
        <f t="shared" si="26"/>
        <v>52244</v>
      </c>
      <c r="I280">
        <f t="shared" si="27"/>
        <v>52244</v>
      </c>
      <c r="J280" t="str">
        <f t="shared" si="28"/>
        <v/>
      </c>
      <c r="K280">
        <f t="shared" si="30"/>
        <v>5</v>
      </c>
      <c r="L280" t="str">
        <f t="shared" si="29"/>
        <v>WA</v>
      </c>
      <c r="M280" t="str">
        <f t="shared" si="31"/>
        <v>Perth</v>
      </c>
      <c r="T280" s="35">
        <f>G280*1.1159</f>
        <v>58299.079599999997</v>
      </c>
    </row>
    <row r="281" spans="1:20" x14ac:dyDescent="0.2">
      <c r="A281" s="23">
        <v>50602</v>
      </c>
      <c r="B281" s="23" t="s">
        <v>286</v>
      </c>
      <c r="C281" s="24">
        <v>38577</v>
      </c>
      <c r="D281" s="23">
        <v>36</v>
      </c>
      <c r="E281" s="24">
        <v>2139961372</v>
      </c>
      <c r="F281" s="24">
        <v>45861</v>
      </c>
      <c r="G281" s="24">
        <v>55472</v>
      </c>
      <c r="H281" s="25">
        <f t="shared" si="26"/>
        <v>55472</v>
      </c>
      <c r="I281">
        <f t="shared" si="27"/>
        <v>55472</v>
      </c>
      <c r="J281" t="str">
        <f t="shared" si="28"/>
        <v/>
      </c>
      <c r="K281">
        <f t="shared" si="30"/>
        <v>5</v>
      </c>
      <c r="L281" t="str">
        <f t="shared" si="29"/>
        <v>WA</v>
      </c>
      <c r="M281" t="str">
        <f t="shared" si="31"/>
        <v>Perth</v>
      </c>
      <c r="T281" s="35">
        <f>G281*1.1159</f>
        <v>61901.204799999992</v>
      </c>
    </row>
    <row r="282" spans="1:20" x14ac:dyDescent="0.2">
      <c r="A282" s="23">
        <v>50603</v>
      </c>
      <c r="B282" s="23" t="s">
        <v>287</v>
      </c>
      <c r="C282" s="24">
        <v>52432</v>
      </c>
      <c r="D282" s="23">
        <v>40</v>
      </c>
      <c r="E282" s="24">
        <v>2786616279</v>
      </c>
      <c r="F282" s="24">
        <v>41855</v>
      </c>
      <c r="G282" s="24">
        <v>53147</v>
      </c>
      <c r="H282" s="25">
        <f t="shared" si="26"/>
        <v>53147</v>
      </c>
      <c r="I282">
        <f t="shared" si="27"/>
        <v>53147</v>
      </c>
      <c r="J282" t="str">
        <f t="shared" si="28"/>
        <v/>
      </c>
      <c r="K282">
        <f t="shared" si="30"/>
        <v>5</v>
      </c>
      <c r="L282" t="str">
        <f t="shared" si="29"/>
        <v>WA</v>
      </c>
      <c r="M282" t="str">
        <f t="shared" si="31"/>
        <v>Perth</v>
      </c>
      <c r="T282" s="35">
        <f>G282*1.1159</f>
        <v>59306.737299999993</v>
      </c>
    </row>
    <row r="283" spans="1:20" x14ac:dyDescent="0.2">
      <c r="A283" s="23">
        <v>50604</v>
      </c>
      <c r="B283" s="23" t="s">
        <v>288</v>
      </c>
      <c r="C283" s="24">
        <v>59584</v>
      </c>
      <c r="D283" s="23">
        <v>39</v>
      </c>
      <c r="E283" s="24">
        <v>2983839500</v>
      </c>
      <c r="F283" s="24">
        <v>43804</v>
      </c>
      <c r="G283" s="24">
        <v>50078</v>
      </c>
      <c r="H283" s="25">
        <f t="shared" si="26"/>
        <v>50078</v>
      </c>
      <c r="I283">
        <f t="shared" si="27"/>
        <v>50078</v>
      </c>
      <c r="J283" t="str">
        <f t="shared" si="28"/>
        <v/>
      </c>
      <c r="K283">
        <f t="shared" si="30"/>
        <v>5</v>
      </c>
      <c r="L283" t="str">
        <f t="shared" si="29"/>
        <v>WA</v>
      </c>
      <c r="M283" t="str">
        <f t="shared" si="31"/>
        <v>Perth</v>
      </c>
      <c r="T283" s="35">
        <f>G283*1.1159</f>
        <v>55882.040199999996</v>
      </c>
    </row>
    <row r="284" spans="1:20" x14ac:dyDescent="0.2">
      <c r="A284" s="23">
        <v>50605</v>
      </c>
      <c r="B284" s="23" t="s">
        <v>289</v>
      </c>
      <c r="C284" s="24">
        <v>32622</v>
      </c>
      <c r="D284" s="23">
        <v>43</v>
      </c>
      <c r="E284" s="24">
        <v>1864321296</v>
      </c>
      <c r="F284" s="24">
        <v>46128</v>
      </c>
      <c r="G284" s="24">
        <v>57149</v>
      </c>
      <c r="H284" s="25">
        <f t="shared" si="26"/>
        <v>57149</v>
      </c>
      <c r="I284">
        <f t="shared" si="27"/>
        <v>57149</v>
      </c>
      <c r="J284" t="str">
        <f t="shared" si="28"/>
        <v/>
      </c>
      <c r="K284">
        <f t="shared" si="30"/>
        <v>5</v>
      </c>
      <c r="L284" t="str">
        <f t="shared" si="29"/>
        <v>WA</v>
      </c>
      <c r="M284" t="str">
        <f t="shared" si="31"/>
        <v>Perth</v>
      </c>
      <c r="T284" s="35">
        <f>G284*1.1159</f>
        <v>63772.569099999993</v>
      </c>
    </row>
    <row r="285" spans="1:20" x14ac:dyDescent="0.2">
      <c r="A285" s="23">
        <v>50606</v>
      </c>
      <c r="B285" s="23" t="s">
        <v>290</v>
      </c>
      <c r="C285" s="24">
        <v>10145</v>
      </c>
      <c r="D285" s="23">
        <v>41</v>
      </c>
      <c r="E285" s="24">
        <v>572699770</v>
      </c>
      <c r="F285" s="24">
        <v>46561</v>
      </c>
      <c r="G285" s="24">
        <v>56451</v>
      </c>
      <c r="H285" s="25">
        <f t="shared" si="26"/>
        <v>56451</v>
      </c>
      <c r="I285">
        <f t="shared" si="27"/>
        <v>56451</v>
      </c>
      <c r="J285" t="str">
        <f t="shared" si="28"/>
        <v/>
      </c>
      <c r="K285">
        <f t="shared" si="30"/>
        <v>5</v>
      </c>
      <c r="L285" t="str">
        <f t="shared" si="29"/>
        <v>WA</v>
      </c>
      <c r="M285" t="str">
        <f t="shared" si="31"/>
        <v>Perth</v>
      </c>
      <c r="T285" s="35">
        <f>G285*1.1159</f>
        <v>62993.670899999997</v>
      </c>
    </row>
    <row r="286" spans="1:20" x14ac:dyDescent="0.2">
      <c r="A286" s="23">
        <v>50607</v>
      </c>
      <c r="B286" s="23" t="s">
        <v>291</v>
      </c>
      <c r="C286" s="24">
        <v>25703</v>
      </c>
      <c r="D286" s="23">
        <v>40</v>
      </c>
      <c r="E286" s="24">
        <v>1829542445</v>
      </c>
      <c r="F286" s="24">
        <v>49354</v>
      </c>
      <c r="G286" s="24">
        <v>71180</v>
      </c>
      <c r="H286" s="25">
        <f t="shared" si="26"/>
        <v>71180</v>
      </c>
      <c r="I286">
        <f t="shared" si="27"/>
        <v>71180</v>
      </c>
      <c r="J286" t="str">
        <f t="shared" si="28"/>
        <v/>
      </c>
      <c r="K286">
        <f t="shared" si="30"/>
        <v>5</v>
      </c>
      <c r="L286" t="str">
        <f t="shared" si="29"/>
        <v>WA</v>
      </c>
      <c r="M286" t="str">
        <f t="shared" si="31"/>
        <v>Perth</v>
      </c>
      <c r="T286" s="35">
        <f>G286*1.1159</f>
        <v>79429.761999999988</v>
      </c>
    </row>
    <row r="287" spans="1:20" x14ac:dyDescent="0.2">
      <c r="A287" s="23">
        <v>50701</v>
      </c>
      <c r="B287" s="23" t="s">
        <v>292</v>
      </c>
      <c r="C287" s="24">
        <v>51345</v>
      </c>
      <c r="D287" s="23">
        <v>39</v>
      </c>
      <c r="E287" s="24">
        <v>2896056942</v>
      </c>
      <c r="F287" s="24">
        <v>47191</v>
      </c>
      <c r="G287" s="24">
        <v>56404</v>
      </c>
      <c r="H287" s="25">
        <f t="shared" si="26"/>
        <v>56404</v>
      </c>
      <c r="I287">
        <f t="shared" si="27"/>
        <v>56404</v>
      </c>
      <c r="J287" t="str">
        <f t="shared" si="28"/>
        <v/>
      </c>
      <c r="K287">
        <f t="shared" si="30"/>
        <v>5</v>
      </c>
      <c r="L287" t="str">
        <f t="shared" si="29"/>
        <v>WA</v>
      </c>
      <c r="M287" t="str">
        <f t="shared" si="31"/>
        <v>Perth</v>
      </c>
      <c r="T287" s="35">
        <f>G287*1.1159</f>
        <v>62941.223599999998</v>
      </c>
    </row>
    <row r="288" spans="1:20" x14ac:dyDescent="0.2">
      <c r="A288" s="23">
        <v>50702</v>
      </c>
      <c r="B288" s="23" t="s">
        <v>293</v>
      </c>
      <c r="C288" s="24">
        <v>21073</v>
      </c>
      <c r="D288" s="23">
        <v>43</v>
      </c>
      <c r="E288" s="24">
        <v>1403278397</v>
      </c>
      <c r="F288" s="24">
        <v>46701</v>
      </c>
      <c r="G288" s="24">
        <v>66591</v>
      </c>
      <c r="H288" s="25">
        <f t="shared" si="26"/>
        <v>66591</v>
      </c>
      <c r="I288">
        <f t="shared" si="27"/>
        <v>66591</v>
      </c>
      <c r="J288" t="str">
        <f t="shared" si="28"/>
        <v/>
      </c>
      <c r="K288">
        <f t="shared" si="30"/>
        <v>5</v>
      </c>
      <c r="L288" t="str">
        <f t="shared" si="29"/>
        <v>WA</v>
      </c>
      <c r="M288" t="str">
        <f t="shared" si="31"/>
        <v>Perth</v>
      </c>
      <c r="T288" s="35">
        <f>G288*1.1159</f>
        <v>74308.896899999992</v>
      </c>
    </row>
    <row r="289" spans="1:20" x14ac:dyDescent="0.2">
      <c r="A289" s="23">
        <v>50703</v>
      </c>
      <c r="B289" s="23" t="s">
        <v>294</v>
      </c>
      <c r="C289" s="24">
        <v>14837</v>
      </c>
      <c r="D289" s="23">
        <v>37</v>
      </c>
      <c r="E289" s="24">
        <v>771986760</v>
      </c>
      <c r="F289" s="24">
        <v>45768</v>
      </c>
      <c r="G289" s="24">
        <v>52031</v>
      </c>
      <c r="H289" s="25">
        <f t="shared" si="26"/>
        <v>52031</v>
      </c>
      <c r="I289">
        <f t="shared" si="27"/>
        <v>52031</v>
      </c>
      <c r="J289" t="str">
        <f t="shared" si="28"/>
        <v/>
      </c>
      <c r="K289">
        <f t="shared" si="30"/>
        <v>5</v>
      </c>
      <c r="L289" t="str">
        <f t="shared" si="29"/>
        <v>WA</v>
      </c>
      <c r="M289" t="str">
        <f t="shared" si="31"/>
        <v>Perth</v>
      </c>
      <c r="T289" s="35">
        <f>G289*1.1159</f>
        <v>58061.392899999992</v>
      </c>
    </row>
    <row r="290" spans="1:20" x14ac:dyDescent="0.2">
      <c r="A290" s="23">
        <v>50704</v>
      </c>
      <c r="B290" s="23" t="s">
        <v>295</v>
      </c>
      <c r="C290" s="24">
        <v>63366</v>
      </c>
      <c r="D290" s="23">
        <v>45</v>
      </c>
      <c r="E290" s="24">
        <v>4249807267</v>
      </c>
      <c r="F290" s="24">
        <v>45734</v>
      </c>
      <c r="G290" s="24">
        <v>67068</v>
      </c>
      <c r="H290" s="25">
        <f t="shared" si="26"/>
        <v>67068</v>
      </c>
      <c r="I290">
        <f t="shared" si="27"/>
        <v>67068</v>
      </c>
      <c r="J290" t="str">
        <f t="shared" si="28"/>
        <v/>
      </c>
      <c r="K290">
        <f t="shared" si="30"/>
        <v>5</v>
      </c>
      <c r="L290" t="str">
        <f t="shared" si="29"/>
        <v>WA</v>
      </c>
      <c r="M290" t="str">
        <f t="shared" si="31"/>
        <v>Perth</v>
      </c>
      <c r="T290" s="35">
        <f>G290*1.1159</f>
        <v>74841.181199999992</v>
      </c>
    </row>
    <row r="291" spans="1:20" x14ac:dyDescent="0.2">
      <c r="A291" s="23">
        <v>50705</v>
      </c>
      <c r="B291" s="23" t="s">
        <v>296</v>
      </c>
      <c r="C291" s="24">
        <v>56479</v>
      </c>
      <c r="D291" s="23">
        <v>40</v>
      </c>
      <c r="E291" s="24">
        <v>3165986293</v>
      </c>
      <c r="F291" s="24">
        <v>46095</v>
      </c>
      <c r="G291" s="24">
        <v>56056</v>
      </c>
      <c r="H291" s="25">
        <f t="shared" si="26"/>
        <v>56056</v>
      </c>
      <c r="I291">
        <f t="shared" si="27"/>
        <v>56056</v>
      </c>
      <c r="J291" t="str">
        <f t="shared" si="28"/>
        <v/>
      </c>
      <c r="K291">
        <f t="shared" si="30"/>
        <v>5</v>
      </c>
      <c r="L291" t="str">
        <f t="shared" si="29"/>
        <v>WA</v>
      </c>
      <c r="M291" t="str">
        <f t="shared" si="31"/>
        <v>Perth</v>
      </c>
      <c r="T291" s="35">
        <f>G291*1.1159</f>
        <v>62552.890399999997</v>
      </c>
    </row>
    <row r="292" spans="1:20" x14ac:dyDescent="0.2">
      <c r="A292" s="23">
        <v>50901</v>
      </c>
      <c r="B292" s="23" t="s">
        <v>297</v>
      </c>
      <c r="C292" s="24">
        <v>32116</v>
      </c>
      <c r="D292" s="23">
        <v>46</v>
      </c>
      <c r="E292" s="24">
        <v>1356437659</v>
      </c>
      <c r="F292" s="24">
        <v>34511</v>
      </c>
      <c r="G292" s="24">
        <v>42236</v>
      </c>
      <c r="H292" s="25">
        <f t="shared" si="26"/>
        <v>42236</v>
      </c>
      <c r="I292">
        <f t="shared" si="27"/>
        <v>42236</v>
      </c>
      <c r="J292" t="str">
        <f t="shared" si="28"/>
        <v/>
      </c>
      <c r="K292">
        <f t="shared" si="30"/>
        <v>5</v>
      </c>
      <c r="L292" t="str">
        <f t="shared" si="29"/>
        <v>WA</v>
      </c>
      <c r="M292" t="str">
        <f t="shared" si="31"/>
        <v>Perth</v>
      </c>
      <c r="T292" s="35">
        <f>G292*1.1159</f>
        <v>47131.152399999999</v>
      </c>
    </row>
    <row r="293" spans="1:20" x14ac:dyDescent="0.2">
      <c r="A293" s="23">
        <v>50902</v>
      </c>
      <c r="B293" s="23" t="s">
        <v>298</v>
      </c>
      <c r="C293" s="24">
        <v>29297</v>
      </c>
      <c r="D293" s="23">
        <v>46</v>
      </c>
      <c r="E293" s="24">
        <v>1370583467</v>
      </c>
      <c r="F293" s="24">
        <v>37343</v>
      </c>
      <c r="G293" s="24">
        <v>46782</v>
      </c>
      <c r="H293" s="25">
        <f t="shared" si="26"/>
        <v>46782</v>
      </c>
      <c r="I293">
        <f t="shared" si="27"/>
        <v>46782</v>
      </c>
      <c r="J293" t="str">
        <f t="shared" si="28"/>
        <v/>
      </c>
      <c r="K293">
        <f t="shared" si="30"/>
        <v>5</v>
      </c>
      <c r="L293" t="str">
        <f t="shared" si="29"/>
        <v>WA</v>
      </c>
      <c r="M293" t="str">
        <f t="shared" si="31"/>
        <v>Perth</v>
      </c>
      <c r="T293" s="35">
        <f>G293*1.1159</f>
        <v>52204.033799999997</v>
      </c>
    </row>
    <row r="294" spans="1:20" x14ac:dyDescent="0.2">
      <c r="A294" s="23">
        <v>50903</v>
      </c>
      <c r="B294" s="23" t="s">
        <v>299</v>
      </c>
      <c r="C294" s="24">
        <v>11691</v>
      </c>
      <c r="D294" s="23">
        <v>46</v>
      </c>
      <c r="E294" s="24">
        <v>497277406</v>
      </c>
      <c r="F294" s="24">
        <v>35241</v>
      </c>
      <c r="G294" s="24">
        <v>42535</v>
      </c>
      <c r="H294" s="25">
        <f t="shared" si="26"/>
        <v>42535</v>
      </c>
      <c r="I294">
        <f t="shared" si="27"/>
        <v>42535</v>
      </c>
      <c r="J294" t="str">
        <f t="shared" si="28"/>
        <v/>
      </c>
      <c r="K294">
        <f t="shared" si="30"/>
        <v>5</v>
      </c>
      <c r="L294" t="str">
        <f t="shared" si="29"/>
        <v>WA</v>
      </c>
      <c r="M294" t="str">
        <f t="shared" si="31"/>
        <v>Perth</v>
      </c>
      <c r="T294" s="35">
        <f>G294*1.1159</f>
        <v>47464.806499999999</v>
      </c>
    </row>
    <row r="295" spans="1:20" x14ac:dyDescent="0.2">
      <c r="A295" s="23">
        <v>51001</v>
      </c>
      <c r="B295" s="23" t="s">
        <v>300</v>
      </c>
      <c r="C295" s="24">
        <v>14108</v>
      </c>
      <c r="D295" s="23">
        <v>38</v>
      </c>
      <c r="E295" s="24">
        <v>760435672</v>
      </c>
      <c r="F295" s="24">
        <v>45723</v>
      </c>
      <c r="G295" s="24">
        <v>53901</v>
      </c>
      <c r="H295" s="25">
        <f t="shared" si="26"/>
        <v>53901</v>
      </c>
      <c r="I295">
        <f t="shared" si="27"/>
        <v>53901</v>
      </c>
      <c r="J295" t="str">
        <f t="shared" si="28"/>
        <v/>
      </c>
      <c r="K295">
        <f t="shared" si="30"/>
        <v>5</v>
      </c>
      <c r="L295" t="str">
        <f t="shared" si="29"/>
        <v>WA</v>
      </c>
      <c r="M295" t="str">
        <f t="shared" si="31"/>
        <v>Perth</v>
      </c>
      <c r="T295" s="35">
        <f>G295*1.1159</f>
        <v>60148.125899999992</v>
      </c>
    </row>
    <row r="296" spans="1:20" x14ac:dyDescent="0.2">
      <c r="A296" s="23">
        <v>51002</v>
      </c>
      <c r="B296" s="23" t="s">
        <v>301</v>
      </c>
      <c r="C296" s="24">
        <v>10593</v>
      </c>
      <c r="D296" s="23">
        <v>35</v>
      </c>
      <c r="E296" s="24">
        <v>840265416</v>
      </c>
      <c r="F296" s="24">
        <v>69071</v>
      </c>
      <c r="G296" s="24">
        <v>79323</v>
      </c>
      <c r="H296" s="25">
        <f t="shared" si="26"/>
        <v>79323</v>
      </c>
      <c r="I296">
        <f t="shared" si="27"/>
        <v>79323</v>
      </c>
      <c r="J296" t="str">
        <f t="shared" si="28"/>
        <v/>
      </c>
      <c r="K296">
        <f t="shared" si="30"/>
        <v>5</v>
      </c>
      <c r="L296" t="str">
        <f t="shared" si="29"/>
        <v>WA</v>
      </c>
      <c r="M296" t="str">
        <f t="shared" si="31"/>
        <v>Perth</v>
      </c>
      <c r="T296" s="35">
        <f>G296*1.1159</f>
        <v>88516.535699999993</v>
      </c>
    </row>
    <row r="297" spans="1:20" x14ac:dyDescent="0.2">
      <c r="A297" s="23">
        <v>51003</v>
      </c>
      <c r="B297" s="23" t="s">
        <v>302</v>
      </c>
      <c r="C297" s="24">
        <v>14488</v>
      </c>
      <c r="D297" s="23">
        <v>37</v>
      </c>
      <c r="E297" s="24">
        <v>1205004692</v>
      </c>
      <c r="F297" s="24">
        <v>73360</v>
      </c>
      <c r="G297" s="24">
        <v>83173</v>
      </c>
      <c r="H297" s="25">
        <f t="shared" si="26"/>
        <v>83173</v>
      </c>
      <c r="I297">
        <f t="shared" si="27"/>
        <v>83173</v>
      </c>
      <c r="J297" t="str">
        <f t="shared" si="28"/>
        <v/>
      </c>
      <c r="K297">
        <f t="shared" si="30"/>
        <v>5</v>
      </c>
      <c r="L297" t="str">
        <f t="shared" si="29"/>
        <v>WA</v>
      </c>
      <c r="M297" t="str">
        <f t="shared" si="31"/>
        <v>Perth</v>
      </c>
      <c r="T297" s="35">
        <f>G297*1.1159</f>
        <v>92812.75069999999</v>
      </c>
    </row>
    <row r="298" spans="1:20" x14ac:dyDescent="0.2">
      <c r="A298" s="23">
        <v>51101</v>
      </c>
      <c r="B298" s="23" t="s">
        <v>303</v>
      </c>
      <c r="C298" s="24">
        <v>9043</v>
      </c>
      <c r="D298" s="23">
        <v>44</v>
      </c>
      <c r="E298" s="24">
        <v>452264611</v>
      </c>
      <c r="F298" s="24">
        <v>38665</v>
      </c>
      <c r="G298" s="24">
        <v>50013</v>
      </c>
      <c r="H298" s="25">
        <f t="shared" si="26"/>
        <v>50013</v>
      </c>
      <c r="I298">
        <f t="shared" si="27"/>
        <v>50013</v>
      </c>
      <c r="J298" t="str">
        <f t="shared" si="28"/>
        <v/>
      </c>
      <c r="K298">
        <f t="shared" si="30"/>
        <v>5</v>
      </c>
      <c r="L298" t="str">
        <f t="shared" si="29"/>
        <v>WA</v>
      </c>
      <c r="M298" t="str">
        <f t="shared" si="31"/>
        <v>Perth</v>
      </c>
      <c r="T298" s="35">
        <f>G298*1.1159</f>
        <v>55809.506699999998</v>
      </c>
    </row>
    <row r="299" spans="1:20" x14ac:dyDescent="0.2">
      <c r="A299" s="23">
        <v>51102</v>
      </c>
      <c r="B299" s="23" t="s">
        <v>304</v>
      </c>
      <c r="C299" s="24">
        <v>4943</v>
      </c>
      <c r="D299" s="23">
        <v>41</v>
      </c>
      <c r="E299" s="24">
        <v>245130538</v>
      </c>
      <c r="F299" s="24">
        <v>39967</v>
      </c>
      <c r="G299" s="24">
        <v>49591</v>
      </c>
      <c r="H299" s="25">
        <f t="shared" si="26"/>
        <v>49591</v>
      </c>
      <c r="I299">
        <f t="shared" si="27"/>
        <v>49591</v>
      </c>
      <c r="J299" t="str">
        <f t="shared" si="28"/>
        <v/>
      </c>
      <c r="K299">
        <f t="shared" si="30"/>
        <v>5</v>
      </c>
      <c r="L299" t="str">
        <f t="shared" si="29"/>
        <v>WA</v>
      </c>
      <c r="M299" t="str">
        <f t="shared" si="31"/>
        <v>Perth</v>
      </c>
      <c r="T299" s="35">
        <f>G299*1.1159</f>
        <v>55338.596899999997</v>
      </c>
    </row>
    <row r="300" spans="1:20" x14ac:dyDescent="0.2">
      <c r="A300" s="23">
        <v>51103</v>
      </c>
      <c r="B300" s="23" t="s">
        <v>305</v>
      </c>
      <c r="C300" s="24">
        <v>21224</v>
      </c>
      <c r="D300" s="23">
        <v>37</v>
      </c>
      <c r="E300" s="24">
        <v>1386084395</v>
      </c>
      <c r="F300" s="24">
        <v>55299</v>
      </c>
      <c r="G300" s="24">
        <v>65307</v>
      </c>
      <c r="H300" s="25">
        <f t="shared" si="26"/>
        <v>65307</v>
      </c>
      <c r="I300">
        <f t="shared" si="27"/>
        <v>65307</v>
      </c>
      <c r="J300" t="str">
        <f t="shared" si="28"/>
        <v/>
      </c>
      <c r="K300">
        <f t="shared" si="30"/>
        <v>5</v>
      </c>
      <c r="L300" t="str">
        <f t="shared" si="29"/>
        <v>WA</v>
      </c>
      <c r="M300" t="str">
        <f t="shared" si="31"/>
        <v>Perth</v>
      </c>
      <c r="T300" s="35">
        <f>G300*1.1159</f>
        <v>72876.081299999991</v>
      </c>
    </row>
    <row r="301" spans="1:20" x14ac:dyDescent="0.2">
      <c r="A301" s="23">
        <v>51104</v>
      </c>
      <c r="B301" s="23" t="s">
        <v>306</v>
      </c>
      <c r="C301" s="24">
        <v>28346</v>
      </c>
      <c r="D301" s="23">
        <v>43</v>
      </c>
      <c r="E301" s="24">
        <v>1518926530</v>
      </c>
      <c r="F301" s="24">
        <v>42344</v>
      </c>
      <c r="G301" s="24">
        <v>53585</v>
      </c>
      <c r="H301" s="25">
        <f t="shared" si="26"/>
        <v>53585</v>
      </c>
      <c r="I301">
        <f t="shared" si="27"/>
        <v>53585</v>
      </c>
      <c r="J301" t="str">
        <f t="shared" si="28"/>
        <v/>
      </c>
      <c r="K301">
        <f t="shared" si="30"/>
        <v>5</v>
      </c>
      <c r="L301" t="str">
        <f t="shared" si="29"/>
        <v>WA</v>
      </c>
      <c r="M301" t="str">
        <f t="shared" si="31"/>
        <v>Perth</v>
      </c>
      <c r="T301" s="35">
        <f>G301*1.1159</f>
        <v>59795.501499999991</v>
      </c>
    </row>
    <row r="302" spans="1:20" x14ac:dyDescent="0.2">
      <c r="A302" s="23">
        <v>60101</v>
      </c>
      <c r="B302" s="23" t="s">
        <v>307</v>
      </c>
      <c r="C302" s="24">
        <v>7374</v>
      </c>
      <c r="D302" s="23">
        <v>40</v>
      </c>
      <c r="E302" s="24">
        <v>313354945</v>
      </c>
      <c r="F302" s="24">
        <v>38102</v>
      </c>
      <c r="G302" s="24">
        <v>42495</v>
      </c>
      <c r="H302" s="25">
        <f t="shared" si="26"/>
        <v>42495</v>
      </c>
      <c r="I302">
        <f t="shared" si="27"/>
        <v>42495</v>
      </c>
      <c r="J302" t="str">
        <f t="shared" si="28"/>
        <v/>
      </c>
      <c r="K302">
        <f t="shared" si="30"/>
        <v>6</v>
      </c>
      <c r="L302" t="str">
        <f t="shared" si="29"/>
        <v>Tas</v>
      </c>
      <c r="M302" t="str">
        <f t="shared" si="31"/>
        <v>Hobart</v>
      </c>
      <c r="T302" s="35">
        <f>G302*1.1159</f>
        <v>47420.170499999993</v>
      </c>
    </row>
    <row r="303" spans="1:20" x14ac:dyDescent="0.2">
      <c r="A303" s="23">
        <v>60102</v>
      </c>
      <c r="B303" s="23" t="s">
        <v>308</v>
      </c>
      <c r="C303" s="24">
        <v>27599</v>
      </c>
      <c r="D303" s="23">
        <v>45</v>
      </c>
      <c r="E303" s="24">
        <v>1318864582</v>
      </c>
      <c r="F303" s="24">
        <v>40810</v>
      </c>
      <c r="G303" s="24">
        <v>47787</v>
      </c>
      <c r="H303" s="25">
        <f t="shared" si="26"/>
        <v>47787</v>
      </c>
      <c r="I303">
        <f t="shared" si="27"/>
        <v>47787</v>
      </c>
      <c r="J303" t="str">
        <f t="shared" si="28"/>
        <v/>
      </c>
      <c r="K303">
        <f t="shared" si="30"/>
        <v>6</v>
      </c>
      <c r="L303" t="str">
        <f t="shared" si="29"/>
        <v>Tas</v>
      </c>
      <c r="M303" t="str">
        <f t="shared" si="31"/>
        <v>Hobart</v>
      </c>
      <c r="T303" s="35">
        <f>G303*1.1159</f>
        <v>53325.513299999991</v>
      </c>
    </row>
    <row r="304" spans="1:20" x14ac:dyDescent="0.2">
      <c r="A304" s="23">
        <v>60103</v>
      </c>
      <c r="B304" s="23" t="s">
        <v>309</v>
      </c>
      <c r="C304" s="24">
        <v>25406</v>
      </c>
      <c r="D304" s="23">
        <v>41</v>
      </c>
      <c r="E304" s="24">
        <v>1048543679</v>
      </c>
      <c r="F304" s="24">
        <v>38284</v>
      </c>
      <c r="G304" s="24">
        <v>41271</v>
      </c>
      <c r="H304" s="25">
        <f t="shared" si="26"/>
        <v>41271</v>
      </c>
      <c r="I304">
        <f t="shared" si="27"/>
        <v>41271</v>
      </c>
      <c r="J304" t="str">
        <f t="shared" si="28"/>
        <v/>
      </c>
      <c r="K304">
        <f t="shared" si="30"/>
        <v>6</v>
      </c>
      <c r="L304" t="str">
        <f t="shared" si="29"/>
        <v>Tas</v>
      </c>
      <c r="M304" t="str">
        <f t="shared" si="31"/>
        <v>Hobart</v>
      </c>
      <c r="T304" s="35">
        <f>G304*1.1159</f>
        <v>46054.308899999996</v>
      </c>
    </row>
    <row r="305" spans="1:20" x14ac:dyDescent="0.2">
      <c r="A305" s="23">
        <v>60104</v>
      </c>
      <c r="B305" s="23" t="s">
        <v>310</v>
      </c>
      <c r="C305" s="24">
        <v>18019</v>
      </c>
      <c r="D305" s="23">
        <v>44</v>
      </c>
      <c r="E305" s="24">
        <v>862760892</v>
      </c>
      <c r="F305" s="24">
        <v>40740</v>
      </c>
      <c r="G305" s="24">
        <v>47881</v>
      </c>
      <c r="H305" s="25">
        <f t="shared" si="26"/>
        <v>47881</v>
      </c>
      <c r="I305">
        <f t="shared" si="27"/>
        <v>47881</v>
      </c>
      <c r="J305" t="str">
        <f t="shared" si="28"/>
        <v/>
      </c>
      <c r="K305">
        <f t="shared" si="30"/>
        <v>6</v>
      </c>
      <c r="L305" t="str">
        <f t="shared" si="29"/>
        <v>Tas</v>
      </c>
      <c r="M305" t="str">
        <f t="shared" si="31"/>
        <v>Hobart</v>
      </c>
      <c r="T305" s="35">
        <f>G305*1.1159</f>
        <v>53430.407899999998</v>
      </c>
    </row>
    <row r="306" spans="1:20" x14ac:dyDescent="0.2">
      <c r="A306" s="23">
        <v>60105</v>
      </c>
      <c r="B306" s="23" t="s">
        <v>311</v>
      </c>
      <c r="C306" s="24">
        <v>30612</v>
      </c>
      <c r="D306" s="23">
        <v>43</v>
      </c>
      <c r="E306" s="24">
        <v>1727013964</v>
      </c>
      <c r="F306" s="24">
        <v>42053</v>
      </c>
      <c r="G306" s="24">
        <v>56416</v>
      </c>
      <c r="H306" s="25">
        <f t="shared" si="26"/>
        <v>56416</v>
      </c>
      <c r="I306">
        <f t="shared" si="27"/>
        <v>56416</v>
      </c>
      <c r="J306" t="str">
        <f t="shared" si="28"/>
        <v/>
      </c>
      <c r="K306">
        <f t="shared" si="30"/>
        <v>6</v>
      </c>
      <c r="L306" t="str">
        <f t="shared" si="29"/>
        <v>Tas</v>
      </c>
      <c r="M306" t="str">
        <f t="shared" si="31"/>
        <v>Hobart</v>
      </c>
      <c r="T306" s="35">
        <f>G306*1.1159</f>
        <v>62954.614399999991</v>
      </c>
    </row>
    <row r="307" spans="1:20" x14ac:dyDescent="0.2">
      <c r="A307" s="23">
        <v>60106</v>
      </c>
      <c r="B307" s="23" t="s">
        <v>312</v>
      </c>
      <c r="C307" s="24">
        <v>8046</v>
      </c>
      <c r="D307" s="23">
        <v>44</v>
      </c>
      <c r="E307" s="24">
        <v>336784969</v>
      </c>
      <c r="F307" s="24">
        <v>37679</v>
      </c>
      <c r="G307" s="24">
        <v>41857</v>
      </c>
      <c r="H307" s="25">
        <f t="shared" si="26"/>
        <v>41857</v>
      </c>
      <c r="I307">
        <f t="shared" si="27"/>
        <v>41857</v>
      </c>
      <c r="J307" t="str">
        <f t="shared" si="28"/>
        <v/>
      </c>
      <c r="K307">
        <f t="shared" si="30"/>
        <v>6</v>
      </c>
      <c r="L307" t="str">
        <f t="shared" si="29"/>
        <v>Tas</v>
      </c>
      <c r="M307" t="str">
        <f t="shared" si="31"/>
        <v>Hobart</v>
      </c>
      <c r="T307" s="35">
        <f>G307*1.1159</f>
        <v>46708.226299999995</v>
      </c>
    </row>
    <row r="308" spans="1:20" x14ac:dyDescent="0.2">
      <c r="A308" s="23">
        <v>60201</v>
      </c>
      <c r="B308" s="23" t="s">
        <v>313</v>
      </c>
      <c r="C308" s="24">
        <v>42316</v>
      </c>
      <c r="D308" s="23">
        <v>42</v>
      </c>
      <c r="E308" s="24">
        <v>1916433005</v>
      </c>
      <c r="F308" s="24">
        <v>38333</v>
      </c>
      <c r="G308" s="24">
        <v>45289</v>
      </c>
      <c r="H308" s="25">
        <f t="shared" si="26"/>
        <v>45289</v>
      </c>
      <c r="I308">
        <f t="shared" si="27"/>
        <v>45289</v>
      </c>
      <c r="J308" t="str">
        <f t="shared" si="28"/>
        <v/>
      </c>
      <c r="K308">
        <f t="shared" si="30"/>
        <v>6</v>
      </c>
      <c r="L308" t="str">
        <f t="shared" si="29"/>
        <v>Tas</v>
      </c>
      <c r="M308" t="str">
        <f t="shared" si="31"/>
        <v>Hobart</v>
      </c>
      <c r="T308" s="35">
        <f>G308*1.1159</f>
        <v>50537.995099999993</v>
      </c>
    </row>
    <row r="309" spans="1:20" x14ac:dyDescent="0.2">
      <c r="A309" s="23">
        <v>60202</v>
      </c>
      <c r="B309" s="23" t="s">
        <v>314</v>
      </c>
      <c r="C309" s="24">
        <v>11813</v>
      </c>
      <c r="D309" s="23">
        <v>46</v>
      </c>
      <c r="E309" s="24">
        <v>474861566</v>
      </c>
      <c r="F309" s="24">
        <v>34450</v>
      </c>
      <c r="G309" s="24">
        <v>40198</v>
      </c>
      <c r="H309" s="25">
        <f t="shared" si="26"/>
        <v>40198</v>
      </c>
      <c r="I309">
        <f t="shared" si="27"/>
        <v>40198</v>
      </c>
      <c r="J309" t="str">
        <f t="shared" si="28"/>
        <v/>
      </c>
      <c r="K309">
        <f t="shared" si="30"/>
        <v>6</v>
      </c>
      <c r="L309" t="str">
        <f t="shared" si="29"/>
        <v>Tas</v>
      </c>
      <c r="M309" t="str">
        <f t="shared" si="31"/>
        <v>Hobart</v>
      </c>
      <c r="T309" s="35">
        <f>G309*1.1159</f>
        <v>44856.948199999999</v>
      </c>
    </row>
    <row r="310" spans="1:20" x14ac:dyDescent="0.2">
      <c r="A310" s="23">
        <v>60203</v>
      </c>
      <c r="B310" s="23" t="s">
        <v>315</v>
      </c>
      <c r="C310" s="24">
        <v>18588</v>
      </c>
      <c r="D310" s="23">
        <v>46</v>
      </c>
      <c r="E310" s="24">
        <v>756274719</v>
      </c>
      <c r="F310" s="24">
        <v>34698</v>
      </c>
      <c r="G310" s="24">
        <v>40686</v>
      </c>
      <c r="H310" s="25">
        <f t="shared" si="26"/>
        <v>40686</v>
      </c>
      <c r="I310">
        <f t="shared" si="27"/>
        <v>40686</v>
      </c>
      <c r="J310" t="str">
        <f t="shared" si="28"/>
        <v/>
      </c>
      <c r="K310">
        <f t="shared" si="30"/>
        <v>6</v>
      </c>
      <c r="L310" t="str">
        <f t="shared" si="29"/>
        <v>Tas</v>
      </c>
      <c r="M310" t="str">
        <f t="shared" si="31"/>
        <v>Hobart</v>
      </c>
      <c r="T310" s="35">
        <f>G310*1.1159</f>
        <v>45401.507399999995</v>
      </c>
    </row>
    <row r="311" spans="1:20" x14ac:dyDescent="0.2">
      <c r="A311" s="23">
        <v>60301</v>
      </c>
      <c r="B311" s="23" t="s">
        <v>316</v>
      </c>
      <c r="C311" s="24">
        <v>5672</v>
      </c>
      <c r="D311" s="23">
        <v>45</v>
      </c>
      <c r="E311" s="24">
        <v>223604916</v>
      </c>
      <c r="F311" s="24">
        <v>34975</v>
      </c>
      <c r="G311" s="24">
        <v>39423</v>
      </c>
      <c r="H311" s="25">
        <f t="shared" si="26"/>
        <v>39423</v>
      </c>
      <c r="I311">
        <f t="shared" si="27"/>
        <v>39423</v>
      </c>
      <c r="J311" t="str">
        <f t="shared" si="28"/>
        <v/>
      </c>
      <c r="K311">
        <f t="shared" si="30"/>
        <v>6</v>
      </c>
      <c r="L311" t="str">
        <f t="shared" si="29"/>
        <v>Tas</v>
      </c>
      <c r="M311" t="str">
        <f t="shared" si="31"/>
        <v>Hobart</v>
      </c>
      <c r="T311" s="35">
        <f>G311*1.1159</f>
        <v>43992.125699999997</v>
      </c>
    </row>
    <row r="312" spans="1:20" x14ac:dyDescent="0.2">
      <c r="A312" s="23">
        <v>60302</v>
      </c>
      <c r="B312" s="23" t="s">
        <v>317</v>
      </c>
      <c r="C312" s="24">
        <v>9473</v>
      </c>
      <c r="D312" s="23">
        <v>46</v>
      </c>
      <c r="E312" s="24">
        <v>361744124</v>
      </c>
      <c r="F312" s="24">
        <v>32488</v>
      </c>
      <c r="G312" s="24">
        <v>38187</v>
      </c>
      <c r="H312" s="25">
        <f t="shared" si="26"/>
        <v>38187</v>
      </c>
      <c r="I312">
        <f t="shared" si="27"/>
        <v>38187</v>
      </c>
      <c r="J312" t="str">
        <f t="shared" si="28"/>
        <v/>
      </c>
      <c r="K312">
        <f t="shared" si="30"/>
        <v>6</v>
      </c>
      <c r="L312" t="str">
        <f t="shared" si="29"/>
        <v>Tas</v>
      </c>
      <c r="M312" t="str">
        <f t="shared" si="31"/>
        <v>Hobart</v>
      </c>
      <c r="T312" s="35">
        <f>G312*1.1159</f>
        <v>42612.873299999999</v>
      </c>
    </row>
    <row r="313" spans="1:20" x14ac:dyDescent="0.2">
      <c r="A313" s="23">
        <v>60303</v>
      </c>
      <c r="B313" s="23" t="s">
        <v>318</v>
      </c>
      <c r="C313" s="24">
        <v>3418</v>
      </c>
      <c r="D313" s="23">
        <v>51</v>
      </c>
      <c r="E313" s="24">
        <v>121854039</v>
      </c>
      <c r="F313" s="24">
        <v>28110</v>
      </c>
      <c r="G313" s="24">
        <v>35651</v>
      </c>
      <c r="H313" s="25">
        <f t="shared" si="26"/>
        <v>35651</v>
      </c>
      <c r="I313">
        <f t="shared" si="27"/>
        <v>35651</v>
      </c>
      <c r="J313" t="str">
        <f t="shared" si="28"/>
        <v/>
      </c>
      <c r="K313">
        <f t="shared" si="30"/>
        <v>6</v>
      </c>
      <c r="L313" t="str">
        <f t="shared" si="29"/>
        <v>Tas</v>
      </c>
      <c r="M313" t="str">
        <f t="shared" si="31"/>
        <v>Hobart</v>
      </c>
      <c r="T313" s="35">
        <f>G313*1.1159</f>
        <v>39782.950899999996</v>
      </c>
    </row>
    <row r="314" spans="1:20" x14ac:dyDescent="0.2">
      <c r="A314" s="23">
        <v>60401</v>
      </c>
      <c r="B314" s="23" t="s">
        <v>319</v>
      </c>
      <c r="C314" s="24">
        <v>24229</v>
      </c>
      <c r="D314" s="23">
        <v>44</v>
      </c>
      <c r="E314" s="24">
        <v>1043238203</v>
      </c>
      <c r="F314" s="24">
        <v>36912</v>
      </c>
      <c r="G314" s="24">
        <v>43057</v>
      </c>
      <c r="H314" s="25">
        <f t="shared" si="26"/>
        <v>43057</v>
      </c>
      <c r="I314">
        <f t="shared" si="27"/>
        <v>43057</v>
      </c>
      <c r="J314" t="str">
        <f t="shared" si="28"/>
        <v/>
      </c>
      <c r="K314">
        <f t="shared" si="30"/>
        <v>6</v>
      </c>
      <c r="L314" t="str">
        <f t="shared" si="29"/>
        <v>Tas</v>
      </c>
      <c r="M314" t="str">
        <f t="shared" si="31"/>
        <v>Hobart</v>
      </c>
      <c r="T314" s="35">
        <f>G314*1.1159</f>
        <v>48047.306299999997</v>
      </c>
    </row>
    <row r="315" spans="1:20" x14ac:dyDescent="0.2">
      <c r="A315" s="23">
        <v>60402</v>
      </c>
      <c r="B315" s="23" t="s">
        <v>320</v>
      </c>
      <c r="C315" s="24">
        <v>22558</v>
      </c>
      <c r="D315" s="23">
        <v>44</v>
      </c>
      <c r="E315" s="24">
        <v>938768450</v>
      </c>
      <c r="F315" s="24">
        <v>35998</v>
      </c>
      <c r="G315" s="24">
        <v>41616</v>
      </c>
      <c r="H315" s="25">
        <f t="shared" si="26"/>
        <v>41616</v>
      </c>
      <c r="I315">
        <f t="shared" si="27"/>
        <v>41616</v>
      </c>
      <c r="J315" t="str">
        <f t="shared" si="28"/>
        <v/>
      </c>
      <c r="K315">
        <f t="shared" si="30"/>
        <v>6</v>
      </c>
      <c r="L315" t="str">
        <f t="shared" si="29"/>
        <v>Tas</v>
      </c>
      <c r="M315" t="str">
        <f t="shared" si="31"/>
        <v>Hobart</v>
      </c>
      <c r="T315" s="35">
        <f>G315*1.1159</f>
        <v>46439.294399999999</v>
      </c>
    </row>
    <row r="316" spans="1:20" x14ac:dyDescent="0.2">
      <c r="A316" s="23">
        <v>60403</v>
      </c>
      <c r="B316" s="23" t="s">
        <v>321</v>
      </c>
      <c r="C316" s="24">
        <v>9715</v>
      </c>
      <c r="D316" s="23">
        <v>44</v>
      </c>
      <c r="E316" s="24">
        <v>427043369</v>
      </c>
      <c r="F316" s="24">
        <v>38240</v>
      </c>
      <c r="G316" s="24">
        <v>43957</v>
      </c>
      <c r="H316" s="25">
        <f t="shared" si="26"/>
        <v>43957</v>
      </c>
      <c r="I316">
        <f t="shared" si="27"/>
        <v>43957</v>
      </c>
      <c r="J316" t="str">
        <f t="shared" si="28"/>
        <v/>
      </c>
      <c r="K316">
        <f t="shared" si="30"/>
        <v>6</v>
      </c>
      <c r="L316" t="str">
        <f t="shared" si="29"/>
        <v>Tas</v>
      </c>
      <c r="M316" t="str">
        <f t="shared" si="31"/>
        <v>Hobart</v>
      </c>
      <c r="T316" s="35">
        <f>G316*1.1159</f>
        <v>49051.616299999994</v>
      </c>
    </row>
    <row r="317" spans="1:20" x14ac:dyDescent="0.2">
      <c r="A317" s="23">
        <v>70101</v>
      </c>
      <c r="B317" s="23" t="s">
        <v>322</v>
      </c>
      <c r="C317" s="24">
        <v>17864</v>
      </c>
      <c r="D317" s="23">
        <v>35</v>
      </c>
      <c r="E317" s="24">
        <v>1067025002</v>
      </c>
      <c r="F317" s="24">
        <v>49335</v>
      </c>
      <c r="G317" s="24">
        <v>59730</v>
      </c>
      <c r="H317" s="25">
        <f t="shared" si="26"/>
        <v>59730</v>
      </c>
      <c r="I317">
        <f t="shared" si="27"/>
        <v>59730</v>
      </c>
      <c r="J317" t="str">
        <f t="shared" si="28"/>
        <v/>
      </c>
      <c r="K317">
        <f t="shared" si="30"/>
        <v>7</v>
      </c>
      <c r="L317" t="str">
        <f t="shared" si="29"/>
        <v>NT</v>
      </c>
      <c r="M317" t="str">
        <f t="shared" si="31"/>
        <v>Darwin</v>
      </c>
      <c r="T317" s="35">
        <f>G317*1.1159</f>
        <v>66652.706999999995</v>
      </c>
    </row>
    <row r="318" spans="1:20" x14ac:dyDescent="0.2">
      <c r="A318" s="23">
        <v>70102</v>
      </c>
      <c r="B318" s="23" t="s">
        <v>323</v>
      </c>
      <c r="C318" s="24">
        <v>30009</v>
      </c>
      <c r="D318" s="23">
        <v>39</v>
      </c>
      <c r="E318" s="24">
        <v>1691888598</v>
      </c>
      <c r="F318" s="24">
        <v>49958</v>
      </c>
      <c r="G318" s="24">
        <v>56379</v>
      </c>
      <c r="H318" s="25">
        <f t="shared" si="26"/>
        <v>56379</v>
      </c>
      <c r="I318">
        <f t="shared" si="27"/>
        <v>56379</v>
      </c>
      <c r="J318" t="str">
        <f t="shared" si="28"/>
        <v/>
      </c>
      <c r="K318">
        <f t="shared" si="30"/>
        <v>7</v>
      </c>
      <c r="L318" t="str">
        <f t="shared" si="29"/>
        <v>NT</v>
      </c>
      <c r="M318" t="str">
        <f t="shared" si="31"/>
        <v>Darwin</v>
      </c>
      <c r="T318" s="35">
        <f>G318*1.1159</f>
        <v>62913.326099999991</v>
      </c>
    </row>
    <row r="319" spans="1:20" x14ac:dyDescent="0.2">
      <c r="A319" s="23">
        <v>70103</v>
      </c>
      <c r="B319" s="23" t="s">
        <v>324</v>
      </c>
      <c r="C319" s="24">
        <v>9259</v>
      </c>
      <c r="D319" s="23">
        <v>43</v>
      </c>
      <c r="E319" s="24">
        <v>522792446</v>
      </c>
      <c r="F319" s="24">
        <v>50365</v>
      </c>
      <c r="G319" s="24">
        <v>56463</v>
      </c>
      <c r="H319" s="25">
        <f t="shared" si="26"/>
        <v>56463</v>
      </c>
      <c r="I319">
        <f t="shared" si="27"/>
        <v>56463</v>
      </c>
      <c r="J319" t="str">
        <f t="shared" si="28"/>
        <v/>
      </c>
      <c r="K319">
        <f t="shared" si="30"/>
        <v>7</v>
      </c>
      <c r="L319" t="str">
        <f t="shared" si="29"/>
        <v>NT</v>
      </c>
      <c r="M319" t="str">
        <f t="shared" si="31"/>
        <v>Darwin</v>
      </c>
      <c r="T319" s="35">
        <f>G319*1.1159</f>
        <v>63007.061699999991</v>
      </c>
    </row>
    <row r="320" spans="1:20" x14ac:dyDescent="0.2">
      <c r="A320" s="23">
        <v>70104</v>
      </c>
      <c r="B320" s="23" t="s">
        <v>325</v>
      </c>
      <c r="C320" s="24">
        <v>16666</v>
      </c>
      <c r="D320" s="23">
        <v>35</v>
      </c>
      <c r="E320" s="24">
        <v>929280934</v>
      </c>
      <c r="F320" s="24">
        <v>52286</v>
      </c>
      <c r="G320" s="24">
        <v>55759</v>
      </c>
      <c r="H320" s="25">
        <f t="shared" si="26"/>
        <v>55759</v>
      </c>
      <c r="I320">
        <f t="shared" si="27"/>
        <v>55759</v>
      </c>
      <c r="J320" t="str">
        <f t="shared" si="28"/>
        <v/>
      </c>
      <c r="K320">
        <f t="shared" si="30"/>
        <v>7</v>
      </c>
      <c r="L320" t="str">
        <f t="shared" si="29"/>
        <v>NT</v>
      </c>
      <c r="M320" t="str">
        <f t="shared" si="31"/>
        <v>Darwin</v>
      </c>
      <c r="T320" s="35">
        <f>G320*1.1159</f>
        <v>62221.468099999991</v>
      </c>
    </row>
    <row r="321" spans="1:20" x14ac:dyDescent="0.2">
      <c r="A321" s="23">
        <v>70201</v>
      </c>
      <c r="B321" s="23" t="s">
        <v>326</v>
      </c>
      <c r="C321" s="24">
        <v>17658</v>
      </c>
      <c r="D321" s="23">
        <v>39</v>
      </c>
      <c r="E321" s="24">
        <v>914621463</v>
      </c>
      <c r="F321" s="24">
        <v>46027</v>
      </c>
      <c r="G321" s="24">
        <v>51796</v>
      </c>
      <c r="H321" s="25">
        <f t="shared" si="26"/>
        <v>51796</v>
      </c>
      <c r="I321">
        <f t="shared" si="27"/>
        <v>51796</v>
      </c>
      <c r="J321" t="str">
        <f t="shared" si="28"/>
        <v/>
      </c>
      <c r="K321">
        <f t="shared" si="30"/>
        <v>7</v>
      </c>
      <c r="L321" t="str">
        <f t="shared" si="29"/>
        <v>NT</v>
      </c>
      <c r="M321" t="str">
        <f t="shared" si="31"/>
        <v>Darwin</v>
      </c>
      <c r="T321" s="35">
        <f>G321*1.1159</f>
        <v>57799.156399999993</v>
      </c>
    </row>
    <row r="322" spans="1:20" x14ac:dyDescent="0.2">
      <c r="A322" s="23">
        <v>70202</v>
      </c>
      <c r="B322" s="23" t="s">
        <v>327</v>
      </c>
      <c r="C322" s="24">
        <v>1586</v>
      </c>
      <c r="D322" s="23">
        <v>41</v>
      </c>
      <c r="E322" s="24">
        <v>73293871</v>
      </c>
      <c r="F322" s="24">
        <v>43069</v>
      </c>
      <c r="G322" s="24">
        <v>46213</v>
      </c>
      <c r="H322" s="25">
        <f t="shared" ref="H322:H338" si="32">IFERROR(ROUND(E322/C322,0),"na")</f>
        <v>46213</v>
      </c>
      <c r="I322">
        <f t="shared" ref="I322:I385" si="33">IFERROR(H322,0)</f>
        <v>46213</v>
      </c>
      <c r="J322" t="str">
        <f t="shared" ref="J322:J385" si="34">IF(I322=H322,"","NO MATCH")</f>
        <v/>
      </c>
      <c r="K322">
        <f t="shared" si="30"/>
        <v>7</v>
      </c>
      <c r="L322" t="str">
        <f t="shared" ref="L322:L385" si="35">INDEX($O$3:$O$11,MATCH(K322,$N$3:$N$11,0))</f>
        <v>NT</v>
      </c>
      <c r="M322" t="str">
        <f t="shared" si="31"/>
        <v>Darwin</v>
      </c>
      <c r="T322" s="35">
        <f>G322*1.1159</f>
        <v>51569.086699999993</v>
      </c>
    </row>
    <row r="323" spans="1:20" x14ac:dyDescent="0.2">
      <c r="A323" s="23">
        <v>70203</v>
      </c>
      <c r="B323" s="23" t="s">
        <v>328</v>
      </c>
      <c r="C323" s="24">
        <v>2820</v>
      </c>
      <c r="D323" s="23">
        <v>41</v>
      </c>
      <c r="E323" s="24">
        <v>126153860</v>
      </c>
      <c r="F323" s="24">
        <v>35687</v>
      </c>
      <c r="G323" s="24">
        <v>44735</v>
      </c>
      <c r="H323" s="25">
        <f t="shared" si="32"/>
        <v>44735</v>
      </c>
      <c r="I323">
        <f t="shared" si="33"/>
        <v>44735</v>
      </c>
      <c r="J323" t="str">
        <f t="shared" si="34"/>
        <v/>
      </c>
      <c r="K323">
        <f t="shared" ref="K323:K338" si="36">FLOOR(A323/10000,1)</f>
        <v>7</v>
      </c>
      <c r="L323" t="str">
        <f t="shared" si="35"/>
        <v>NT</v>
      </c>
      <c r="M323" t="str">
        <f t="shared" ref="M323:M338" si="37">INDEX($P$3:$P$11,MATCH(K323,$N$3:$N$11,0))</f>
        <v>Darwin</v>
      </c>
      <c r="T323" s="35">
        <f>G323*1.1159</f>
        <v>49919.786499999995</v>
      </c>
    </row>
    <row r="324" spans="1:20" x14ac:dyDescent="0.2">
      <c r="A324" s="23">
        <v>70204</v>
      </c>
      <c r="B324" s="23" t="s">
        <v>329</v>
      </c>
      <c r="C324" s="24">
        <v>3121</v>
      </c>
      <c r="D324" s="23">
        <v>39</v>
      </c>
      <c r="E324" s="24">
        <v>198825110</v>
      </c>
      <c r="F324" s="24">
        <v>53190</v>
      </c>
      <c r="G324" s="24">
        <v>63706</v>
      </c>
      <c r="H324" s="25">
        <f t="shared" si="32"/>
        <v>63706</v>
      </c>
      <c r="I324">
        <f t="shared" si="33"/>
        <v>63706</v>
      </c>
      <c r="J324" t="str">
        <f t="shared" si="34"/>
        <v/>
      </c>
      <c r="K324">
        <f t="shared" si="36"/>
        <v>7</v>
      </c>
      <c r="L324" t="str">
        <f t="shared" si="35"/>
        <v>NT</v>
      </c>
      <c r="M324" t="str">
        <f t="shared" si="37"/>
        <v>Darwin</v>
      </c>
      <c r="T324" s="35">
        <f>G324*1.1159</f>
        <v>71089.525399999999</v>
      </c>
    </row>
    <row r="325" spans="1:20" x14ac:dyDescent="0.2">
      <c r="A325" s="23">
        <v>70205</v>
      </c>
      <c r="B325" s="23" t="s">
        <v>330</v>
      </c>
      <c r="C325" s="24">
        <v>5511</v>
      </c>
      <c r="D325" s="23">
        <v>39</v>
      </c>
      <c r="E325" s="24">
        <v>278749688</v>
      </c>
      <c r="F325" s="24">
        <v>47237</v>
      </c>
      <c r="G325" s="24">
        <v>50581</v>
      </c>
      <c r="H325" s="25">
        <f t="shared" si="32"/>
        <v>50581</v>
      </c>
      <c r="I325">
        <f t="shared" si="33"/>
        <v>50581</v>
      </c>
      <c r="J325" t="str">
        <f t="shared" si="34"/>
        <v/>
      </c>
      <c r="K325">
        <f t="shared" si="36"/>
        <v>7</v>
      </c>
      <c r="L325" t="str">
        <f t="shared" si="35"/>
        <v>NT</v>
      </c>
      <c r="M325" t="str">
        <f t="shared" si="37"/>
        <v>Darwin</v>
      </c>
      <c r="T325" s="35">
        <f>G325*1.1159</f>
        <v>56443.337899999991</v>
      </c>
    </row>
    <row r="326" spans="1:20" x14ac:dyDescent="0.2">
      <c r="A326" s="23">
        <v>80101</v>
      </c>
      <c r="B326" s="23" t="s">
        <v>331</v>
      </c>
      <c r="C326" s="24">
        <v>57273</v>
      </c>
      <c r="D326" s="23">
        <v>40</v>
      </c>
      <c r="E326" s="24">
        <v>3297489729</v>
      </c>
      <c r="F326" s="24">
        <v>51674</v>
      </c>
      <c r="G326" s="24">
        <v>57575</v>
      </c>
      <c r="H326" s="25">
        <f t="shared" si="32"/>
        <v>57575</v>
      </c>
      <c r="I326">
        <f t="shared" si="33"/>
        <v>57575</v>
      </c>
      <c r="J326" t="str">
        <f t="shared" si="34"/>
        <v/>
      </c>
      <c r="K326">
        <f t="shared" si="36"/>
        <v>8</v>
      </c>
      <c r="L326" t="str">
        <f t="shared" si="35"/>
        <v>ACT</v>
      </c>
      <c r="M326" t="str">
        <f t="shared" si="37"/>
        <v>Canberra</v>
      </c>
      <c r="T326" s="35">
        <f>G326*1.1159</f>
        <v>64247.942499999997</v>
      </c>
    </row>
    <row r="327" spans="1:20" x14ac:dyDescent="0.2">
      <c r="A327" s="23">
        <v>80103</v>
      </c>
      <c r="B327" s="23" t="s">
        <v>332</v>
      </c>
      <c r="C327" s="24">
        <v>541</v>
      </c>
      <c r="D327" s="23">
        <v>45</v>
      </c>
      <c r="E327" s="24">
        <v>28752095</v>
      </c>
      <c r="F327" s="24">
        <v>44415</v>
      </c>
      <c r="G327" s="24">
        <v>53146</v>
      </c>
      <c r="H327" s="25">
        <f t="shared" si="32"/>
        <v>53146</v>
      </c>
      <c r="I327">
        <f t="shared" si="33"/>
        <v>53146</v>
      </c>
      <c r="J327" t="str">
        <f t="shared" si="34"/>
        <v/>
      </c>
      <c r="K327">
        <f t="shared" si="36"/>
        <v>8</v>
      </c>
      <c r="L327" t="str">
        <f t="shared" si="35"/>
        <v>ACT</v>
      </c>
      <c r="M327" t="str">
        <f t="shared" si="37"/>
        <v>Canberra</v>
      </c>
      <c r="T327" s="35">
        <f>G327*1.1159</f>
        <v>59305.621399999996</v>
      </c>
    </row>
    <row r="328" spans="1:20" x14ac:dyDescent="0.2">
      <c r="A328" s="23">
        <v>80104</v>
      </c>
      <c r="B328" s="23" t="s">
        <v>333</v>
      </c>
      <c r="C328" s="24">
        <v>28764</v>
      </c>
      <c r="D328" s="23">
        <v>37</v>
      </c>
      <c r="E328" s="24">
        <v>1756588067</v>
      </c>
      <c r="F328" s="24">
        <v>56514</v>
      </c>
      <c r="G328" s="24">
        <v>61069</v>
      </c>
      <c r="H328" s="25">
        <f t="shared" si="32"/>
        <v>61069</v>
      </c>
      <c r="I328">
        <f t="shared" si="33"/>
        <v>61069</v>
      </c>
      <c r="J328" t="str">
        <f t="shared" si="34"/>
        <v/>
      </c>
      <c r="K328">
        <f t="shared" si="36"/>
        <v>8</v>
      </c>
      <c r="L328" t="str">
        <f t="shared" si="35"/>
        <v>ACT</v>
      </c>
      <c r="M328" t="str">
        <f t="shared" si="37"/>
        <v>Canberra</v>
      </c>
      <c r="T328" s="35">
        <f>G328*1.1159</f>
        <v>68146.897099999987</v>
      </c>
    </row>
    <row r="329" spans="1:20" x14ac:dyDescent="0.2">
      <c r="A329" s="23">
        <v>80105</v>
      </c>
      <c r="B329" s="23" t="s">
        <v>334</v>
      </c>
      <c r="C329" s="24">
        <v>28756</v>
      </c>
      <c r="D329" s="23">
        <v>37</v>
      </c>
      <c r="E329" s="24">
        <v>1817668396</v>
      </c>
      <c r="F329" s="24">
        <v>53295</v>
      </c>
      <c r="G329" s="24">
        <v>63210</v>
      </c>
      <c r="H329" s="25">
        <f t="shared" si="32"/>
        <v>63210</v>
      </c>
      <c r="I329">
        <f t="shared" si="33"/>
        <v>63210</v>
      </c>
      <c r="J329" t="str">
        <f t="shared" si="34"/>
        <v/>
      </c>
      <c r="K329">
        <f t="shared" si="36"/>
        <v>8</v>
      </c>
      <c r="L329" t="str">
        <f t="shared" si="35"/>
        <v>ACT</v>
      </c>
      <c r="M329" t="str">
        <f t="shared" si="37"/>
        <v>Canberra</v>
      </c>
      <c r="T329" s="35">
        <f>G329*1.1159</f>
        <v>70536.03899999999</v>
      </c>
    </row>
    <row r="330" spans="1:20" x14ac:dyDescent="0.2">
      <c r="A330" s="23">
        <v>80106</v>
      </c>
      <c r="B330" s="23" t="s">
        <v>335</v>
      </c>
      <c r="C330" s="24">
        <v>16820</v>
      </c>
      <c r="D330" s="23">
        <v>44</v>
      </c>
      <c r="E330" s="24">
        <v>1495057062</v>
      </c>
      <c r="F330" s="24">
        <v>65317</v>
      </c>
      <c r="G330" s="24">
        <v>88886</v>
      </c>
      <c r="H330" s="25">
        <f t="shared" si="32"/>
        <v>88886</v>
      </c>
      <c r="I330">
        <f t="shared" si="33"/>
        <v>88886</v>
      </c>
      <c r="J330" t="str">
        <f t="shared" si="34"/>
        <v/>
      </c>
      <c r="K330">
        <f t="shared" si="36"/>
        <v>8</v>
      </c>
      <c r="L330" t="str">
        <f t="shared" si="35"/>
        <v>ACT</v>
      </c>
      <c r="M330" t="str">
        <f t="shared" si="37"/>
        <v>Canberra</v>
      </c>
      <c r="T330" s="35">
        <f>G330*1.1159</f>
        <v>99187.887399999992</v>
      </c>
    </row>
    <row r="331" spans="1:20" x14ac:dyDescent="0.2">
      <c r="A331" s="23">
        <v>80107</v>
      </c>
      <c r="B331" s="23" t="s">
        <v>336</v>
      </c>
      <c r="C331" s="24">
        <v>54594</v>
      </c>
      <c r="D331" s="23">
        <v>42</v>
      </c>
      <c r="E331" s="24">
        <v>3229272110</v>
      </c>
      <c r="F331" s="24">
        <v>54003</v>
      </c>
      <c r="G331" s="24">
        <v>59151</v>
      </c>
      <c r="H331" s="25">
        <f t="shared" si="32"/>
        <v>59151</v>
      </c>
      <c r="I331">
        <f t="shared" si="33"/>
        <v>59151</v>
      </c>
      <c r="J331" t="str">
        <f t="shared" si="34"/>
        <v/>
      </c>
      <c r="K331">
        <f t="shared" si="36"/>
        <v>8</v>
      </c>
      <c r="L331" t="str">
        <f t="shared" si="35"/>
        <v>ACT</v>
      </c>
      <c r="M331" t="str">
        <f t="shared" si="37"/>
        <v>Canberra</v>
      </c>
      <c r="T331" s="35">
        <f>G331*1.1159</f>
        <v>66006.60089999999</v>
      </c>
    </row>
    <row r="332" spans="1:20" x14ac:dyDescent="0.2">
      <c r="A332" s="23">
        <v>80108</v>
      </c>
      <c r="B332" s="23" t="s">
        <v>337</v>
      </c>
      <c r="C332" s="24">
        <v>14378</v>
      </c>
      <c r="D332" s="23">
        <v>45</v>
      </c>
      <c r="E332" s="24">
        <v>911111423</v>
      </c>
      <c r="F332" s="24">
        <v>54899</v>
      </c>
      <c r="G332" s="24">
        <v>63368</v>
      </c>
      <c r="H332" s="25">
        <f t="shared" si="32"/>
        <v>63368</v>
      </c>
      <c r="I332">
        <f t="shared" si="33"/>
        <v>63368</v>
      </c>
      <c r="J332" t="str">
        <f t="shared" si="34"/>
        <v/>
      </c>
      <c r="K332">
        <f t="shared" si="36"/>
        <v>8</v>
      </c>
      <c r="L332" t="str">
        <f t="shared" si="35"/>
        <v>ACT</v>
      </c>
      <c r="M332" t="str">
        <f t="shared" si="37"/>
        <v>Canberra</v>
      </c>
      <c r="T332" s="35">
        <f>G332*1.1159</f>
        <v>70712.35119999999</v>
      </c>
    </row>
    <row r="333" spans="1:20" x14ac:dyDescent="0.2">
      <c r="A333" s="23">
        <v>80109</v>
      </c>
      <c r="B333" s="23" t="s">
        <v>338</v>
      </c>
      <c r="C333" s="24">
        <v>21408</v>
      </c>
      <c r="D333" s="23">
        <v>45</v>
      </c>
      <c r="E333" s="24">
        <v>1475187077</v>
      </c>
      <c r="F333" s="24">
        <v>55539</v>
      </c>
      <c r="G333" s="24">
        <v>68908</v>
      </c>
      <c r="H333" s="25">
        <f t="shared" si="32"/>
        <v>68908</v>
      </c>
      <c r="I333">
        <f t="shared" si="33"/>
        <v>68908</v>
      </c>
      <c r="J333" t="str">
        <f t="shared" si="34"/>
        <v/>
      </c>
      <c r="K333">
        <f t="shared" si="36"/>
        <v>8</v>
      </c>
      <c r="L333" t="str">
        <f t="shared" si="35"/>
        <v>ACT</v>
      </c>
      <c r="M333" t="str">
        <f t="shared" si="37"/>
        <v>Canberra</v>
      </c>
      <c r="T333" s="35">
        <f>G333*1.1159</f>
        <v>76894.437199999986</v>
      </c>
    </row>
    <row r="334" spans="1:20" x14ac:dyDescent="0.2">
      <c r="A334" s="23">
        <v>80111</v>
      </c>
      <c r="B334" s="23" t="s">
        <v>339</v>
      </c>
      <c r="C334" s="24">
        <v>286</v>
      </c>
      <c r="D334" s="23">
        <v>40</v>
      </c>
      <c r="E334" s="24">
        <v>16206875</v>
      </c>
      <c r="F334" s="24">
        <v>50845</v>
      </c>
      <c r="G334" s="24">
        <v>56667</v>
      </c>
      <c r="H334" s="25">
        <f t="shared" si="32"/>
        <v>56667</v>
      </c>
      <c r="I334">
        <f t="shared" si="33"/>
        <v>56667</v>
      </c>
      <c r="J334" t="str">
        <f t="shared" si="34"/>
        <v/>
      </c>
      <c r="K334">
        <f t="shared" si="36"/>
        <v>8</v>
      </c>
      <c r="L334" t="str">
        <f t="shared" si="35"/>
        <v>ACT</v>
      </c>
      <c r="M334" t="str">
        <f t="shared" si="37"/>
        <v>Canberra</v>
      </c>
      <c r="T334" s="35">
        <f>G334*1.1159</f>
        <v>63234.705299999994</v>
      </c>
    </row>
    <row r="335" spans="1:20" x14ac:dyDescent="0.2">
      <c r="A335" s="23">
        <v>90101</v>
      </c>
      <c r="B335" s="23" t="s">
        <v>340</v>
      </c>
      <c r="C335" s="24">
        <v>718</v>
      </c>
      <c r="D335" s="23">
        <v>45</v>
      </c>
      <c r="E335" s="24">
        <v>49177667</v>
      </c>
      <c r="F335" s="24">
        <v>66639</v>
      </c>
      <c r="G335" s="24">
        <v>68493</v>
      </c>
      <c r="H335" s="25">
        <f t="shared" si="32"/>
        <v>68493</v>
      </c>
      <c r="I335">
        <f t="shared" si="33"/>
        <v>68493</v>
      </c>
      <c r="J335" t="str">
        <f t="shared" si="34"/>
        <v/>
      </c>
      <c r="K335">
        <f t="shared" si="36"/>
        <v>9</v>
      </c>
      <c r="L335" t="str">
        <f t="shared" si="35"/>
        <v>N/A</v>
      </c>
      <c r="M335">
        <f t="shared" si="37"/>
        <v>0</v>
      </c>
      <c r="T335" s="35">
        <f>G335*1.1159</f>
        <v>76431.338699999993</v>
      </c>
    </row>
    <row r="336" spans="1:20" x14ac:dyDescent="0.2">
      <c r="A336" s="23">
        <v>90102</v>
      </c>
      <c r="B336" s="23" t="s">
        <v>341</v>
      </c>
      <c r="C336" s="24">
        <v>55</v>
      </c>
      <c r="D336" s="23">
        <v>40</v>
      </c>
      <c r="E336" s="24">
        <v>3112790</v>
      </c>
      <c r="F336" s="24">
        <v>45653</v>
      </c>
      <c r="G336" s="24">
        <v>56596</v>
      </c>
      <c r="H336" s="25">
        <f t="shared" si="32"/>
        <v>56596</v>
      </c>
      <c r="I336">
        <f t="shared" si="33"/>
        <v>56596</v>
      </c>
      <c r="J336" t="str">
        <f t="shared" si="34"/>
        <v/>
      </c>
      <c r="K336">
        <f t="shared" si="36"/>
        <v>9</v>
      </c>
      <c r="L336" t="str">
        <f t="shared" si="35"/>
        <v>N/A</v>
      </c>
      <c r="M336">
        <f t="shared" si="37"/>
        <v>0</v>
      </c>
      <c r="T336" s="35">
        <f>G336*1.1159</f>
        <v>63155.476399999992</v>
      </c>
    </row>
    <row r="337" spans="1:20" x14ac:dyDescent="0.2">
      <c r="A337" s="23">
        <v>90103</v>
      </c>
      <c r="B337" s="23" t="s">
        <v>342</v>
      </c>
      <c r="C337" s="24">
        <v>28</v>
      </c>
      <c r="D337" s="23">
        <v>39</v>
      </c>
      <c r="E337" s="24">
        <v>1607295</v>
      </c>
      <c r="F337" s="24">
        <v>45295</v>
      </c>
      <c r="G337" s="24">
        <v>57403</v>
      </c>
      <c r="H337" s="25">
        <f t="shared" si="32"/>
        <v>57403</v>
      </c>
      <c r="I337">
        <f t="shared" si="33"/>
        <v>57403</v>
      </c>
      <c r="J337" t="str">
        <f t="shared" si="34"/>
        <v/>
      </c>
      <c r="K337">
        <f t="shared" si="36"/>
        <v>9</v>
      </c>
      <c r="L337" t="str">
        <f t="shared" si="35"/>
        <v>N/A</v>
      </c>
      <c r="M337">
        <f t="shared" si="37"/>
        <v>0</v>
      </c>
      <c r="T337" s="35">
        <f>G337*1.1159</f>
        <v>64056.007699999995</v>
      </c>
    </row>
    <row r="338" spans="1:20" x14ac:dyDescent="0.2">
      <c r="A338" s="23">
        <v>90104</v>
      </c>
      <c r="B338" s="23" t="s">
        <v>343</v>
      </c>
      <c r="C338" s="24">
        <v>124</v>
      </c>
      <c r="D338" s="23">
        <v>56</v>
      </c>
      <c r="E338" s="24">
        <v>2848603</v>
      </c>
      <c r="F338" s="24">
        <v>12004</v>
      </c>
      <c r="G338" s="24">
        <v>22973</v>
      </c>
      <c r="H338" s="25">
        <f t="shared" si="32"/>
        <v>22973</v>
      </c>
      <c r="I338">
        <f t="shared" si="33"/>
        <v>22973</v>
      </c>
      <c r="J338" t="str">
        <f t="shared" si="34"/>
        <v/>
      </c>
      <c r="K338">
        <f t="shared" si="36"/>
        <v>9</v>
      </c>
      <c r="L338" t="str">
        <f t="shared" si="35"/>
        <v>N/A</v>
      </c>
      <c r="M338">
        <f t="shared" si="37"/>
        <v>0</v>
      </c>
      <c r="T338" s="35">
        <f>G338*1.1159</f>
        <v>25635.570699999997</v>
      </c>
    </row>
    <row r="339" spans="1:20" x14ac:dyDescent="0.2">
      <c r="A339" s="23"/>
      <c r="B339" s="23"/>
      <c r="C339" s="26"/>
      <c r="D339" s="27"/>
      <c r="E339" s="26"/>
      <c r="F339" s="26"/>
      <c r="G339" s="26"/>
      <c r="H339" s="25"/>
      <c r="J339" t="str">
        <f t="shared" si="34"/>
        <v/>
      </c>
    </row>
    <row r="340" spans="1:20" x14ac:dyDescent="0.2">
      <c r="A340" s="23"/>
      <c r="B340" s="23"/>
      <c r="C340" s="26"/>
      <c r="D340" s="27"/>
      <c r="E340" s="26"/>
      <c r="F340" s="26"/>
      <c r="G340" s="26"/>
      <c r="H340" s="25"/>
      <c r="J340" t="str">
        <f t="shared" si="34"/>
        <v/>
      </c>
    </row>
    <row r="341" spans="1:20" x14ac:dyDescent="0.2">
      <c r="A341" s="23"/>
      <c r="B341" s="23"/>
      <c r="C341" s="26"/>
      <c r="D341" s="27"/>
      <c r="E341" s="26"/>
      <c r="F341" s="26"/>
      <c r="G341" s="26"/>
      <c r="H341" s="25"/>
      <c r="J341" t="str">
        <f t="shared" si="34"/>
        <v/>
      </c>
    </row>
    <row r="342" spans="1:20" x14ac:dyDescent="0.2">
      <c r="A342" s="23"/>
      <c r="B342" s="23"/>
      <c r="C342" s="26"/>
      <c r="D342" s="27"/>
      <c r="E342" s="26"/>
      <c r="F342" s="26"/>
      <c r="G342" s="26"/>
      <c r="H342" s="25"/>
      <c r="J342" t="str">
        <f t="shared" si="34"/>
        <v/>
      </c>
    </row>
    <row r="343" spans="1:20" x14ac:dyDescent="0.2">
      <c r="A343" s="23"/>
      <c r="B343" s="23"/>
      <c r="C343" s="26"/>
      <c r="D343" s="27"/>
      <c r="E343" s="26"/>
      <c r="F343" s="26"/>
      <c r="G343" s="26"/>
      <c r="H343" s="25"/>
      <c r="J343" t="str">
        <f t="shared" si="34"/>
        <v/>
      </c>
    </row>
    <row r="344" spans="1:20" x14ac:dyDescent="0.2">
      <c r="A344" s="23"/>
      <c r="B344" s="23"/>
      <c r="C344" s="26"/>
      <c r="D344" s="27"/>
      <c r="E344" s="26"/>
      <c r="F344" s="26"/>
      <c r="G344" s="26"/>
      <c r="H344" s="25"/>
      <c r="J344" t="str">
        <f t="shared" si="34"/>
        <v/>
      </c>
    </row>
    <row r="345" spans="1:20" x14ac:dyDescent="0.2">
      <c r="A345" s="23"/>
      <c r="B345" s="23"/>
      <c r="C345" s="26"/>
      <c r="D345" s="27"/>
      <c r="E345" s="26"/>
      <c r="F345" s="26"/>
      <c r="G345" s="26"/>
      <c r="H345" s="25"/>
      <c r="J345" t="str">
        <f t="shared" si="34"/>
        <v/>
      </c>
    </row>
    <row r="346" spans="1:20" x14ac:dyDescent="0.2">
      <c r="A346" s="23"/>
      <c r="B346" s="23"/>
      <c r="C346" s="26"/>
      <c r="D346" s="27"/>
      <c r="E346" s="26"/>
      <c r="F346" s="26"/>
      <c r="G346" s="26"/>
      <c r="H346" s="25"/>
      <c r="J346" t="str">
        <f t="shared" si="34"/>
        <v/>
      </c>
    </row>
    <row r="347" spans="1:20" x14ac:dyDescent="0.2">
      <c r="A347" s="23"/>
      <c r="B347" s="23"/>
      <c r="C347" s="26"/>
      <c r="D347" s="27"/>
      <c r="E347" s="26"/>
      <c r="F347" s="26"/>
      <c r="G347" s="26"/>
      <c r="H347" s="25"/>
      <c r="J347" t="str">
        <f t="shared" si="34"/>
        <v/>
      </c>
    </row>
    <row r="348" spans="1:20" x14ac:dyDescent="0.2">
      <c r="A348" s="23"/>
      <c r="B348" s="23"/>
      <c r="C348" s="26"/>
      <c r="D348" s="27"/>
      <c r="E348" s="26"/>
      <c r="F348" s="26"/>
      <c r="G348" s="26"/>
      <c r="H348" s="25"/>
      <c r="J348" t="str">
        <f t="shared" si="34"/>
        <v/>
      </c>
    </row>
    <row r="349" spans="1:20" x14ac:dyDescent="0.2">
      <c r="A349" s="23"/>
      <c r="B349" s="23"/>
      <c r="C349" s="26"/>
      <c r="D349" s="27"/>
      <c r="E349" s="26"/>
      <c r="F349" s="26"/>
      <c r="G349" s="26"/>
      <c r="H349" s="25"/>
      <c r="J349" t="str">
        <f t="shared" si="34"/>
        <v/>
      </c>
    </row>
    <row r="350" spans="1:20" x14ac:dyDescent="0.2">
      <c r="A350" s="23"/>
      <c r="B350" s="23"/>
      <c r="C350" s="26"/>
      <c r="D350" s="27"/>
      <c r="E350" s="26"/>
      <c r="F350" s="26"/>
      <c r="G350" s="26"/>
      <c r="H350" s="25"/>
      <c r="J350" t="str">
        <f t="shared" si="34"/>
        <v/>
      </c>
    </row>
    <row r="351" spans="1:20" x14ac:dyDescent="0.2">
      <c r="A351" s="23"/>
      <c r="B351" s="23"/>
      <c r="C351" s="26"/>
      <c r="D351" s="27"/>
      <c r="E351" s="26"/>
      <c r="F351" s="26"/>
      <c r="G351" s="26"/>
      <c r="H351" s="25"/>
      <c r="J351" t="str">
        <f t="shared" si="34"/>
        <v/>
      </c>
    </row>
    <row r="352" spans="1:20" x14ac:dyDescent="0.2">
      <c r="A352" s="23"/>
      <c r="B352" s="23"/>
      <c r="C352" s="26"/>
      <c r="D352" s="27"/>
      <c r="E352" s="26"/>
      <c r="F352" s="26"/>
      <c r="G352" s="26"/>
      <c r="H352" s="25"/>
      <c r="J352" t="str">
        <f t="shared" si="34"/>
        <v/>
      </c>
    </row>
    <row r="353" spans="1:10" x14ac:dyDescent="0.2">
      <c r="A353" s="23"/>
      <c r="B353" s="23"/>
      <c r="C353" s="26"/>
      <c r="D353" s="27"/>
      <c r="E353" s="26"/>
      <c r="F353" s="26"/>
      <c r="G353" s="26"/>
      <c r="H353" s="25"/>
      <c r="J353" t="str">
        <f t="shared" si="34"/>
        <v/>
      </c>
    </row>
    <row r="354" spans="1:10" x14ac:dyDescent="0.2">
      <c r="A354" s="23"/>
      <c r="B354" s="23"/>
      <c r="C354" s="26"/>
      <c r="D354" s="27"/>
      <c r="E354" s="26"/>
      <c r="F354" s="26"/>
      <c r="G354" s="26"/>
      <c r="H354" s="25"/>
      <c r="J354" t="str">
        <f t="shared" si="34"/>
        <v/>
      </c>
    </row>
    <row r="355" spans="1:10" x14ac:dyDescent="0.2">
      <c r="A355" s="23"/>
      <c r="B355" s="23"/>
      <c r="C355" s="26"/>
      <c r="D355" s="27"/>
      <c r="E355" s="26"/>
      <c r="F355" s="26"/>
      <c r="G355" s="26"/>
      <c r="H355" s="25"/>
      <c r="J355" t="str">
        <f t="shared" si="34"/>
        <v/>
      </c>
    </row>
    <row r="356" spans="1:10" x14ac:dyDescent="0.2">
      <c r="A356" s="23"/>
      <c r="B356" s="23"/>
      <c r="C356" s="26"/>
      <c r="D356" s="27"/>
      <c r="E356" s="26"/>
      <c r="F356" s="26"/>
      <c r="G356" s="26"/>
      <c r="H356" s="25"/>
      <c r="J356" t="str">
        <f t="shared" si="34"/>
        <v/>
      </c>
    </row>
    <row r="357" spans="1:10" x14ac:dyDescent="0.2">
      <c r="A357" s="23"/>
      <c r="B357" s="23"/>
      <c r="C357" s="26"/>
      <c r="D357" s="27"/>
      <c r="E357" s="26"/>
      <c r="F357" s="26"/>
      <c r="G357" s="26"/>
      <c r="H357" s="25"/>
      <c r="J357" t="str">
        <f t="shared" si="34"/>
        <v/>
      </c>
    </row>
    <row r="358" spans="1:10" x14ac:dyDescent="0.2">
      <c r="A358" s="23"/>
      <c r="B358" s="23"/>
      <c r="C358" s="28"/>
      <c r="D358" s="29"/>
      <c r="E358" s="28"/>
      <c r="F358" s="28"/>
      <c r="G358" s="28"/>
      <c r="H358" s="25"/>
    </row>
    <row r="359" spans="1:10" x14ac:dyDescent="0.2">
      <c r="A359" s="23"/>
      <c r="B359" s="23"/>
      <c r="C359" s="28"/>
      <c r="D359" s="29"/>
      <c r="E359" s="28"/>
      <c r="F359" s="28"/>
      <c r="G359" s="28"/>
      <c r="H359" s="25"/>
    </row>
    <row r="360" spans="1:10" x14ac:dyDescent="0.2">
      <c r="A360" s="2"/>
      <c r="B360" s="2"/>
      <c r="C360" s="3"/>
      <c r="D360" s="8"/>
      <c r="E360" s="7"/>
      <c r="F360" s="7"/>
      <c r="G360" s="7"/>
    </row>
    <row r="361" spans="1:10" x14ac:dyDescent="0.2">
      <c r="A361" s="9"/>
      <c r="C361" s="3"/>
      <c r="D361" s="8"/>
      <c r="E361" s="7"/>
      <c r="F361" s="7"/>
      <c r="G361" s="7"/>
    </row>
    <row r="362" spans="1:10" x14ac:dyDescent="0.2">
      <c r="A362" s="9"/>
      <c r="C362" s="3"/>
      <c r="D362" s="8"/>
      <c r="E362" s="7"/>
      <c r="F362" s="7"/>
      <c r="G362" s="7"/>
    </row>
    <row r="363" spans="1:10" x14ac:dyDescent="0.2">
      <c r="A363" s="2"/>
      <c r="C363" s="3"/>
      <c r="D363" s="8"/>
      <c r="E363" s="7"/>
      <c r="F363" s="7"/>
      <c r="G363" s="7"/>
    </row>
    <row r="364" spans="1:10" x14ac:dyDescent="0.2">
      <c r="A364" s="2"/>
      <c r="B364" s="10"/>
      <c r="C364" s="3"/>
      <c r="D364" s="8"/>
      <c r="E364" s="7"/>
      <c r="F364" s="7"/>
      <c r="G364" s="7"/>
    </row>
    <row r="365" spans="1:10" x14ac:dyDescent="0.2">
      <c r="A365" s="11"/>
      <c r="B365" s="10"/>
      <c r="C365" s="3"/>
      <c r="D365" s="8"/>
      <c r="E365" s="7"/>
      <c r="F365" s="7"/>
      <c r="G365" s="7"/>
    </row>
    <row r="366" spans="1:10" x14ac:dyDescent="0.2">
      <c r="A366" s="11"/>
      <c r="B366" s="2"/>
      <c r="C366" s="3"/>
      <c r="D366" s="12"/>
      <c r="E366" s="13"/>
      <c r="F366" s="13"/>
      <c r="G366" s="13"/>
    </row>
    <row r="367" spans="1:10" x14ac:dyDescent="0.2">
      <c r="C367" s="3"/>
      <c r="D367" s="8"/>
      <c r="E367" s="7"/>
      <c r="F367" s="7"/>
      <c r="G367" s="7"/>
    </row>
    <row r="368" spans="1:10" x14ac:dyDescent="0.2">
      <c r="A368" s="14"/>
      <c r="C368" s="3"/>
      <c r="D368" s="6"/>
      <c r="E368" s="5"/>
      <c r="F368" s="15"/>
      <c r="G368" s="16"/>
    </row>
    <row r="369" spans="3:8" x14ac:dyDescent="0.2">
      <c r="C369" s="3"/>
      <c r="D369" s="6"/>
      <c r="E369" s="5"/>
      <c r="F369" s="15"/>
      <c r="G369" s="16"/>
    </row>
    <row r="370" spans="3:8" x14ac:dyDescent="0.2">
      <c r="C370" s="3"/>
      <c r="D370" s="8"/>
      <c r="E370" s="7"/>
      <c r="F370" s="7"/>
      <c r="G370" s="7"/>
    </row>
    <row r="371" spans="3:8" x14ac:dyDescent="0.2">
      <c r="C371" s="3"/>
      <c r="D371" s="8"/>
      <c r="E371" s="7"/>
      <c r="F371" s="7"/>
      <c r="G371" s="7"/>
    </row>
    <row r="372" spans="3:8" x14ac:dyDescent="0.2">
      <c r="C372" s="3"/>
      <c r="D372" s="8"/>
      <c r="E372" s="7"/>
      <c r="F372" s="7"/>
      <c r="G372" s="7"/>
    </row>
    <row r="373" spans="3:8" x14ac:dyDescent="0.2">
      <c r="C373" s="3"/>
      <c r="D373" s="8"/>
      <c r="E373" s="7"/>
      <c r="F373" s="7"/>
      <c r="G373" s="7"/>
    </row>
    <row r="374" spans="3:8" x14ac:dyDescent="0.2">
      <c r="C374" s="3"/>
      <c r="D374" s="17"/>
      <c r="E374" s="17"/>
      <c r="F374" s="18"/>
      <c r="G374" s="18"/>
    </row>
    <row r="375" spans="3:8" x14ac:dyDescent="0.2">
      <c r="C375" s="3"/>
      <c r="D375" s="17"/>
      <c r="E375" s="17"/>
      <c r="F375" s="18"/>
      <c r="G375" s="18"/>
    </row>
    <row r="376" spans="3:8" x14ac:dyDescent="0.2">
      <c r="C376" s="3"/>
      <c r="D376" s="17"/>
      <c r="E376" s="17"/>
      <c r="F376" s="17"/>
      <c r="G376" s="17"/>
      <c r="H376" s="19"/>
    </row>
    <row r="377" spans="3:8" x14ac:dyDescent="0.2">
      <c r="C377" s="3"/>
      <c r="D377" s="17"/>
      <c r="E377" s="17"/>
      <c r="F377" s="17"/>
      <c r="G377" s="17"/>
      <c r="H377" s="19"/>
    </row>
    <row r="378" spans="3:8" x14ac:dyDescent="0.2">
      <c r="C378" s="3"/>
      <c r="D378" s="17"/>
      <c r="E378" s="17"/>
      <c r="F378" s="17"/>
      <c r="G378" s="17"/>
      <c r="H378" s="19"/>
    </row>
    <row r="379" spans="3:8" x14ac:dyDescent="0.2">
      <c r="C379" s="3"/>
      <c r="D379" s="17"/>
      <c r="E379" s="17"/>
      <c r="F379" s="17"/>
      <c r="G379" s="17"/>
      <c r="H379" s="19"/>
    </row>
    <row r="380" spans="3:8" x14ac:dyDescent="0.2">
      <c r="C380" s="3"/>
      <c r="D380" s="17"/>
      <c r="E380" s="17"/>
      <c r="F380" s="17"/>
      <c r="G380" s="17"/>
      <c r="H380" s="19"/>
    </row>
    <row r="381" spans="3:8" x14ac:dyDescent="0.2">
      <c r="C381" s="3"/>
      <c r="D381" s="17"/>
      <c r="E381" s="17"/>
      <c r="F381" s="17"/>
      <c r="G381" s="17"/>
      <c r="H381" s="19"/>
    </row>
  </sheetData>
  <autoFilter ref="A1:J359">
    <sortState ref="A2:J359">
      <sortCondition ref="A1:A359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3" sqref="C3"/>
    </sheetView>
  </sheetViews>
  <sheetFormatPr baseColWidth="10" defaultRowHeight="15" x14ac:dyDescent="0.2"/>
  <cols>
    <col min="1" max="1" width="31.85546875" customWidth="1"/>
    <col min="2" max="3" width="9.28515625" customWidth="1"/>
    <col min="4" max="4" width="9.28515625" bestFit="1" customWidth="1"/>
    <col min="5" max="5" width="10.42578125" bestFit="1" customWidth="1"/>
    <col min="6" max="6" width="10.42578125" customWidth="1"/>
    <col min="7" max="9" width="10.42578125" bestFit="1" customWidth="1"/>
    <col min="10" max="11" width="11.7109375" customWidth="1"/>
    <col min="12" max="16" width="11.7109375" bestFit="1" customWidth="1"/>
    <col min="17" max="17" width="11.7109375" customWidth="1"/>
    <col min="18" max="18" width="11.7109375" bestFit="1" customWidth="1"/>
    <col min="19" max="19" width="11.7109375" customWidth="1"/>
    <col min="20" max="21" width="11.7109375" bestFit="1" customWidth="1"/>
    <col min="22" max="23" width="11.7109375" customWidth="1"/>
    <col min="24" max="25" width="11.7109375" bestFit="1" customWidth="1"/>
    <col min="26" max="26" width="11.7109375" customWidth="1"/>
    <col min="27" max="29" width="11.7109375" bestFit="1" customWidth="1"/>
    <col min="30" max="33" width="11.7109375" customWidth="1"/>
    <col min="34" max="34" width="11.7109375" bestFit="1" customWidth="1"/>
    <col min="35" max="37" width="11.7109375" customWidth="1"/>
    <col min="38" max="39" width="11.7109375" bestFit="1" customWidth="1"/>
    <col min="40" max="48" width="11.7109375" customWidth="1"/>
    <col min="49" max="52" width="11.7109375" bestFit="1" customWidth="1"/>
    <col min="53" max="53" width="11.7109375" customWidth="1"/>
    <col min="54" max="54" width="11.7109375" bestFit="1" customWidth="1"/>
    <col min="55" max="58" width="11.7109375" customWidth="1"/>
    <col min="59" max="61" width="11.7109375" bestFit="1" customWidth="1"/>
    <col min="62" max="65" width="11.7109375" customWidth="1"/>
    <col min="66" max="66" width="11.7109375" bestFit="1" customWidth="1"/>
    <col min="67" max="67" width="11.7109375" customWidth="1"/>
    <col min="68" max="70" width="11.7109375" bestFit="1" customWidth="1"/>
    <col min="71" max="73" width="11.7109375" customWidth="1"/>
    <col min="74" max="74" width="11.7109375" bestFit="1" customWidth="1"/>
    <col min="75" max="79" width="11.7109375" customWidth="1"/>
    <col min="80" max="80" width="11.7109375" bestFit="1" customWidth="1"/>
    <col min="81" max="83" width="11.7109375" customWidth="1"/>
    <col min="84" max="84" width="11.7109375" bestFit="1" customWidth="1"/>
    <col min="85" max="92" width="11.7109375" customWidth="1"/>
    <col min="93" max="93" width="11.7109375" bestFit="1" customWidth="1"/>
    <col min="94" max="100" width="11.7109375" customWidth="1"/>
    <col min="101" max="101" width="11.7109375" bestFit="1" customWidth="1"/>
    <col min="102" max="102" width="12.85546875" bestFit="1" customWidth="1"/>
    <col min="103" max="107" width="12.85546875" customWidth="1"/>
    <col min="108" max="109" width="12.85546875" bestFit="1" customWidth="1"/>
    <col min="110" max="110" width="12.85546875" customWidth="1"/>
    <col min="111" max="112" width="12.85546875" bestFit="1" customWidth="1"/>
    <col min="113" max="114" width="12.85546875" customWidth="1"/>
    <col min="115" max="117" width="12.85546875" bestFit="1" customWidth="1"/>
    <col min="118" max="118" width="12.85546875" customWidth="1"/>
    <col min="119" max="119" width="12.85546875" bestFit="1" customWidth="1"/>
    <col min="120" max="121" width="12.85546875" customWidth="1"/>
    <col min="122" max="123" width="12.85546875" bestFit="1" customWidth="1"/>
    <col min="124" max="126" width="12.85546875" customWidth="1"/>
    <col min="127" max="129" width="12.85546875" bestFit="1" customWidth="1"/>
    <col min="130" max="130" width="12.85546875" customWidth="1"/>
    <col min="131" max="131" width="12.85546875" bestFit="1" customWidth="1"/>
    <col min="132" max="134" width="12.85546875" customWidth="1"/>
    <col min="135" max="135" width="12.85546875" bestFit="1" customWidth="1"/>
    <col min="136" max="136" width="12.85546875" customWidth="1"/>
    <col min="137" max="137" width="12.85546875" bestFit="1" customWidth="1"/>
    <col min="138" max="138" width="12.85546875" customWidth="1"/>
    <col min="139" max="139" width="12.85546875" bestFit="1" customWidth="1"/>
    <col min="140" max="146" width="12.85546875" customWidth="1"/>
    <col min="147" max="147" width="12.85546875" bestFit="1" customWidth="1"/>
    <col min="148" max="148" width="12.85546875" customWidth="1"/>
    <col min="149" max="149" width="12.85546875" bestFit="1" customWidth="1"/>
    <col min="150" max="154" width="12.85546875" customWidth="1"/>
    <col min="155" max="160" width="12.85546875" bestFit="1" customWidth="1"/>
    <col min="161" max="163" width="12.85546875" customWidth="1"/>
    <col min="164" max="166" width="12.85546875" bestFit="1" customWidth="1"/>
    <col min="167" max="168" width="12.85546875" customWidth="1"/>
    <col min="169" max="169" width="12.85546875" bestFit="1" customWidth="1"/>
    <col min="170" max="173" width="12.85546875" customWidth="1"/>
    <col min="174" max="175" width="12.85546875" bestFit="1" customWidth="1"/>
    <col min="176" max="176" width="12.85546875" customWidth="1"/>
    <col min="177" max="177" width="12.85546875" bestFit="1" customWidth="1"/>
    <col min="178" max="178" width="12.85546875" customWidth="1"/>
    <col min="179" max="179" width="12.85546875" bestFit="1" customWidth="1"/>
    <col min="180" max="186" width="12.85546875" customWidth="1"/>
    <col min="187" max="191" width="12.85546875" bestFit="1" customWidth="1"/>
    <col min="192" max="194" width="12.85546875" customWidth="1"/>
    <col min="195" max="197" width="12.85546875" bestFit="1" customWidth="1"/>
    <col min="198" max="203" width="12.85546875" customWidth="1"/>
    <col min="204" max="204" width="12.85546875" bestFit="1" customWidth="1"/>
    <col min="205" max="205" width="12.85546875" customWidth="1"/>
    <col min="206" max="207" width="12.85546875" bestFit="1" customWidth="1"/>
    <col min="208" max="216" width="12.85546875" customWidth="1"/>
    <col min="217" max="221" width="12.85546875" bestFit="1" customWidth="1"/>
    <col min="222" max="225" width="12.85546875" customWidth="1"/>
    <col min="226" max="226" width="12.85546875" bestFit="1" customWidth="1"/>
    <col min="227" max="227" width="12.85546875" customWidth="1"/>
    <col min="228" max="228" width="12.85546875" bestFit="1" customWidth="1"/>
    <col min="229" max="230" width="12.85546875" customWidth="1"/>
    <col min="231" max="231" width="12.85546875" bestFit="1" customWidth="1"/>
    <col min="232" max="232" width="12.85546875" customWidth="1"/>
    <col min="233" max="235" width="12.85546875" bestFit="1" customWidth="1"/>
    <col min="236" max="245" width="12.85546875" customWidth="1"/>
    <col min="246" max="246" width="12.85546875" bestFit="1" customWidth="1"/>
    <col min="247" max="249" width="12.85546875" customWidth="1"/>
    <col min="250" max="250" width="12.85546875" bestFit="1" customWidth="1"/>
    <col min="251" max="253" width="12.85546875" customWidth="1"/>
    <col min="254" max="254" width="12.85546875" bestFit="1" customWidth="1"/>
    <col min="255" max="255" width="12.85546875" customWidth="1"/>
    <col min="256" max="256" width="12.85546875" bestFit="1" customWidth="1"/>
    <col min="257" max="260" width="12.85546875" customWidth="1"/>
    <col min="261" max="262" width="12.85546875" bestFit="1" customWidth="1"/>
    <col min="263" max="263" width="12.85546875" customWidth="1"/>
    <col min="264" max="267" width="12.85546875" bestFit="1" customWidth="1"/>
    <col min="268" max="274" width="12.85546875" customWidth="1"/>
    <col min="275" max="276" width="12.85546875" bestFit="1" customWidth="1"/>
    <col min="277" max="279" width="12.85546875" customWidth="1"/>
    <col min="280" max="280" width="12.85546875" bestFit="1" customWidth="1"/>
    <col min="281" max="281" width="12.85546875" customWidth="1"/>
    <col min="282" max="282" width="12.85546875" bestFit="1" customWidth="1"/>
    <col min="283" max="285" width="12.85546875" customWidth="1"/>
    <col min="286" max="287" width="12.85546875" bestFit="1" customWidth="1"/>
    <col min="288" max="288" width="12.85546875" customWidth="1"/>
    <col min="289" max="289" width="12.85546875" bestFit="1" customWidth="1"/>
    <col min="290" max="290" width="12.85546875" customWidth="1"/>
    <col min="291" max="291" width="12.85546875" bestFit="1" customWidth="1"/>
    <col min="292" max="298" width="12.85546875" customWidth="1"/>
    <col min="299" max="299" width="12.85546875" bestFit="1" customWidth="1"/>
    <col min="300" max="301" width="12.85546875" customWidth="1"/>
    <col min="302" max="303" width="12.85546875" bestFit="1" customWidth="1"/>
    <col min="304" max="306" width="12.85546875" customWidth="1"/>
    <col min="307" max="309" width="12.85546875" bestFit="1" customWidth="1"/>
    <col min="310" max="313" width="12.85546875" customWidth="1"/>
    <col min="314" max="314" width="12.85546875" bestFit="1" customWidth="1"/>
    <col min="315" max="321" width="12.85546875" customWidth="1"/>
    <col min="322" max="323" width="12.85546875" bestFit="1" customWidth="1"/>
    <col min="324" max="327" width="12.85546875" customWidth="1"/>
    <col min="328" max="328" width="12.85546875" bestFit="1" customWidth="1"/>
    <col min="329" max="334" width="12.85546875" customWidth="1"/>
    <col min="335" max="336" width="12.85546875" bestFit="1" customWidth="1"/>
    <col min="337" max="337" width="12.85546875" customWidth="1"/>
    <col min="338" max="338" width="12.85546875" bestFit="1" customWidth="1"/>
    <col min="339" max="339" width="3.28515625" customWidth="1"/>
    <col min="340" max="340" width="8.85546875" customWidth="1"/>
    <col min="341" max="341" width="13.140625" customWidth="1"/>
    <col min="342" max="342" width="14.28515625" bestFit="1" customWidth="1"/>
    <col min="343" max="344" width="20.85546875" bestFit="1" customWidth="1"/>
    <col min="345" max="346" width="19.85546875" bestFit="1" customWidth="1"/>
    <col min="347" max="347" width="12.140625" bestFit="1" customWidth="1"/>
    <col min="348" max="348" width="22" bestFit="1" customWidth="1"/>
    <col min="349" max="349" width="14.28515625" bestFit="1" customWidth="1"/>
    <col min="350" max="350" width="18.7109375" bestFit="1" customWidth="1"/>
    <col min="351" max="351" width="13.140625" bestFit="1" customWidth="1"/>
    <col min="352" max="352" width="12.140625" bestFit="1" customWidth="1"/>
    <col min="353" max="353" width="8.85546875" bestFit="1" customWidth="1"/>
    <col min="354" max="354" width="16.42578125" bestFit="1" customWidth="1"/>
    <col min="355" max="356" width="6.7109375" bestFit="1" customWidth="1"/>
    <col min="357" max="357" width="14.28515625" bestFit="1" customWidth="1"/>
    <col min="358" max="358" width="17.7109375" bestFit="1" customWidth="1"/>
    <col min="359" max="359" width="14.28515625" bestFit="1" customWidth="1"/>
    <col min="360" max="360" width="13.140625" bestFit="1" customWidth="1"/>
  </cols>
  <sheetData>
    <row r="1" spans="1:2" x14ac:dyDescent="0.2">
      <c r="A1" s="30" t="s">
        <v>2</v>
      </c>
      <c r="B1" t="s">
        <v>347</v>
      </c>
    </row>
    <row r="3" spans="1:2" x14ac:dyDescent="0.2">
      <c r="A3" t="s">
        <v>346</v>
      </c>
    </row>
    <row r="4" spans="1:2" x14ac:dyDescent="0.2">
      <c r="A4" s="31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Mackey</dc:creator>
  <cp:lastModifiedBy>Will Mackey</cp:lastModifiedBy>
  <dcterms:created xsi:type="dcterms:W3CDTF">2018-01-10T07:02:43Z</dcterms:created>
  <dcterms:modified xsi:type="dcterms:W3CDTF">2018-01-10T09:56:32Z</dcterms:modified>
</cp:coreProperties>
</file>