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<sst xmlns="http://schemas.openxmlformats.org/spreadsheetml/2006/main" count="11" uniqueCount="8">
  <si>
    <t>L(cm)</t>
  </si>
  <si>
    <t>1/L</t>
  </si>
  <si>
    <t>f(Hz)</t>
  </si>
  <si>
    <t>T(N)</t>
  </si>
  <si>
    <t>ln(T)</t>
  </si>
  <si>
    <t>ln(f)</t>
  </si>
  <si>
    <t>ρ(kg/m)</t>
  </si>
  <si>
    <r>
      <t>ln(</t>
    </r>
    <r>
      <rPr>
        <sz val="11"/>
        <color theme="1"/>
        <rFont val="宋体"/>
        <charset val="134"/>
      </rPr>
      <t>ρ</t>
    </r>
    <r>
      <rPr>
        <sz val="11"/>
        <color theme="1"/>
        <rFont val="宋体"/>
        <charset val="134"/>
        <scheme val="minor"/>
      </rPr>
      <t>)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</si>
</sst>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n—f</a:t>
            </a:r>
            <a:r>
              <a:rPr altLang="en-US"/>
              <a:t>拟合直线</a:t>
            </a:r>
            <a:endParaRPr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2700" cap="rnd" cmpd="sng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Sheet1!$A$1:$E$1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Sheet1!$A$2:$E$2</c:f>
              <c:numCache>
                <c:formatCode>General</c:formatCode>
                <c:ptCount val="5"/>
                <c:pt idx="0">
                  <c:v>41.92</c:v>
                </c:pt>
                <c:pt idx="1">
                  <c:v>84.63</c:v>
                </c:pt>
                <c:pt idx="2">
                  <c:v>127.36</c:v>
                </c:pt>
                <c:pt idx="3">
                  <c:v>170.76</c:v>
                </c:pt>
                <c:pt idx="4">
                  <c:v>216.01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69687"/>
        <c:axId val="757326855"/>
      </c:scatterChart>
      <c:valAx>
        <c:axId val="53569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57326855"/>
        <c:crosses val="autoZero"/>
        <c:crossBetween val="midCat"/>
      </c:valAx>
      <c:valAx>
        <c:axId val="757326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3569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1/L-f</a:t>
            </a:r>
            <a:r>
              <a:rPr altLang="en-US"/>
              <a:t>拟合直线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2700" cap="rnd" cmpd="sng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Sheet1!$B$20:$G$20</c:f>
              <c:numCache>
                <c:formatCode>General</c:formatCode>
                <c:ptCount val="6"/>
                <c:pt idx="0">
                  <c:v>0.0333333333333333</c:v>
                </c:pt>
                <c:pt idx="1">
                  <c:v>0.0285714285714286</c:v>
                </c:pt>
                <c:pt idx="2">
                  <c:v>0.025</c:v>
                </c:pt>
                <c:pt idx="3">
                  <c:v>0.0222222222222222</c:v>
                </c:pt>
                <c:pt idx="4">
                  <c:v>0.02</c:v>
                </c:pt>
                <c:pt idx="5">
                  <c:v>0.0181818181818182</c:v>
                </c:pt>
              </c:numCache>
            </c:numRef>
          </c:xVal>
          <c:yVal>
            <c:numRef>
              <c:f>Sheet1!$B$21:$G$21</c:f>
              <c:numCache>
                <c:formatCode>General</c:formatCode>
                <c:ptCount val="6"/>
                <c:pt idx="0">
                  <c:v>114.95</c:v>
                </c:pt>
                <c:pt idx="1">
                  <c:v>98.68</c:v>
                </c:pt>
                <c:pt idx="2">
                  <c:v>86.62</c:v>
                </c:pt>
                <c:pt idx="3">
                  <c:v>77.02</c:v>
                </c:pt>
                <c:pt idx="4">
                  <c:v>68.1</c:v>
                </c:pt>
                <c:pt idx="5">
                  <c:v>62.06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5118186"/>
        <c:axId val="854452838"/>
      </c:scatterChart>
      <c:valAx>
        <c:axId val="65511818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4452838"/>
        <c:crosses val="autoZero"/>
        <c:crossBetween val="midCat"/>
      </c:valAx>
      <c:valAx>
        <c:axId val="85445283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5511818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ln</a:t>
            </a:r>
            <a:r>
              <a:rPr altLang="en-US"/>
              <a:t>（</a:t>
            </a:r>
            <a:r>
              <a:rPr lang="en-US" altLang="zh-CN"/>
              <a:t>T</a:t>
            </a:r>
            <a:r>
              <a:rPr altLang="en-US"/>
              <a:t>）</a:t>
            </a:r>
            <a:r>
              <a:rPr lang="en-US" altLang="zh-CN"/>
              <a:t>-ln</a:t>
            </a:r>
            <a:r>
              <a:rPr altLang="en-US"/>
              <a:t>（</a:t>
            </a:r>
            <a:r>
              <a:rPr lang="en-US" altLang="zh-CN"/>
              <a:t>f</a:t>
            </a:r>
            <a:r>
              <a:rPr altLang="en-US"/>
              <a:t>）拟合曲线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304980252384163"/>
          <c:y val="0.133507853403141"/>
          <c:w val="0.944456218090743"/>
          <c:h val="0.782094240837696"/>
        </c:manualLayout>
      </c:layout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2700" cap="rnd" cmpd="sng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0722222222222222"/>
                  <c:y val="0.210648148148148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Sheet1!$B$44:$G$44</c:f>
              <c:numCache>
                <c:formatCode>General</c:formatCode>
                <c:ptCount val="6"/>
                <c:pt idx="0">
                  <c:v>0.672944473242426</c:v>
                </c:pt>
                <c:pt idx="1">
                  <c:v>1.36609165380237</c:v>
                </c:pt>
                <c:pt idx="2">
                  <c:v>1.77155676191054</c:v>
                </c:pt>
                <c:pt idx="3">
                  <c:v>2.05923883436232</c:v>
                </c:pt>
                <c:pt idx="4">
                  <c:v>2.28238238567653</c:v>
                </c:pt>
                <c:pt idx="5">
                  <c:v>2.46470394247048</c:v>
                </c:pt>
              </c:numCache>
            </c:numRef>
          </c:xVal>
          <c:yVal>
            <c:numRef>
              <c:f>Sheet1!$B$46:$G$46</c:f>
              <c:numCache>
                <c:formatCode>General</c:formatCode>
                <c:ptCount val="6"/>
                <c:pt idx="0">
                  <c:v>4.02445843475793</c:v>
                </c:pt>
                <c:pt idx="1">
                  <c:v>4.38701417618492</c:v>
                </c:pt>
                <c:pt idx="2">
                  <c:v>4.59915211366253</c:v>
                </c:pt>
                <c:pt idx="3">
                  <c:v>4.74179678351992</c:v>
                </c:pt>
                <c:pt idx="4">
                  <c:v>4.85351353832404</c:v>
                </c:pt>
                <c:pt idx="5">
                  <c:v>4.95427656042687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654007"/>
        <c:axId val="952755866"/>
      </c:scatterChart>
      <c:valAx>
        <c:axId val="148654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52755866"/>
        <c:crosses val="autoZero"/>
        <c:crossBetween val="midCat"/>
      </c:valAx>
      <c:valAx>
        <c:axId val="95275586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86540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ln(p)-ln(f)</a:t>
            </a:r>
            <a:r>
              <a:rPr altLang="en-US"/>
              <a:t>拟合曲线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2700" cap="rnd" cmpd="sng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97847985347985"/>
                  <c:y val="-0.00343189370992225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Sheet1!$B$70:$G$70</c:f>
              <c:numCache>
                <c:formatCode>General</c:formatCode>
                <c:ptCount val="6"/>
                <c:pt idx="0">
                  <c:v>-7.50559227973776</c:v>
                </c:pt>
                <c:pt idx="1">
                  <c:v>-6.92795798629966</c:v>
                </c:pt>
                <c:pt idx="2">
                  <c:v>-6.2606520369236</c:v>
                </c:pt>
                <c:pt idx="3">
                  <c:v>-5.65499231048677</c:v>
                </c:pt>
                <c:pt idx="4">
                  <c:v>-5.15335159629785</c:v>
                </c:pt>
                <c:pt idx="5">
                  <c:v>-4.67130998849264</c:v>
                </c:pt>
              </c:numCache>
            </c:numRef>
          </c:xVal>
          <c:yVal>
            <c:numRef>
              <c:f>Sheet1!$B$72:$G$72</c:f>
              <c:numCache>
                <c:formatCode>General</c:formatCode>
                <c:ptCount val="6"/>
                <c:pt idx="0">
                  <c:v>4.85351353832404</c:v>
                </c:pt>
                <c:pt idx="1">
                  <c:v>4.59542283453321</c:v>
                </c:pt>
                <c:pt idx="2">
                  <c:v>4.22097721315547</c:v>
                </c:pt>
                <c:pt idx="3">
                  <c:v>3.97986855232321</c:v>
                </c:pt>
                <c:pt idx="4">
                  <c:v>3.73576304001279</c:v>
                </c:pt>
                <c:pt idx="5">
                  <c:v>3.47908392031923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9974327"/>
        <c:axId val="101637004"/>
      </c:scatterChart>
      <c:valAx>
        <c:axId val="379974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1637004"/>
        <c:crosses val="autoZero"/>
        <c:crossBetween val="midCat"/>
      </c:valAx>
      <c:valAx>
        <c:axId val="1016370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9974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2</xdr:row>
      <xdr:rowOff>25400</xdr:rowOff>
    </xdr:from>
    <xdr:to>
      <xdr:col>7</xdr:col>
      <xdr:colOff>172085</xdr:colOff>
      <xdr:row>17</xdr:row>
      <xdr:rowOff>101600</xdr:rowOff>
    </xdr:to>
    <xdr:graphicFrame>
      <xdr:nvGraphicFramePr>
        <xdr:cNvPr id="2" name="图表 1"/>
        <xdr:cNvGraphicFramePr/>
      </xdr:nvGraphicFramePr>
      <xdr:xfrm>
        <a:off x="635" y="381000"/>
        <a:ext cx="69342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635</xdr:colOff>
      <xdr:row>21</xdr:row>
      <xdr:rowOff>76835</xdr:rowOff>
    </xdr:from>
    <xdr:to>
      <xdr:col>8</xdr:col>
      <xdr:colOff>51435</xdr:colOff>
      <xdr:row>41</xdr:row>
      <xdr:rowOff>44450</xdr:rowOff>
    </xdr:to>
    <xdr:graphicFrame>
      <xdr:nvGraphicFramePr>
        <xdr:cNvPr id="3" name="图表 2"/>
        <xdr:cNvGraphicFramePr/>
      </xdr:nvGraphicFramePr>
      <xdr:xfrm>
        <a:off x="635" y="3810635"/>
        <a:ext cx="7442200" cy="35236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635</xdr:colOff>
      <xdr:row>46</xdr:row>
      <xdr:rowOff>114300</xdr:rowOff>
    </xdr:from>
    <xdr:to>
      <xdr:col>7</xdr:col>
      <xdr:colOff>591820</xdr:colOff>
      <xdr:row>67</xdr:row>
      <xdr:rowOff>19050</xdr:rowOff>
    </xdr:to>
    <xdr:graphicFrame>
      <xdr:nvGraphicFramePr>
        <xdr:cNvPr id="4" name="图表 3"/>
        <xdr:cNvGraphicFramePr/>
      </xdr:nvGraphicFramePr>
      <xdr:xfrm>
        <a:off x="635" y="8293100"/>
        <a:ext cx="7353935" cy="36385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64770</xdr:colOff>
      <xdr:row>74</xdr:row>
      <xdr:rowOff>70485</xdr:rowOff>
    </xdr:from>
    <xdr:to>
      <xdr:col>8</xdr:col>
      <xdr:colOff>39370</xdr:colOff>
      <xdr:row>94</xdr:row>
      <xdr:rowOff>31750</xdr:rowOff>
    </xdr:to>
    <xdr:graphicFrame>
      <xdr:nvGraphicFramePr>
        <xdr:cNvPr id="5" name="图表 4"/>
        <xdr:cNvGraphicFramePr/>
      </xdr:nvGraphicFramePr>
      <xdr:xfrm>
        <a:off x="64770" y="13227685"/>
        <a:ext cx="7366000" cy="35172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2"/>
  <sheetViews>
    <sheetView tabSelected="1" workbookViewId="0">
      <selection activeCell="A69" sqref="A69:G72"/>
    </sheetView>
  </sheetViews>
  <sheetFormatPr defaultColWidth="9" defaultRowHeight="14"/>
  <cols>
    <col min="1" max="1" width="12.8181818181818"/>
    <col min="2" max="7" width="14"/>
    <col min="9" max="9" width="12.8181818181818"/>
  </cols>
  <sheetData>
    <row r="1" spans="1:6">
      <c r="A1">
        <v>1</v>
      </c>
      <c r="B1">
        <v>2</v>
      </c>
      <c r="C1">
        <v>3</v>
      </c>
      <c r="D1">
        <v>4</v>
      </c>
      <c r="E1">
        <v>5</v>
      </c>
      <c r="F1">
        <f>LINEST(A2:E2,A1:E1)</f>
        <v>43.431</v>
      </c>
    </row>
    <row r="2" spans="1:5">
      <c r="A2">
        <v>41.92</v>
      </c>
      <c r="B2">
        <v>84.63</v>
      </c>
      <c r="C2">
        <v>127.36</v>
      </c>
      <c r="D2">
        <v>170.76</v>
      </c>
      <c r="E2">
        <v>216.01</v>
      </c>
    </row>
    <row r="4" spans="9:9">
      <c r="I4">
        <f>TINV(1-0.95,5-2)</f>
        <v>3.18244630528371</v>
      </c>
    </row>
    <row r="5" spans="9:9">
      <c r="I5">
        <f>TINV(1-0.95,5-2)</f>
        <v>3.18244630528371</v>
      </c>
    </row>
    <row r="6" spans="9:9">
      <c r="I6">
        <f>TINV(1-0.95,6-2)</f>
        <v>2.77644510519779</v>
      </c>
    </row>
    <row r="19" spans="1:7">
      <c r="A19" s="1" t="s">
        <v>0</v>
      </c>
      <c r="B19" s="2">
        <v>30</v>
      </c>
      <c r="C19" s="2">
        <v>35</v>
      </c>
      <c r="D19" s="2">
        <v>40</v>
      </c>
      <c r="E19" s="2">
        <v>45</v>
      </c>
      <c r="F19" s="2">
        <v>50</v>
      </c>
      <c r="G19" s="2">
        <v>55</v>
      </c>
    </row>
    <row r="20" spans="1:7">
      <c r="A20" s="1" t="s">
        <v>1</v>
      </c>
      <c r="B20" s="2">
        <f t="shared" ref="B20:G20" si="0">POWER(B19,-1)</f>
        <v>0.0333333333333333</v>
      </c>
      <c r="C20" s="2">
        <f t="shared" si="0"/>
        <v>0.0285714285714286</v>
      </c>
      <c r="D20" s="2">
        <f t="shared" si="0"/>
        <v>0.025</v>
      </c>
      <c r="E20" s="2">
        <f t="shared" si="0"/>
        <v>0.0222222222222222</v>
      </c>
      <c r="F20" s="2">
        <f t="shared" si="0"/>
        <v>0.02</v>
      </c>
      <c r="G20" s="2">
        <f t="shared" si="0"/>
        <v>0.0181818181818182</v>
      </c>
    </row>
    <row r="21" spans="1:7">
      <c r="A21" s="1" t="s">
        <v>2</v>
      </c>
      <c r="B21" s="2">
        <v>114.95</v>
      </c>
      <c r="C21" s="2">
        <v>98.68</v>
      </c>
      <c r="D21" s="2">
        <v>86.62</v>
      </c>
      <c r="E21" s="2">
        <v>77.02</v>
      </c>
      <c r="F21" s="2">
        <v>68.1</v>
      </c>
      <c r="G21" s="2">
        <v>62.06</v>
      </c>
    </row>
    <row r="43" spans="1:7">
      <c r="A43" s="3" t="s">
        <v>3</v>
      </c>
      <c r="B43">
        <v>1.96</v>
      </c>
      <c r="C43">
        <v>3.92</v>
      </c>
      <c r="D43">
        <v>5.88</v>
      </c>
      <c r="E43">
        <v>7.84</v>
      </c>
      <c r="F43">
        <v>9.8</v>
      </c>
      <c r="G43">
        <v>11.76</v>
      </c>
    </row>
    <row r="44" spans="1:7">
      <c r="A44" s="3" t="s">
        <v>4</v>
      </c>
      <c r="B44">
        <f t="shared" ref="B44:G44" si="1">LN(B43)</f>
        <v>0.672944473242426</v>
      </c>
      <c r="C44">
        <f t="shared" si="1"/>
        <v>1.36609165380237</v>
      </c>
      <c r="D44">
        <f t="shared" si="1"/>
        <v>1.77155676191054</v>
      </c>
      <c r="E44">
        <f t="shared" si="1"/>
        <v>2.05923883436232</v>
      </c>
      <c r="F44">
        <f t="shared" si="1"/>
        <v>2.28238238567653</v>
      </c>
      <c r="G44">
        <f t="shared" si="1"/>
        <v>2.46470394247048</v>
      </c>
    </row>
    <row r="45" spans="1:7">
      <c r="A45" s="3" t="s">
        <v>2</v>
      </c>
      <c r="B45">
        <v>55.95</v>
      </c>
      <c r="C45">
        <v>80.4</v>
      </c>
      <c r="D45">
        <v>99.4</v>
      </c>
      <c r="E45">
        <v>114.64</v>
      </c>
      <c r="F45">
        <v>128.19</v>
      </c>
      <c r="G45">
        <v>141.78</v>
      </c>
    </row>
    <row r="46" spans="1:7">
      <c r="A46" s="3" t="s">
        <v>5</v>
      </c>
      <c r="B46">
        <f t="shared" ref="B46:G46" si="2">LN(B45)</f>
        <v>4.02445843475793</v>
      </c>
      <c r="C46">
        <f t="shared" si="2"/>
        <v>4.38701417618492</v>
      </c>
      <c r="D46">
        <f t="shared" si="2"/>
        <v>4.59915211366253</v>
      </c>
      <c r="E46">
        <f t="shared" si="2"/>
        <v>4.74179678351992</v>
      </c>
      <c r="F46">
        <f t="shared" si="2"/>
        <v>4.85351353832404</v>
      </c>
      <c r="G46">
        <f t="shared" si="2"/>
        <v>4.95427656042687</v>
      </c>
    </row>
    <row r="69" spans="1:7">
      <c r="A69" s="4" t="s">
        <v>6</v>
      </c>
      <c r="B69" s="2">
        <v>0.00055</v>
      </c>
      <c r="C69" s="2">
        <v>0.00098</v>
      </c>
      <c r="D69" s="2">
        <v>0.00191</v>
      </c>
      <c r="E69" s="2">
        <v>0.0035</v>
      </c>
      <c r="F69" s="2">
        <v>0.00578</v>
      </c>
      <c r="G69" s="2">
        <v>0.00936</v>
      </c>
    </row>
    <row r="70" spans="1:7">
      <c r="A70" s="5" t="s">
        <v>7</v>
      </c>
      <c r="B70" s="2">
        <f t="shared" ref="B70:G70" si="3">LN(B69)</f>
        <v>-7.50559227973776</v>
      </c>
      <c r="C70" s="2">
        <f t="shared" si="3"/>
        <v>-6.92795798629966</v>
      </c>
      <c r="D70" s="2">
        <f t="shared" si="3"/>
        <v>-6.2606520369236</v>
      </c>
      <c r="E70" s="2">
        <f t="shared" si="3"/>
        <v>-5.65499231048677</v>
      </c>
      <c r="F70" s="2">
        <f t="shared" si="3"/>
        <v>-5.15335159629785</v>
      </c>
      <c r="G70" s="2">
        <f t="shared" si="3"/>
        <v>-4.67130998849264</v>
      </c>
    </row>
    <row r="71" spans="1:7">
      <c r="A71" s="1" t="s">
        <v>2</v>
      </c>
      <c r="B71" s="2">
        <v>128.19</v>
      </c>
      <c r="C71" s="2">
        <v>99.03</v>
      </c>
      <c r="D71" s="2">
        <v>68.1</v>
      </c>
      <c r="E71" s="2">
        <v>53.51</v>
      </c>
      <c r="F71" s="2">
        <v>41.92</v>
      </c>
      <c r="G71" s="2">
        <v>32.43</v>
      </c>
    </row>
    <row r="72" spans="1:7">
      <c r="A72" s="1" t="s">
        <v>5</v>
      </c>
      <c r="B72" s="2">
        <f t="shared" ref="B72:G72" si="4">LN(B71)</f>
        <v>4.85351353832404</v>
      </c>
      <c r="C72" s="2">
        <f t="shared" si="4"/>
        <v>4.59542283453321</v>
      </c>
      <c r="D72" s="2">
        <f t="shared" si="4"/>
        <v>4.22097721315547</v>
      </c>
      <c r="E72" s="2">
        <f t="shared" si="4"/>
        <v>3.97986855232321</v>
      </c>
      <c r="F72" s="2">
        <f t="shared" si="4"/>
        <v>3.73576304001279</v>
      </c>
      <c r="G72" s="2">
        <f t="shared" si="4"/>
        <v>3.47908392031923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2022011139</cp:lastModifiedBy>
  <dcterms:created xsi:type="dcterms:W3CDTF">2023-03-14T14:00:00Z</dcterms:created>
  <dcterms:modified xsi:type="dcterms:W3CDTF">2023-03-16T15:52:30Z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B36A3BE30AA244F68B8BE23CA5A38ABB</vt:lpwstr>
  </property>
</Properties>
</file>