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filterPrivacy="1" defaultThemeVersion="124226"/>
  <xr:revisionPtr revIDLastSave="0" documentId="13_ncr:1_{036F9CC2-3F39-4E4E-8CDD-61E558DB5E9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4" i="1" l="1"/>
  <c r="E93" i="1"/>
  <c r="C89" i="1"/>
  <c r="C88" i="1"/>
  <c r="C90" i="1"/>
  <c r="C87" i="1"/>
  <c r="C85" i="1"/>
  <c r="C86" i="1"/>
  <c r="C81" i="1"/>
  <c r="C82" i="1"/>
  <c r="C83" i="1"/>
  <c r="C84" i="1"/>
  <c r="C75" i="1"/>
  <c r="C76" i="1"/>
  <c r="C77" i="1"/>
  <c r="C78" i="1"/>
  <c r="C79" i="1"/>
  <c r="C80" i="1"/>
  <c r="C74" i="1"/>
  <c r="C66" i="1"/>
  <c r="C67" i="1"/>
  <c r="C68" i="1"/>
  <c r="C69" i="1"/>
  <c r="C70" i="1"/>
  <c r="C71" i="1"/>
  <c r="C72" i="1"/>
  <c r="C73" i="1"/>
  <c r="C65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46" i="1"/>
  <c r="C31" i="1"/>
  <c r="E28" i="1"/>
  <c r="E27" i="1"/>
  <c r="H14" i="1"/>
  <c r="B11" i="1"/>
</calcChain>
</file>

<file path=xl/sharedStrings.xml><?xml version="1.0" encoding="utf-8"?>
<sst xmlns="http://schemas.openxmlformats.org/spreadsheetml/2006/main" count="76" uniqueCount="63">
  <si>
    <t>CH1</t>
    <phoneticPr fontId="1" type="noConversion"/>
  </si>
  <si>
    <t>CH2</t>
    <phoneticPr fontId="1" type="noConversion"/>
  </si>
  <si>
    <t>CH3</t>
    <phoneticPr fontId="1" type="noConversion"/>
  </si>
  <si>
    <t>mode</t>
    <phoneticPr fontId="1" type="noConversion"/>
  </si>
  <si>
    <t>恒压模式</t>
    <phoneticPr fontId="1" type="noConversion"/>
  </si>
  <si>
    <t>电压</t>
    <phoneticPr fontId="1" type="noConversion"/>
  </si>
  <si>
    <t>电流</t>
    <phoneticPr fontId="1" type="noConversion"/>
  </si>
  <si>
    <t>A.1</t>
    <phoneticPr fontId="1" type="noConversion"/>
  </si>
  <si>
    <t>接线电阻</t>
    <phoneticPr fontId="1" type="noConversion"/>
  </si>
  <si>
    <t>om</t>
    <phoneticPr fontId="1" type="noConversion"/>
  </si>
  <si>
    <t>A.2</t>
    <phoneticPr fontId="1" type="noConversion"/>
  </si>
  <si>
    <t>R测</t>
    <phoneticPr fontId="1" type="noConversion"/>
  </si>
  <si>
    <t>Rwrite</t>
    <phoneticPr fontId="1" type="noConversion"/>
  </si>
  <si>
    <t>A.3</t>
    <phoneticPr fontId="1" type="noConversion"/>
  </si>
  <si>
    <t>Rsuper</t>
    <phoneticPr fontId="1" type="noConversion"/>
  </si>
  <si>
    <t>m 欧姆</t>
    <phoneticPr fontId="1" type="noConversion"/>
  </si>
  <si>
    <t>电源</t>
    <phoneticPr fontId="1" type="noConversion"/>
  </si>
  <si>
    <t>恒流模式</t>
    <phoneticPr fontId="1" type="noConversion"/>
  </si>
  <si>
    <t>负载</t>
    <phoneticPr fontId="1" type="noConversion"/>
  </si>
  <si>
    <t>电压V</t>
    <phoneticPr fontId="1" type="noConversion"/>
  </si>
  <si>
    <t>电流I</t>
    <phoneticPr fontId="1" type="noConversion"/>
  </si>
  <si>
    <t>符合先前测量结果</t>
    <phoneticPr fontId="1" type="noConversion"/>
  </si>
  <si>
    <t>A.4</t>
    <phoneticPr fontId="1" type="noConversion"/>
  </si>
  <si>
    <t>电流引线与电压引线不能互换，会导致无法略去接线电阻</t>
    <phoneticPr fontId="1" type="noConversion"/>
  </si>
  <si>
    <t>B.1</t>
    <phoneticPr fontId="1" type="noConversion"/>
  </si>
  <si>
    <t>换向前</t>
    <phoneticPr fontId="1" type="noConversion"/>
  </si>
  <si>
    <t>V1</t>
    <phoneticPr fontId="1" type="noConversion"/>
  </si>
  <si>
    <t>I1=1</t>
    <phoneticPr fontId="1" type="noConversion"/>
  </si>
  <si>
    <t>换向后</t>
    <phoneticPr fontId="1" type="noConversion"/>
  </si>
  <si>
    <t>V2</t>
    <phoneticPr fontId="1" type="noConversion"/>
  </si>
  <si>
    <t>I2=-1</t>
    <phoneticPr fontId="1" type="noConversion"/>
  </si>
  <si>
    <t>(V1-V2)/(I1-I2)</t>
    <phoneticPr fontId="1" type="noConversion"/>
  </si>
  <si>
    <t>Vsuper</t>
    <phoneticPr fontId="1" type="noConversion"/>
  </si>
  <si>
    <t>(V1+V2)/2</t>
    <phoneticPr fontId="1" type="noConversion"/>
  </si>
  <si>
    <t>B.2</t>
    <phoneticPr fontId="1" type="noConversion"/>
  </si>
  <si>
    <t>C.1</t>
    <phoneticPr fontId="1" type="noConversion"/>
  </si>
  <si>
    <t>电流最大偏差</t>
    <phoneticPr fontId="1" type="noConversion"/>
  </si>
  <si>
    <t>C.2</t>
    <phoneticPr fontId="1" type="noConversion"/>
  </si>
  <si>
    <t>mV</t>
    <phoneticPr fontId="1" type="noConversion"/>
  </si>
  <si>
    <t>C.3</t>
    <phoneticPr fontId="1" type="noConversion"/>
  </si>
  <si>
    <t>电压表理论初值V1</t>
    <phoneticPr fontId="1" type="noConversion"/>
  </si>
  <si>
    <t>电压表初值V2</t>
    <phoneticPr fontId="1" type="noConversion"/>
  </si>
  <si>
    <t>C.4</t>
    <phoneticPr fontId="1" type="noConversion"/>
  </si>
  <si>
    <t>输出电压</t>
    <phoneticPr fontId="1" type="noConversion"/>
  </si>
  <si>
    <t>10V</t>
    <phoneticPr fontId="1" type="noConversion"/>
  </si>
  <si>
    <t>输出电流</t>
    <phoneticPr fontId="1" type="noConversion"/>
  </si>
  <si>
    <t>0.001A</t>
    <phoneticPr fontId="1" type="noConversion"/>
  </si>
  <si>
    <t>D</t>
    <phoneticPr fontId="1" type="noConversion"/>
  </si>
  <si>
    <t>初始感应电压</t>
    <phoneticPr fontId="1" type="noConversion"/>
  </si>
  <si>
    <t>11.02mV</t>
    <phoneticPr fontId="1" type="noConversion"/>
  </si>
  <si>
    <t>E.2</t>
    <phoneticPr fontId="1" type="noConversion"/>
  </si>
  <si>
    <t>t</t>
    <phoneticPr fontId="1" type="noConversion"/>
  </si>
  <si>
    <t>Rb</t>
    <phoneticPr fontId="1" type="noConversion"/>
  </si>
  <si>
    <t>R样品</t>
    <phoneticPr fontId="1" type="noConversion"/>
  </si>
  <si>
    <t>V感应</t>
    <phoneticPr fontId="1" type="noConversion"/>
  </si>
  <si>
    <t>E.3</t>
    <phoneticPr fontId="1" type="noConversion"/>
  </si>
  <si>
    <t>F.1</t>
    <phoneticPr fontId="1" type="noConversion"/>
  </si>
  <si>
    <t>可见，在最后的测量电压中，大部分是乱真电势，电阻分压已经极小</t>
    <phoneticPr fontId="1" type="noConversion"/>
  </si>
  <si>
    <t>F.2</t>
    <phoneticPr fontId="1" type="noConversion"/>
  </si>
  <si>
    <t>Tc=</t>
    <phoneticPr fontId="1" type="noConversion"/>
  </si>
  <si>
    <t>deltaT</t>
    <phoneticPr fontId="1" type="noConversion"/>
  </si>
  <si>
    <t>F.3</t>
    <phoneticPr fontId="1" type="noConversion"/>
  </si>
  <si>
    <t>可以发现，电阻的改变和感应电压的减小几乎是在极短的温度范围内完成的，这也说明在这个温度改变中介质产生了某种状态改变，这就是向超导体的变化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</si>
</sst>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电阻</a:t>
            </a:r>
            <a:r>
              <a:rPr lang="en-US" altLang="zh-CN"/>
              <a:t>R-t</a:t>
            </a:r>
            <a:r>
              <a:rPr lang="zh-CN" altLang="en-US"/>
              <a:t>特性图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5667349377997285E-2"/>
          <c:y val="0.14399996220473432"/>
          <c:w val="0.9372149130538121"/>
          <c:h val="0.7953391613283040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Sheet1!$B$46:$B$90</c:f>
              <c:numCache>
                <c:formatCode>General</c:formatCode>
                <c:ptCount val="45"/>
                <c:pt idx="0">
                  <c:v>10</c:v>
                </c:pt>
                <c:pt idx="1">
                  <c:v>0</c:v>
                </c:pt>
                <c:pt idx="2">
                  <c:v>-10</c:v>
                </c:pt>
                <c:pt idx="3">
                  <c:v>-20</c:v>
                </c:pt>
                <c:pt idx="4">
                  <c:v>-30</c:v>
                </c:pt>
                <c:pt idx="5">
                  <c:v>-40</c:v>
                </c:pt>
                <c:pt idx="6">
                  <c:v>-50</c:v>
                </c:pt>
                <c:pt idx="7">
                  <c:v>-60</c:v>
                </c:pt>
                <c:pt idx="8">
                  <c:v>-70</c:v>
                </c:pt>
                <c:pt idx="9">
                  <c:v>-80</c:v>
                </c:pt>
                <c:pt idx="10">
                  <c:v>-90</c:v>
                </c:pt>
                <c:pt idx="11">
                  <c:v>-100</c:v>
                </c:pt>
                <c:pt idx="12">
                  <c:v>-110</c:v>
                </c:pt>
                <c:pt idx="13">
                  <c:v>-120</c:v>
                </c:pt>
                <c:pt idx="14">
                  <c:v>-130</c:v>
                </c:pt>
                <c:pt idx="15">
                  <c:v>-140</c:v>
                </c:pt>
                <c:pt idx="16">
                  <c:v>-150</c:v>
                </c:pt>
                <c:pt idx="17">
                  <c:v>-160</c:v>
                </c:pt>
                <c:pt idx="18">
                  <c:v>-170</c:v>
                </c:pt>
                <c:pt idx="19">
                  <c:v>-170.1</c:v>
                </c:pt>
                <c:pt idx="20">
                  <c:v>-170.2</c:v>
                </c:pt>
                <c:pt idx="21">
                  <c:v>-170.3</c:v>
                </c:pt>
                <c:pt idx="22">
                  <c:v>-170.4</c:v>
                </c:pt>
                <c:pt idx="23">
                  <c:v>-170.5</c:v>
                </c:pt>
                <c:pt idx="24">
                  <c:v>-170.6</c:v>
                </c:pt>
                <c:pt idx="25">
                  <c:v>-170.7</c:v>
                </c:pt>
                <c:pt idx="26">
                  <c:v>-170.8</c:v>
                </c:pt>
                <c:pt idx="27">
                  <c:v>-170.9</c:v>
                </c:pt>
                <c:pt idx="28">
                  <c:v>-171</c:v>
                </c:pt>
                <c:pt idx="29">
                  <c:v>-171.1</c:v>
                </c:pt>
                <c:pt idx="30">
                  <c:v>-171.2</c:v>
                </c:pt>
                <c:pt idx="31">
                  <c:v>-171.3</c:v>
                </c:pt>
                <c:pt idx="32">
                  <c:v>-171.4</c:v>
                </c:pt>
                <c:pt idx="33">
                  <c:v>-171.5</c:v>
                </c:pt>
                <c:pt idx="34">
                  <c:v>-171.6</c:v>
                </c:pt>
                <c:pt idx="35">
                  <c:v>-171.7</c:v>
                </c:pt>
                <c:pt idx="36">
                  <c:v>-171.8</c:v>
                </c:pt>
                <c:pt idx="37">
                  <c:v>-171.9</c:v>
                </c:pt>
                <c:pt idx="38">
                  <c:v>-172</c:v>
                </c:pt>
                <c:pt idx="39">
                  <c:v>-172.1</c:v>
                </c:pt>
                <c:pt idx="40">
                  <c:v>-172.2</c:v>
                </c:pt>
                <c:pt idx="41">
                  <c:v>-173</c:v>
                </c:pt>
                <c:pt idx="42">
                  <c:v>-175</c:v>
                </c:pt>
                <c:pt idx="43">
                  <c:v>-177</c:v>
                </c:pt>
                <c:pt idx="44">
                  <c:v>-180</c:v>
                </c:pt>
              </c:numCache>
            </c:numRef>
          </c:xVal>
          <c:yVal>
            <c:numRef>
              <c:f>Sheet1!$D$46:$D$90</c:f>
              <c:numCache>
                <c:formatCode>General</c:formatCode>
                <c:ptCount val="45"/>
                <c:pt idx="0">
                  <c:v>0.33300000000000002</c:v>
                </c:pt>
                <c:pt idx="1">
                  <c:v>0.32600000000000001</c:v>
                </c:pt>
                <c:pt idx="2">
                  <c:v>0.318</c:v>
                </c:pt>
                <c:pt idx="3">
                  <c:v>0.31</c:v>
                </c:pt>
                <c:pt idx="4">
                  <c:v>0.3</c:v>
                </c:pt>
                <c:pt idx="5">
                  <c:v>0.28899999999999998</c:v>
                </c:pt>
                <c:pt idx="6">
                  <c:v>0.27900000000000003</c:v>
                </c:pt>
                <c:pt idx="7">
                  <c:v>0.26900000000000002</c:v>
                </c:pt>
                <c:pt idx="8">
                  <c:v>0.25800000000000001</c:v>
                </c:pt>
                <c:pt idx="9">
                  <c:v>0.245</c:v>
                </c:pt>
                <c:pt idx="10">
                  <c:v>0.23100000000000001</c:v>
                </c:pt>
                <c:pt idx="11">
                  <c:v>0.216</c:v>
                </c:pt>
                <c:pt idx="12">
                  <c:v>0.20200000000000001</c:v>
                </c:pt>
                <c:pt idx="13">
                  <c:v>0.188</c:v>
                </c:pt>
                <c:pt idx="14">
                  <c:v>0.17299999999999999</c:v>
                </c:pt>
                <c:pt idx="15">
                  <c:v>0.158</c:v>
                </c:pt>
                <c:pt idx="16">
                  <c:v>0.14399999999999999</c:v>
                </c:pt>
                <c:pt idx="17">
                  <c:v>0.129</c:v>
                </c:pt>
                <c:pt idx="18">
                  <c:v>0.112</c:v>
                </c:pt>
                <c:pt idx="19">
                  <c:v>0.111</c:v>
                </c:pt>
                <c:pt idx="20">
                  <c:v>0.11</c:v>
                </c:pt>
                <c:pt idx="21">
                  <c:v>0.109</c:v>
                </c:pt>
                <c:pt idx="22">
                  <c:v>0.107</c:v>
                </c:pt>
                <c:pt idx="23">
                  <c:v>0.104</c:v>
                </c:pt>
                <c:pt idx="24">
                  <c:v>0.1</c:v>
                </c:pt>
                <c:pt idx="25">
                  <c:v>9.0999999999999998E-2</c:v>
                </c:pt>
                <c:pt idx="26">
                  <c:v>8.4000000000000005E-2</c:v>
                </c:pt>
                <c:pt idx="27">
                  <c:v>7.0999999999999994E-2</c:v>
                </c:pt>
                <c:pt idx="28">
                  <c:v>5.8999999999999997E-2</c:v>
                </c:pt>
                <c:pt idx="29">
                  <c:v>4.7E-2</c:v>
                </c:pt>
                <c:pt idx="30">
                  <c:v>3.2000000000000001E-2</c:v>
                </c:pt>
                <c:pt idx="31">
                  <c:v>2.1000000000000001E-2</c:v>
                </c:pt>
                <c:pt idx="32">
                  <c:v>1.6E-2</c:v>
                </c:pt>
                <c:pt idx="33">
                  <c:v>1.2E-2</c:v>
                </c:pt>
                <c:pt idx="34">
                  <c:v>8.9999999999999993E-3</c:v>
                </c:pt>
                <c:pt idx="35">
                  <c:v>7.0000000000000001E-3</c:v>
                </c:pt>
                <c:pt idx="36">
                  <c:v>6.0000000000000001E-3</c:v>
                </c:pt>
                <c:pt idx="37">
                  <c:v>5.0000000000000001E-3</c:v>
                </c:pt>
                <c:pt idx="38">
                  <c:v>4.0000000000000001E-3</c:v>
                </c:pt>
                <c:pt idx="39">
                  <c:v>3.0000000000000001E-3</c:v>
                </c:pt>
                <c:pt idx="40">
                  <c:v>2E-3</c:v>
                </c:pt>
                <c:pt idx="41">
                  <c:v>3.0000000000000001E-3</c:v>
                </c:pt>
                <c:pt idx="42">
                  <c:v>2E-3</c:v>
                </c:pt>
                <c:pt idx="43">
                  <c:v>2E-3</c:v>
                </c:pt>
                <c:pt idx="44">
                  <c:v>3.0000000000000001E-3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9A-4762-AC18-3EB282BA2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808303"/>
        <c:axId val="1508028591"/>
      </c:scatterChart>
      <c:valAx>
        <c:axId val="151380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8028591"/>
        <c:crosses val="autoZero"/>
        <c:crossBetween val="midCat"/>
      </c:valAx>
      <c:valAx>
        <c:axId val="150802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380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感应电压随温度变化图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Sheet1!$B$46:$B$90</c:f>
              <c:numCache>
                <c:formatCode>General</c:formatCode>
                <c:ptCount val="45"/>
                <c:pt idx="0">
                  <c:v>10</c:v>
                </c:pt>
                <c:pt idx="1">
                  <c:v>0</c:v>
                </c:pt>
                <c:pt idx="2">
                  <c:v>-10</c:v>
                </c:pt>
                <c:pt idx="3">
                  <c:v>-20</c:v>
                </c:pt>
                <c:pt idx="4">
                  <c:v>-30</c:v>
                </c:pt>
                <c:pt idx="5">
                  <c:v>-40</c:v>
                </c:pt>
                <c:pt idx="6">
                  <c:v>-50</c:v>
                </c:pt>
                <c:pt idx="7">
                  <c:v>-60</c:v>
                </c:pt>
                <c:pt idx="8">
                  <c:v>-70</c:v>
                </c:pt>
                <c:pt idx="9">
                  <c:v>-80</c:v>
                </c:pt>
                <c:pt idx="10">
                  <c:v>-90</c:v>
                </c:pt>
                <c:pt idx="11">
                  <c:v>-100</c:v>
                </c:pt>
                <c:pt idx="12">
                  <c:v>-110</c:v>
                </c:pt>
                <c:pt idx="13">
                  <c:v>-120</c:v>
                </c:pt>
                <c:pt idx="14">
                  <c:v>-130</c:v>
                </c:pt>
                <c:pt idx="15">
                  <c:v>-140</c:v>
                </c:pt>
                <c:pt idx="16">
                  <c:v>-150</c:v>
                </c:pt>
                <c:pt idx="17">
                  <c:v>-160</c:v>
                </c:pt>
                <c:pt idx="18">
                  <c:v>-170</c:v>
                </c:pt>
                <c:pt idx="19">
                  <c:v>-170.1</c:v>
                </c:pt>
                <c:pt idx="20">
                  <c:v>-170.2</c:v>
                </c:pt>
                <c:pt idx="21">
                  <c:v>-170.3</c:v>
                </c:pt>
                <c:pt idx="22">
                  <c:v>-170.4</c:v>
                </c:pt>
                <c:pt idx="23">
                  <c:v>-170.5</c:v>
                </c:pt>
                <c:pt idx="24">
                  <c:v>-170.6</c:v>
                </c:pt>
                <c:pt idx="25">
                  <c:v>-170.7</c:v>
                </c:pt>
                <c:pt idx="26">
                  <c:v>-170.8</c:v>
                </c:pt>
                <c:pt idx="27">
                  <c:v>-170.9</c:v>
                </c:pt>
                <c:pt idx="28">
                  <c:v>-171</c:v>
                </c:pt>
                <c:pt idx="29">
                  <c:v>-171.1</c:v>
                </c:pt>
                <c:pt idx="30">
                  <c:v>-171.2</c:v>
                </c:pt>
                <c:pt idx="31">
                  <c:v>-171.3</c:v>
                </c:pt>
                <c:pt idx="32">
                  <c:v>-171.4</c:v>
                </c:pt>
                <c:pt idx="33">
                  <c:v>-171.5</c:v>
                </c:pt>
                <c:pt idx="34">
                  <c:v>-171.6</c:v>
                </c:pt>
                <c:pt idx="35">
                  <c:v>-171.7</c:v>
                </c:pt>
                <c:pt idx="36">
                  <c:v>-171.8</c:v>
                </c:pt>
                <c:pt idx="37">
                  <c:v>-171.9</c:v>
                </c:pt>
                <c:pt idx="38">
                  <c:v>-172</c:v>
                </c:pt>
                <c:pt idx="39">
                  <c:v>-172.1</c:v>
                </c:pt>
                <c:pt idx="40">
                  <c:v>-172.2</c:v>
                </c:pt>
                <c:pt idx="41">
                  <c:v>-173</c:v>
                </c:pt>
                <c:pt idx="42">
                  <c:v>-175</c:v>
                </c:pt>
                <c:pt idx="43">
                  <c:v>-177</c:v>
                </c:pt>
                <c:pt idx="44">
                  <c:v>-180</c:v>
                </c:pt>
              </c:numCache>
            </c:numRef>
          </c:xVal>
          <c:yVal>
            <c:numRef>
              <c:f>Sheet1!$E$46:$E$90</c:f>
              <c:numCache>
                <c:formatCode>General</c:formatCode>
                <c:ptCount val="45"/>
                <c:pt idx="0">
                  <c:v>11.09</c:v>
                </c:pt>
                <c:pt idx="1">
                  <c:v>11.16</c:v>
                </c:pt>
                <c:pt idx="2">
                  <c:v>11.2</c:v>
                </c:pt>
                <c:pt idx="3">
                  <c:v>11.24</c:v>
                </c:pt>
                <c:pt idx="4">
                  <c:v>11.29</c:v>
                </c:pt>
                <c:pt idx="5">
                  <c:v>11.34</c:v>
                </c:pt>
                <c:pt idx="6">
                  <c:v>11.4</c:v>
                </c:pt>
                <c:pt idx="7">
                  <c:v>11.44</c:v>
                </c:pt>
                <c:pt idx="8">
                  <c:v>11.51</c:v>
                </c:pt>
                <c:pt idx="9">
                  <c:v>11.58</c:v>
                </c:pt>
                <c:pt idx="10">
                  <c:v>11.66</c:v>
                </c:pt>
                <c:pt idx="11">
                  <c:v>11.75</c:v>
                </c:pt>
                <c:pt idx="12">
                  <c:v>11.84</c:v>
                </c:pt>
                <c:pt idx="13">
                  <c:v>11.93</c:v>
                </c:pt>
                <c:pt idx="14">
                  <c:v>12.02</c:v>
                </c:pt>
                <c:pt idx="15">
                  <c:v>12.11</c:v>
                </c:pt>
                <c:pt idx="16">
                  <c:v>12.21</c:v>
                </c:pt>
                <c:pt idx="17">
                  <c:v>12.3</c:v>
                </c:pt>
                <c:pt idx="18">
                  <c:v>12.41</c:v>
                </c:pt>
                <c:pt idx="19">
                  <c:v>12.41</c:v>
                </c:pt>
                <c:pt idx="20">
                  <c:v>12.41</c:v>
                </c:pt>
                <c:pt idx="21">
                  <c:v>12.41</c:v>
                </c:pt>
                <c:pt idx="22">
                  <c:v>12.41</c:v>
                </c:pt>
                <c:pt idx="23">
                  <c:v>12.41</c:v>
                </c:pt>
                <c:pt idx="24">
                  <c:v>12.41</c:v>
                </c:pt>
                <c:pt idx="25">
                  <c:v>12.41</c:v>
                </c:pt>
                <c:pt idx="26">
                  <c:v>12.42</c:v>
                </c:pt>
                <c:pt idx="27">
                  <c:v>12.42</c:v>
                </c:pt>
                <c:pt idx="28">
                  <c:v>12.43</c:v>
                </c:pt>
                <c:pt idx="29">
                  <c:v>12.42</c:v>
                </c:pt>
                <c:pt idx="30">
                  <c:v>12.39</c:v>
                </c:pt>
                <c:pt idx="31">
                  <c:v>12.32</c:v>
                </c:pt>
                <c:pt idx="32">
                  <c:v>12.23</c:v>
                </c:pt>
                <c:pt idx="33">
                  <c:v>12.07</c:v>
                </c:pt>
                <c:pt idx="34">
                  <c:v>11.85</c:v>
                </c:pt>
                <c:pt idx="35">
                  <c:v>11.7</c:v>
                </c:pt>
                <c:pt idx="36">
                  <c:v>11.59</c:v>
                </c:pt>
                <c:pt idx="37">
                  <c:v>11.51</c:v>
                </c:pt>
                <c:pt idx="38">
                  <c:v>11.45</c:v>
                </c:pt>
                <c:pt idx="39">
                  <c:v>11.39</c:v>
                </c:pt>
                <c:pt idx="40">
                  <c:v>11.36</c:v>
                </c:pt>
                <c:pt idx="41">
                  <c:v>11.16</c:v>
                </c:pt>
                <c:pt idx="42">
                  <c:v>11.01</c:v>
                </c:pt>
                <c:pt idx="43">
                  <c:v>10.97</c:v>
                </c:pt>
                <c:pt idx="44">
                  <c:v>10.96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30-45FE-9372-B1D3613EB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391775"/>
        <c:axId val="654289087"/>
      </c:scatterChart>
      <c:valAx>
        <c:axId val="65139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289087"/>
        <c:crosses val="autoZero"/>
        <c:crossBetween val="midCat"/>
      </c:valAx>
      <c:valAx>
        <c:axId val="65428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39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342347</xdr:colOff>
      <xdr:row>42</xdr:row>
      <xdr:rowOff>165653</xdr:rowOff>
    </xdr:from>
    <xdr:to>
      <xdr:col>18</xdr:col>
      <xdr:colOff>88347</xdr:colOff>
      <xdr:row>64</xdr:row>
      <xdr:rowOff>88349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F6CE8C9-E1C5-253B-25F0-D39BC4CB1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328541</xdr:colOff>
      <xdr:row>65</xdr:row>
      <xdr:rowOff>102706</xdr:rowOff>
    </xdr:from>
    <xdr:to>
      <xdr:col>17</xdr:col>
      <xdr:colOff>496956</xdr:colOff>
      <xdr:row>94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F05B100-7602-CF26-48A8-372AB1DF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4"/>
  <sheetViews>
    <sheetView tabSelected="1" topLeftCell="A82" zoomScale="115" zoomScaleNormal="115" workbookViewId="0">
      <selection activeCell="A104" sqref="A104"/>
    </sheetView>
  </sheetViews>
  <sheetFormatPr defaultRowHeight="14" x14ac:dyDescent="0.25"/>
  <cols>
    <col min="3" max="3" width="11.36328125" bestFit="1" customWidth="1"/>
  </cols>
  <sheetData>
    <row r="1" spans="1:8" x14ac:dyDescent="0.25">
      <c r="A1">
        <v>0.1</v>
      </c>
      <c r="B1" t="s">
        <v>3</v>
      </c>
      <c r="C1" t="s">
        <v>5</v>
      </c>
      <c r="D1" t="s">
        <v>6</v>
      </c>
    </row>
    <row r="2" spans="1:8" x14ac:dyDescent="0.25">
      <c r="A2" t="s">
        <v>0</v>
      </c>
      <c r="B2" t="s">
        <v>4</v>
      </c>
      <c r="C2">
        <v>9.9969999999999999</v>
      </c>
      <c r="D2">
        <v>0</v>
      </c>
    </row>
    <row r="3" spans="1:8" x14ac:dyDescent="0.25">
      <c r="A3" t="s">
        <v>1</v>
      </c>
      <c r="B3" t="s">
        <v>4</v>
      </c>
    </row>
    <row r="4" spans="1:8" x14ac:dyDescent="0.25">
      <c r="A4" t="s">
        <v>2</v>
      </c>
      <c r="B4" t="s">
        <v>4</v>
      </c>
      <c r="C4">
        <v>1</v>
      </c>
      <c r="D4">
        <v>0</v>
      </c>
    </row>
    <row r="6" spans="1:8" x14ac:dyDescent="0.25">
      <c r="A6" t="s">
        <v>7</v>
      </c>
      <c r="B6" t="s">
        <v>9</v>
      </c>
    </row>
    <row r="7" spans="1:8" x14ac:dyDescent="0.25">
      <c r="A7" t="s">
        <v>8</v>
      </c>
      <c r="B7">
        <v>4.1000000000000002E-2</v>
      </c>
    </row>
    <row r="9" spans="1:8" x14ac:dyDescent="0.25">
      <c r="A9" t="s">
        <v>10</v>
      </c>
    </row>
    <row r="10" spans="1:8" x14ac:dyDescent="0.25">
      <c r="A10" t="s">
        <v>11</v>
      </c>
      <c r="B10">
        <v>0.46800000000000003</v>
      </c>
    </row>
    <row r="11" spans="1:8" x14ac:dyDescent="0.25">
      <c r="A11" t="s">
        <v>12</v>
      </c>
      <c r="B11">
        <f>B10-B7</f>
        <v>0.42700000000000005</v>
      </c>
    </row>
    <row r="13" spans="1:8" x14ac:dyDescent="0.25">
      <c r="A13" t="s">
        <v>13</v>
      </c>
      <c r="B13" t="s">
        <v>15</v>
      </c>
      <c r="F13" t="s">
        <v>19</v>
      </c>
      <c r="G13" t="s">
        <v>20</v>
      </c>
      <c r="H13" t="s">
        <v>18</v>
      </c>
    </row>
    <row r="14" spans="1:8" x14ac:dyDescent="0.25">
      <c r="A14" t="s">
        <v>14</v>
      </c>
      <c r="B14">
        <v>0.33900000000000002</v>
      </c>
      <c r="D14" t="s">
        <v>16</v>
      </c>
      <c r="E14" t="s">
        <v>17</v>
      </c>
      <c r="F14">
        <v>0.59299999999999997</v>
      </c>
      <c r="G14">
        <v>1</v>
      </c>
      <c r="H14">
        <f>F14/G14</f>
        <v>0.59299999999999997</v>
      </c>
    </row>
    <row r="15" spans="1:8" x14ac:dyDescent="0.25">
      <c r="G15" t="s">
        <v>21</v>
      </c>
    </row>
    <row r="17" spans="1:5" x14ac:dyDescent="0.25">
      <c r="A17" t="s">
        <v>22</v>
      </c>
    </row>
    <row r="18" spans="1:5" x14ac:dyDescent="0.25">
      <c r="A18" t="s">
        <v>23</v>
      </c>
    </row>
    <row r="20" spans="1:5" x14ac:dyDescent="0.25">
      <c r="A20" t="s">
        <v>24</v>
      </c>
    </row>
    <row r="21" spans="1:5" x14ac:dyDescent="0.25">
      <c r="A21" t="s">
        <v>25</v>
      </c>
      <c r="B21" t="s">
        <v>26</v>
      </c>
      <c r="C21" t="s">
        <v>27</v>
      </c>
    </row>
    <row r="22" spans="1:5" x14ac:dyDescent="0.25">
      <c r="A22" t="s">
        <v>28</v>
      </c>
      <c r="B22" t="s">
        <v>29</v>
      </c>
      <c r="C22" t="s">
        <v>30</v>
      </c>
    </row>
    <row r="23" spans="1:5" x14ac:dyDescent="0.25">
      <c r="A23" t="s">
        <v>14</v>
      </c>
      <c r="B23" t="s">
        <v>31</v>
      </c>
    </row>
    <row r="24" spans="1:5" x14ac:dyDescent="0.25">
      <c r="A24" t="s">
        <v>32</v>
      </c>
      <c r="B24" t="s">
        <v>33</v>
      </c>
    </row>
    <row r="26" spans="1:5" x14ac:dyDescent="0.25">
      <c r="A26" t="s">
        <v>34</v>
      </c>
    </row>
    <row r="27" spans="1:5" x14ac:dyDescent="0.25">
      <c r="A27" t="s">
        <v>26</v>
      </c>
      <c r="B27">
        <v>0.34</v>
      </c>
      <c r="D27" t="s">
        <v>14</v>
      </c>
      <c r="E27">
        <f>(B27-B28)/2</f>
        <v>0.34050000000000002</v>
      </c>
    </row>
    <row r="28" spans="1:5" x14ac:dyDescent="0.25">
      <c r="A28" t="s">
        <v>29</v>
      </c>
      <c r="B28">
        <v>-0.34100000000000003</v>
      </c>
      <c r="D28" t="s">
        <v>32</v>
      </c>
      <c r="E28">
        <f>(B27+B28)/2</f>
        <v>-5.0000000000000044E-4</v>
      </c>
    </row>
    <row r="30" spans="1:5" x14ac:dyDescent="0.25">
      <c r="A30" t="s">
        <v>35</v>
      </c>
    </row>
    <row r="31" spans="1:5" x14ac:dyDescent="0.25">
      <c r="A31" t="s">
        <v>36</v>
      </c>
      <c r="C31">
        <f>10/(10000+21.8)-10/(10000+108.96)</f>
        <v>8.6032989069250755E-6</v>
      </c>
    </row>
    <row r="33" spans="1:5" x14ac:dyDescent="0.25">
      <c r="A33" t="s">
        <v>37</v>
      </c>
    </row>
    <row r="34" spans="1:5" x14ac:dyDescent="0.25">
      <c r="A34" t="s">
        <v>40</v>
      </c>
      <c r="C34">
        <v>108.96</v>
      </c>
      <c r="D34" t="s">
        <v>38</v>
      </c>
    </row>
    <row r="36" spans="1:5" x14ac:dyDescent="0.25">
      <c r="A36" t="s">
        <v>39</v>
      </c>
    </row>
    <row r="37" spans="1:5" x14ac:dyDescent="0.25">
      <c r="A37" t="s">
        <v>41</v>
      </c>
      <c r="C37">
        <v>109.36</v>
      </c>
      <c r="D37" t="s">
        <v>38</v>
      </c>
    </row>
    <row r="39" spans="1:5" x14ac:dyDescent="0.25">
      <c r="A39" t="s">
        <v>42</v>
      </c>
      <c r="B39" t="s">
        <v>43</v>
      </c>
      <c r="C39" t="s">
        <v>45</v>
      </c>
    </row>
    <row r="40" spans="1:5" x14ac:dyDescent="0.25">
      <c r="A40" t="s">
        <v>4</v>
      </c>
      <c r="B40" t="s">
        <v>44</v>
      </c>
      <c r="C40" t="s">
        <v>46</v>
      </c>
    </row>
    <row r="42" spans="1:5" x14ac:dyDescent="0.25">
      <c r="A42" t="s">
        <v>47</v>
      </c>
    </row>
    <row r="43" spans="1:5" x14ac:dyDescent="0.25">
      <c r="A43" t="s">
        <v>48</v>
      </c>
      <c r="C43" t="s">
        <v>49</v>
      </c>
    </row>
    <row r="45" spans="1:5" x14ac:dyDescent="0.25">
      <c r="A45" t="s">
        <v>50</v>
      </c>
      <c r="B45" t="s">
        <v>51</v>
      </c>
      <c r="C45" t="s">
        <v>52</v>
      </c>
      <c r="D45" t="s">
        <v>53</v>
      </c>
      <c r="E45" t="s">
        <v>54</v>
      </c>
    </row>
    <row r="46" spans="1:5" x14ac:dyDescent="0.25">
      <c r="B46">
        <v>10</v>
      </c>
      <c r="C46">
        <f>100*(1+3.9083*10^(-3)*B46-5.775*10^(-7)*B46^(2)-4.183*10^(-12)*B46^(3)*(B46-100))</f>
        <v>103.902562647</v>
      </c>
      <c r="D46">
        <v>0.33300000000000002</v>
      </c>
      <c r="E46">
        <v>11.09</v>
      </c>
    </row>
    <row r="47" spans="1:5" x14ac:dyDescent="0.25">
      <c r="B47">
        <v>0</v>
      </c>
      <c r="C47">
        <f t="shared" ref="C47:C91" si="0">100*(1+3.9083*10^(-3)*B47-5.775*10^(-7)*B47^(2)-4.183*10^(-12)*B47^(3)*(B47-100))</f>
        <v>100</v>
      </c>
      <c r="D47">
        <v>0.32600000000000001</v>
      </c>
      <c r="E47">
        <v>11.16</v>
      </c>
    </row>
    <row r="48" spans="1:5" x14ac:dyDescent="0.25">
      <c r="B48">
        <v>-10</v>
      </c>
      <c r="C48">
        <f t="shared" si="0"/>
        <v>96.085878987000001</v>
      </c>
      <c r="D48">
        <v>0.318</v>
      </c>
      <c r="E48">
        <v>11.2</v>
      </c>
    </row>
    <row r="49" spans="2:5" x14ac:dyDescent="0.25">
      <c r="B49">
        <v>-20</v>
      </c>
      <c r="C49">
        <f t="shared" si="0"/>
        <v>92.159898432000006</v>
      </c>
      <c r="D49">
        <v>0.31</v>
      </c>
      <c r="E49">
        <v>11.24</v>
      </c>
    </row>
    <row r="50" spans="2:5" x14ac:dyDescent="0.25">
      <c r="B50">
        <v>-30</v>
      </c>
      <c r="C50">
        <f t="shared" si="0"/>
        <v>88.221656766999999</v>
      </c>
      <c r="D50">
        <v>0.3</v>
      </c>
      <c r="E50">
        <v>11.29</v>
      </c>
    </row>
    <row r="51" spans="2:5" x14ac:dyDescent="0.25">
      <c r="B51">
        <v>-40</v>
      </c>
      <c r="C51">
        <f t="shared" si="0"/>
        <v>84.270652031999987</v>
      </c>
      <c r="D51">
        <v>0.28899999999999998</v>
      </c>
      <c r="E51">
        <v>11.34</v>
      </c>
    </row>
    <row r="52" spans="2:5" x14ac:dyDescent="0.25">
      <c r="B52">
        <v>-50</v>
      </c>
      <c r="C52">
        <f t="shared" si="0"/>
        <v>80.30628187500001</v>
      </c>
      <c r="D52">
        <v>0.27900000000000003</v>
      </c>
      <c r="E52">
        <v>11.4</v>
      </c>
    </row>
    <row r="53" spans="2:5" x14ac:dyDescent="0.25">
      <c r="B53">
        <v>-60</v>
      </c>
      <c r="C53">
        <f t="shared" si="0"/>
        <v>76.32784355199999</v>
      </c>
      <c r="D53">
        <v>0.26900000000000002</v>
      </c>
      <c r="E53">
        <v>11.44</v>
      </c>
    </row>
    <row r="54" spans="2:5" x14ac:dyDescent="0.25">
      <c r="B54">
        <v>-70</v>
      </c>
      <c r="C54">
        <f t="shared" si="0"/>
        <v>72.334533926999995</v>
      </c>
      <c r="D54">
        <v>0.25800000000000001</v>
      </c>
      <c r="E54">
        <v>11.51</v>
      </c>
    </row>
    <row r="55" spans="2:5" x14ac:dyDescent="0.25">
      <c r="B55">
        <v>-80</v>
      </c>
      <c r="C55">
        <f t="shared" si="0"/>
        <v>68.325449471999988</v>
      </c>
      <c r="D55">
        <v>0.245</v>
      </c>
      <c r="E55">
        <v>11.58</v>
      </c>
    </row>
    <row r="56" spans="2:5" x14ac:dyDescent="0.25">
      <c r="B56">
        <v>-90</v>
      </c>
      <c r="C56">
        <f t="shared" si="0"/>
        <v>64.299586266999995</v>
      </c>
      <c r="D56">
        <v>0.23100000000000001</v>
      </c>
      <c r="E56">
        <v>11.66</v>
      </c>
    </row>
    <row r="57" spans="2:5" x14ac:dyDescent="0.25">
      <c r="B57">
        <v>-100</v>
      </c>
      <c r="C57">
        <f t="shared" si="0"/>
        <v>60.255840000000006</v>
      </c>
      <c r="D57">
        <v>0.216</v>
      </c>
      <c r="E57">
        <v>11.75</v>
      </c>
    </row>
    <row r="58" spans="2:5" x14ac:dyDescent="0.25">
      <c r="B58">
        <v>-110</v>
      </c>
      <c r="C58">
        <f t="shared" si="0"/>
        <v>56.193005967000012</v>
      </c>
      <c r="D58">
        <v>0.20200000000000001</v>
      </c>
      <c r="E58">
        <v>11.84</v>
      </c>
    </row>
    <row r="59" spans="2:5" x14ac:dyDescent="0.25">
      <c r="B59">
        <v>-120</v>
      </c>
      <c r="C59">
        <f t="shared" si="0"/>
        <v>52.109779072000009</v>
      </c>
      <c r="D59">
        <v>0.188</v>
      </c>
      <c r="E59">
        <v>11.93</v>
      </c>
    </row>
    <row r="60" spans="2:5" x14ac:dyDescent="0.25">
      <c r="B60">
        <v>-130</v>
      </c>
      <c r="C60">
        <f t="shared" si="0"/>
        <v>48.004753827000002</v>
      </c>
      <c r="D60">
        <v>0.17299999999999999</v>
      </c>
      <c r="E60">
        <v>12.02</v>
      </c>
    </row>
    <row r="61" spans="2:5" x14ac:dyDescent="0.25">
      <c r="B61">
        <v>-140</v>
      </c>
      <c r="C61">
        <f t="shared" si="0"/>
        <v>43.876424351999994</v>
      </c>
      <c r="D61">
        <v>0.158</v>
      </c>
      <c r="E61">
        <v>12.11</v>
      </c>
    </row>
    <row r="62" spans="2:5" x14ac:dyDescent="0.25">
      <c r="B62">
        <v>-150</v>
      </c>
      <c r="C62">
        <f t="shared" si="0"/>
        <v>39.723184374999995</v>
      </c>
      <c r="D62">
        <v>0.14399999999999999</v>
      </c>
      <c r="E62">
        <v>12.21</v>
      </c>
    </row>
    <row r="63" spans="2:5" x14ac:dyDescent="0.25">
      <c r="B63">
        <v>-160</v>
      </c>
      <c r="C63">
        <f t="shared" si="0"/>
        <v>35.543327231999996</v>
      </c>
      <c r="D63">
        <v>0.129</v>
      </c>
      <c r="E63">
        <v>12.3</v>
      </c>
    </row>
    <row r="64" spans="2:5" x14ac:dyDescent="0.25">
      <c r="B64">
        <v>-170</v>
      </c>
      <c r="C64">
        <f t="shared" si="0"/>
        <v>31.335045866999998</v>
      </c>
      <c r="D64">
        <v>0.112</v>
      </c>
      <c r="E64">
        <v>12.41</v>
      </c>
    </row>
    <row r="65" spans="2:5" x14ac:dyDescent="0.25">
      <c r="B65">
        <v>-170.1</v>
      </c>
      <c r="C65">
        <f t="shared" si="0"/>
        <v>31.292813141248494</v>
      </c>
      <c r="D65">
        <v>0.111</v>
      </c>
      <c r="E65">
        <v>12.41</v>
      </c>
    </row>
    <row r="66" spans="2:5" x14ac:dyDescent="0.25">
      <c r="B66">
        <v>-170.2</v>
      </c>
      <c r="C66">
        <f t="shared" si="0"/>
        <v>31.250577381208338</v>
      </c>
      <c r="D66">
        <v>0.11</v>
      </c>
      <c r="E66">
        <v>12.41</v>
      </c>
    </row>
    <row r="67" spans="2:5" x14ac:dyDescent="0.25">
      <c r="B67">
        <v>-170.3</v>
      </c>
      <c r="C67">
        <f t="shared" si="0"/>
        <v>31.208338584920405</v>
      </c>
      <c r="D67">
        <v>0.109</v>
      </c>
      <c r="E67">
        <v>12.41</v>
      </c>
    </row>
    <row r="68" spans="2:5" x14ac:dyDescent="0.25">
      <c r="B68">
        <v>-170.4</v>
      </c>
      <c r="C68">
        <f t="shared" si="0"/>
        <v>31.166096750424554</v>
      </c>
      <c r="D68">
        <v>0.107</v>
      </c>
      <c r="E68">
        <v>12.41</v>
      </c>
    </row>
    <row r="69" spans="2:5" x14ac:dyDescent="0.25">
      <c r="B69">
        <v>-170.5</v>
      </c>
      <c r="C69">
        <f t="shared" si="0"/>
        <v>31.123851875759613</v>
      </c>
      <c r="D69">
        <v>0.104</v>
      </c>
      <c r="E69">
        <v>12.41</v>
      </c>
    </row>
    <row r="70" spans="2:5" x14ac:dyDescent="0.25">
      <c r="B70">
        <v>-170.6</v>
      </c>
      <c r="C70">
        <f t="shared" si="0"/>
        <v>31.081603958963406</v>
      </c>
      <c r="D70">
        <v>0.1</v>
      </c>
      <c r="E70">
        <v>12.41</v>
      </c>
    </row>
    <row r="71" spans="2:5" x14ac:dyDescent="0.25">
      <c r="B71">
        <v>-170.7</v>
      </c>
      <c r="C71">
        <f t="shared" si="0"/>
        <v>31.039352998072783</v>
      </c>
      <c r="D71">
        <v>9.0999999999999998E-2</v>
      </c>
      <c r="E71">
        <v>12.41</v>
      </c>
    </row>
    <row r="72" spans="2:5" x14ac:dyDescent="0.25">
      <c r="B72">
        <v>-170.8</v>
      </c>
      <c r="C72">
        <f t="shared" si="0"/>
        <v>30.997098991123568</v>
      </c>
      <c r="D72">
        <v>8.4000000000000005E-2</v>
      </c>
      <c r="E72">
        <v>12.42</v>
      </c>
    </row>
    <row r="73" spans="2:5" x14ac:dyDescent="0.25">
      <c r="B73">
        <v>-170.9</v>
      </c>
      <c r="C73">
        <f t="shared" si="0"/>
        <v>30.954841936150608</v>
      </c>
      <c r="D73">
        <v>7.0999999999999994E-2</v>
      </c>
      <c r="E73">
        <v>12.42</v>
      </c>
    </row>
    <row r="74" spans="2:5" x14ac:dyDescent="0.25">
      <c r="B74">
        <v>-171</v>
      </c>
      <c r="C74">
        <f t="shared" si="0"/>
        <v>30.912581831187701</v>
      </c>
      <c r="D74">
        <v>5.8999999999999997E-2</v>
      </c>
      <c r="E74">
        <v>12.43</v>
      </c>
    </row>
    <row r="75" spans="2:5" x14ac:dyDescent="0.25">
      <c r="B75">
        <v>-171.1</v>
      </c>
      <c r="C75">
        <f t="shared" si="0"/>
        <v>30.870318674267672</v>
      </c>
      <c r="D75">
        <v>4.7E-2</v>
      </c>
      <c r="E75">
        <v>12.42</v>
      </c>
    </row>
    <row r="76" spans="2:5" x14ac:dyDescent="0.25">
      <c r="B76">
        <v>-171.2</v>
      </c>
      <c r="C76">
        <f t="shared" si="0"/>
        <v>30.828052463422338</v>
      </c>
      <c r="D76">
        <v>3.2000000000000001E-2</v>
      </c>
      <c r="E76">
        <v>12.39</v>
      </c>
    </row>
    <row r="77" spans="2:5" x14ac:dyDescent="0.25">
      <c r="B77">
        <v>-171.3</v>
      </c>
      <c r="C77">
        <f t="shared" si="0"/>
        <v>30.785783196682516</v>
      </c>
      <c r="D77">
        <v>2.1000000000000001E-2</v>
      </c>
      <c r="E77">
        <v>12.32</v>
      </c>
    </row>
    <row r="78" spans="2:5" x14ac:dyDescent="0.25">
      <c r="B78">
        <v>-171.4</v>
      </c>
      <c r="C78">
        <f t="shared" si="0"/>
        <v>30.743510872078005</v>
      </c>
      <c r="D78">
        <v>1.6E-2</v>
      </c>
      <c r="E78">
        <v>12.23</v>
      </c>
    </row>
    <row r="79" spans="2:5" x14ac:dyDescent="0.25">
      <c r="B79">
        <v>-171.5</v>
      </c>
      <c r="C79">
        <f t="shared" si="0"/>
        <v>30.7012354876376</v>
      </c>
      <c r="D79">
        <v>1.2E-2</v>
      </c>
      <c r="E79">
        <v>12.07</v>
      </c>
    </row>
    <row r="80" spans="2:5" x14ac:dyDescent="0.25">
      <c r="B80">
        <v>-171.6</v>
      </c>
      <c r="C80">
        <f t="shared" si="0"/>
        <v>30.658957041389129</v>
      </c>
      <c r="D80">
        <v>8.9999999999999993E-3</v>
      </c>
      <c r="E80">
        <v>11.85</v>
      </c>
    </row>
    <row r="81" spans="1:5" x14ac:dyDescent="0.25">
      <c r="B81">
        <v>-171.7</v>
      </c>
      <c r="C81">
        <f t="shared" si="0"/>
        <v>30.616675531359363</v>
      </c>
      <c r="D81">
        <v>7.0000000000000001E-3</v>
      </c>
      <c r="E81">
        <v>11.7</v>
      </c>
    </row>
    <row r="82" spans="1:5" x14ac:dyDescent="0.25">
      <c r="B82">
        <v>-171.8</v>
      </c>
      <c r="C82">
        <f t="shared" si="0"/>
        <v>30.574390955574088</v>
      </c>
      <c r="D82">
        <v>6.0000000000000001E-3</v>
      </c>
      <c r="E82">
        <v>11.59</v>
      </c>
    </row>
    <row r="83" spans="1:5" x14ac:dyDescent="0.25">
      <c r="B83">
        <v>-171.9</v>
      </c>
      <c r="C83">
        <f t="shared" si="0"/>
        <v>30.532103312058112</v>
      </c>
      <c r="D83">
        <v>5.0000000000000001E-3</v>
      </c>
      <c r="E83">
        <v>11.51</v>
      </c>
    </row>
    <row r="84" spans="1:5" x14ac:dyDescent="0.25">
      <c r="B84">
        <v>-172</v>
      </c>
      <c r="C84">
        <f t="shared" si="0"/>
        <v>30.489812598835197</v>
      </c>
      <c r="D84">
        <v>4.0000000000000001E-3</v>
      </c>
      <c r="E84">
        <v>11.45</v>
      </c>
    </row>
    <row r="85" spans="1:5" x14ac:dyDescent="0.25">
      <c r="B85">
        <v>-172.1</v>
      </c>
      <c r="C85">
        <f t="shared" si="0"/>
        <v>30.447518813928149</v>
      </c>
      <c r="D85">
        <v>3.0000000000000001E-3</v>
      </c>
      <c r="E85">
        <v>11.39</v>
      </c>
    </row>
    <row r="86" spans="1:5" x14ac:dyDescent="0.25">
      <c r="B86">
        <v>-172.2</v>
      </c>
      <c r="C86">
        <f t="shared" si="0"/>
        <v>30.405221955358723</v>
      </c>
      <c r="D86">
        <v>2E-3</v>
      </c>
      <c r="E86">
        <v>11.36</v>
      </c>
    </row>
    <row r="87" spans="1:5" x14ac:dyDescent="0.25">
      <c r="B87">
        <v>-173</v>
      </c>
      <c r="C87">
        <f t="shared" si="0"/>
        <v>30.066736197239702</v>
      </c>
      <c r="D87">
        <v>3.0000000000000001E-3</v>
      </c>
      <c r="E87">
        <v>11.16</v>
      </c>
    </row>
    <row r="88" spans="1:5" x14ac:dyDescent="0.25">
      <c r="B88">
        <v>-175</v>
      </c>
      <c r="C88">
        <f t="shared" si="0"/>
        <v>29.219653945312501</v>
      </c>
      <c r="D88">
        <v>2E-3</v>
      </c>
      <c r="E88">
        <v>11.01</v>
      </c>
    </row>
    <row r="89" spans="1:5" x14ac:dyDescent="0.25">
      <c r="B89">
        <v>-177</v>
      </c>
      <c r="C89">
        <f t="shared" si="0"/>
        <v>28.371319092999702</v>
      </c>
      <c r="D89">
        <v>2E-3</v>
      </c>
      <c r="E89">
        <v>10.97</v>
      </c>
    </row>
    <row r="90" spans="1:5" x14ac:dyDescent="0.25">
      <c r="B90">
        <v>-180</v>
      </c>
      <c r="C90">
        <f>100*(1+3.9083*10^(-3)*B90-5.775*10^(-7)*B90^(2)-4.183*10^(-12)*B90^(3)*(B90-100))</f>
        <v>27.096432832000005</v>
      </c>
      <c r="D90">
        <v>3.0000000000000001E-3</v>
      </c>
      <c r="E90">
        <v>10.96</v>
      </c>
    </row>
    <row r="92" spans="1:5" x14ac:dyDescent="0.25">
      <c r="A92" t="s">
        <v>55</v>
      </c>
    </row>
    <row r="93" spans="1:5" x14ac:dyDescent="0.25">
      <c r="A93" t="s">
        <v>26</v>
      </c>
      <c r="B93">
        <v>2E-3</v>
      </c>
      <c r="D93" t="s">
        <v>14</v>
      </c>
      <c r="E93">
        <f>(B93-B94)/2</f>
        <v>0</v>
      </c>
    </row>
    <row r="94" spans="1:5" x14ac:dyDescent="0.25">
      <c r="A94" t="s">
        <v>29</v>
      </c>
      <c r="B94">
        <v>2E-3</v>
      </c>
      <c r="D94" t="s">
        <v>32</v>
      </c>
      <c r="E94">
        <f>(B93+B94)/2</f>
        <v>2E-3</v>
      </c>
    </row>
    <row r="96" spans="1:5" x14ac:dyDescent="0.25">
      <c r="A96" t="s">
        <v>56</v>
      </c>
    </row>
    <row r="97" spans="1:2" x14ac:dyDescent="0.25">
      <c r="A97" t="s">
        <v>57</v>
      </c>
    </row>
    <row r="99" spans="1:2" x14ac:dyDescent="0.25">
      <c r="A99" t="s">
        <v>58</v>
      </c>
    </row>
    <row r="100" spans="1:2" x14ac:dyDescent="0.25">
      <c r="A100" t="s">
        <v>59</v>
      </c>
      <c r="B100">
        <v>-171</v>
      </c>
    </row>
    <row r="101" spans="1:2" x14ac:dyDescent="0.25">
      <c r="A101" t="s">
        <v>60</v>
      </c>
      <c r="B101">
        <v>0.9</v>
      </c>
    </row>
    <row r="103" spans="1:2" x14ac:dyDescent="0.25">
      <c r="A103" t="s">
        <v>61</v>
      </c>
    </row>
    <row r="104" spans="1:2" x14ac:dyDescent="0.25">
      <c r="A104" t="s">
        <v>62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2023-10-12T10:48:31Z</dcterms:created>
  <dcterms:modified xsi:type="dcterms:W3CDTF">2023-10-12T12:57:22Z</dcterms:modified>
</cp:coreProperties>
</file>