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eekm/Git/papers/SI-mehta-beyond-eq/"/>
    </mc:Choice>
  </mc:AlternateContent>
  <xr:revisionPtr revIDLastSave="0" documentId="13_ncr:1_{5ECA110E-D18E-D24C-AEF8-024A9DE5A872}" xr6:coauthVersionLast="36" xr6:coauthVersionMax="43" xr10:uidLastSave="{00000000-0000-0000-0000-000000000000}"/>
  <bookViews>
    <workbookView xWindow="0" yWindow="4060" windowWidth="28800" windowHeight="17540" activeTab="4" xr2:uid="{6B003078-D0E9-4374-8732-22FEB5B468A2}"/>
  </bookViews>
  <sheets>
    <sheet name="plasma-sweep" sheetId="1" r:id="rId1"/>
    <sheet name="eqb-data" sheetId="5" r:id="rId2"/>
    <sheet name="metal-sweep" sheetId="4" r:id="rId3"/>
    <sheet name="NH3-decomposition" sheetId="3" r:id="rId4"/>
    <sheet name="DBD-vs-Al2O3" sheetId="6" r:id="rId5"/>
    <sheet name="WF" sheetId="2" r:id="rId6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5" i="5" l="1"/>
  <c r="C145" i="5"/>
  <c r="E145" i="5"/>
  <c r="D145" i="5"/>
  <c r="B144" i="5"/>
  <c r="C144" i="5"/>
  <c r="E144" i="5"/>
  <c r="D144" i="5"/>
  <c r="B143" i="5"/>
  <c r="C143" i="5"/>
  <c r="E143" i="5"/>
  <c r="D143" i="5"/>
  <c r="B142" i="5"/>
  <c r="C142" i="5"/>
  <c r="E142" i="5"/>
  <c r="D142" i="5"/>
  <c r="B141" i="5"/>
  <c r="C141" i="5"/>
  <c r="E141" i="5"/>
  <c r="D141" i="5"/>
  <c r="B140" i="5"/>
  <c r="C140" i="5"/>
  <c r="E140" i="5"/>
  <c r="D140" i="5"/>
  <c r="B139" i="5"/>
  <c r="C139" i="5"/>
  <c r="E139" i="5"/>
  <c r="D139" i="5"/>
  <c r="B138" i="5"/>
  <c r="C138" i="5"/>
  <c r="E138" i="5"/>
  <c r="D138" i="5"/>
  <c r="B137" i="5"/>
  <c r="C137" i="5"/>
  <c r="E137" i="5"/>
  <c r="D137" i="5"/>
  <c r="B136" i="5"/>
  <c r="C136" i="5"/>
  <c r="E136" i="5"/>
  <c r="D136" i="5"/>
  <c r="B135" i="5"/>
  <c r="C135" i="5"/>
  <c r="E135" i="5"/>
  <c r="D135" i="5"/>
  <c r="B134" i="5"/>
  <c r="C134" i="5"/>
  <c r="E134" i="5"/>
  <c r="D134" i="5"/>
  <c r="B133" i="5"/>
  <c r="C133" i="5"/>
  <c r="E133" i="5"/>
  <c r="D133" i="5"/>
  <c r="B132" i="5"/>
  <c r="C132" i="5"/>
  <c r="E132" i="5"/>
  <c r="D132" i="5"/>
  <c r="B131" i="5"/>
  <c r="C131" i="5"/>
  <c r="E131" i="5"/>
  <c r="D131" i="5"/>
  <c r="B130" i="5"/>
  <c r="C130" i="5"/>
  <c r="E130" i="5"/>
  <c r="D130" i="5"/>
  <c r="B129" i="5"/>
  <c r="C129" i="5"/>
  <c r="E129" i="5"/>
  <c r="D129" i="5"/>
  <c r="B128" i="5"/>
  <c r="C128" i="5"/>
  <c r="E128" i="5"/>
  <c r="D128" i="5"/>
  <c r="B127" i="5"/>
  <c r="C127" i="5"/>
  <c r="E127" i="5"/>
  <c r="D127" i="5"/>
  <c r="B126" i="5"/>
  <c r="C126" i="5"/>
  <c r="E126" i="5"/>
  <c r="D126" i="5"/>
  <c r="B125" i="5"/>
  <c r="C125" i="5"/>
  <c r="E125" i="5"/>
  <c r="D125" i="5"/>
  <c r="B124" i="5"/>
  <c r="C124" i="5"/>
  <c r="E124" i="5"/>
  <c r="D124" i="5"/>
  <c r="B123" i="5"/>
  <c r="C123" i="5"/>
  <c r="E123" i="5"/>
  <c r="D123" i="5"/>
  <c r="B122" i="5"/>
  <c r="C122" i="5"/>
  <c r="E122" i="5"/>
  <c r="D122" i="5"/>
  <c r="B121" i="5"/>
  <c r="C121" i="5"/>
  <c r="E121" i="5"/>
  <c r="D121" i="5"/>
  <c r="B120" i="5"/>
  <c r="C120" i="5"/>
  <c r="E120" i="5"/>
  <c r="D120" i="5"/>
  <c r="B119" i="5"/>
  <c r="C119" i="5"/>
  <c r="E119" i="5"/>
  <c r="D119" i="5"/>
  <c r="B118" i="5"/>
  <c r="C118" i="5"/>
  <c r="E118" i="5"/>
  <c r="D118" i="5"/>
  <c r="B117" i="5"/>
  <c r="C117" i="5"/>
  <c r="E117" i="5"/>
  <c r="D117" i="5"/>
  <c r="B116" i="5"/>
  <c r="C116" i="5"/>
  <c r="E116" i="5"/>
  <c r="D116" i="5"/>
  <c r="B115" i="5"/>
  <c r="C115" i="5"/>
  <c r="E115" i="5"/>
  <c r="D115" i="5"/>
  <c r="B114" i="5"/>
  <c r="C114" i="5"/>
  <c r="E114" i="5"/>
  <c r="D114" i="5"/>
  <c r="B113" i="5"/>
  <c r="C113" i="5"/>
  <c r="E113" i="5"/>
  <c r="D113" i="5"/>
  <c r="B112" i="5"/>
  <c r="C112" i="5"/>
  <c r="E112" i="5"/>
  <c r="D112" i="5"/>
  <c r="B111" i="5"/>
  <c r="C111" i="5"/>
  <c r="E111" i="5"/>
  <c r="D111" i="5"/>
  <c r="B110" i="5"/>
  <c r="C110" i="5"/>
  <c r="E110" i="5"/>
  <c r="D110" i="5"/>
  <c r="B109" i="5"/>
  <c r="C109" i="5"/>
  <c r="E109" i="5"/>
  <c r="D109" i="5"/>
  <c r="B108" i="5"/>
  <c r="C108" i="5"/>
  <c r="E108" i="5"/>
  <c r="D108" i="5"/>
  <c r="B107" i="5"/>
  <c r="C107" i="5"/>
  <c r="E107" i="5"/>
  <c r="D107" i="5"/>
  <c r="B106" i="5"/>
  <c r="C106" i="5"/>
  <c r="E106" i="5"/>
  <c r="D106" i="5"/>
  <c r="B105" i="5"/>
  <c r="C105" i="5"/>
  <c r="E105" i="5"/>
  <c r="D105" i="5"/>
  <c r="B104" i="5"/>
  <c r="C104" i="5"/>
  <c r="E104" i="5"/>
  <c r="D104" i="5"/>
  <c r="B103" i="5"/>
  <c r="C103" i="5"/>
  <c r="E103" i="5"/>
  <c r="D103" i="5"/>
  <c r="B102" i="5"/>
  <c r="C102" i="5"/>
  <c r="E102" i="5"/>
  <c r="D102" i="5"/>
  <c r="B101" i="5"/>
  <c r="C101" i="5"/>
  <c r="E101" i="5"/>
  <c r="D101" i="5"/>
  <c r="B100" i="5"/>
  <c r="C100" i="5"/>
  <c r="E100" i="5"/>
  <c r="D100" i="5"/>
  <c r="B99" i="5"/>
  <c r="C99" i="5"/>
  <c r="E99" i="5"/>
  <c r="D99" i="5"/>
  <c r="B98" i="5"/>
  <c r="C98" i="5"/>
  <c r="E98" i="5"/>
  <c r="D98" i="5"/>
  <c r="B97" i="5"/>
  <c r="C97" i="5"/>
  <c r="E97" i="5"/>
  <c r="D97" i="5"/>
  <c r="B96" i="5"/>
  <c r="C96" i="5"/>
  <c r="E96" i="5"/>
  <c r="D96" i="5"/>
  <c r="B95" i="5"/>
  <c r="C95" i="5"/>
  <c r="E95" i="5"/>
  <c r="D95" i="5"/>
  <c r="B94" i="5"/>
  <c r="C94" i="5"/>
  <c r="E94" i="5"/>
  <c r="D94" i="5"/>
  <c r="B93" i="5"/>
  <c r="C93" i="5"/>
  <c r="E93" i="5"/>
  <c r="D93" i="5"/>
  <c r="B92" i="5"/>
  <c r="C92" i="5"/>
  <c r="E92" i="5"/>
  <c r="D92" i="5"/>
  <c r="B91" i="5"/>
  <c r="C91" i="5"/>
  <c r="E91" i="5"/>
  <c r="D91" i="5"/>
  <c r="B90" i="5"/>
  <c r="C90" i="5"/>
  <c r="E90" i="5"/>
  <c r="D90" i="5"/>
  <c r="B89" i="5"/>
  <c r="C89" i="5"/>
  <c r="E89" i="5"/>
  <c r="D89" i="5"/>
  <c r="B88" i="5"/>
  <c r="C88" i="5"/>
  <c r="E88" i="5"/>
  <c r="D88" i="5"/>
  <c r="B87" i="5"/>
  <c r="C87" i="5"/>
  <c r="E87" i="5"/>
  <c r="D87" i="5"/>
  <c r="B86" i="5"/>
  <c r="C86" i="5"/>
  <c r="E86" i="5"/>
  <c r="D86" i="5"/>
  <c r="B85" i="5"/>
  <c r="C85" i="5"/>
  <c r="E85" i="5"/>
  <c r="D85" i="5"/>
  <c r="B84" i="5"/>
  <c r="C84" i="5"/>
  <c r="E84" i="5"/>
  <c r="D84" i="5"/>
  <c r="B83" i="5"/>
  <c r="C83" i="5"/>
  <c r="E83" i="5"/>
  <c r="D83" i="5"/>
  <c r="B82" i="5"/>
  <c r="C82" i="5"/>
  <c r="E82" i="5"/>
  <c r="D82" i="5"/>
  <c r="B81" i="5"/>
  <c r="C81" i="5"/>
  <c r="E81" i="5"/>
  <c r="D81" i="5"/>
  <c r="B80" i="5"/>
  <c r="C80" i="5"/>
  <c r="E80" i="5"/>
  <c r="D80" i="5"/>
  <c r="B79" i="5"/>
  <c r="C79" i="5"/>
  <c r="E79" i="5"/>
  <c r="D79" i="5"/>
  <c r="B78" i="5"/>
  <c r="C78" i="5"/>
  <c r="E78" i="5"/>
  <c r="D78" i="5"/>
  <c r="B77" i="5"/>
  <c r="C77" i="5"/>
  <c r="E77" i="5"/>
  <c r="D77" i="5"/>
  <c r="B76" i="5"/>
  <c r="C76" i="5"/>
  <c r="E76" i="5"/>
  <c r="D76" i="5"/>
  <c r="B75" i="5"/>
  <c r="C75" i="5"/>
  <c r="E75" i="5"/>
  <c r="D75" i="5"/>
  <c r="B74" i="5"/>
  <c r="C74" i="5"/>
  <c r="E74" i="5"/>
  <c r="D74" i="5"/>
  <c r="B73" i="5"/>
  <c r="C73" i="5"/>
  <c r="E73" i="5"/>
  <c r="D73" i="5"/>
  <c r="B72" i="5"/>
  <c r="C72" i="5"/>
  <c r="E72" i="5"/>
  <c r="D72" i="5"/>
  <c r="B71" i="5"/>
  <c r="C71" i="5"/>
  <c r="E71" i="5"/>
  <c r="D71" i="5"/>
  <c r="B70" i="5"/>
  <c r="C70" i="5"/>
  <c r="E70" i="5"/>
  <c r="D70" i="5"/>
  <c r="B69" i="5"/>
  <c r="C69" i="5"/>
  <c r="E69" i="5"/>
  <c r="D69" i="5"/>
  <c r="B68" i="5"/>
  <c r="C68" i="5"/>
  <c r="E68" i="5"/>
  <c r="D68" i="5"/>
  <c r="B67" i="5"/>
  <c r="C67" i="5"/>
  <c r="E67" i="5"/>
  <c r="D67" i="5"/>
  <c r="B66" i="5"/>
  <c r="C66" i="5"/>
  <c r="E66" i="5"/>
  <c r="D66" i="5"/>
  <c r="B65" i="5"/>
  <c r="C65" i="5"/>
  <c r="E65" i="5"/>
  <c r="D65" i="5"/>
  <c r="B64" i="5"/>
  <c r="C64" i="5"/>
  <c r="E64" i="5"/>
  <c r="D64" i="5"/>
  <c r="B63" i="5"/>
  <c r="C63" i="5"/>
  <c r="E63" i="5"/>
  <c r="D63" i="5"/>
  <c r="B62" i="5"/>
  <c r="C62" i="5"/>
  <c r="E62" i="5"/>
  <c r="D62" i="5"/>
  <c r="B61" i="5"/>
  <c r="C61" i="5"/>
  <c r="E61" i="5"/>
  <c r="D61" i="5"/>
  <c r="B60" i="5"/>
  <c r="C60" i="5"/>
  <c r="E60" i="5"/>
  <c r="D60" i="5"/>
  <c r="B59" i="5"/>
  <c r="C59" i="5"/>
  <c r="E59" i="5"/>
  <c r="D59" i="5"/>
  <c r="B58" i="5"/>
  <c r="C58" i="5"/>
  <c r="E58" i="5"/>
  <c r="D58" i="5"/>
  <c r="B57" i="5"/>
  <c r="C57" i="5"/>
  <c r="E57" i="5"/>
  <c r="D57" i="5"/>
  <c r="B56" i="5"/>
  <c r="C56" i="5"/>
  <c r="E56" i="5"/>
  <c r="D56" i="5"/>
  <c r="B55" i="5"/>
  <c r="C55" i="5"/>
  <c r="E55" i="5"/>
  <c r="D55" i="5"/>
  <c r="B54" i="5"/>
  <c r="C54" i="5"/>
  <c r="E54" i="5"/>
  <c r="D54" i="5"/>
  <c r="B53" i="5"/>
  <c r="C53" i="5"/>
  <c r="E53" i="5"/>
  <c r="D53" i="5"/>
  <c r="B52" i="5"/>
  <c r="C52" i="5"/>
  <c r="E52" i="5"/>
  <c r="D52" i="5"/>
  <c r="B51" i="5"/>
  <c r="C51" i="5"/>
  <c r="E51" i="5"/>
  <c r="D51" i="5"/>
  <c r="B50" i="5"/>
  <c r="C50" i="5"/>
  <c r="E50" i="5"/>
  <c r="D50" i="5"/>
  <c r="B49" i="5"/>
  <c r="C49" i="5"/>
  <c r="E49" i="5"/>
  <c r="D49" i="5"/>
  <c r="B48" i="5"/>
  <c r="C48" i="5"/>
  <c r="E48" i="5"/>
  <c r="D48" i="5"/>
  <c r="B47" i="5"/>
  <c r="C47" i="5"/>
  <c r="E47" i="5"/>
  <c r="D47" i="5"/>
  <c r="B46" i="5"/>
  <c r="C46" i="5"/>
  <c r="E46" i="5"/>
  <c r="D46" i="5"/>
  <c r="B45" i="5"/>
  <c r="C45" i="5"/>
  <c r="E45" i="5"/>
  <c r="D45" i="5"/>
  <c r="B44" i="5"/>
  <c r="C44" i="5"/>
  <c r="E44" i="5"/>
  <c r="D44" i="5"/>
  <c r="B43" i="5"/>
  <c r="C43" i="5"/>
  <c r="E43" i="5"/>
  <c r="D43" i="5"/>
  <c r="B42" i="5"/>
  <c r="C42" i="5"/>
  <c r="E42" i="5"/>
  <c r="D42" i="5"/>
  <c r="B41" i="5"/>
  <c r="C41" i="5"/>
  <c r="E41" i="5"/>
  <c r="D41" i="5"/>
  <c r="B40" i="5"/>
  <c r="C40" i="5"/>
  <c r="E40" i="5"/>
  <c r="D40" i="5"/>
  <c r="B39" i="5"/>
  <c r="C39" i="5"/>
  <c r="E39" i="5"/>
  <c r="D39" i="5"/>
  <c r="B38" i="5"/>
  <c r="C38" i="5"/>
  <c r="E38" i="5"/>
  <c r="D38" i="5"/>
  <c r="B37" i="5"/>
  <c r="C37" i="5"/>
  <c r="E37" i="5"/>
  <c r="D37" i="5"/>
  <c r="B36" i="5"/>
  <c r="C36" i="5"/>
  <c r="E36" i="5"/>
  <c r="D36" i="5"/>
  <c r="B35" i="5"/>
  <c r="C35" i="5"/>
  <c r="E35" i="5"/>
  <c r="D35" i="5"/>
  <c r="B34" i="5"/>
  <c r="C34" i="5"/>
  <c r="E34" i="5"/>
  <c r="D34" i="5"/>
  <c r="B33" i="5"/>
  <c r="C33" i="5"/>
  <c r="E33" i="5"/>
  <c r="D33" i="5"/>
  <c r="B32" i="5"/>
  <c r="C32" i="5"/>
  <c r="E32" i="5"/>
  <c r="D32" i="5"/>
  <c r="B31" i="5"/>
  <c r="C31" i="5"/>
  <c r="E31" i="5"/>
  <c r="D31" i="5"/>
  <c r="B30" i="5"/>
  <c r="C30" i="5"/>
  <c r="E30" i="5"/>
  <c r="D30" i="5"/>
  <c r="B29" i="5"/>
  <c r="C29" i="5"/>
  <c r="E29" i="5"/>
  <c r="D29" i="5"/>
  <c r="B28" i="5"/>
  <c r="C28" i="5"/>
  <c r="E28" i="5"/>
  <c r="D28" i="5"/>
  <c r="B27" i="5"/>
  <c r="C27" i="5"/>
  <c r="E27" i="5"/>
  <c r="D27" i="5"/>
  <c r="B26" i="5"/>
  <c r="C26" i="5"/>
  <c r="E26" i="5"/>
  <c r="D26" i="5"/>
  <c r="B25" i="5"/>
  <c r="C25" i="5"/>
  <c r="E25" i="5"/>
  <c r="D25" i="5"/>
  <c r="B24" i="5"/>
  <c r="C24" i="5"/>
  <c r="E24" i="5"/>
  <c r="D24" i="5"/>
  <c r="B23" i="5"/>
  <c r="C23" i="5"/>
  <c r="E23" i="5"/>
  <c r="D23" i="5"/>
  <c r="B22" i="5"/>
  <c r="C22" i="5"/>
  <c r="E22" i="5"/>
  <c r="D22" i="5"/>
  <c r="B21" i="5"/>
  <c r="C21" i="5"/>
  <c r="E21" i="5"/>
  <c r="D21" i="5"/>
  <c r="B20" i="5"/>
  <c r="C20" i="5"/>
  <c r="E20" i="5"/>
  <c r="D20" i="5"/>
  <c r="B19" i="5"/>
  <c r="C19" i="5"/>
  <c r="E19" i="5"/>
  <c r="D19" i="5"/>
  <c r="B18" i="5"/>
  <c r="C18" i="5"/>
  <c r="E18" i="5"/>
  <c r="D18" i="5"/>
  <c r="B17" i="5"/>
  <c r="C17" i="5"/>
  <c r="E17" i="5"/>
  <c r="D17" i="5"/>
  <c r="B16" i="5"/>
  <c r="C16" i="5"/>
  <c r="E16" i="5"/>
  <c r="D16" i="5"/>
  <c r="B15" i="5"/>
  <c r="C15" i="5"/>
  <c r="E15" i="5"/>
  <c r="D15" i="5"/>
  <c r="B14" i="5"/>
  <c r="C14" i="5"/>
  <c r="E14" i="5"/>
  <c r="D14" i="5"/>
  <c r="B13" i="5"/>
  <c r="C13" i="5"/>
  <c r="E13" i="5"/>
  <c r="D13" i="5"/>
  <c r="B12" i="5"/>
  <c r="C12" i="5"/>
  <c r="E12" i="5"/>
  <c r="D12" i="5"/>
  <c r="B11" i="5"/>
  <c r="C11" i="5"/>
  <c r="E11" i="5"/>
  <c r="D11" i="5"/>
  <c r="B10" i="5"/>
  <c r="C10" i="5"/>
  <c r="E10" i="5"/>
  <c r="D10" i="5"/>
  <c r="B9" i="5"/>
  <c r="C9" i="5"/>
  <c r="E9" i="5"/>
  <c r="D9" i="5"/>
  <c r="B8" i="5"/>
  <c r="C8" i="5"/>
  <c r="E8" i="5"/>
  <c r="D8" i="5"/>
  <c r="B7" i="5"/>
  <c r="C7" i="5"/>
  <c r="E7" i="5"/>
  <c r="D7" i="5"/>
  <c r="B6" i="5"/>
  <c r="C6" i="5"/>
  <c r="E6" i="5"/>
  <c r="D6" i="5"/>
  <c r="B5" i="5"/>
  <c r="C5" i="5"/>
  <c r="E5" i="5"/>
  <c r="D5" i="5"/>
  <c r="B4" i="5"/>
  <c r="C4" i="5"/>
  <c r="E4" i="5"/>
  <c r="D4" i="5"/>
  <c r="B3" i="5"/>
  <c r="C3" i="5"/>
  <c r="E3" i="5"/>
  <c r="D3" i="5"/>
  <c r="B2" i="5"/>
  <c r="C2" i="5"/>
  <c r="E2" i="5"/>
  <c r="D2" i="5"/>
  <c r="G10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<sst xmlns="http://schemas.openxmlformats.org/spreadsheetml/2006/main" count="60" uniqueCount="24">
  <si>
    <t>Temperature</t>
  </si>
  <si>
    <t>Conversion</t>
  </si>
  <si>
    <t>Conversion Error</t>
  </si>
  <si>
    <t>10 W Al2O3</t>
  </si>
  <si>
    <t>15 W Al2O3</t>
  </si>
  <si>
    <t>Error</t>
  </si>
  <si>
    <t>5 W Al2O3</t>
  </si>
  <si>
    <t>10 W Pt/Al2O3</t>
  </si>
  <si>
    <t>10 W Ni/Al2O3</t>
  </si>
  <si>
    <t>10 W</t>
  </si>
  <si>
    <t>W/F</t>
  </si>
  <si>
    <t>Rate</t>
  </si>
  <si>
    <t>Al2O3 550C</t>
  </si>
  <si>
    <t>Pt 550C</t>
  </si>
  <si>
    <t>Ni 550C</t>
  </si>
  <si>
    <t>X</t>
  </si>
  <si>
    <t>K</t>
  </si>
  <si>
    <t>X (%)</t>
  </si>
  <si>
    <t>T (Celcius)</t>
  </si>
  <si>
    <t>T(K)</t>
  </si>
  <si>
    <t>Al2O3</t>
  </si>
  <si>
    <t>Pt/Al2O3</t>
  </si>
  <si>
    <t>Ni/Al2O3</t>
  </si>
  <si>
    <t>10 W DBD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</si>
</sst>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63BC-5C82-47BF-9E98-6C12E823B051}">
  <dimension ref="A1:I16"/>
  <sheetViews>
    <sheetView workbookViewId="0">
      <selection activeCell="A2" sqref="A2"/>
    </sheetView>
  </sheetViews>
  <sheetFormatPr baseColWidth="10" defaultColWidth="15" defaultRowHeight="15" x14ac:dyDescent="0.2"/>
  <sheetData>
    <row r="1" spans="1:9" x14ac:dyDescent="0.2">
      <c r="A1" s="2" t="s">
        <v>6</v>
      </c>
      <c r="B1" s="2"/>
      <c r="C1" s="2"/>
      <c r="D1" s="2" t="s">
        <v>3</v>
      </c>
      <c r="E1" s="2"/>
      <c r="F1" s="2"/>
      <c r="G1" s="2" t="s">
        <v>4</v>
      </c>
      <c r="H1" s="2"/>
      <c r="I1" s="2"/>
    </row>
    <row r="2" spans="1:9" x14ac:dyDescent="0.2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9" x14ac:dyDescent="0.2">
      <c r="A3">
        <v>415.64484999999996</v>
      </c>
      <c r="B3">
        <v>0.51903959924472043</v>
      </c>
      <c r="C3">
        <v>0.12486051373241733</v>
      </c>
      <c r="D3">
        <v>169.44897999999998</v>
      </c>
      <c r="E3">
        <v>0.49046729048668558</v>
      </c>
      <c r="F3">
        <v>1.4868426966644624E-2</v>
      </c>
      <c r="G3">
        <v>422.83454999999998</v>
      </c>
      <c r="H3">
        <v>2.7554254048878426</v>
      </c>
      <c r="I3">
        <v>4.013770062359133E-2</v>
      </c>
    </row>
    <row r="4" spans="1:9" x14ac:dyDescent="0.2">
      <c r="A4">
        <v>468.54049999999995</v>
      </c>
      <c r="B4">
        <v>0.62411832798417077</v>
      </c>
      <c r="C4">
        <v>4.7542741354281534E-2</v>
      </c>
      <c r="D4">
        <v>209.40316999999996</v>
      </c>
      <c r="E4">
        <v>0.52410321480735478</v>
      </c>
      <c r="F4">
        <v>6.8384512474170392E-2</v>
      </c>
      <c r="G4">
        <v>469.05404999999996</v>
      </c>
      <c r="H4">
        <v>2.8774620919772502</v>
      </c>
      <c r="I4">
        <v>9.8647849113306901E-2</v>
      </c>
    </row>
    <row r="5" spans="1:9" x14ac:dyDescent="0.2">
      <c r="A5">
        <v>517.84129999999993</v>
      </c>
      <c r="B5">
        <v>0.6857327451131231</v>
      </c>
      <c r="C5">
        <v>7.7235248798591838E-2</v>
      </c>
      <c r="D5">
        <v>261.57984999999996</v>
      </c>
      <c r="E5">
        <v>0.67330244095851</v>
      </c>
      <c r="F5">
        <v>0.1545056756013804</v>
      </c>
      <c r="G5">
        <v>519.38194999999996</v>
      </c>
      <c r="H5">
        <v>2.98143291721783</v>
      </c>
      <c r="I5">
        <v>8.1506291339630957E-2</v>
      </c>
    </row>
    <row r="6" spans="1:9" x14ac:dyDescent="0.2">
      <c r="A6">
        <v>571.76405</v>
      </c>
      <c r="B6">
        <v>0.75993268351643728</v>
      </c>
      <c r="C6">
        <v>5.9391701898613196E-2</v>
      </c>
      <c r="D6">
        <v>312.42129999999997</v>
      </c>
      <c r="E6">
        <v>0.81403694716785524</v>
      </c>
      <c r="F6">
        <v>0.11580657155802512</v>
      </c>
      <c r="G6">
        <v>570.22339999999997</v>
      </c>
      <c r="H6">
        <v>3.0922844174379698</v>
      </c>
      <c r="I6">
        <v>3.9641488778235014E-2</v>
      </c>
    </row>
    <row r="7" spans="1:9" x14ac:dyDescent="0.2">
      <c r="A7">
        <v>624.65969999999993</v>
      </c>
      <c r="B7">
        <v>0.78652533197411012</v>
      </c>
      <c r="C7">
        <v>8.015552702490461E-2</v>
      </c>
      <c r="D7">
        <v>363.77629999999999</v>
      </c>
      <c r="E7">
        <v>1.0176276532589914</v>
      </c>
      <c r="F7">
        <v>2.9667041714160299E-2</v>
      </c>
      <c r="G7">
        <v>622.09195</v>
      </c>
      <c r="H7">
        <v>3.1199646181464153</v>
      </c>
      <c r="I7">
        <v>0.12810762865343617</v>
      </c>
    </row>
    <row r="8" spans="1:9" x14ac:dyDescent="0.2">
      <c r="A8">
        <v>676.01469999999995</v>
      </c>
      <c r="B8">
        <v>0.83551025131405632</v>
      </c>
      <c r="C8">
        <v>8.9046686831253698E-3</v>
      </c>
      <c r="D8">
        <v>415.13129999999995</v>
      </c>
      <c r="E8">
        <v>1.1602320698320745</v>
      </c>
      <c r="F8">
        <v>0</v>
      </c>
      <c r="G8">
        <v>674.98759999999993</v>
      </c>
      <c r="H8">
        <v>2.8330892501162279</v>
      </c>
      <c r="I8">
        <v>9.5812531607290849E-2</v>
      </c>
    </row>
    <row r="9" spans="1:9" x14ac:dyDescent="0.2">
      <c r="A9">
        <v>726.34259999999995</v>
      </c>
      <c r="B9">
        <v>0.77393338194894179</v>
      </c>
      <c r="C9">
        <v>2.0784954372395432E-2</v>
      </c>
      <c r="D9">
        <v>469.05404999999996</v>
      </c>
      <c r="E9">
        <v>1.3362630691717179</v>
      </c>
      <c r="F9">
        <v>2.9624884413048776E-2</v>
      </c>
      <c r="G9">
        <v>724.80194999999992</v>
      </c>
      <c r="H9">
        <v>2.1066181286798038</v>
      </c>
      <c r="I9">
        <v>9.63931706775451E-3</v>
      </c>
    </row>
    <row r="10" spans="1:9" x14ac:dyDescent="0.2">
      <c r="A10">
        <v>777.69759999999997</v>
      </c>
      <c r="B10">
        <v>0.48541413976029313</v>
      </c>
      <c r="C10">
        <v>8.6225328408311416E-2</v>
      </c>
      <c r="D10">
        <v>524.00389999999993</v>
      </c>
      <c r="E10">
        <v>1.5268077196073016</v>
      </c>
      <c r="F10">
        <v>3.8479595095987543E-2</v>
      </c>
      <c r="G10">
        <v>778.72469999999998</v>
      </c>
      <c r="H10">
        <v>1.1445291360587768</v>
      </c>
      <c r="I10">
        <v>4.894482695855986E-2</v>
      </c>
    </row>
    <row r="11" spans="1:9" x14ac:dyDescent="0.2">
      <c r="A11">
        <v>829.05259999999998</v>
      </c>
      <c r="B11">
        <v>3.3704801135337338E-2</v>
      </c>
      <c r="C11">
        <v>8.9367692089603618E-3</v>
      </c>
      <c r="D11">
        <v>574.84534999999994</v>
      </c>
      <c r="E11">
        <v>1.6711776138601642</v>
      </c>
      <c r="F11">
        <v>5.3245089819607162E-2</v>
      </c>
      <c r="G11">
        <v>834.18809999999996</v>
      </c>
      <c r="H11">
        <v>0.50223684912469879</v>
      </c>
      <c r="I11">
        <v>4.6118644895562146E-2</v>
      </c>
    </row>
    <row r="12" spans="1:9" x14ac:dyDescent="0.2">
      <c r="D12">
        <v>624.14614999999992</v>
      </c>
      <c r="E12">
        <v>1.7360129059683302</v>
      </c>
      <c r="F12">
        <v>8.8716112970707497E-3</v>
      </c>
    </row>
    <row r="13" spans="1:9" x14ac:dyDescent="0.2">
      <c r="D13">
        <v>673.96049999999991</v>
      </c>
      <c r="E13">
        <v>1.7276474201021061</v>
      </c>
      <c r="F13">
        <v>3.2530457317770899E-2</v>
      </c>
    </row>
    <row r="14" spans="1:9" x14ac:dyDescent="0.2">
      <c r="D14">
        <v>725.82904999999994</v>
      </c>
      <c r="E14">
        <v>1.5205270729582856</v>
      </c>
      <c r="F14">
        <v>5.3280933764330331E-2</v>
      </c>
    </row>
    <row r="15" spans="1:9" x14ac:dyDescent="0.2">
      <c r="D15">
        <v>776.67049999999995</v>
      </c>
      <c r="E15">
        <v>1.0407007818145293</v>
      </c>
      <c r="F15">
        <v>4.4495981877717639E-2</v>
      </c>
    </row>
    <row r="16" spans="1:9" x14ac:dyDescent="0.2">
      <c r="D16">
        <v>830.5932499999999</v>
      </c>
      <c r="E16">
        <v>0.36216521367037474</v>
      </c>
      <c r="F16">
        <v>1.1901542990401413E-2</v>
      </c>
    </row>
  </sheetData>
  <mergeCells count="3">
    <mergeCell ref="D1:F1"/>
    <mergeCell ref="G1:I1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1D2A-4352-F24A-838B-0C1EB8E46270}">
  <dimension ref="A1:E145"/>
  <sheetViews>
    <sheetView workbookViewId="0">
      <selection activeCell="C14" sqref="C14"/>
    </sheetView>
  </sheetViews>
  <sheetFormatPr baseColWidth="10" defaultRowHeight="15" x14ac:dyDescent="0.2"/>
  <sheetData>
    <row r="1" spans="1:5" x14ac:dyDescent="0.2">
      <c r="A1" t="s">
        <v>15</v>
      </c>
      <c r="B1" t="s">
        <v>16</v>
      </c>
      <c r="C1" t="s">
        <v>19</v>
      </c>
      <c r="D1" t="s">
        <v>17</v>
      </c>
      <c r="E1" t="s">
        <v>18</v>
      </c>
    </row>
    <row r="2" spans="1:5" x14ac:dyDescent="0.2">
      <c r="A2">
        <v>5.0000000000000001E-4</v>
      </c>
      <c r="B2">
        <f>(((2/3)*0.25*A2)^2*(1-(2/3)*0.25*A2)^2)/((0.75-(1/3)*0.25*A2)*(0.25-0.25*A2)^3)</f>
        <v>5.9341642908394731E-7</v>
      </c>
      <c r="C2">
        <f>1/((8.314/91800)*LN(B2/561724)+1/298)</f>
        <v>1165.186038590871</v>
      </c>
      <c r="D2">
        <f>A2*100</f>
        <v>0.05</v>
      </c>
      <c r="E2">
        <f>C2-273</f>
        <v>892.18603859087102</v>
      </c>
    </row>
    <row r="3" spans="1:5" x14ac:dyDescent="0.2">
      <c r="A3">
        <v>7.5000000000000002E-4</v>
      </c>
      <c r="B3">
        <f t="shared" ref="B3:B33" si="0">(((2/3)*0.25*A3)^2*(1-(2/3)*0.25*A3)^2)/((0.75-(1/3)*0.25*A3)*(0.25-0.25*A3)^3)</f>
        <v>1.3361151183117314E-6</v>
      </c>
      <c r="C3">
        <f t="shared" ref="C3:C66" si="1">1/((8.314/91800)*LN(B3/561724)+1/298)</f>
        <v>1073.2630236688099</v>
      </c>
      <c r="D3">
        <f>A3*100</f>
        <v>7.4999999999999997E-2</v>
      </c>
      <c r="E3">
        <f t="shared" ref="E3:E66" si="2">C3-273</f>
        <v>800.26302366880986</v>
      </c>
    </row>
    <row r="4" spans="1:5" x14ac:dyDescent="0.2">
      <c r="A4">
        <v>9.9999999999998896E-4</v>
      </c>
      <c r="B4">
        <f t="shared" si="0"/>
        <v>2.3769674023978488E-6</v>
      </c>
      <c r="C4">
        <f t="shared" si="1"/>
        <v>1016.3534395319227</v>
      </c>
      <c r="D4">
        <f>A4*100</f>
        <v>9.9999999999998895E-2</v>
      </c>
      <c r="E4">
        <f t="shared" si="2"/>
        <v>743.35343953192273</v>
      </c>
    </row>
    <row r="5" spans="1:5" x14ac:dyDescent="0.2">
      <c r="A5">
        <v>1.1000000000000001E-3</v>
      </c>
      <c r="B5">
        <f t="shared" si="0"/>
        <v>2.8769304871592453E-6</v>
      </c>
      <c r="C5">
        <f t="shared" si="1"/>
        <v>998.80274825511378</v>
      </c>
      <c r="D5">
        <f t="shared" ref="D5:D68" si="3">A5*100</f>
        <v>0.11</v>
      </c>
      <c r="E5">
        <f t="shared" si="2"/>
        <v>725.80274825511378</v>
      </c>
    </row>
    <row r="6" spans="1:5" x14ac:dyDescent="0.2">
      <c r="A6">
        <v>1.2000000000000101E-3</v>
      </c>
      <c r="B6">
        <f t="shared" si="0"/>
        <v>3.4247373919469831E-6</v>
      </c>
      <c r="C6">
        <f t="shared" si="1"/>
        <v>983.29915753206524</v>
      </c>
      <c r="D6">
        <f t="shared" si="3"/>
        <v>0.12000000000000101</v>
      </c>
      <c r="E6">
        <f t="shared" si="2"/>
        <v>710.29915753206524</v>
      </c>
    </row>
    <row r="7" spans="1:5" x14ac:dyDescent="0.2">
      <c r="A7">
        <v>1.3000000000000201E-3</v>
      </c>
      <c r="B7">
        <f t="shared" si="0"/>
        <v>4.0204279736949281E-6</v>
      </c>
      <c r="C7">
        <f t="shared" si="1"/>
        <v>969.4543768864952</v>
      </c>
      <c r="D7">
        <f t="shared" si="3"/>
        <v>0.130000000000002</v>
      </c>
      <c r="E7">
        <f t="shared" si="2"/>
        <v>696.4543768864952</v>
      </c>
    </row>
    <row r="8" spans="1:5" x14ac:dyDescent="0.2">
      <c r="A8">
        <v>1.4000000000000299E-3</v>
      </c>
      <c r="B8">
        <f t="shared" si="0"/>
        <v>4.6640421199929646E-6</v>
      </c>
      <c r="C8">
        <f t="shared" si="1"/>
        <v>956.9775052702654</v>
      </c>
      <c r="D8">
        <f t="shared" si="3"/>
        <v>0.14000000000000298</v>
      </c>
      <c r="E8">
        <f t="shared" si="2"/>
        <v>683.9775052702654</v>
      </c>
    </row>
    <row r="9" spans="1:5" x14ac:dyDescent="0.2">
      <c r="A9">
        <v>1.5000000000000399E-3</v>
      </c>
      <c r="B9">
        <f t="shared" si="0"/>
        <v>5.3556197491119638E-6</v>
      </c>
      <c r="C9">
        <f t="shared" si="1"/>
        <v>945.64550977221131</v>
      </c>
      <c r="D9">
        <f t="shared" si="3"/>
        <v>0.15000000000000399</v>
      </c>
      <c r="E9">
        <f t="shared" si="2"/>
        <v>672.64550977221131</v>
      </c>
    </row>
    <row r="10" spans="1:5" x14ac:dyDescent="0.2">
      <c r="A10">
        <v>1.6000000000000599E-3</v>
      </c>
      <c r="B10">
        <f t="shared" si="0"/>
        <v>6.095200810028843E-6</v>
      </c>
      <c r="C10">
        <f t="shared" si="1"/>
        <v>935.28399233285324</v>
      </c>
      <c r="D10">
        <f t="shared" si="3"/>
        <v>0.160000000000006</v>
      </c>
      <c r="E10">
        <f t="shared" si="2"/>
        <v>662.28399233285324</v>
      </c>
    </row>
    <row r="11" spans="1:5" x14ac:dyDescent="0.2">
      <c r="A11">
        <v>1.7000000000000699E-3</v>
      </c>
      <c r="B11">
        <f t="shared" si="0"/>
        <v>6.8828252824512394E-6</v>
      </c>
      <c r="C11">
        <f t="shared" si="1"/>
        <v>925.75425007488423</v>
      </c>
      <c r="D11">
        <f t="shared" si="3"/>
        <v>0.17000000000000701</v>
      </c>
      <c r="E11">
        <f t="shared" si="2"/>
        <v>652.75425007488423</v>
      </c>
    </row>
    <row r="12" spans="1:5" x14ac:dyDescent="0.2">
      <c r="A12">
        <v>1.80000000000008E-3</v>
      </c>
      <c r="B12">
        <f t="shared" si="0"/>
        <v>7.7185331768430061E-6</v>
      </c>
      <c r="C12">
        <f t="shared" si="1"/>
        <v>916.94432612997775</v>
      </c>
      <c r="D12">
        <f t="shared" si="3"/>
        <v>0.18000000000000799</v>
      </c>
      <c r="E12">
        <f t="shared" si="2"/>
        <v>643.94432612997775</v>
      </c>
    </row>
    <row r="13" spans="1:5" x14ac:dyDescent="0.2">
      <c r="A13">
        <v>1.90000000000009E-3</v>
      </c>
      <c r="B13">
        <f t="shared" si="0"/>
        <v>8.6023645344489303E-6</v>
      </c>
      <c r="C13">
        <f t="shared" si="1"/>
        <v>908.76267004977967</v>
      </c>
      <c r="D13">
        <f t="shared" si="3"/>
        <v>0.190000000000009</v>
      </c>
      <c r="E13">
        <f t="shared" si="2"/>
        <v>635.76267004977967</v>
      </c>
    </row>
    <row r="14" spans="1:5" x14ac:dyDescent="0.2">
      <c r="A14">
        <v>1.9999999999999901E-3</v>
      </c>
      <c r="B14">
        <f t="shared" si="0"/>
        <v>9.5343594273188427E-6</v>
      </c>
      <c r="C14">
        <f t="shared" si="1"/>
        <v>901.13355133712821</v>
      </c>
      <c r="D14">
        <f t="shared" si="3"/>
        <v>0.19999999999999901</v>
      </c>
      <c r="E14">
        <f t="shared" si="2"/>
        <v>628.13355133712821</v>
      </c>
    </row>
    <row r="15" spans="1:5" x14ac:dyDescent="0.2">
      <c r="A15">
        <v>2.2499999999999998E-3</v>
      </c>
      <c r="B15">
        <f t="shared" si="0"/>
        <v>1.207532537738557E-5</v>
      </c>
      <c r="C15">
        <f t="shared" si="1"/>
        <v>884.08665288158966</v>
      </c>
      <c r="D15">
        <f t="shared" si="3"/>
        <v>0.22499999999999998</v>
      </c>
      <c r="E15">
        <f t="shared" si="2"/>
        <v>611.08665288158966</v>
      </c>
    </row>
    <row r="16" spans="1:5" x14ac:dyDescent="0.2">
      <c r="A16">
        <v>2.5000000000000001E-3</v>
      </c>
      <c r="B16">
        <f t="shared" si="0"/>
        <v>1.4918191602018272E-5</v>
      </c>
      <c r="C16">
        <f t="shared" si="1"/>
        <v>869.37006111063636</v>
      </c>
      <c r="D16">
        <f t="shared" si="3"/>
        <v>0.25</v>
      </c>
      <c r="E16">
        <f t="shared" si="2"/>
        <v>596.37006111063636</v>
      </c>
    </row>
    <row r="17" spans="1:5" x14ac:dyDescent="0.2">
      <c r="A17">
        <v>2.7499999999999998E-3</v>
      </c>
      <c r="B17">
        <f t="shared" si="0"/>
        <v>1.8063586760771325E-5</v>
      </c>
      <c r="C17">
        <f t="shared" si="1"/>
        <v>856.46867138830703</v>
      </c>
      <c r="D17">
        <f t="shared" si="3"/>
        <v>0.27499999999999997</v>
      </c>
      <c r="E17">
        <f t="shared" si="2"/>
        <v>583.46867138830703</v>
      </c>
    </row>
    <row r="18" spans="1:5" x14ac:dyDescent="0.2">
      <c r="A18">
        <v>2.9999999999999901E-3</v>
      </c>
      <c r="B18">
        <f t="shared" si="0"/>
        <v>2.1512140723440388E-5</v>
      </c>
      <c r="C18">
        <f t="shared" si="1"/>
        <v>845.01657477062247</v>
      </c>
      <c r="D18">
        <f t="shared" si="3"/>
        <v>0.29999999999999899</v>
      </c>
      <c r="E18">
        <f t="shared" si="2"/>
        <v>572.01657477062247</v>
      </c>
    </row>
    <row r="19" spans="1:5" x14ac:dyDescent="0.2">
      <c r="A19">
        <v>3.2499999999999999E-3</v>
      </c>
      <c r="B19">
        <f t="shared" si="0"/>
        <v>2.526448457252993E-5</v>
      </c>
      <c r="C19">
        <f t="shared" si="1"/>
        <v>834.74529750642</v>
      </c>
      <c r="D19">
        <f t="shared" si="3"/>
        <v>0.32500000000000001</v>
      </c>
      <c r="E19">
        <f t="shared" si="2"/>
        <v>561.74529750642</v>
      </c>
    </row>
    <row r="20" spans="1:5" x14ac:dyDescent="0.2">
      <c r="A20">
        <v>3.5000000000000001E-3</v>
      </c>
      <c r="B20">
        <f t="shared" si="0"/>
        <v>2.9321250605724113E-5</v>
      </c>
      <c r="C20">
        <f t="shared" si="1"/>
        <v>825.45251625400726</v>
      </c>
      <c r="D20">
        <f t="shared" si="3"/>
        <v>0.35000000000000003</v>
      </c>
      <c r="E20">
        <f t="shared" si="2"/>
        <v>552.45251625400726</v>
      </c>
    </row>
    <row r="21" spans="1:5" x14ac:dyDescent="0.2">
      <c r="A21">
        <v>3.7499999999999999E-3</v>
      </c>
      <c r="B21">
        <f t="shared" si="0"/>
        <v>3.3683072338365992E-5</v>
      </c>
      <c r="C21">
        <f t="shared" si="1"/>
        <v>816.98229177614337</v>
      </c>
      <c r="D21">
        <f t="shared" si="3"/>
        <v>0.375</v>
      </c>
      <c r="E21">
        <f t="shared" si="2"/>
        <v>543.98229177614337</v>
      </c>
    </row>
    <row r="22" spans="1:5" x14ac:dyDescent="0.2">
      <c r="A22">
        <v>4.0000000000000001E-3</v>
      </c>
      <c r="B22">
        <f t="shared" si="0"/>
        <v>3.8350584505939943E-5</v>
      </c>
      <c r="C22">
        <f t="shared" si="1"/>
        <v>809.21210857205483</v>
      </c>
      <c r="D22">
        <f t="shared" si="3"/>
        <v>0.4</v>
      </c>
      <c r="E22">
        <f t="shared" si="2"/>
        <v>536.21210857205483</v>
      </c>
    </row>
    <row r="23" spans="1:5" x14ac:dyDescent="0.2">
      <c r="A23">
        <v>4.4999999999999997E-3</v>
      </c>
      <c r="B23">
        <f t="shared" si="0"/>
        <v>4.8605225203467575E-5</v>
      </c>
      <c r="C23">
        <f t="shared" si="1"/>
        <v>795.3989782198189</v>
      </c>
      <c r="D23">
        <f t="shared" si="3"/>
        <v>0.44999999999999996</v>
      </c>
      <c r="E23">
        <f t="shared" si="2"/>
        <v>522.3989782198189</v>
      </c>
    </row>
    <row r="24" spans="1:5" x14ac:dyDescent="0.2">
      <c r="A24">
        <v>5.0000000000000001E-3</v>
      </c>
      <c r="B24">
        <f t="shared" si="0"/>
        <v>6.0090275079724728E-5</v>
      </c>
      <c r="C24">
        <f t="shared" si="1"/>
        <v>783.42807480826525</v>
      </c>
      <c r="D24">
        <f t="shared" si="3"/>
        <v>0.5</v>
      </c>
      <c r="E24">
        <f t="shared" si="2"/>
        <v>510.42807480826525</v>
      </c>
    </row>
    <row r="25" spans="1:5" x14ac:dyDescent="0.2">
      <c r="A25">
        <v>6.0000000000000001E-3</v>
      </c>
      <c r="B25">
        <f t="shared" si="0"/>
        <v>8.6772110385149171E-5</v>
      </c>
      <c r="C25">
        <f t="shared" si="1"/>
        <v>763.52264462074629</v>
      </c>
      <c r="D25">
        <f t="shared" si="3"/>
        <v>0.6</v>
      </c>
      <c r="E25">
        <f t="shared" si="2"/>
        <v>490.52264462074629</v>
      </c>
    </row>
    <row r="26" spans="1:5" x14ac:dyDescent="0.2">
      <c r="A26">
        <v>7.0000000000000001E-3</v>
      </c>
      <c r="B26">
        <f t="shared" si="0"/>
        <v>1.1843730456643593E-4</v>
      </c>
      <c r="C26">
        <f t="shared" si="1"/>
        <v>747.44340635113974</v>
      </c>
      <c r="D26">
        <f t="shared" si="3"/>
        <v>0.70000000000000007</v>
      </c>
      <c r="E26">
        <f t="shared" si="2"/>
        <v>474.44340635113974</v>
      </c>
    </row>
    <row r="27" spans="1:5" x14ac:dyDescent="0.2">
      <c r="A27">
        <v>8.0000000000000002E-3</v>
      </c>
      <c r="B27">
        <f t="shared" si="0"/>
        <v>1.5512739056302517E-4</v>
      </c>
      <c r="C27">
        <f t="shared" si="1"/>
        <v>734.03413716897592</v>
      </c>
      <c r="D27">
        <f t="shared" si="3"/>
        <v>0.8</v>
      </c>
      <c r="E27">
        <f t="shared" si="2"/>
        <v>461.03413716897592</v>
      </c>
    </row>
    <row r="28" spans="1:5" x14ac:dyDescent="0.2">
      <c r="A28">
        <v>8.9999999999999993E-3</v>
      </c>
      <c r="B28">
        <f t="shared" si="0"/>
        <v>1.9688422272407446E-4</v>
      </c>
      <c r="C28">
        <f t="shared" si="1"/>
        <v>722.58370445383355</v>
      </c>
      <c r="D28">
        <f t="shared" si="3"/>
        <v>0.89999999999999991</v>
      </c>
      <c r="E28">
        <f t="shared" si="2"/>
        <v>449.58370445383355</v>
      </c>
    </row>
    <row r="29" spans="1:5" x14ac:dyDescent="0.2">
      <c r="A29">
        <v>0.01</v>
      </c>
      <c r="B29">
        <f t="shared" si="0"/>
        <v>2.4374997944633746E-4</v>
      </c>
      <c r="C29">
        <f t="shared" si="1"/>
        <v>712.62574943678885</v>
      </c>
      <c r="D29">
        <f t="shared" si="3"/>
        <v>1</v>
      </c>
      <c r="E29">
        <f t="shared" si="2"/>
        <v>439.62574943678885</v>
      </c>
    </row>
    <row r="30" spans="1:5" x14ac:dyDescent="0.2">
      <c r="A30">
        <v>1.0999999999999999E-2</v>
      </c>
      <c r="B30">
        <f t="shared" si="0"/>
        <v>2.9576716583564817E-4</v>
      </c>
      <c r="C30">
        <f t="shared" si="1"/>
        <v>703.8390662788222</v>
      </c>
      <c r="D30">
        <f t="shared" si="3"/>
        <v>1.0999999999999999</v>
      </c>
      <c r="E30">
        <f t="shared" si="2"/>
        <v>430.8390662788222</v>
      </c>
    </row>
    <row r="31" spans="1:5" x14ac:dyDescent="0.2">
      <c r="A31">
        <v>1.2E-2</v>
      </c>
      <c r="B31">
        <f t="shared" si="0"/>
        <v>3.5297861639224497E-4</v>
      </c>
      <c r="C31">
        <f t="shared" si="1"/>
        <v>695.99368464344207</v>
      </c>
      <c r="D31">
        <f t="shared" si="3"/>
        <v>1.2</v>
      </c>
      <c r="E31">
        <f t="shared" si="2"/>
        <v>422.99368464344207</v>
      </c>
    </row>
    <row r="32" spans="1:5" x14ac:dyDescent="0.2">
      <c r="A32">
        <v>1.2999999999999999E-2</v>
      </c>
      <c r="B32">
        <f t="shared" si="0"/>
        <v>4.1542749772016478E-4</v>
      </c>
      <c r="C32">
        <f t="shared" si="1"/>
        <v>688.91970186877268</v>
      </c>
      <c r="D32">
        <f t="shared" si="3"/>
        <v>1.3</v>
      </c>
      <c r="E32">
        <f t="shared" si="2"/>
        <v>415.91970186877268</v>
      </c>
    </row>
    <row r="33" spans="1:5" x14ac:dyDescent="0.2">
      <c r="A33">
        <v>1.4E-2</v>
      </c>
      <c r="B33">
        <f t="shared" si="0"/>
        <v>4.8315731126094801E-4</v>
      </c>
      <c r="C33">
        <f t="shared" si="1"/>
        <v>682.48828851268149</v>
      </c>
      <c r="D33">
        <f t="shared" si="3"/>
        <v>1.4000000000000001</v>
      </c>
      <c r="E33">
        <f t="shared" si="2"/>
        <v>409.48828851268149</v>
      </c>
    </row>
    <row r="34" spans="1:5" x14ac:dyDescent="0.2">
      <c r="A34">
        <v>1.4999999999999999E-2</v>
      </c>
      <c r="B34">
        <f>(((2/3)*0.25*A34)^2*(1-(2/3)*0.25*A34)^2)/((0.75-(1/3)*0.25*A34)*(0.25-0.25*A34)^3)</f>
        <v>5.562118960518894E-4</v>
      </c>
      <c r="C34">
        <f t="shared" si="1"/>
        <v>676.59959941777822</v>
      </c>
      <c r="D34">
        <f t="shared" si="3"/>
        <v>1.5</v>
      </c>
      <c r="E34">
        <f t="shared" si="2"/>
        <v>403.59959941777822</v>
      </c>
    </row>
    <row r="35" spans="1:5" x14ac:dyDescent="0.2">
      <c r="A35">
        <v>1.6E-2</v>
      </c>
      <c r="B35">
        <f t="shared" ref="B35:B98" si="4">(((2/3)*0.25*A35)^2*(1-(2/3)*0.25*A35)^2)/((0.75-(1/3)*0.25*A35)*(0.25-0.25*A35)^3)</f>
        <v>6.3463543150907872E-4</v>
      </c>
      <c r="C35">
        <f t="shared" si="1"/>
        <v>671.17479536069118</v>
      </c>
      <c r="D35">
        <f t="shared" si="3"/>
        <v>1.6</v>
      </c>
      <c r="E35">
        <f t="shared" si="2"/>
        <v>398.17479536069118</v>
      </c>
    </row>
    <row r="36" spans="1:5" x14ac:dyDescent="0.2">
      <c r="A36">
        <v>1.7000000000000001E-2</v>
      </c>
      <c r="B36">
        <f t="shared" si="4"/>
        <v>7.1847244023547378E-4</v>
      </c>
      <c r="C36">
        <f t="shared" si="1"/>
        <v>666.15061266404371</v>
      </c>
      <c r="D36">
        <f t="shared" si="3"/>
        <v>1.7000000000000002</v>
      </c>
      <c r="E36">
        <f t="shared" si="2"/>
        <v>393.15061266404371</v>
      </c>
    </row>
    <row r="37" spans="1:5" x14ac:dyDescent="0.2">
      <c r="A37">
        <v>1.7999999999999999E-2</v>
      </c>
      <c r="B37">
        <f t="shared" si="4"/>
        <v>8.0776779085425365E-4</v>
      </c>
      <c r="C37">
        <f t="shared" si="1"/>
        <v>661.47556766024252</v>
      </c>
      <c r="D37">
        <f t="shared" si="3"/>
        <v>1.7999999999999998</v>
      </c>
      <c r="E37">
        <f t="shared" si="2"/>
        <v>388.47556766024252</v>
      </c>
    </row>
    <row r="38" spans="1:5" x14ac:dyDescent="0.2">
      <c r="A38">
        <v>1.9E-2</v>
      </c>
      <c r="B38">
        <f t="shared" si="4"/>
        <v>9.0256670086770257E-4</v>
      </c>
      <c r="C38">
        <f t="shared" si="1"/>
        <v>657.10724187341395</v>
      </c>
      <c r="D38">
        <f t="shared" si="3"/>
        <v>1.9</v>
      </c>
      <c r="E38">
        <f t="shared" si="2"/>
        <v>384.10724187341395</v>
      </c>
    </row>
    <row r="39" spans="1:5" x14ac:dyDescent="0.2">
      <c r="A39">
        <v>0.02</v>
      </c>
      <c r="B39">
        <f t="shared" si="4"/>
        <v>1.0029147395418715E-3</v>
      </c>
      <c r="C39">
        <f t="shared" si="1"/>
        <v>653.01030044036861</v>
      </c>
      <c r="D39">
        <f t="shared" si="3"/>
        <v>2</v>
      </c>
      <c r="E39">
        <f t="shared" si="2"/>
        <v>380.01030044036861</v>
      </c>
    </row>
    <row r="40" spans="1:5" x14ac:dyDescent="0.2">
      <c r="A40">
        <v>0.03</v>
      </c>
      <c r="B40">
        <f t="shared" si="4"/>
        <v>2.3218798593320788E-3</v>
      </c>
      <c r="C40">
        <f t="shared" si="1"/>
        <v>622.12387276301047</v>
      </c>
      <c r="D40">
        <f t="shared" si="3"/>
        <v>3</v>
      </c>
      <c r="E40">
        <f t="shared" si="2"/>
        <v>349.12387276301047</v>
      </c>
    </row>
    <row r="41" spans="1:5" x14ac:dyDescent="0.2">
      <c r="A41">
        <v>0.04</v>
      </c>
      <c r="B41">
        <f t="shared" si="4"/>
        <v>4.2486114173035461E-3</v>
      </c>
      <c r="C41">
        <f t="shared" si="1"/>
        <v>601.64180681134405</v>
      </c>
      <c r="D41">
        <f t="shared" si="3"/>
        <v>4</v>
      </c>
      <c r="E41">
        <f t="shared" si="2"/>
        <v>328.64180681134405</v>
      </c>
    </row>
    <row r="42" spans="1:5" x14ac:dyDescent="0.2">
      <c r="A42">
        <v>0.05</v>
      </c>
      <c r="B42">
        <f t="shared" si="4"/>
        <v>6.8349651957536573E-3</v>
      </c>
      <c r="C42">
        <f t="shared" si="1"/>
        <v>586.44863131898967</v>
      </c>
      <c r="D42">
        <f t="shared" si="3"/>
        <v>5</v>
      </c>
      <c r="E42">
        <f t="shared" si="2"/>
        <v>313.44863131898967</v>
      </c>
    </row>
    <row r="43" spans="1:5" x14ac:dyDescent="0.2">
      <c r="A43">
        <v>0.06</v>
      </c>
      <c r="B43">
        <f t="shared" si="4"/>
        <v>1.0137025281863615E-2</v>
      </c>
      <c r="C43">
        <f t="shared" si="1"/>
        <v>574.42366980586939</v>
      </c>
      <c r="D43">
        <f t="shared" si="3"/>
        <v>6</v>
      </c>
      <c r="E43">
        <f t="shared" si="2"/>
        <v>301.42366980586939</v>
      </c>
    </row>
    <row r="44" spans="1:5" x14ac:dyDescent="0.2">
      <c r="A44">
        <v>7.0000000000000007E-2</v>
      </c>
      <c r="B44">
        <f t="shared" si="4"/>
        <v>1.4215475156888499E-2</v>
      </c>
      <c r="C44">
        <f t="shared" si="1"/>
        <v>564.49363272350138</v>
      </c>
      <c r="D44">
        <f t="shared" si="3"/>
        <v>7.0000000000000009</v>
      </c>
      <c r="E44">
        <f t="shared" si="2"/>
        <v>291.49363272350138</v>
      </c>
    </row>
    <row r="45" spans="1:5" x14ac:dyDescent="0.2">
      <c r="A45">
        <v>0.08</v>
      </c>
      <c r="B45">
        <f t="shared" si="4"/>
        <v>1.9136004723720668E-2</v>
      </c>
      <c r="C45">
        <f t="shared" si="1"/>
        <v>556.04389212492424</v>
      </c>
      <c r="D45">
        <f t="shared" si="3"/>
        <v>8</v>
      </c>
      <c r="E45">
        <f t="shared" si="2"/>
        <v>283.04389212492424</v>
      </c>
    </row>
    <row r="46" spans="1:5" x14ac:dyDescent="0.2">
      <c r="A46">
        <v>0.09</v>
      </c>
      <c r="B46">
        <f t="shared" si="4"/>
        <v>2.4969757127709061E-2</v>
      </c>
      <c r="C46">
        <f t="shared" si="1"/>
        <v>548.69132185296655</v>
      </c>
      <c r="D46">
        <f t="shared" si="3"/>
        <v>9</v>
      </c>
      <c r="E46">
        <f t="shared" si="2"/>
        <v>275.69132185296655</v>
      </c>
    </row>
    <row r="47" spans="1:5" x14ac:dyDescent="0.2">
      <c r="A47">
        <v>0.1</v>
      </c>
      <c r="B47">
        <f t="shared" si="4"/>
        <v>3.1793819682415715E-2</v>
      </c>
      <c r="C47">
        <f t="shared" si="1"/>
        <v>542.18180046555187</v>
      </c>
      <c r="D47">
        <f t="shared" si="3"/>
        <v>10</v>
      </c>
      <c r="E47">
        <f t="shared" si="2"/>
        <v>269.18180046555187</v>
      </c>
    </row>
    <row r="48" spans="1:5" x14ac:dyDescent="0.2">
      <c r="A48">
        <v>0.11</v>
      </c>
      <c r="B48">
        <f t="shared" si="4"/>
        <v>3.9691763728325211E-2</v>
      </c>
      <c r="C48">
        <f t="shared" si="1"/>
        <v>536.33856520850202</v>
      </c>
      <c r="D48">
        <f t="shared" si="3"/>
        <v>11</v>
      </c>
      <c r="E48">
        <f t="shared" si="2"/>
        <v>263.33856520850202</v>
      </c>
    </row>
    <row r="49" spans="1:5" x14ac:dyDescent="0.2">
      <c r="A49">
        <v>0.12</v>
      </c>
      <c r="B49">
        <f t="shared" si="4"/>
        <v>4.875423883688345E-2</v>
      </c>
      <c r="C49">
        <f t="shared" si="1"/>
        <v>531.03394773889931</v>
      </c>
      <c r="D49">
        <f t="shared" si="3"/>
        <v>12</v>
      </c>
      <c r="E49">
        <f t="shared" si="2"/>
        <v>258.03394773889931</v>
      </c>
    </row>
    <row r="50" spans="1:5" x14ac:dyDescent="0.2">
      <c r="A50">
        <v>0.13</v>
      </c>
      <c r="B50">
        <f t="shared" si="4"/>
        <v>5.9079627434443956E-2</v>
      </c>
      <c r="C50">
        <f t="shared" si="1"/>
        <v>526.17287747220962</v>
      </c>
      <c r="D50">
        <f t="shared" si="3"/>
        <v>13</v>
      </c>
      <c r="E50">
        <f t="shared" si="2"/>
        <v>253.17287747220962</v>
      </c>
    </row>
    <row r="51" spans="1:5" x14ac:dyDescent="0.2">
      <c r="A51">
        <v>0.14000000000000001</v>
      </c>
      <c r="B51">
        <f t="shared" si="4"/>
        <v>7.0774766672094022E-2</v>
      </c>
      <c r="C51">
        <f t="shared" si="1"/>
        <v>521.68274238364086</v>
      </c>
      <c r="D51">
        <f t="shared" si="3"/>
        <v>14.000000000000002</v>
      </c>
      <c r="E51">
        <f t="shared" si="2"/>
        <v>248.68274238364086</v>
      </c>
    </row>
    <row r="52" spans="1:5" x14ac:dyDescent="0.2">
      <c r="A52">
        <v>0.15</v>
      </c>
      <c r="B52">
        <f t="shared" si="4"/>
        <v>8.3955745221084135E-2</v>
      </c>
      <c r="C52">
        <f t="shared" si="1"/>
        <v>517.50688678105087</v>
      </c>
      <c r="D52">
        <f t="shared" si="3"/>
        <v>15</v>
      </c>
      <c r="E52">
        <f t="shared" si="2"/>
        <v>244.50688678105087</v>
      </c>
    </row>
    <row r="53" spans="1:5" x14ac:dyDescent="0.2">
      <c r="A53">
        <v>0.16</v>
      </c>
      <c r="B53">
        <f t="shared" si="4"/>
        <v>9.8748783644964339E-2</v>
      </c>
      <c r="C53">
        <f t="shared" si="1"/>
        <v>513.60029046036459</v>
      </c>
      <c r="D53">
        <f t="shared" si="3"/>
        <v>16</v>
      </c>
      <c r="E53">
        <f t="shared" si="2"/>
        <v>240.60029046036459</v>
      </c>
    </row>
    <row r="54" spans="1:5" x14ac:dyDescent="0.2">
      <c r="A54">
        <v>0.17</v>
      </c>
      <c r="B54">
        <f t="shared" si="4"/>
        <v>0.11529120810630443</v>
      </c>
      <c r="C54">
        <f t="shared" si="1"/>
        <v>509.92660927875806</v>
      </c>
      <c r="D54">
        <f t="shared" si="3"/>
        <v>17</v>
      </c>
      <c r="E54">
        <f t="shared" si="2"/>
        <v>236.92660927875806</v>
      </c>
    </row>
    <row r="55" spans="1:5" x14ac:dyDescent="0.2">
      <c r="A55">
        <v>0.18</v>
      </c>
      <c r="B55">
        <f t="shared" si="4"/>
        <v>0.13373252842873337</v>
      </c>
      <c r="C55">
        <f t="shared" si="1"/>
        <v>506.4560947211707</v>
      </c>
      <c r="D55">
        <f t="shared" si="3"/>
        <v>18</v>
      </c>
      <c r="E55">
        <f t="shared" si="2"/>
        <v>233.4560947211707</v>
      </c>
    </row>
    <row r="56" spans="1:5" x14ac:dyDescent="0.2">
      <c r="A56">
        <v>0.19</v>
      </c>
      <c r="B56">
        <f t="shared" si="4"/>
        <v>0.15423563297810688</v>
      </c>
      <c r="C56">
        <f t="shared" si="1"/>
        <v>503.16409786384145</v>
      </c>
      <c r="D56">
        <f t="shared" si="3"/>
        <v>19</v>
      </c>
      <c r="E56">
        <f t="shared" si="2"/>
        <v>230.16409786384145</v>
      </c>
    </row>
    <row r="57" spans="1:5" x14ac:dyDescent="0.2">
      <c r="A57">
        <v>0.2</v>
      </c>
      <c r="B57">
        <f t="shared" si="4"/>
        <v>0.17697811447811443</v>
      </c>
      <c r="C57">
        <f t="shared" si="1"/>
        <v>500.02997194098776</v>
      </c>
      <c r="D57">
        <f t="shared" si="3"/>
        <v>20</v>
      </c>
      <c r="E57">
        <f t="shared" si="2"/>
        <v>227.02997194098776</v>
      </c>
    </row>
    <row r="58" spans="1:5" x14ac:dyDescent="0.2">
      <c r="A58">
        <v>0.21</v>
      </c>
      <c r="B58">
        <f t="shared" si="4"/>
        <v>0.20215374276859907</v>
      </c>
      <c r="C58">
        <f t="shared" si="1"/>
        <v>497.03625298449288</v>
      </c>
      <c r="D58">
        <f t="shared" si="3"/>
        <v>21</v>
      </c>
      <c r="E58">
        <f t="shared" si="2"/>
        <v>224.03625298449288</v>
      </c>
    </row>
    <row r="59" spans="1:5" x14ac:dyDescent="0.2">
      <c r="A59">
        <v>0.22</v>
      </c>
      <c r="B59">
        <f t="shared" si="4"/>
        <v>0.22997410268802382</v>
      </c>
      <c r="C59">
        <f t="shared" si="1"/>
        <v>494.16803837138804</v>
      </c>
      <c r="D59">
        <f t="shared" si="3"/>
        <v>22</v>
      </c>
      <c r="E59">
        <f t="shared" si="2"/>
        <v>221.16803837138804</v>
      </c>
    </row>
    <row r="60" spans="1:5" x14ac:dyDescent="0.2">
      <c r="A60">
        <v>0.23</v>
      </c>
      <c r="B60">
        <f t="shared" si="4"/>
        <v>0.26067041776040673</v>
      </c>
      <c r="C60">
        <f t="shared" si="1"/>
        <v>491.41250876499242</v>
      </c>
      <c r="D60">
        <f t="shared" si="3"/>
        <v>23</v>
      </c>
      <c r="E60">
        <f t="shared" si="2"/>
        <v>218.41250876499242</v>
      </c>
    </row>
    <row r="61" spans="1:5" x14ac:dyDescent="0.2">
      <c r="A61">
        <v>0.24</v>
      </c>
      <c r="B61">
        <f t="shared" si="4"/>
        <v>0.29449558324529101</v>
      </c>
      <c r="C61">
        <f t="shared" si="1"/>
        <v>488.75855563491314</v>
      </c>
      <c r="D61">
        <f t="shared" si="3"/>
        <v>24</v>
      </c>
      <c r="E61">
        <f t="shared" si="2"/>
        <v>215.75855563491314</v>
      </c>
    </row>
    <row r="62" spans="1:5" x14ac:dyDescent="0.2">
      <c r="A62">
        <v>0.25</v>
      </c>
      <c r="B62">
        <f t="shared" si="4"/>
        <v>0.33172643543013919</v>
      </c>
      <c r="C62">
        <f t="shared" si="1"/>
        <v>486.19648765101846</v>
      </c>
      <c r="D62">
        <f t="shared" si="3"/>
        <v>25</v>
      </c>
      <c r="E62">
        <f t="shared" si="2"/>
        <v>213.19648765101846</v>
      </c>
    </row>
    <row r="63" spans="1:5" x14ac:dyDescent="0.2">
      <c r="A63">
        <v>0.26</v>
      </c>
      <c r="B63">
        <f t="shared" si="4"/>
        <v>0.37266628788275991</v>
      </c>
      <c r="C63">
        <f t="shared" si="1"/>
        <v>483.71779678386048</v>
      </c>
      <c r="D63">
        <f t="shared" si="3"/>
        <v>26</v>
      </c>
      <c r="E63">
        <f t="shared" si="2"/>
        <v>210.71779678386048</v>
      </c>
    </row>
    <row r="64" spans="1:5" x14ac:dyDescent="0.2">
      <c r="A64">
        <v>0.27</v>
      </c>
      <c r="B64">
        <f t="shared" si="4"/>
        <v>0.41764776982555213</v>
      </c>
      <c r="C64">
        <f t="shared" si="1"/>
        <v>481.31497014926396</v>
      </c>
      <c r="D64">
        <f t="shared" si="3"/>
        <v>27</v>
      </c>
      <c r="E64">
        <f t="shared" si="2"/>
        <v>208.31497014926396</v>
      </c>
    </row>
    <row r="65" spans="1:5" x14ac:dyDescent="0.2">
      <c r="A65">
        <v>0.28000000000000003</v>
      </c>
      <c r="B65">
        <f t="shared" si="4"/>
        <v>0.46703600694866859</v>
      </c>
      <c r="C65">
        <f t="shared" si="1"/>
        <v>478.98133728814923</v>
      </c>
      <c r="D65">
        <f t="shared" si="3"/>
        <v>28.000000000000004</v>
      </c>
      <c r="E65">
        <f t="shared" si="2"/>
        <v>205.98133728814923</v>
      </c>
    </row>
    <row r="66" spans="1:5" x14ac:dyDescent="0.2">
      <c r="A66">
        <v>0.28999999999999998</v>
      </c>
      <c r="B66">
        <f t="shared" si="4"/>
        <v>0.52123219097081552</v>
      </c>
      <c r="C66">
        <f t="shared" si="1"/>
        <v>476.71094517504065</v>
      </c>
      <c r="D66">
        <f t="shared" si="3"/>
        <v>28.999999999999996</v>
      </c>
      <c r="E66">
        <f t="shared" si="2"/>
        <v>203.71094517504065</v>
      </c>
    </row>
    <row r="67" spans="1:5" x14ac:dyDescent="0.2">
      <c r="A67">
        <v>0.3</v>
      </c>
      <c r="B67">
        <f t="shared" si="4"/>
        <v>0.58067759123353779</v>
      </c>
      <c r="C67">
        <f t="shared" ref="C67:C130" si="5">1/((8.314/91800)*LN(B67/561724)+1/298)</f>
        <v>474.49845512789562</v>
      </c>
      <c r="D67">
        <f t="shared" si="3"/>
        <v>30</v>
      </c>
      <c r="E67">
        <f t="shared" ref="E67:E130" si="6">C67-273</f>
        <v>201.49845512789562</v>
      </c>
    </row>
    <row r="68" spans="1:5" x14ac:dyDescent="0.2">
      <c r="A68">
        <v>0.31</v>
      </c>
      <c r="B68">
        <f t="shared" si="4"/>
        <v>0.64585806975586424</v>
      </c>
      <c r="C68">
        <f t="shared" si="5"/>
        <v>472.33905716595376</v>
      </c>
      <c r="D68">
        <f t="shared" si="3"/>
        <v>31</v>
      </c>
      <c r="E68">
        <f t="shared" si="6"/>
        <v>199.33905716595376</v>
      </c>
    </row>
    <row r="69" spans="1:5" x14ac:dyDescent="0.2">
      <c r="A69">
        <v>0.32</v>
      </c>
      <c r="B69">
        <f t="shared" si="4"/>
        <v>0.71730917069485578</v>
      </c>
      <c r="C69">
        <f t="shared" si="5"/>
        <v>470.22839837876018</v>
      </c>
      <c r="D69">
        <f t="shared" ref="D69:D132" si="7">A69*100</f>
        <v>32</v>
      </c>
      <c r="E69">
        <f t="shared" si="6"/>
        <v>197.22839837876018</v>
      </c>
    </row>
    <row r="70" spans="1:5" x14ac:dyDescent="0.2">
      <c r="A70">
        <v>0.33</v>
      </c>
      <c r="B70">
        <f t="shared" si="4"/>
        <v>0.79562186631055909</v>
      </c>
      <c r="C70">
        <f t="shared" si="5"/>
        <v>468.16252262956277</v>
      </c>
      <c r="D70">
        <f t="shared" si="7"/>
        <v>33</v>
      </c>
      <c r="E70">
        <f t="shared" si="6"/>
        <v>195.16252262956277</v>
      </c>
    </row>
    <row r="71" spans="1:5" x14ac:dyDescent="0.2">
      <c r="A71">
        <v>0.34</v>
      </c>
      <c r="B71">
        <f t="shared" si="4"/>
        <v>0.88144905463023371</v>
      </c>
      <c r="C71">
        <f t="shared" si="5"/>
        <v>466.13781949029953</v>
      </c>
      <c r="D71">
        <f t="shared" si="7"/>
        <v>34</v>
      </c>
      <c r="E71">
        <f t="shared" si="6"/>
        <v>193.13781949029953</v>
      </c>
    </row>
    <row r="72" spans="1:5" x14ac:dyDescent="0.2">
      <c r="A72">
        <v>0.35</v>
      </c>
      <c r="B72">
        <f t="shared" si="4"/>
        <v>0.9755129194196126</v>
      </c>
      <c r="C72">
        <f t="shared" si="5"/>
        <v>464.15098074296907</v>
      </c>
      <c r="D72">
        <f t="shared" si="7"/>
        <v>35</v>
      </c>
      <c r="E72">
        <f t="shared" si="6"/>
        <v>191.15098074296907</v>
      </c>
    </row>
    <row r="73" spans="1:5" x14ac:dyDescent="0.2">
      <c r="A73">
        <v>0.36</v>
      </c>
      <c r="B73">
        <f t="shared" si="4"/>
        <v>1.0786132812499998</v>
      </c>
      <c r="C73">
        <f t="shared" si="5"/>
        <v>462.19896311864625</v>
      </c>
      <c r="D73">
        <f t="shared" si="7"/>
        <v>36</v>
      </c>
      <c r="E73">
        <f t="shared" si="6"/>
        <v>189.19896311864625</v>
      </c>
    </row>
    <row r="74" spans="1:5" x14ac:dyDescent="0.2">
      <c r="A74">
        <v>0.37</v>
      </c>
      <c r="B74">
        <f t="shared" si="4"/>
        <v>1.1916370899473594</v>
      </c>
      <c r="C74">
        <f t="shared" si="5"/>
        <v>460.27895620622598</v>
      </c>
      <c r="D74">
        <f t="shared" si="7"/>
        <v>37</v>
      </c>
      <c r="E74">
        <f t="shared" si="6"/>
        <v>187.27895620622598</v>
      </c>
    </row>
    <row r="75" spans="1:5" x14ac:dyDescent="0.2">
      <c r="A75">
        <v>0.38</v>
      </c>
      <c r="B75">
        <f t="shared" si="4"/>
        <v>1.3155692341905398</v>
      </c>
      <c r="C75">
        <f t="shared" si="5"/>
        <v>458.38835466668877</v>
      </c>
      <c r="D75">
        <f t="shared" si="7"/>
        <v>38</v>
      </c>
      <c r="E75">
        <f t="shared" si="6"/>
        <v>185.38835466668877</v>
      </c>
    </row>
    <row r="76" spans="1:5" x14ac:dyDescent="0.2">
      <c r="A76">
        <v>0.39</v>
      </c>
      <c r="B76">
        <f t="shared" si="4"/>
        <v>1.4515048743047416</v>
      </c>
      <c r="C76">
        <f t="shared" si="5"/>
        <v>456.52473404890384</v>
      </c>
      <c r="D76">
        <f t="shared" si="7"/>
        <v>39</v>
      </c>
      <c r="E76">
        <f t="shared" si="6"/>
        <v>183.52473404890384</v>
      </c>
    </row>
    <row r="77" spans="1:5" x14ac:dyDescent="0.2">
      <c r="A77">
        <v>0.4</v>
      </c>
      <c r="B77">
        <f t="shared" si="4"/>
        <v>1.6006635403706895</v>
      </c>
      <c r="C77">
        <f t="shared" si="5"/>
        <v>454.68582962982805</v>
      </c>
      <c r="D77">
        <f t="shared" si="7"/>
        <v>40</v>
      </c>
      <c r="E77">
        <f t="shared" si="6"/>
        <v>181.68582962982805</v>
      </c>
    </row>
    <row r="78" spans="1:5" x14ac:dyDescent="0.2">
      <c r="A78">
        <v>0.41</v>
      </c>
      <c r="B78">
        <f t="shared" si="4"/>
        <v>1.764405280864521</v>
      </c>
      <c r="C78">
        <f t="shared" si="5"/>
        <v>452.8695178029696</v>
      </c>
      <c r="D78">
        <f t="shared" si="7"/>
        <v>41</v>
      </c>
      <c r="E78">
        <f t="shared" si="6"/>
        <v>179.8695178029696</v>
      </c>
    </row>
    <row r="79" spans="1:5" x14ac:dyDescent="0.2">
      <c r="A79">
        <v>0.42</v>
      </c>
      <c r="B79">
        <f t="shared" si="4"/>
        <v>1.9442491986671733</v>
      </c>
      <c r="C79">
        <f t="shared" si="5"/>
        <v>451.07379961987402</v>
      </c>
      <c r="D79">
        <f t="shared" si="7"/>
        <v>42</v>
      </c>
      <c r="E79">
        <f t="shared" si="6"/>
        <v>178.07379961987402</v>
      </c>
    </row>
    <row r="80" spans="1:5" x14ac:dyDescent="0.2">
      <c r="A80">
        <v>0.43</v>
      </c>
      <c r="B80">
        <f t="shared" si="4"/>
        <v>2.1418947733007752</v>
      </c>
      <c r="C80">
        <f t="shared" si="5"/>
        <v>449.29678615446937</v>
      </c>
      <c r="D80">
        <f t="shared" si="7"/>
        <v>43</v>
      </c>
      <c r="E80">
        <f t="shared" si="6"/>
        <v>176.29678615446937</v>
      </c>
    </row>
    <row r="81" spans="1:5" x14ac:dyDescent="0.2">
      <c r="A81">
        <v>0.44</v>
      </c>
      <c r="B81">
        <f t="shared" si="4"/>
        <v>2.3592464429771307</v>
      </c>
      <c r="C81">
        <f t="shared" si="5"/>
        <v>447.53668541269963</v>
      </c>
      <c r="D81">
        <f t="shared" si="7"/>
        <v>44</v>
      </c>
      <c r="E81">
        <f t="shared" si="6"/>
        <v>174.53668541269963</v>
      </c>
    </row>
    <row r="82" spans="1:5" x14ac:dyDescent="0.2">
      <c r="A82">
        <v>0.45</v>
      </c>
      <c r="B82">
        <f t="shared" si="4"/>
        <v>2.5984420103602348</v>
      </c>
      <c r="C82">
        <f t="shared" si="5"/>
        <v>445.79179055250762</v>
      </c>
      <c r="D82">
        <f t="shared" si="7"/>
        <v>45</v>
      </c>
      <c r="E82">
        <f t="shared" si="6"/>
        <v>172.79179055250762</v>
      </c>
    </row>
    <row r="83" spans="1:5" x14ac:dyDescent="0.2">
      <c r="A83">
        <v>0.46</v>
      </c>
      <c r="B83">
        <f t="shared" si="4"/>
        <v>2.861885545449542</v>
      </c>
      <c r="C83">
        <f t="shared" si="5"/>
        <v>444.06046921388662</v>
      </c>
      <c r="D83">
        <f t="shared" si="7"/>
        <v>46</v>
      </c>
      <c r="E83">
        <f t="shared" si="6"/>
        <v>171.06046921388662</v>
      </c>
    </row>
    <row r="84" spans="1:5" x14ac:dyDescent="0.2">
      <c r="A84">
        <v>0.47</v>
      </c>
      <c r="B84">
        <f t="shared" si="4"/>
        <v>3.1522855921957769</v>
      </c>
      <c r="C84">
        <f t="shared" si="5"/>
        <v>442.34115378691632</v>
      </c>
      <c r="D84">
        <f t="shared" si="7"/>
        <v>47</v>
      </c>
      <c r="E84">
        <f t="shared" si="6"/>
        <v>169.34115378691632</v>
      </c>
    </row>
    <row r="85" spans="1:5" x14ac:dyDescent="0.2">
      <c r="A85">
        <v>0.48</v>
      </c>
      <c r="B85">
        <f t="shared" si="4"/>
        <v>3.4726996480475925</v>
      </c>
      <c r="C85">
        <f t="shared" si="5"/>
        <v>440.6323324686366</v>
      </c>
      <c r="D85">
        <f t="shared" si="7"/>
        <v>48</v>
      </c>
      <c r="E85">
        <f t="shared" si="6"/>
        <v>167.6323324686366</v>
      </c>
    </row>
    <row r="86" spans="1:5" x14ac:dyDescent="0.2">
      <c r="A86">
        <v>0.49</v>
      </c>
      <c r="B86">
        <f t="shared" si="4"/>
        <v>3.8265860847758488</v>
      </c>
      <c r="C86">
        <f t="shared" si="5"/>
        <v>438.93254097821381</v>
      </c>
      <c r="D86">
        <f t="shared" si="7"/>
        <v>49</v>
      </c>
      <c r="E86">
        <f t="shared" si="6"/>
        <v>165.93254097821381</v>
      </c>
    </row>
    <row r="87" spans="1:5" x14ac:dyDescent="0.2">
      <c r="A87">
        <v>0.5</v>
      </c>
      <c r="B87">
        <f t="shared" si="4"/>
        <v>4.2178649237472756</v>
      </c>
      <c r="C87">
        <f t="shared" si="5"/>
        <v>437.24035481485379</v>
      </c>
      <c r="D87">
        <f t="shared" si="7"/>
        <v>50</v>
      </c>
      <c r="E87">
        <f t="shared" si="6"/>
        <v>164.24035481485379</v>
      </c>
    </row>
    <row r="88" spans="1:5" x14ac:dyDescent="0.2">
      <c r="A88">
        <v>0.51</v>
      </c>
      <c r="B88">
        <f t="shared" si="4"/>
        <v>4.6509891809399981</v>
      </c>
      <c r="C88">
        <f t="shared" si="5"/>
        <v>435.55438195486431</v>
      </c>
      <c r="D88">
        <f t="shared" si="7"/>
        <v>51</v>
      </c>
      <c r="E88">
        <f t="shared" si="6"/>
        <v>162.55438195486431</v>
      </c>
    </row>
    <row r="89" spans="1:5" x14ac:dyDescent="0.2">
      <c r="A89">
        <v>0.52</v>
      </c>
      <c r="B89">
        <f t="shared" si="4"/>
        <v>5.1310288712891792</v>
      </c>
      <c r="C89">
        <f t="shared" si="5"/>
        <v>433.87325589362166</v>
      </c>
      <c r="D89">
        <f t="shared" si="7"/>
        <v>52</v>
      </c>
      <c r="E89">
        <f t="shared" si="6"/>
        <v>160.87325589362166</v>
      </c>
    </row>
    <row r="90" spans="1:5" x14ac:dyDescent="0.2">
      <c r="A90">
        <v>0.53</v>
      </c>
      <c r="B90">
        <f t="shared" si="4"/>
        <v>5.6637702275654283</v>
      </c>
      <c r="C90">
        <f t="shared" si="5"/>
        <v>432.19562894525234</v>
      </c>
      <c r="D90">
        <f t="shared" si="7"/>
        <v>53</v>
      </c>
      <c r="E90">
        <f t="shared" si="6"/>
        <v>159.19562894525234</v>
      </c>
    </row>
    <row r="91" spans="1:5" x14ac:dyDescent="0.2">
      <c r="A91">
        <v>0.54</v>
      </c>
      <c r="B91">
        <f t="shared" si="4"/>
        <v>6.2558332706711051</v>
      </c>
      <c r="C91">
        <f t="shared" si="5"/>
        <v>430.5201657178701</v>
      </c>
      <c r="D91">
        <f t="shared" si="7"/>
        <v>54</v>
      </c>
      <c r="E91">
        <f t="shared" si="6"/>
        <v>157.5201657178701</v>
      </c>
    </row>
    <row r="92" spans="1:5" x14ac:dyDescent="0.2">
      <c r="A92">
        <v>0.55000000000000004</v>
      </c>
      <c r="B92">
        <f t="shared" si="4"/>
        <v>6.9148115981502114</v>
      </c>
      <c r="C92">
        <f t="shared" si="5"/>
        <v>428.84553668534795</v>
      </c>
      <c r="D92">
        <f t="shared" si="7"/>
        <v>55.000000000000007</v>
      </c>
      <c r="E92">
        <f t="shared" si="6"/>
        <v>155.84553668534795</v>
      </c>
    </row>
    <row r="93" spans="1:5" x14ac:dyDescent="0.2">
      <c r="A93">
        <v>0.56000000000000005</v>
      </c>
      <c r="B93">
        <f t="shared" si="4"/>
        <v>7.6494391778556157</v>
      </c>
      <c r="C93">
        <f t="shared" si="5"/>
        <v>427.17041177795835</v>
      </c>
      <c r="D93">
        <f t="shared" si="7"/>
        <v>56.000000000000007</v>
      </c>
      <c r="E93">
        <f t="shared" si="6"/>
        <v>154.17041177795835</v>
      </c>
    </row>
    <row r="94" spans="1:5" x14ac:dyDescent="0.2">
      <c r="A94">
        <v>0.56999999999999995</v>
      </c>
      <c r="B94">
        <f t="shared" si="4"/>
        <v>8.4697900992804058</v>
      </c>
      <c r="C94">
        <f t="shared" si="5"/>
        <v>425.49345391381172</v>
      </c>
      <c r="D94">
        <f t="shared" si="7"/>
        <v>56.999999999999993</v>
      </c>
      <c r="E94">
        <f t="shared" si="6"/>
        <v>152.49345391381172</v>
      </c>
    </row>
    <row r="95" spans="1:5" x14ac:dyDescent="0.2">
      <c r="A95">
        <v>0.57999999999999996</v>
      </c>
      <c r="B95">
        <f t="shared" si="4"/>
        <v>9.3875187189273941</v>
      </c>
      <c r="C95">
        <f t="shared" si="5"/>
        <v>423.81331239081942</v>
      </c>
      <c r="D95">
        <f t="shared" si="7"/>
        <v>57.999999999999993</v>
      </c>
      <c r="E95">
        <f t="shared" si="6"/>
        <v>150.81331239081942</v>
      </c>
    </row>
    <row r="96" spans="1:5" x14ac:dyDescent="0.2">
      <c r="A96">
        <v>0.59</v>
      </c>
      <c r="B96">
        <f t="shared" si="4"/>
        <v>10.416149535125177</v>
      </c>
      <c r="C96">
        <f t="shared" si="5"/>
        <v>422.12861605480157</v>
      </c>
      <c r="D96">
        <f t="shared" si="7"/>
        <v>59</v>
      </c>
      <c r="E96">
        <f t="shared" si="6"/>
        <v>149.12861605480157</v>
      </c>
    </row>
    <row r="97" spans="1:5" x14ac:dyDescent="0.2">
      <c r="A97">
        <v>0.6</v>
      </c>
      <c r="B97">
        <f t="shared" si="4"/>
        <v>11.571428571428569</v>
      </c>
      <c r="C97">
        <f t="shared" si="5"/>
        <v>420.43796615317433</v>
      </c>
      <c r="D97">
        <f t="shared" si="7"/>
        <v>60</v>
      </c>
      <c r="E97">
        <f t="shared" si="6"/>
        <v>147.43796615317433</v>
      </c>
    </row>
    <row r="98" spans="1:5" x14ac:dyDescent="0.2">
      <c r="A98">
        <v>0.61</v>
      </c>
      <c r="B98">
        <f t="shared" si="4"/>
        <v>12.87175121050697</v>
      </c>
      <c r="C98">
        <f t="shared" si="5"/>
        <v>418.73992877512018</v>
      </c>
      <c r="D98">
        <f t="shared" si="7"/>
        <v>61</v>
      </c>
      <c r="E98">
        <f t="shared" si="6"/>
        <v>145.73992877512018</v>
      </c>
    </row>
    <row r="99" spans="1:5" x14ac:dyDescent="0.2">
      <c r="A99">
        <v>0.62</v>
      </c>
      <c r="B99">
        <f t="shared" ref="B99:B145" si="8">(((2/3)*0.25*A99)^2*(1-(2/3)*0.25*A99)^2)/((0.75-(1/3)*0.25*A99)*(0.25-0.25*A99)^3)</f>
        <v>14.338685538496527</v>
      </c>
      <c r="C99">
        <f t="shared" si="5"/>
        <v>417.0330267679015</v>
      </c>
      <c r="D99">
        <f t="shared" si="7"/>
        <v>62</v>
      </c>
      <c r="E99">
        <f t="shared" si="6"/>
        <v>144.0330267679015</v>
      </c>
    </row>
    <row r="100" spans="1:5" x14ac:dyDescent="0.2">
      <c r="A100">
        <v>0.63</v>
      </c>
      <c r="B100">
        <f t="shared" si="8"/>
        <v>15.997615655666031</v>
      </c>
      <c r="C100">
        <f t="shared" si="5"/>
        <v>415.31573100453204</v>
      </c>
      <c r="D100">
        <f t="shared" si="7"/>
        <v>63</v>
      </c>
      <c r="E100">
        <f t="shared" si="6"/>
        <v>142.31573100453204</v>
      </c>
    </row>
    <row r="101" spans="1:5" x14ac:dyDescent="0.2">
      <c r="A101">
        <v>0.64</v>
      </c>
      <c r="B101">
        <f t="shared" si="8"/>
        <v>17.878536526431983</v>
      </c>
      <c r="C101">
        <f t="shared" si="5"/>
        <v>413.5864508597279</v>
      </c>
      <c r="D101">
        <f t="shared" si="7"/>
        <v>64</v>
      </c>
      <c r="E101">
        <f t="shared" si="6"/>
        <v>140.5864508597279</v>
      </c>
    </row>
    <row r="102" spans="1:5" x14ac:dyDescent="0.2">
      <c r="A102">
        <v>0.65</v>
      </c>
      <c r="B102">
        <f t="shared" si="8"/>
        <v>20.017041395020136</v>
      </c>
      <c r="C102">
        <f t="shared" si="5"/>
        <v>411.84352372806768</v>
      </c>
      <c r="D102">
        <f t="shared" si="7"/>
        <v>65</v>
      </c>
      <c r="E102">
        <f t="shared" si="6"/>
        <v>138.84352372806768</v>
      </c>
    </row>
    <row r="103" spans="1:5" x14ac:dyDescent="0.2">
      <c r="A103">
        <v>0.66</v>
      </c>
      <c r="B103">
        <f t="shared" si="8"/>
        <v>22.455555441663368</v>
      </c>
      <c r="C103">
        <f t="shared" si="5"/>
        <v>410.08520338949916</v>
      </c>
      <c r="D103">
        <f t="shared" si="7"/>
        <v>66</v>
      </c>
      <c r="E103">
        <f t="shared" si="6"/>
        <v>137.08520338949916</v>
      </c>
    </row>
    <row r="104" spans="1:5" x14ac:dyDescent="0.2">
      <c r="A104">
        <v>0.67</v>
      </c>
      <c r="B104">
        <f t="shared" si="8"/>
        <v>25.244886409668954</v>
      </c>
      <c r="C104">
        <f t="shared" si="5"/>
        <v>408.30964699128691</v>
      </c>
      <c r="D104">
        <f t="shared" si="7"/>
        <v>67</v>
      </c>
      <c r="E104">
        <f t="shared" si="6"/>
        <v>135.30964699128691</v>
      </c>
    </row>
    <row r="105" spans="1:5" x14ac:dyDescent="0.2">
      <c r="A105">
        <v>0.68</v>
      </c>
      <c r="B105">
        <f t="shared" si="8"/>
        <v>28.446186120014261</v>
      </c>
      <c r="C105">
        <f t="shared" si="5"/>
        <v>406.51490037030936</v>
      </c>
      <c r="D105">
        <f t="shared" si="7"/>
        <v>68</v>
      </c>
      <c r="E105">
        <f t="shared" si="6"/>
        <v>133.51490037030936</v>
      </c>
    </row>
    <row r="106" spans="1:5" x14ac:dyDescent="0.2">
      <c r="A106">
        <v>0.69</v>
      </c>
      <c r="B106">
        <f t="shared" si="8"/>
        <v>32.13344858470689</v>
      </c>
      <c r="C106">
        <f t="shared" si="5"/>
        <v>404.69888138278122</v>
      </c>
      <c r="D106">
        <f t="shared" si="7"/>
        <v>69</v>
      </c>
      <c r="E106">
        <f t="shared" si="6"/>
        <v>131.69888138278122</v>
      </c>
    </row>
    <row r="107" spans="1:5" x14ac:dyDescent="0.2">
      <c r="A107">
        <v>0.7</v>
      </c>
      <c r="B107">
        <f t="shared" si="8"/>
        <v>36.396714429735376</v>
      </c>
      <c r="C107">
        <f t="shared" si="5"/>
        <v>402.85936083668986</v>
      </c>
      <c r="D107">
        <f t="shared" si="7"/>
        <v>70</v>
      </c>
      <c r="E107">
        <f t="shared" si="6"/>
        <v>129.85936083668986</v>
      </c>
    </row>
    <row r="108" spans="1:5" x14ac:dyDescent="0.2">
      <c r="A108">
        <v>0.71</v>
      </c>
      <c r="B108">
        <f t="shared" si="8"/>
        <v>41.346212822336653</v>
      </c>
      <c r="C108">
        <f t="shared" si="5"/>
        <v>400.993940531058</v>
      </c>
      <c r="D108">
        <f t="shared" si="7"/>
        <v>71</v>
      </c>
      <c r="E108">
        <f t="shared" si="6"/>
        <v>127.993940531058</v>
      </c>
    </row>
    <row r="109" spans="1:5" x14ac:dyDescent="0.2">
      <c r="A109">
        <v>0.72</v>
      </c>
      <c r="B109">
        <f t="shared" si="8"/>
        <v>47.117758904804141</v>
      </c>
      <c r="C109">
        <f t="shared" si="5"/>
        <v>399.10002778962468</v>
      </c>
      <c r="D109">
        <f t="shared" si="7"/>
        <v>72</v>
      </c>
      <c r="E109">
        <f t="shared" si="6"/>
        <v>126.10002778962468</v>
      </c>
    </row>
    <row r="110" spans="1:5" x14ac:dyDescent="0.2">
      <c r="A110">
        <v>0.73</v>
      </c>
      <c r="B110">
        <f t="shared" si="8"/>
        <v>53.879848653238547</v>
      </c>
      <c r="C110">
        <f t="shared" si="5"/>
        <v>397.17480572656859</v>
      </c>
      <c r="D110">
        <f t="shared" si="7"/>
        <v>73</v>
      </c>
      <c r="E110">
        <f t="shared" si="6"/>
        <v>124.17480572656859</v>
      </c>
    </row>
    <row r="111" spans="1:5" x14ac:dyDescent="0.2">
      <c r="A111">
        <v>0.74</v>
      </c>
      <c r="B111">
        <f t="shared" si="8"/>
        <v>61.843072055889209</v>
      </c>
      <c r="C111">
        <f t="shared" si="5"/>
        <v>395.21519828737894</v>
      </c>
      <c r="D111">
        <f t="shared" si="7"/>
        <v>74</v>
      </c>
      <c r="E111">
        <f t="shared" si="6"/>
        <v>122.21519828737894</v>
      </c>
    </row>
    <row r="112" spans="1:5" x14ac:dyDescent="0.2">
      <c r="A112">
        <v>0.75</v>
      </c>
      <c r="B112">
        <f t="shared" si="8"/>
        <v>71.272727272727266</v>
      </c>
      <c r="C112">
        <f t="shared" si="5"/>
        <v>393.21782885350962</v>
      </c>
      <c r="D112">
        <f t="shared" si="7"/>
        <v>75</v>
      </c>
      <c r="E112">
        <f t="shared" si="6"/>
        <v>120.21782885350962</v>
      </c>
    </row>
    <row r="113" spans="1:5" x14ac:dyDescent="0.2">
      <c r="A113">
        <v>0.76</v>
      </c>
      <c r="B113">
        <f t="shared" si="8"/>
        <v>82.505906481814407</v>
      </c>
      <c r="C113">
        <f t="shared" si="5"/>
        <v>391.17897086345965</v>
      </c>
      <c r="D113">
        <f t="shared" si="7"/>
        <v>76</v>
      </c>
      <c r="E113">
        <f t="shared" si="6"/>
        <v>118.17897086345965</v>
      </c>
    </row>
    <row r="114" spans="1:5" x14ac:dyDescent="0.2">
      <c r="A114">
        <v>0.77</v>
      </c>
      <c r="B114">
        <f t="shared" si="8"/>
        <v>95.97490774131974</v>
      </c>
      <c r="C114">
        <f t="shared" si="5"/>
        <v>389.09448845479989</v>
      </c>
      <c r="D114">
        <f t="shared" si="7"/>
        <v>77</v>
      </c>
      <c r="E114">
        <f t="shared" si="6"/>
        <v>116.09448845479989</v>
      </c>
    </row>
    <row r="115" spans="1:5" x14ac:dyDescent="0.2">
      <c r="A115">
        <v>0.78</v>
      </c>
      <c r="B115">
        <f t="shared" si="8"/>
        <v>112.23971877793443</v>
      </c>
      <c r="C115">
        <f t="shared" si="5"/>
        <v>386.95976452743344</v>
      </c>
      <c r="D115">
        <f t="shared" si="7"/>
        <v>78</v>
      </c>
      <c r="E115">
        <f t="shared" si="6"/>
        <v>113.95976452743344</v>
      </c>
    </row>
    <row r="116" spans="1:5" x14ac:dyDescent="0.2">
      <c r="A116">
        <v>0.79</v>
      </c>
      <c r="B116">
        <f t="shared" si="8"/>
        <v>132.03370383176738</v>
      </c>
      <c r="C116">
        <f t="shared" si="5"/>
        <v>384.7696128039405</v>
      </c>
      <c r="D116">
        <f t="shared" si="7"/>
        <v>79</v>
      </c>
      <c r="E116">
        <f t="shared" si="6"/>
        <v>111.7696128039405</v>
      </c>
    </row>
    <row r="117" spans="1:5" x14ac:dyDescent="0.2">
      <c r="A117">
        <v>0.8</v>
      </c>
      <c r="B117">
        <f t="shared" si="8"/>
        <v>156.32881662149967</v>
      </c>
      <c r="C117">
        <f t="shared" si="5"/>
        <v>382.51816932339574</v>
      </c>
      <c r="D117">
        <f t="shared" si="7"/>
        <v>80</v>
      </c>
      <c r="E117">
        <f t="shared" si="6"/>
        <v>109.51816932339574</v>
      </c>
    </row>
    <row r="118" spans="1:5" x14ac:dyDescent="0.2">
      <c r="A118">
        <v>0.81</v>
      </c>
      <c r="B118">
        <f t="shared" si="8"/>
        <v>186.43020079497717</v>
      </c>
      <c r="C118">
        <f t="shared" si="5"/>
        <v>380.198757207901</v>
      </c>
      <c r="D118">
        <f t="shared" si="7"/>
        <v>81</v>
      </c>
      <c r="E118">
        <f t="shared" si="6"/>
        <v>107.198757207901</v>
      </c>
    </row>
    <row r="119" spans="1:5" x14ac:dyDescent="0.2">
      <c r="A119">
        <v>0.82</v>
      </c>
      <c r="B119">
        <f t="shared" si="8"/>
        <v>224.11587674419476</v>
      </c>
      <c r="C119">
        <f t="shared" si="5"/>
        <v>377.80371626781437</v>
      </c>
      <c r="D119">
        <f t="shared" si="7"/>
        <v>82</v>
      </c>
      <c r="E119">
        <f t="shared" si="6"/>
        <v>104.80371626781437</v>
      </c>
    </row>
    <row r="120" spans="1:5" x14ac:dyDescent="0.2">
      <c r="A120">
        <v>0.83</v>
      </c>
      <c r="B120">
        <f t="shared" si="8"/>
        <v>271.84707768935283</v>
      </c>
      <c r="C120">
        <f t="shared" si="5"/>
        <v>375.3241857210748</v>
      </c>
      <c r="D120">
        <f t="shared" si="7"/>
        <v>83</v>
      </c>
      <c r="E120">
        <f t="shared" si="6"/>
        <v>102.3241857210748</v>
      </c>
    </row>
    <row r="121" spans="1:5" x14ac:dyDescent="0.2">
      <c r="A121">
        <v>0.84</v>
      </c>
      <c r="B121">
        <f t="shared" si="8"/>
        <v>333.09191176470557</v>
      </c>
      <c r="C121">
        <f t="shared" si="5"/>
        <v>372.74982344959938</v>
      </c>
      <c r="D121">
        <f t="shared" si="7"/>
        <v>84</v>
      </c>
      <c r="E121">
        <f t="shared" si="6"/>
        <v>99.749823449599376</v>
      </c>
    </row>
    <row r="122" spans="1:5" x14ac:dyDescent="0.2">
      <c r="A122">
        <v>0.85</v>
      </c>
      <c r="B122">
        <f t="shared" si="8"/>
        <v>412.83560133639651</v>
      </c>
      <c r="C122">
        <f t="shared" si="5"/>
        <v>370.06843791144661</v>
      </c>
      <c r="D122">
        <f t="shared" si="7"/>
        <v>85</v>
      </c>
      <c r="E122">
        <f t="shared" si="6"/>
        <v>97.068437911446608</v>
      </c>
    </row>
    <row r="123" spans="1:5" x14ac:dyDescent="0.2">
      <c r="A123">
        <v>0.86</v>
      </c>
      <c r="B123">
        <f t="shared" si="8"/>
        <v>518.40698795800813</v>
      </c>
      <c r="C123">
        <f t="shared" si="5"/>
        <v>367.26549757754236</v>
      </c>
      <c r="D123">
        <f t="shared" si="7"/>
        <v>86</v>
      </c>
      <c r="E123">
        <f t="shared" si="6"/>
        <v>94.265497577542362</v>
      </c>
    </row>
    <row r="124" spans="1:5" x14ac:dyDescent="0.2">
      <c r="A124">
        <v>0.87</v>
      </c>
      <c r="B124">
        <f t="shared" si="8"/>
        <v>660.85906477635547</v>
      </c>
      <c r="C124">
        <f t="shared" si="5"/>
        <v>364.32346498396134</v>
      </c>
      <c r="D124">
        <f t="shared" si="7"/>
        <v>87</v>
      </c>
      <c r="E124">
        <f t="shared" si="6"/>
        <v>91.323464983961344</v>
      </c>
    </row>
    <row r="125" spans="1:5" x14ac:dyDescent="0.2">
      <c r="A125">
        <v>0.88</v>
      </c>
      <c r="B125">
        <f t="shared" si="8"/>
        <v>857.35703811821304</v>
      </c>
      <c r="C125">
        <f t="shared" si="5"/>
        <v>361.22087356996218</v>
      </c>
      <c r="D125">
        <f t="shared" si="7"/>
        <v>88</v>
      </c>
      <c r="E125">
        <f t="shared" si="6"/>
        <v>88.22087356996218</v>
      </c>
    </row>
    <row r="126" spans="1:5" x14ac:dyDescent="0.2">
      <c r="A126">
        <v>0.89</v>
      </c>
      <c r="B126">
        <f t="shared" si="8"/>
        <v>1135.4790411923432</v>
      </c>
      <c r="C126">
        <f t="shared" si="5"/>
        <v>357.93101684279628</v>
      </c>
      <c r="D126">
        <f t="shared" si="7"/>
        <v>89</v>
      </c>
      <c r="E126">
        <f t="shared" si="6"/>
        <v>84.931016842796282</v>
      </c>
    </row>
    <row r="127" spans="1:5" x14ac:dyDescent="0.2">
      <c r="A127">
        <v>0.9</v>
      </c>
      <c r="B127">
        <f t="shared" si="8"/>
        <v>1541.3333333333339</v>
      </c>
      <c r="C127">
        <f t="shared" si="5"/>
        <v>354.42003447413714</v>
      </c>
      <c r="D127">
        <f t="shared" si="7"/>
        <v>90</v>
      </c>
      <c r="E127">
        <f t="shared" si="6"/>
        <v>81.42003447413714</v>
      </c>
    </row>
    <row r="128" spans="1:5" x14ac:dyDescent="0.2">
      <c r="A128">
        <v>0.91</v>
      </c>
      <c r="B128">
        <f t="shared" si="8"/>
        <v>2155.7506110918653</v>
      </c>
      <c r="C128">
        <f t="shared" si="5"/>
        <v>350.64402487475525</v>
      </c>
      <c r="D128">
        <f t="shared" si="7"/>
        <v>91</v>
      </c>
      <c r="E128">
        <f t="shared" si="6"/>
        <v>77.644024874755246</v>
      </c>
    </row>
    <row r="129" spans="1:5" x14ac:dyDescent="0.2">
      <c r="A129">
        <v>0.92</v>
      </c>
      <c r="B129">
        <f t="shared" si="8"/>
        <v>3128.80124679135</v>
      </c>
      <c r="C129">
        <f t="shared" si="5"/>
        <v>346.54451556610223</v>
      </c>
      <c r="D129">
        <f t="shared" si="7"/>
        <v>92</v>
      </c>
      <c r="E129">
        <f t="shared" si="6"/>
        <v>73.544515566102234</v>
      </c>
    </row>
    <row r="130" spans="1:5" x14ac:dyDescent="0.2">
      <c r="A130">
        <v>0.93</v>
      </c>
      <c r="B130">
        <f t="shared" si="8"/>
        <v>4759.5991632978303</v>
      </c>
      <c r="C130">
        <f t="shared" si="5"/>
        <v>342.04101205513604</v>
      </c>
      <c r="D130">
        <f t="shared" si="7"/>
        <v>93</v>
      </c>
      <c r="E130">
        <f t="shared" si="6"/>
        <v>69.041012055136036</v>
      </c>
    </row>
    <row r="131" spans="1:5" x14ac:dyDescent="0.2">
      <c r="A131">
        <v>0.94</v>
      </c>
      <c r="B131">
        <f t="shared" si="8"/>
        <v>7700.5929329752289</v>
      </c>
      <c r="C131">
        <f t="shared" ref="C131:C145" si="9">1/((8.314/91800)*LN(B131/561724)+1/298)</f>
        <v>337.01799620117998</v>
      </c>
      <c r="D131">
        <f t="shared" si="7"/>
        <v>94</v>
      </c>
      <c r="E131">
        <f t="shared" ref="E131:E145" si="10">C131-273</f>
        <v>64.017996201179983</v>
      </c>
    </row>
    <row r="132" spans="1:5" x14ac:dyDescent="0.2">
      <c r="A132">
        <v>0.95</v>
      </c>
      <c r="B132">
        <f t="shared" si="8"/>
        <v>13554.399815964996</v>
      </c>
      <c r="C132">
        <f t="shared" si="9"/>
        <v>331.30045989816261</v>
      </c>
      <c r="D132">
        <f t="shared" si="7"/>
        <v>95</v>
      </c>
      <c r="E132">
        <f t="shared" si="10"/>
        <v>58.300459898162615</v>
      </c>
    </row>
    <row r="133" spans="1:5" x14ac:dyDescent="0.2">
      <c r="A133">
        <v>0.96</v>
      </c>
      <c r="B133">
        <f t="shared" si="8"/>
        <v>26960.238805970072</v>
      </c>
      <c r="C133">
        <f t="shared" si="9"/>
        <v>324.60299308949567</v>
      </c>
      <c r="D133">
        <f t="shared" ref="D133:D145" si="11">A133*100</f>
        <v>96</v>
      </c>
      <c r="E133">
        <f t="shared" si="10"/>
        <v>51.602993089495669</v>
      </c>
    </row>
    <row r="134" spans="1:5" x14ac:dyDescent="0.2">
      <c r="A134">
        <v>0.97</v>
      </c>
      <c r="B134">
        <f t="shared" si="8"/>
        <v>65066.335425965888</v>
      </c>
      <c r="C134">
        <f t="shared" si="9"/>
        <v>316.4076984340544</v>
      </c>
      <c r="D134">
        <f t="shared" si="11"/>
        <v>97</v>
      </c>
      <c r="E134">
        <f t="shared" si="10"/>
        <v>43.407698434054396</v>
      </c>
    </row>
    <row r="135" spans="1:5" x14ac:dyDescent="0.2">
      <c r="A135">
        <v>0.98</v>
      </c>
      <c r="B135">
        <f t="shared" si="8"/>
        <v>223538.04525722671</v>
      </c>
      <c r="C135">
        <f t="shared" si="9"/>
        <v>305.59973508764125</v>
      </c>
      <c r="D135">
        <f t="shared" si="11"/>
        <v>98</v>
      </c>
      <c r="E135">
        <f t="shared" si="10"/>
        <v>32.59973508764125</v>
      </c>
    </row>
    <row r="136" spans="1:5" x14ac:dyDescent="0.2">
      <c r="A136">
        <v>0.99</v>
      </c>
      <c r="B136">
        <f t="shared" si="8"/>
        <v>1819992.269662916</v>
      </c>
      <c r="C136">
        <f t="shared" si="9"/>
        <v>288.83598178671139</v>
      </c>
      <c r="D136">
        <f t="shared" si="11"/>
        <v>99</v>
      </c>
      <c r="E136">
        <f t="shared" si="10"/>
        <v>15.835981786711386</v>
      </c>
    </row>
    <row r="137" spans="1:5" x14ac:dyDescent="0.2">
      <c r="A137">
        <v>0.99099999999999999</v>
      </c>
      <c r="B137">
        <f t="shared" si="8"/>
        <v>2500919.8227730156</v>
      </c>
      <c r="C137">
        <f t="shared" si="9"/>
        <v>286.45440806574567</v>
      </c>
      <c r="D137">
        <f t="shared" si="11"/>
        <v>99.1</v>
      </c>
      <c r="E137">
        <f t="shared" si="10"/>
        <v>13.454408065745667</v>
      </c>
    </row>
    <row r="138" spans="1:5" x14ac:dyDescent="0.2">
      <c r="A138">
        <v>0.99199999999999999</v>
      </c>
      <c r="B138">
        <f t="shared" si="8"/>
        <v>3567090.9096828997</v>
      </c>
      <c r="C138">
        <f t="shared" si="9"/>
        <v>283.83961991912145</v>
      </c>
      <c r="D138">
        <f t="shared" si="11"/>
        <v>99.2</v>
      </c>
      <c r="E138">
        <f t="shared" si="10"/>
        <v>10.839619919121446</v>
      </c>
    </row>
    <row r="139" spans="1:5" x14ac:dyDescent="0.2">
      <c r="A139">
        <v>0.99299999999999999</v>
      </c>
      <c r="B139">
        <f t="shared" si="8"/>
        <v>5333913.2699878709</v>
      </c>
      <c r="C139">
        <f t="shared" si="9"/>
        <v>280.93404354468942</v>
      </c>
      <c r="D139">
        <f t="shared" si="11"/>
        <v>99.3</v>
      </c>
      <c r="E139">
        <f t="shared" si="10"/>
        <v>7.9340435446894162</v>
      </c>
    </row>
    <row r="140" spans="1:5" x14ac:dyDescent="0.2">
      <c r="A140">
        <v>0.99399999999999999</v>
      </c>
      <c r="B140">
        <f t="shared" si="8"/>
        <v>8484794.7473194599</v>
      </c>
      <c r="C140">
        <f t="shared" si="9"/>
        <v>277.65480365312339</v>
      </c>
      <c r="D140">
        <f t="shared" si="11"/>
        <v>99.4</v>
      </c>
      <c r="E140">
        <f t="shared" si="10"/>
        <v>4.6548036531233947</v>
      </c>
    </row>
    <row r="141" spans="1:5" x14ac:dyDescent="0.2">
      <c r="A141">
        <v>0.995</v>
      </c>
      <c r="B141">
        <f t="shared" si="8"/>
        <v>14687206.27422672</v>
      </c>
      <c r="C141">
        <f t="shared" si="9"/>
        <v>273.87593134505192</v>
      </c>
      <c r="D141">
        <f t="shared" si="11"/>
        <v>99.5</v>
      </c>
      <c r="E141">
        <f t="shared" si="10"/>
        <v>0.87593134505192438</v>
      </c>
    </row>
    <row r="142" spans="1:5" x14ac:dyDescent="0.2">
      <c r="A142">
        <v>0.996</v>
      </c>
      <c r="B142">
        <f t="shared" si="8"/>
        <v>28735743.832083881</v>
      </c>
      <c r="C142">
        <f t="shared" si="9"/>
        <v>269.39122570047846</v>
      </c>
      <c r="D142">
        <f t="shared" si="11"/>
        <v>99.6</v>
      </c>
      <c r="E142">
        <f t="shared" si="10"/>
        <v>-3.6087742995215422</v>
      </c>
    </row>
    <row r="143" spans="1:5" x14ac:dyDescent="0.2">
      <c r="A143">
        <v>0.997</v>
      </c>
      <c r="B143">
        <f t="shared" si="8"/>
        <v>68232449.089700907</v>
      </c>
      <c r="C143">
        <f t="shared" si="9"/>
        <v>263.82486459985387</v>
      </c>
      <c r="D143">
        <f t="shared" si="11"/>
        <v>99.7</v>
      </c>
      <c r="E143">
        <f t="shared" si="10"/>
        <v>-9.1751354001461323</v>
      </c>
    </row>
    <row r="144" spans="1:5" x14ac:dyDescent="0.2">
      <c r="A144">
        <v>0.998</v>
      </c>
      <c r="B144">
        <f t="shared" si="8"/>
        <v>230683292.73251989</v>
      </c>
      <c r="C144">
        <f t="shared" si="9"/>
        <v>256.3632825223745</v>
      </c>
      <c r="D144">
        <f t="shared" si="11"/>
        <v>99.8</v>
      </c>
      <c r="E144">
        <f t="shared" si="10"/>
        <v>-16.636717477625496</v>
      </c>
    </row>
    <row r="145" spans="1:5" x14ac:dyDescent="0.2">
      <c r="A145">
        <v>0.999</v>
      </c>
      <c r="B145">
        <f t="shared" si="8"/>
        <v>1848658251.6445391</v>
      </c>
      <c r="C145">
        <f t="shared" si="9"/>
        <v>244.54668547782003</v>
      </c>
      <c r="D145">
        <f t="shared" si="11"/>
        <v>99.9</v>
      </c>
      <c r="E145">
        <f t="shared" si="10"/>
        <v>-28.453314522179966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7EA23-968E-A14F-A615-6BDA06136F95}">
  <dimension ref="A1:I16"/>
  <sheetViews>
    <sheetView workbookViewId="0">
      <selection activeCell="F28" sqref="F28"/>
    </sheetView>
  </sheetViews>
  <sheetFormatPr baseColWidth="10" defaultRowHeight="15" x14ac:dyDescent="0.2"/>
  <sheetData>
    <row r="1" spans="1:9" x14ac:dyDescent="0.2">
      <c r="A1" s="2" t="s">
        <v>7</v>
      </c>
      <c r="B1" s="2"/>
      <c r="C1" s="2"/>
      <c r="D1" s="2" t="s">
        <v>8</v>
      </c>
      <c r="E1" s="2"/>
      <c r="F1" s="2"/>
      <c r="G1" s="2" t="s">
        <v>9</v>
      </c>
      <c r="H1" s="2"/>
      <c r="I1" s="2"/>
    </row>
    <row r="2" spans="1:9" x14ac:dyDescent="0.2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9" x14ac:dyDescent="0.2">
      <c r="A3">
        <v>175.35480499999997</v>
      </c>
      <c r="B3">
        <v>1.0236311800495341</v>
      </c>
      <c r="C3">
        <v>8.8973366732817468E-3</v>
      </c>
      <c r="D3">
        <v>212.12498499999995</v>
      </c>
      <c r="E3">
        <v>0.822449280661258</v>
      </c>
      <c r="F3">
        <v>3.2662167699964398E-2</v>
      </c>
      <c r="G3">
        <v>169.44897999999998</v>
      </c>
      <c r="H3">
        <v>0.49046729048668558</v>
      </c>
      <c r="I3">
        <v>1.4868426966644624E-2</v>
      </c>
    </row>
    <row r="4" spans="1:9" x14ac:dyDescent="0.2">
      <c r="A4">
        <v>213.81969999999995</v>
      </c>
      <c r="B4">
        <v>1.0529819058999725</v>
      </c>
      <c r="C4">
        <v>8.0065540731393561E-2</v>
      </c>
      <c r="D4">
        <v>260.03919999999999</v>
      </c>
      <c r="E4">
        <v>0.89382554519220192</v>
      </c>
      <c r="F4">
        <v>8.9050288773088928E-3</v>
      </c>
      <c r="G4">
        <v>209.40316999999996</v>
      </c>
      <c r="H4">
        <v>0.52410321480735478</v>
      </c>
      <c r="I4">
        <v>6.8384512474170392E-2</v>
      </c>
    </row>
    <row r="5" spans="1:9" x14ac:dyDescent="0.2">
      <c r="A5">
        <v>261.06629999999996</v>
      </c>
      <c r="B5">
        <v>1.1808577569636767</v>
      </c>
      <c r="C5">
        <v>4.7419173305371688E-2</v>
      </c>
      <c r="D5">
        <v>314.98904999999996</v>
      </c>
      <c r="E5">
        <v>1.0197261563007203</v>
      </c>
      <c r="F5">
        <v>1.4833382010392178E-2</v>
      </c>
      <c r="G5">
        <v>261.57984999999996</v>
      </c>
      <c r="H5">
        <v>0.67330244095851</v>
      </c>
      <c r="I5">
        <v>0.1545056756013804</v>
      </c>
    </row>
    <row r="6" spans="1:9" x14ac:dyDescent="0.2">
      <c r="A6">
        <v>314.47550000000001</v>
      </c>
      <c r="B6">
        <v>1.2478969187309146</v>
      </c>
      <c r="C6">
        <v>0.11258683178020525</v>
      </c>
      <c r="D6">
        <v>369.42534999999998</v>
      </c>
      <c r="E6">
        <v>1.2189241379334226</v>
      </c>
      <c r="F6">
        <v>2.371232445303369E-2</v>
      </c>
      <c r="G6">
        <v>312.42129999999997</v>
      </c>
      <c r="H6">
        <v>0.81403694716785524</v>
      </c>
      <c r="I6">
        <v>0.11580657155802512</v>
      </c>
    </row>
    <row r="7" spans="1:9" x14ac:dyDescent="0.2">
      <c r="A7">
        <v>365.31694999999996</v>
      </c>
      <c r="B7">
        <v>1.3882301665620362</v>
      </c>
      <c r="C7">
        <v>5.6258151257604368E-2</v>
      </c>
      <c r="D7">
        <v>417.18549999999999</v>
      </c>
      <c r="E7">
        <v>1.3551070041044067</v>
      </c>
      <c r="F7">
        <v>9.1829414062373244E-2</v>
      </c>
      <c r="G7">
        <v>363.77629999999999</v>
      </c>
      <c r="H7">
        <v>1.0176276532589914</v>
      </c>
      <c r="I7">
        <v>2.9667041714160299E-2</v>
      </c>
    </row>
    <row r="8" spans="1:9" x14ac:dyDescent="0.2">
      <c r="A8">
        <v>424.88874999999996</v>
      </c>
      <c r="B8">
        <v>1.584938053226892</v>
      </c>
      <c r="C8">
        <v>0.12720924243479145</v>
      </c>
      <c r="D8">
        <v>468.02695</v>
      </c>
      <c r="E8">
        <v>1.4137580708457591</v>
      </c>
      <c r="F8">
        <v>2.9614635973498104E-3</v>
      </c>
      <c r="G8">
        <v>415.13129999999995</v>
      </c>
      <c r="H8">
        <v>1.1602320698320745</v>
      </c>
      <c r="I8">
        <v>0</v>
      </c>
    </row>
    <row r="9" spans="1:9" x14ac:dyDescent="0.2">
      <c r="A9">
        <v>476.24374999999998</v>
      </c>
      <c r="B9">
        <v>1.6309725819161267</v>
      </c>
      <c r="C9">
        <v>2.9577461176956356E-3</v>
      </c>
      <c r="D9">
        <v>528.62585000000001</v>
      </c>
      <c r="E9">
        <v>0.80352665960264213</v>
      </c>
      <c r="F9">
        <v>0.15441599498590636</v>
      </c>
      <c r="G9">
        <v>469.05404999999996</v>
      </c>
      <c r="H9">
        <v>1.3362630691717179</v>
      </c>
      <c r="I9">
        <v>2.9624884413048776E-2</v>
      </c>
    </row>
    <row r="10" spans="1:9" x14ac:dyDescent="0.2">
      <c r="A10">
        <v>527.59875</v>
      </c>
      <c r="B10">
        <v>1.8713553756135184</v>
      </c>
      <c r="C10">
        <v>5.9091395355932726E-2</v>
      </c>
      <c r="D10">
        <v>585.62989999999991</v>
      </c>
      <c r="E10">
        <v>0.24641939069462088</v>
      </c>
      <c r="F10">
        <v>2.6792280983519549E-2</v>
      </c>
      <c r="G10">
        <v>524.00389999999993</v>
      </c>
      <c r="H10">
        <v>1.5268077196073016</v>
      </c>
      <c r="I10">
        <v>3.8479595095987543E-2</v>
      </c>
    </row>
    <row r="11" spans="1:9" x14ac:dyDescent="0.2">
      <c r="A11">
        <v>577.41309999999999</v>
      </c>
      <c r="B11">
        <v>1.8838941051575582</v>
      </c>
      <c r="C11">
        <v>0</v>
      </c>
      <c r="D11">
        <v>638.01199999999994</v>
      </c>
      <c r="E11">
        <v>0.20641968569174432</v>
      </c>
      <c r="F11">
        <v>4.1684306207409802E-2</v>
      </c>
      <c r="G11">
        <v>574.84534999999994</v>
      </c>
      <c r="H11">
        <v>1.6711776138601642</v>
      </c>
      <c r="I11">
        <v>5.3245089819607162E-2</v>
      </c>
    </row>
    <row r="12" spans="1:9" x14ac:dyDescent="0.2">
      <c r="A12">
        <v>638.01199999999994</v>
      </c>
      <c r="B12">
        <v>2.038431934100271</v>
      </c>
      <c r="C12">
        <v>2.3618904883118026E-2</v>
      </c>
      <c r="D12">
        <v>673.4469499999999</v>
      </c>
      <c r="E12">
        <v>8.4276478864540066E-2</v>
      </c>
      <c r="F12">
        <v>1.1916280800592817E-2</v>
      </c>
      <c r="G12">
        <v>624.14614999999992</v>
      </c>
      <c r="H12">
        <v>1.7360129059683302</v>
      </c>
      <c r="I12">
        <v>8.8716112970707497E-3</v>
      </c>
    </row>
    <row r="13" spans="1:9" x14ac:dyDescent="0.2">
      <c r="A13">
        <v>689.36699999999996</v>
      </c>
      <c r="B13">
        <v>1.8149430737362851</v>
      </c>
      <c r="C13">
        <v>2.6597835406769108E-2</v>
      </c>
      <c r="D13">
        <v>728.39679999999998</v>
      </c>
      <c r="E13">
        <v>8.6383058871626686E-2</v>
      </c>
      <c r="F13">
        <v>8.9371267843469191E-3</v>
      </c>
      <c r="G13">
        <v>673.96049999999991</v>
      </c>
      <c r="H13">
        <v>1.7276474201021061</v>
      </c>
      <c r="I13">
        <v>3.2530457317770899E-2</v>
      </c>
    </row>
    <row r="14" spans="1:9" x14ac:dyDescent="0.2">
      <c r="A14">
        <v>740.72199999999998</v>
      </c>
      <c r="B14">
        <v>1.5242723002723351</v>
      </c>
      <c r="C14">
        <v>0.10061132051152487</v>
      </c>
      <c r="D14">
        <v>834.18809999999996</v>
      </c>
      <c r="E14">
        <v>2.1072914137388113E-3</v>
      </c>
      <c r="F14">
        <v>2.9801600971817999E-3</v>
      </c>
      <c r="G14">
        <v>725.82904999999994</v>
      </c>
      <c r="H14">
        <v>1.5205270729582856</v>
      </c>
      <c r="I14">
        <v>5.3280933764330331E-2</v>
      </c>
    </row>
    <row r="15" spans="1:9" x14ac:dyDescent="0.2">
      <c r="G15">
        <v>776.67049999999995</v>
      </c>
      <c r="H15">
        <v>1.0407007818145293</v>
      </c>
      <c r="I15">
        <v>4.4495981877717639E-2</v>
      </c>
    </row>
    <row r="16" spans="1:9" x14ac:dyDescent="0.2">
      <c r="G16">
        <v>830.5932499999999</v>
      </c>
      <c r="H16">
        <v>0.36216521367037474</v>
      </c>
      <c r="I16">
        <v>1.1901542990401413E-2</v>
      </c>
    </row>
  </sheetData>
  <mergeCells count="3">
    <mergeCell ref="G1:I1"/>
    <mergeCell ref="A1:C1"/>
    <mergeCell ref="D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45058-C2EF-4908-8E56-C6AD081788EF}">
  <dimension ref="A1:H10"/>
  <sheetViews>
    <sheetView workbookViewId="0">
      <selection activeCell="M14" sqref="M14"/>
    </sheetView>
  </sheetViews>
  <sheetFormatPr baseColWidth="10" defaultColWidth="8.83203125" defaultRowHeight="15" x14ac:dyDescent="0.2"/>
  <cols>
    <col min="1" max="1" width="16" customWidth="1"/>
    <col min="2" max="2" width="12" customWidth="1"/>
    <col min="3" max="3" width="10.6640625" customWidth="1"/>
    <col min="4" max="4" width="15.1640625" customWidth="1"/>
    <col min="5" max="5" width="10" customWidth="1"/>
    <col min="6" max="6" width="10.33203125" customWidth="1"/>
    <col min="7" max="7" width="13" customWidth="1"/>
  </cols>
  <sheetData>
    <row r="1" spans="1:8" x14ac:dyDescent="0.2">
      <c r="A1" t="s">
        <v>21</v>
      </c>
      <c r="D1" t="s">
        <v>22</v>
      </c>
      <c r="G1" t="s">
        <v>20</v>
      </c>
    </row>
    <row r="2" spans="1:8" x14ac:dyDescent="0.2">
      <c r="A2" t="s">
        <v>0</v>
      </c>
      <c r="B2" t="s">
        <v>1</v>
      </c>
      <c r="C2" t="s">
        <v>5</v>
      </c>
      <c r="D2" t="s">
        <v>0</v>
      </c>
      <c r="E2" t="s">
        <v>1</v>
      </c>
      <c r="F2" t="s">
        <v>5</v>
      </c>
      <c r="G2" t="s">
        <v>0</v>
      </c>
      <c r="H2" t="s">
        <v>1</v>
      </c>
    </row>
    <row r="3" spans="1:8" x14ac:dyDescent="0.2">
      <c r="A3">
        <v>517.84129999999993</v>
      </c>
      <c r="B3">
        <v>2.6412766470847302</v>
      </c>
      <c r="C3">
        <v>6.2762816138391546</v>
      </c>
      <c r="D3">
        <v>304.71805000000001</v>
      </c>
      <c r="E3">
        <v>5.3401915317073181</v>
      </c>
      <c r="F3">
        <v>4.2356729924818444</v>
      </c>
      <c r="G3">
        <f>A7</f>
        <v>769.99434999999994</v>
      </c>
      <c r="H3" s="1">
        <v>79.292225879969607</v>
      </c>
    </row>
    <row r="4" spans="1:8" x14ac:dyDescent="0.2">
      <c r="A4">
        <v>620.03774999999996</v>
      </c>
      <c r="B4">
        <v>3.3690745722326527</v>
      </c>
      <c r="C4">
        <v>0.6564400981571239</v>
      </c>
      <c r="D4">
        <v>354.5324</v>
      </c>
      <c r="E4">
        <v>6.9641094243902426</v>
      </c>
      <c r="F4">
        <v>3.6638109418693374</v>
      </c>
      <c r="G4">
        <f>A6</f>
        <v>719.66644999999994</v>
      </c>
      <c r="H4" s="1">
        <v>41.1496581413016</v>
      </c>
    </row>
    <row r="5" spans="1:8" x14ac:dyDescent="0.2">
      <c r="A5">
        <v>669.33854999999994</v>
      </c>
      <c r="B5">
        <v>10.591388578849559</v>
      </c>
      <c r="C5">
        <v>0.56255281254106826</v>
      </c>
      <c r="D5">
        <v>410.50934999999998</v>
      </c>
      <c r="E5">
        <v>11.023904156097563</v>
      </c>
      <c r="F5">
        <v>3.8869993455628915</v>
      </c>
      <c r="G5">
        <f>A5</f>
        <v>669.33854999999994</v>
      </c>
      <c r="H5" s="1">
        <v>9.4960749556849962</v>
      </c>
    </row>
    <row r="6" spans="1:8" x14ac:dyDescent="0.2">
      <c r="A6">
        <v>719.66644999999994</v>
      </c>
      <c r="B6">
        <v>38.960947977676284</v>
      </c>
      <c r="C6">
        <v>3.2950886271178121</v>
      </c>
      <c r="D6">
        <v>462.37789999999995</v>
      </c>
      <c r="E6">
        <v>14.20928156097561</v>
      </c>
      <c r="F6">
        <v>2.8127082974470174</v>
      </c>
      <c r="G6">
        <f>A4</f>
        <v>620.03774999999996</v>
      </c>
      <c r="H6">
        <v>0</v>
      </c>
    </row>
    <row r="7" spans="1:8" x14ac:dyDescent="0.2">
      <c r="A7">
        <v>769.99434999999994</v>
      </c>
      <c r="B7">
        <v>81.972957996904441</v>
      </c>
      <c r="C7">
        <v>18.09043295551178</v>
      </c>
      <c r="D7">
        <v>515.7870999999999</v>
      </c>
      <c r="E7">
        <v>42.502927921951212</v>
      </c>
      <c r="F7">
        <v>4.681879534787579</v>
      </c>
      <c r="G7">
        <f>D8</f>
        <v>565.08789999999999</v>
      </c>
      <c r="H7">
        <v>0</v>
      </c>
    </row>
    <row r="8" spans="1:8" x14ac:dyDescent="0.2">
      <c r="D8">
        <v>565.08789999999999</v>
      </c>
      <c r="E8">
        <v>100</v>
      </c>
      <c r="F8">
        <v>0</v>
      </c>
      <c r="G8">
        <f>D7</f>
        <v>515.7870999999999</v>
      </c>
      <c r="H8">
        <v>0</v>
      </c>
    </row>
    <row r="9" spans="1:8" x14ac:dyDescent="0.2">
      <c r="G9">
        <f>D6</f>
        <v>462.37789999999995</v>
      </c>
      <c r="H9">
        <v>0</v>
      </c>
    </row>
    <row r="10" spans="1:8" x14ac:dyDescent="0.2">
      <c r="G10">
        <f>D5</f>
        <v>410.50934999999998</v>
      </c>
      <c r="H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B826-FF4A-4046-A600-381201305FDF}">
  <dimension ref="A1:F16"/>
  <sheetViews>
    <sheetView tabSelected="1" workbookViewId="0">
      <selection activeCell="M24" sqref="M24"/>
    </sheetView>
  </sheetViews>
  <sheetFormatPr baseColWidth="10" defaultRowHeight="15" x14ac:dyDescent="0.2"/>
  <sheetData>
    <row r="1" spans="1:6" x14ac:dyDescent="0.2">
      <c r="A1" s="2" t="s">
        <v>23</v>
      </c>
      <c r="B1" s="2"/>
      <c r="C1" s="2"/>
      <c r="D1" s="2" t="s">
        <v>3</v>
      </c>
      <c r="E1" s="2"/>
      <c r="F1" s="2"/>
    </row>
    <row r="2" spans="1:6" x14ac:dyDescent="0.2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5</v>
      </c>
    </row>
    <row r="3" spans="1:6" x14ac:dyDescent="0.2">
      <c r="A3" s="3">
        <v>190.35046499999999</v>
      </c>
      <c r="B3" s="4">
        <v>0.5051850739218301</v>
      </c>
      <c r="C3">
        <v>2.9732953520361584E-3</v>
      </c>
      <c r="D3">
        <v>169.44897999999998</v>
      </c>
      <c r="E3">
        <v>0.49046729048668558</v>
      </c>
      <c r="F3">
        <v>1.4868426966644624E-2</v>
      </c>
    </row>
    <row r="4" spans="1:6" x14ac:dyDescent="0.2">
      <c r="A4" s="3">
        <v>255.93079999999998</v>
      </c>
      <c r="B4" s="4">
        <v>0.72654506846372302</v>
      </c>
      <c r="C4">
        <v>4.492137291362451E-2</v>
      </c>
      <c r="D4">
        <v>209.40316999999996</v>
      </c>
      <c r="E4">
        <v>0.52410321480735478</v>
      </c>
      <c r="F4">
        <v>6.8384512474170392E-2</v>
      </c>
    </row>
    <row r="5" spans="1:6" x14ac:dyDescent="0.2">
      <c r="A5" s="3">
        <v>312.42129999999997</v>
      </c>
      <c r="B5" s="4">
        <v>0.91691171314463205</v>
      </c>
      <c r="C5">
        <v>2.6212335300905977E-2</v>
      </c>
      <c r="D5">
        <v>261.57984999999996</v>
      </c>
      <c r="E5">
        <v>0.67330244095851</v>
      </c>
      <c r="F5">
        <v>0.1545056756013804</v>
      </c>
    </row>
    <row r="6" spans="1:6" x14ac:dyDescent="0.2">
      <c r="A6" s="3">
        <v>365.31694999999996</v>
      </c>
      <c r="B6" s="4">
        <v>1.1043159829120737</v>
      </c>
      <c r="C6">
        <v>5.1765161445244103E-2</v>
      </c>
      <c r="D6">
        <v>312.42129999999997</v>
      </c>
      <c r="E6">
        <v>0.81403694716785524</v>
      </c>
      <c r="F6">
        <v>0.11580657155802512</v>
      </c>
    </row>
    <row r="7" spans="1:6" x14ac:dyDescent="0.2">
      <c r="A7" s="3">
        <v>419.23969999999997</v>
      </c>
      <c r="B7" s="4">
        <v>1.3767556880409109</v>
      </c>
      <c r="C7">
        <v>5.23746304214786E-2</v>
      </c>
      <c r="D7">
        <v>363.77629999999999</v>
      </c>
      <c r="E7">
        <v>1.0176276532589914</v>
      </c>
      <c r="F7">
        <v>2.9667041714160299E-2</v>
      </c>
    </row>
    <row r="8" spans="1:6" x14ac:dyDescent="0.2">
      <c r="A8" s="3">
        <v>465.97274999999996</v>
      </c>
      <c r="B8" s="4">
        <v>1.5749421129827015</v>
      </c>
      <c r="C8">
        <v>3.5511990489412969E-2</v>
      </c>
      <c r="D8">
        <v>415.13129999999995</v>
      </c>
      <c r="E8">
        <v>1.1602320698320745</v>
      </c>
      <c r="F8">
        <v>0</v>
      </c>
    </row>
    <row r="9" spans="1:6" x14ac:dyDescent="0.2">
      <c r="A9" s="3">
        <v>521.94970000000001</v>
      </c>
      <c r="B9" s="4">
        <v>1.7046410825652372</v>
      </c>
      <c r="C9">
        <v>5.0715907280836366E-2</v>
      </c>
      <c r="D9">
        <v>469.05404999999996</v>
      </c>
      <c r="E9">
        <v>1.3362630691717179</v>
      </c>
      <c r="F9">
        <v>2.9624884413048776E-2</v>
      </c>
    </row>
    <row r="10" spans="1:6" x14ac:dyDescent="0.2">
      <c r="A10" s="3">
        <v>570.22339999999997</v>
      </c>
      <c r="B10" s="4">
        <v>1.7813144399705489</v>
      </c>
      <c r="C10">
        <v>1.2774108001014434E-2</v>
      </c>
      <c r="D10">
        <v>524.00389999999993</v>
      </c>
      <c r="E10">
        <v>1.5268077196073016</v>
      </c>
      <c r="F10">
        <v>3.8479595095987543E-2</v>
      </c>
    </row>
    <row r="11" spans="1:6" x14ac:dyDescent="0.2">
      <c r="A11" s="3">
        <v>623.1190499999999</v>
      </c>
      <c r="B11" s="4">
        <v>1.8760697444162351</v>
      </c>
      <c r="C11">
        <v>5.2211401852174717E-2</v>
      </c>
      <c r="D11">
        <v>574.84534999999994</v>
      </c>
      <c r="E11">
        <v>1.6711776138601642</v>
      </c>
      <c r="F11">
        <v>5.3245089819607162E-2</v>
      </c>
    </row>
    <row r="12" spans="1:6" x14ac:dyDescent="0.2">
      <c r="A12" s="3">
        <v>679.096</v>
      </c>
      <c r="B12" s="4">
        <v>1.8802439103118331</v>
      </c>
      <c r="C12">
        <v>6.1561876123005052E-2</v>
      </c>
      <c r="D12">
        <v>624.14614999999992</v>
      </c>
      <c r="E12">
        <v>1.7360129059683302</v>
      </c>
      <c r="F12">
        <v>8.8716112970707497E-3</v>
      </c>
    </row>
    <row r="13" spans="1:6" x14ac:dyDescent="0.2">
      <c r="A13" s="3">
        <v>734.04584999999997</v>
      </c>
      <c r="B13" s="4">
        <v>1.7464504320591556</v>
      </c>
      <c r="C13">
        <v>0.10874513476805284</v>
      </c>
      <c r="D13">
        <v>673.96049999999991</v>
      </c>
      <c r="E13">
        <v>1.7276474201021061</v>
      </c>
      <c r="F13">
        <v>3.2530457317770899E-2</v>
      </c>
    </row>
    <row r="14" spans="1:6" x14ac:dyDescent="0.2">
      <c r="A14" s="3">
        <v>776.67049999999995</v>
      </c>
      <c r="B14" s="4">
        <v>1.3222942774868363</v>
      </c>
      <c r="C14">
        <v>5.204747818449186E-2</v>
      </c>
      <c r="D14">
        <v>725.82904999999994</v>
      </c>
      <c r="E14">
        <v>1.5205270729582856</v>
      </c>
      <c r="F14">
        <v>5.3280933764330331E-2</v>
      </c>
    </row>
    <row r="15" spans="1:6" x14ac:dyDescent="0.2">
      <c r="A15" s="3">
        <v>826.48484999999994</v>
      </c>
      <c r="B15" s="4">
        <v>0.65091640987745691</v>
      </c>
      <c r="C15">
        <v>2.3895460237334878E-2</v>
      </c>
      <c r="D15">
        <v>776.67049999999995</v>
      </c>
      <c r="E15">
        <v>1.0407007818145293</v>
      </c>
      <c r="F15">
        <v>4.4495981877717639E-2</v>
      </c>
    </row>
    <row r="16" spans="1:6" x14ac:dyDescent="0.2">
      <c r="D16">
        <v>830.5932499999999</v>
      </c>
      <c r="E16">
        <v>0.36216521367037474</v>
      </c>
      <c r="F16">
        <v>1.1901542990401413E-2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8617-F12C-4C7D-B2F5-0D3BD6E3A4ED}">
  <dimension ref="A1:I8"/>
  <sheetViews>
    <sheetView workbookViewId="0">
      <selection activeCell="G11" sqref="G11"/>
    </sheetView>
  </sheetViews>
  <sheetFormatPr baseColWidth="10" defaultColWidth="8.83203125" defaultRowHeight="15" x14ac:dyDescent="0.2"/>
  <sheetData>
    <row r="1" spans="1:9" x14ac:dyDescent="0.2">
      <c r="A1" s="2" t="s">
        <v>12</v>
      </c>
      <c r="B1" s="2"/>
      <c r="C1" s="2"/>
      <c r="D1" s="2" t="s">
        <v>13</v>
      </c>
      <c r="E1" s="2"/>
      <c r="F1" s="2"/>
      <c r="G1" s="2" t="s">
        <v>14</v>
      </c>
      <c r="H1" s="2"/>
      <c r="I1" s="2"/>
    </row>
    <row r="2" spans="1:9" x14ac:dyDescent="0.2">
      <c r="A2" t="s">
        <v>10</v>
      </c>
      <c r="B2" t="s">
        <v>11</v>
      </c>
      <c r="C2" t="s">
        <v>5</v>
      </c>
      <c r="D2" t="s">
        <v>10</v>
      </c>
      <c r="E2" t="s">
        <v>11</v>
      </c>
      <c r="F2" t="s">
        <v>5</v>
      </c>
      <c r="G2" t="s">
        <v>10</v>
      </c>
      <c r="H2" t="s">
        <v>11</v>
      </c>
      <c r="I2" t="s">
        <v>5</v>
      </c>
    </row>
    <row r="3" spans="1:9" x14ac:dyDescent="0.2">
      <c r="A3">
        <v>4.213072943023926E-2</v>
      </c>
      <c r="B3">
        <v>100.59948678747803</v>
      </c>
      <c r="C3">
        <v>1.2456154783035522</v>
      </c>
      <c r="D3">
        <v>4.213072943023926E-2</v>
      </c>
      <c r="E3">
        <v>114.83597013708128</v>
      </c>
      <c r="F3">
        <v>4.1630624037659576</v>
      </c>
      <c r="G3">
        <v>4.213072943023926E-2</v>
      </c>
      <c r="H3">
        <v>36.766015798858376</v>
      </c>
      <c r="I3">
        <v>0.57343642910099735</v>
      </c>
    </row>
    <row r="4" spans="1:9" x14ac:dyDescent="0.2">
      <c r="A4">
        <v>4.6836196497892148E-2</v>
      </c>
      <c r="B4">
        <v>100.12388930451814</v>
      </c>
      <c r="C4">
        <v>2.8154986517742895</v>
      </c>
      <c r="D4">
        <v>4.6836196497892148E-2</v>
      </c>
      <c r="E4">
        <v>112.79719458786859</v>
      </c>
      <c r="F4">
        <v>4.4702531792912463</v>
      </c>
      <c r="G4">
        <v>4.6836196497892148E-2</v>
      </c>
      <c r="H4">
        <v>32.942531003745493</v>
      </c>
      <c r="I4">
        <v>0.65068319802127372</v>
      </c>
    </row>
    <row r="5" spans="1:9" x14ac:dyDescent="0.2">
      <c r="A5">
        <v>5.2724897505777892E-2</v>
      </c>
      <c r="B5">
        <v>99.183431535369138</v>
      </c>
      <c r="C5">
        <v>3.1017977658660509</v>
      </c>
      <c r="D5">
        <v>5.2724897505777892E-2</v>
      </c>
      <c r="E5">
        <v>114.42307657204627</v>
      </c>
      <c r="F5">
        <v>5.773462123411635</v>
      </c>
      <c r="G5">
        <v>5.2724897505777892E-2</v>
      </c>
      <c r="H5">
        <v>29.500722155716627</v>
      </c>
      <c r="I5">
        <v>1.3561905019250271</v>
      </c>
    </row>
    <row r="6" spans="1:9" x14ac:dyDescent="0.2">
      <c r="A6">
        <v>6.994031835921237E-2</v>
      </c>
      <c r="B6">
        <v>95.866862673589296</v>
      </c>
      <c r="C6">
        <v>2.6325349217699814</v>
      </c>
      <c r="D6">
        <v>6.994031835921237E-2</v>
      </c>
      <c r="E6">
        <v>107.13645149039338</v>
      </c>
      <c r="F6">
        <v>1.0714325811792385</v>
      </c>
      <c r="G6">
        <v>6.994031835921237E-2</v>
      </c>
      <c r="H6">
        <v>21.876516435531073</v>
      </c>
      <c r="I6">
        <v>0.39813826256835855</v>
      </c>
    </row>
    <row r="7" spans="1:9" x14ac:dyDescent="0.2">
      <c r="A7">
        <v>0.10489229685831432</v>
      </c>
      <c r="B7">
        <v>86.124517503790301</v>
      </c>
      <c r="C7">
        <v>1.5083435716632283</v>
      </c>
      <c r="D7">
        <v>0.10489229685831432</v>
      </c>
      <c r="E7">
        <v>98.549453510356571</v>
      </c>
      <c r="F7">
        <v>2.987817687200176</v>
      </c>
      <c r="G7">
        <v>0.10489229685831432</v>
      </c>
      <c r="H7">
        <v>17.089423360996676</v>
      </c>
      <c r="I7">
        <v>0.5957780646968005</v>
      </c>
    </row>
    <row r="8" spans="1:9" x14ac:dyDescent="0.2">
      <c r="A8">
        <v>0.13988063671842474</v>
      </c>
      <c r="B8">
        <v>76.321162147067227</v>
      </c>
      <c r="C8">
        <v>2.2499801519117537</v>
      </c>
      <c r="G8">
        <v>0.13988063671842474</v>
      </c>
      <c r="H8">
        <v>14.594812912242503</v>
      </c>
      <c r="I8">
        <v>0.4948639520398343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plasma-sweep</vt:lpstr>
      <vt:lpstr>eqb-data</vt:lpstr>
      <vt:lpstr>metal-sweep</vt:lpstr>
      <vt:lpstr>NH3-decomposition</vt:lpstr>
      <vt:lpstr>DBD-vs-Al2O3</vt:lpstr>
      <vt:lpstr>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16108</dc:creator>
  <cp:lastModifiedBy>Prateek Mehta</cp:lastModifiedBy>
  <dcterms:created xsi:type="dcterms:W3CDTF">2019-04-23T15:21:12Z</dcterms:created>
  <dcterms:modified xsi:type="dcterms:W3CDTF">2019-12-04T05:17:13Z</dcterms:modified>
</cp:coreProperties>
</file>